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Municipio de Veracruz 18-21\11. Caja Chica\INFORMACION FISCAL\SUBIDA EL 25-03-21\"/>
    </mc:Choice>
  </mc:AlternateContent>
  <xr:revisionPtr revIDLastSave="0" documentId="8_{3DE51342-31ED-43A3-AF8C-540F8A95F9A7}" xr6:coauthVersionLast="46" xr6:coauthVersionMax="46" xr10:uidLastSave="{00000000-0000-0000-0000-000000000000}"/>
  <bookViews>
    <workbookView xWindow="-120" yWindow="-120" windowWidth="20730" windowHeight="11160" tabRatio="500" activeTab="5" xr2:uid="{00000000-000D-0000-FFFF-FFFF00000000}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7" r:id="rId6"/>
  </sheets>
  <externalReferences>
    <externalReference r:id="rId7"/>
  </externalReferences>
  <definedNames>
    <definedName name="__xlnm__FilterDatabase" localSheetId="0">'2015'!$A$7:$O$44</definedName>
    <definedName name="__xlnm__FilterDatabase" localSheetId="1">'2016'!$A$7:$O$44</definedName>
    <definedName name="__xlnm__FilterDatabase" localSheetId="2">'2017'!$A$7:$O$44</definedName>
    <definedName name="__xlnm__FilterDatabase" localSheetId="3">'2018'!$A$7:$O$44</definedName>
    <definedName name="__xlnm__FilterDatabase" localSheetId="4">'2019'!$A$7:$H$44</definedName>
    <definedName name="_xlnm._FilterDatabase" localSheetId="0" hidden="1">'2015'!$A$7:$P$1668</definedName>
    <definedName name="_xlnm._FilterDatabase" localSheetId="1" hidden="1">'2016'!$A$7:$O$1890</definedName>
    <definedName name="_xlnm._FilterDatabase" localSheetId="2" hidden="1">'2017'!$A$7:$O$1581</definedName>
    <definedName name="_xlnm._FilterDatabase" localSheetId="3" hidden="1">'2018'!$A$7:$O$688</definedName>
    <definedName name="_xlnm._FilterDatabase" localSheetId="4" hidden="1">'2019'!$A$7:$H$688</definedName>
    <definedName name="_xlnm._FilterDatabase" localSheetId="5" hidden="1">'2020'!$A$9:$I$2342</definedName>
    <definedName name="_xlnm.Print_Area" localSheetId="0">'2015'!$A$1:$Q$1669</definedName>
    <definedName name="_xlnm.Print_Area" localSheetId="1">'2016'!$A$1:$P$1890</definedName>
    <definedName name="_xlnm.Print_Area" localSheetId="2">'2017'!$A$1:$P$1581</definedName>
    <definedName name="_xlnm.Print_Area" localSheetId="3">'2018'!$A$1:$P$688</definedName>
    <definedName name="_xlnm.Print_Area" localSheetId="5">'2020'!$A$1:$I$2342</definedName>
    <definedName name="Excel_BuiltIn__FilterDatabase" localSheetId="0">'2015'!$A$7:$O$981</definedName>
    <definedName name="Excel_BuiltIn__FilterDatabase" localSheetId="1">'2016'!$A$7:$O$981</definedName>
    <definedName name="Excel_BuiltIn__FilterDatabase" localSheetId="2">'2017'!$A$7:$O$981</definedName>
    <definedName name="Hidden_211">[1]Hidden_2!$A$1:$A$2</definedName>
    <definedName name="_xlnm.Print_Titles" localSheetId="0">'2015'!$1:$9</definedName>
    <definedName name="_xlnm.Print_Titles" localSheetId="1">'2016'!$1:$9</definedName>
    <definedName name="_xlnm.Print_Titles" localSheetId="2">'2017'!$1:$9</definedName>
    <definedName name="_xlnm.Print_Titles" localSheetId="3">'2018'!$1:$9</definedName>
    <definedName name="_xlnm.Print_Titles" localSheetId="4">'2019'!$1:$9</definedName>
    <definedName name="_xlnm.Print_Titles" localSheetId="5">'2020'!$1:$9</definedName>
    <definedName name="VERIFICAR" localSheetId="5">'2020'!$A$7:$I$44</definedName>
  </definedNames>
  <calcPr calcId="191029"/>
</workbook>
</file>

<file path=xl/calcChain.xml><?xml version="1.0" encoding="utf-8"?>
<calcChain xmlns="http://schemas.openxmlformats.org/spreadsheetml/2006/main">
  <c r="P14" i="1" l="1"/>
  <c r="P15" i="1"/>
  <c r="P86" i="1"/>
  <c r="P229" i="1"/>
  <c r="P242" i="1"/>
  <c r="P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P867" i="1"/>
  <c r="P872" i="1"/>
  <c r="P932" i="1"/>
  <c r="P947" i="1"/>
  <c r="P983" i="1"/>
  <c r="P1061" i="1"/>
  <c r="P1071" i="1"/>
  <c r="D1072" i="1"/>
  <c r="D1073" i="1"/>
  <c r="D1074" i="1"/>
  <c r="D1075" i="1"/>
  <c r="P1075" i="1"/>
  <c r="D1076" i="1"/>
  <c r="D1077" i="1"/>
  <c r="D1078" i="1"/>
  <c r="D1079" i="1"/>
  <c r="P1079" i="1"/>
  <c r="D1080" i="1"/>
  <c r="D1081" i="1"/>
  <c r="D1082" i="1"/>
  <c r="P1082" i="1"/>
  <c r="D1083" i="1"/>
  <c r="P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P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P1257" i="1"/>
  <c r="D1258" i="1"/>
  <c r="P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P1275" i="1"/>
  <c r="D1276" i="1"/>
  <c r="D1277" i="1"/>
  <c r="P1277" i="1"/>
  <c r="D1278" i="1"/>
  <c r="D1279" i="1"/>
  <c r="D1280" i="1"/>
  <c r="P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P1365" i="1"/>
  <c r="D1366" i="1"/>
  <c r="D1367" i="1"/>
  <c r="D1368" i="1"/>
  <c r="D1369" i="1"/>
  <c r="D1370" i="1"/>
  <c r="D1371" i="1"/>
  <c r="D1372" i="1"/>
  <c r="D1373" i="1"/>
  <c r="D1374" i="1"/>
  <c r="P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P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P1443" i="1"/>
  <c r="D1444" i="1"/>
  <c r="D1445" i="1"/>
  <c r="D1446" i="1"/>
  <c r="D1447" i="1"/>
  <c r="D1448" i="1"/>
  <c r="D1449" i="1"/>
  <c r="P1449" i="1"/>
  <c r="D1450" i="1"/>
  <c r="D1451" i="1"/>
  <c r="D1452" i="1"/>
  <c r="D1453" i="1"/>
  <c r="P1453" i="1"/>
  <c r="D1454" i="1"/>
  <c r="D1455" i="1"/>
  <c r="D1456" i="1"/>
  <c r="D1457" i="1"/>
  <c r="D1458" i="1"/>
  <c r="D1459" i="1"/>
  <c r="D1460" i="1"/>
  <c r="D1461" i="1"/>
  <c r="D1462" i="1"/>
  <c r="D1463" i="1"/>
  <c r="P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P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P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P1668" i="1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B24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B146" i="2"/>
  <c r="D146" i="2"/>
  <c r="J146" i="2"/>
  <c r="B147" i="2"/>
  <c r="D147" i="2"/>
  <c r="J147" i="2"/>
  <c r="B148" i="2"/>
  <c r="D148" i="2"/>
  <c r="B149" i="2"/>
  <c r="D149" i="2"/>
  <c r="J149" i="2"/>
  <c r="B150" i="2"/>
  <c r="D150" i="2"/>
  <c r="B151" i="2"/>
  <c r="D151" i="2"/>
  <c r="J151" i="2"/>
  <c r="B152" i="2"/>
  <c r="D152" i="2"/>
  <c r="B153" i="2"/>
  <c r="D153" i="2"/>
  <c r="B154" i="2"/>
  <c r="D154" i="2"/>
  <c r="J154" i="2"/>
  <c r="B155" i="2"/>
  <c r="D155" i="2"/>
  <c r="B156" i="2"/>
  <c r="D156" i="2"/>
  <c r="J156" i="2"/>
  <c r="B157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B416" i="2"/>
  <c r="D416" i="2"/>
  <c r="B417" i="2"/>
  <c r="D417" i="2"/>
  <c r="J417" i="2"/>
  <c r="B418" i="2"/>
  <c r="D418" i="2"/>
  <c r="J418" i="2"/>
  <c r="B419" i="2"/>
  <c r="D419" i="2"/>
  <c r="J419" i="2"/>
  <c r="D420" i="2"/>
  <c r="J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B928" i="2"/>
  <c r="D928" i="2"/>
  <c r="J928" i="2"/>
  <c r="B929" i="2"/>
  <c r="D929" i="2"/>
  <c r="J929" i="2"/>
  <c r="B930" i="2"/>
  <c r="D930" i="2"/>
  <c r="J930" i="2"/>
  <c r="B931" i="2"/>
  <c r="D931" i="2"/>
  <c r="J931" i="2"/>
  <c r="D932" i="2"/>
  <c r="J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B973" i="2"/>
  <c r="D973" i="2"/>
  <c r="B974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B1135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B1161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B1262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B1395" i="2"/>
  <c r="D1395" i="2"/>
  <c r="J1395" i="2"/>
  <c r="B1396" i="2"/>
  <c r="D1396" i="2"/>
  <c r="B1397" i="2"/>
  <c r="D1397" i="2"/>
  <c r="B1398" i="2"/>
  <c r="D1398" i="2"/>
  <c r="J1398" i="2"/>
  <c r="B1399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B1466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B1513" i="2"/>
  <c r="D1513" i="2"/>
  <c r="B1514" i="2"/>
  <c r="D1514" i="2"/>
  <c r="B1515" i="2"/>
  <c r="D1515" i="2"/>
  <c r="B1516" i="2"/>
  <c r="D1516" i="2"/>
  <c r="B1517" i="2"/>
  <c r="D1517" i="2"/>
  <c r="B1518" i="2"/>
  <c r="D1518" i="2"/>
  <c r="B1519" i="2"/>
  <c r="D1519" i="2"/>
  <c r="B1520" i="2"/>
  <c r="D1520" i="2"/>
  <c r="B1521" i="2"/>
  <c r="D1521" i="2"/>
  <c r="B1522" i="2"/>
  <c r="D1522" i="2"/>
  <c r="B1523" i="2"/>
  <c r="D1523" i="2"/>
  <c r="B1524" i="2"/>
  <c r="D1524" i="2"/>
  <c r="B1525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B1539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B1803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D1885" i="2"/>
  <c r="D1886" i="2"/>
  <c r="D1887" i="2"/>
  <c r="D1888" i="2"/>
  <c r="D1889" i="2"/>
  <c r="D1890" i="2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D1501" i="3"/>
  <c r="D1502" i="3"/>
  <c r="D1503" i="3"/>
  <c r="D1504" i="3"/>
  <c r="D1505" i="3"/>
  <c r="D1506" i="3"/>
  <c r="D1507" i="3"/>
  <c r="D1508" i="3"/>
  <c r="D1509" i="3"/>
  <c r="D1510" i="3"/>
  <c r="D1511" i="3"/>
  <c r="D1512" i="3"/>
  <c r="D1513" i="3"/>
  <c r="D1514" i="3"/>
  <c r="D1515" i="3"/>
  <c r="D1516" i="3"/>
  <c r="D1517" i="3"/>
  <c r="D1518" i="3"/>
  <c r="D1519" i="3"/>
  <c r="D1520" i="3"/>
  <c r="D1521" i="3"/>
  <c r="D1522" i="3"/>
  <c r="D1523" i="3"/>
  <c r="D1524" i="3"/>
  <c r="D1525" i="3"/>
  <c r="D1526" i="3"/>
  <c r="D1527" i="3"/>
  <c r="D1528" i="3"/>
  <c r="D1529" i="3"/>
  <c r="D1530" i="3"/>
  <c r="D1531" i="3"/>
  <c r="D1532" i="3"/>
  <c r="D1533" i="3"/>
  <c r="D1534" i="3"/>
  <c r="D1535" i="3"/>
  <c r="D1536" i="3"/>
  <c r="D1537" i="3"/>
  <c r="D1538" i="3"/>
  <c r="D1539" i="3"/>
  <c r="D1540" i="3"/>
  <c r="D1541" i="3"/>
  <c r="D1542" i="3"/>
  <c r="D1543" i="3"/>
  <c r="D1544" i="3"/>
  <c r="D1545" i="3"/>
  <c r="D1546" i="3"/>
  <c r="D1547" i="3"/>
  <c r="D1548" i="3"/>
  <c r="D1549" i="3"/>
  <c r="D1550" i="3"/>
  <c r="D1551" i="3"/>
  <c r="D1552" i="3"/>
  <c r="D1553" i="3"/>
  <c r="D1554" i="3"/>
  <c r="D1555" i="3"/>
  <c r="D1556" i="3"/>
  <c r="D1557" i="3"/>
  <c r="D1558" i="3"/>
  <c r="D1559" i="3"/>
  <c r="D1560" i="3"/>
  <c r="D1561" i="3"/>
  <c r="D1562" i="3"/>
  <c r="D1563" i="3"/>
  <c r="D1564" i="3"/>
  <c r="D1565" i="3"/>
  <c r="D1566" i="3"/>
  <c r="D1567" i="3"/>
  <c r="D1568" i="3"/>
  <c r="D1569" i="3"/>
  <c r="D1570" i="3"/>
  <c r="D1571" i="3"/>
  <c r="D1572" i="3"/>
  <c r="D1573" i="3"/>
  <c r="D1574" i="3"/>
  <c r="D1575" i="3"/>
  <c r="D1576" i="3"/>
  <c r="D1577" i="3"/>
  <c r="D1578" i="3"/>
  <c r="D1579" i="3"/>
  <c r="D1580" i="3"/>
  <c r="D1581" i="3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</calcChain>
</file>

<file path=xl/sharedStrings.xml><?xml version="1.0" encoding="utf-8"?>
<sst xmlns="http://schemas.openxmlformats.org/spreadsheetml/2006/main" count="41815" uniqueCount="2769">
  <si>
    <t xml:space="preserve">   </t>
  </si>
  <si>
    <t>AREA</t>
  </si>
  <si>
    <t>MOTIVO DE LA COMISION</t>
  </si>
  <si>
    <t>NUM DE SERVIDORES PUBLICOS COMISIONADOS</t>
  </si>
  <si>
    <t>LUGAR DE LA COMISION (NACIONAL E INTERNAIONAL)</t>
  </si>
  <si>
    <t>FECHA DE INICIO</t>
  </si>
  <si>
    <t>FECHA DE TERMINO</t>
  </si>
  <si>
    <t>ORIGEN DEL RECURSO</t>
  </si>
  <si>
    <t>IMPORTE DEL RECURSO</t>
  </si>
  <si>
    <t>subtotales</t>
  </si>
  <si>
    <t>Centro Histórico, Mantenimiento Urbano y Ornato</t>
  </si>
  <si>
    <t>Trámites diversos en Depandencias Federales.</t>
  </si>
  <si>
    <t>México</t>
  </si>
  <si>
    <t>Arbitrios</t>
  </si>
  <si>
    <t>Traslados Locales por notificación de oficios y actividaes extraordinarias</t>
  </si>
  <si>
    <t>Veracruz</t>
  </si>
  <si>
    <t>Trámites diversos</t>
  </si>
  <si>
    <t>Comité de Carnaval</t>
  </si>
  <si>
    <t>Sesión de fotos y filmación de video-promocional edición 2016 Carnaval de Veracruz.</t>
  </si>
  <si>
    <t>Consejo Municipal de Protección Ciudadana y Vialidades</t>
  </si>
  <si>
    <t>Reunión preparatoría de la propuesta de inversión de Subsemún 2015</t>
  </si>
  <si>
    <t>Reunión de trabajo con personal del depto de Infraestructura del secretariado Ejecutico del SNSP.</t>
  </si>
  <si>
    <t>Reunión con personal de la Dirección General de Infraestructura y apoyo Técnico del Subsemún 2015</t>
  </si>
  <si>
    <t>entrega documentos</t>
  </si>
  <si>
    <t>D.F.</t>
  </si>
  <si>
    <t>Entregade documentación para adhesión SUBSEMUN 2015</t>
  </si>
  <si>
    <t>Entrega de forato de opinión técnica del SNISP y Red Nacional de Telecomunicaciones</t>
  </si>
  <si>
    <t>Entrega de documentos al Secretariado Ejecutivo del Sisstema Nacional de Seguridad Pública.</t>
  </si>
  <si>
    <t>Entrega Ficha validación en la Torre Central de Seguridad Pública</t>
  </si>
  <si>
    <t>Xalapa</t>
  </si>
  <si>
    <t>Entrega oficio SUBSEMUN Palacio de Gobierno y Consejo Estatal de SP.</t>
  </si>
  <si>
    <t>Curso de capacitación en la Secretaría Ejecutiva del Sistema y del Consejo Estatal de SP.</t>
  </si>
  <si>
    <t>Reunión de Trabajo de los Enlaces técnicos y Enlaces Subsemún en el Consejo Estatal de SP.</t>
  </si>
  <si>
    <t>Entrega del oficio de Descripción de 5 Predios para insfraestructura y acreditación original de 1 Predio en Geo los Pinos.</t>
  </si>
  <si>
    <t>Entrega del formato para el Desarrollo del Proyecto en material de Prevención Social del Delito con participación Ciudadana.</t>
  </si>
  <si>
    <t>Segunda Sesión Ordinaría PRONAPRED</t>
  </si>
  <si>
    <t>Reunión de trabajo SUBSEMÚN 2015</t>
  </si>
  <si>
    <t>Reunión de trabajo SUBSEMÚN 2016</t>
  </si>
  <si>
    <t>Entrega de oficios con  número de cuentas bancarías para  el manejo de Recursos Subsemún y Coparticipación del Ejercicio 2015.</t>
  </si>
  <si>
    <t>Reunión de Capacitación con la nueva Plataforma del Sistema Inrmativo para el Registro de la Información de Seguimiento para la seguridad (RISS)</t>
  </si>
  <si>
    <t>Trámites Diversos</t>
  </si>
  <si>
    <t xml:space="preserve">Trámites ante Secretariado Ejecuti vo del Consejo Nacional de Seguridad Pública </t>
  </si>
  <si>
    <t>Segundo Taller elaboración de Diagnóstico y Planeación de Proyectos Fundación IDEA</t>
  </si>
  <si>
    <t>Campeche</t>
  </si>
  <si>
    <t>Reunión previa a la concertación del Subsidio para la Seguridad Pública de los Municipios y Dmercaciones Territoriales del Distrito Federal Subsemún 2015</t>
  </si>
  <si>
    <t>Reunión previa a la concertación del Subsidio para la Seguridad Pública de los Municipios y Dmercaciones Territoriales del Distrito Federal Subsemún 2016</t>
  </si>
  <si>
    <t>Reunión de Trabajo para Presentación del Enlace SUBSEMUN 2015 con SEGURIDAD PUBLICA</t>
  </si>
  <si>
    <t xml:space="preserve">Entrega de evidecia documental de los avances en la aplicación subsemún 2015 </t>
  </si>
  <si>
    <t>Gestionar validación para la entrega de 2 subcentros de Seguridad.</t>
  </si>
  <si>
    <t>Asistir a reunión de capacitación Nueva Plataforma del SISTEMA Informático y Seguimiento para Seguridad.</t>
  </si>
  <si>
    <t>Entrega de informes mensuales, trimestrales y revisión infraestructura Subcentro de Seguridad con Recursos SUSBSEMUN, así como Reunión de capacitación nueva Plataforma del Sistema Informatico para el Reg. De Información y Seguimiento para la seguridad RIS</t>
  </si>
  <si>
    <t>Asistir a la primera Sesión Ordinaria del Consejo Estatal de Seguridad Pública.</t>
  </si>
  <si>
    <t>Entregar Expedientes Técnicos SUBSEMUN 2015</t>
  </si>
  <si>
    <t>Entregar Evidencias documental de avances en la aplicación SUBSEMUN 2016</t>
  </si>
  <si>
    <t>Entregar Expedientes Técnicos SUBSEMUN 2016</t>
  </si>
  <si>
    <t>Entregar Evidencias documental de avances en la aplicación SUBSEMUN 2015</t>
  </si>
  <si>
    <t>Entregar Expedientes Técnicos SUBSEMUN 2017</t>
  </si>
  <si>
    <t>Entrega del Sistema Informático</t>
  </si>
  <si>
    <t>Reunión de Trabajo en las Instalaciones de C5</t>
  </si>
  <si>
    <t>Cuernavaca, Mor.</t>
  </si>
  <si>
    <t>Reunión de Trabajo en las Instalaciones de C6</t>
  </si>
  <si>
    <t>Pue.</t>
  </si>
  <si>
    <t>Puebla</t>
  </si>
  <si>
    <t>Entrega del Sistema Informático al Secretariado del Sistema Nacional de Seguridad Pública</t>
  </si>
  <si>
    <t>Entrega de oficio en Secretariado Ejecutivo del Sistema Nacional de Seguridad Pública</t>
  </si>
  <si>
    <t>Tratar tema de videocamaras de vigilancia en Congreso de la Unión</t>
  </si>
  <si>
    <t>Entrega de cumplimmiento de metas al Secretariado Ejecutivo de Seguridad Pública</t>
  </si>
  <si>
    <t>Asistir a Reunión para Proponer Convenio de Acciones en Matería de Tránsito y Seguridad Víal.</t>
  </si>
  <si>
    <t>Reunión con el Director General deñ Departamento Jurídico de SSP.</t>
  </si>
  <si>
    <t>Reunión para tratar temas SUBSEMÚN 2015.</t>
  </si>
  <si>
    <t>Entregar informe de Avances Físico-Financiero de Seguimiento de Obra SUBSEMUN 2015.</t>
  </si>
  <si>
    <t>Asistir a la octava Sesión Ordinariao PORNAPRED</t>
  </si>
  <si>
    <t>Asistir al Taller de Auditoría para la Seguridad Víal</t>
  </si>
  <si>
    <t>Villarhermosa, Tab.</t>
  </si>
  <si>
    <t>Entregar Formatos de Reprogramación SUBSEMUN 2015 al Secretario Ejecutivo de SNSP</t>
  </si>
  <si>
    <t>méxico</t>
  </si>
  <si>
    <t>Contraloría Municipal</t>
  </si>
  <si>
    <t>Traslados Locales por notificación de oficios y actividades extraordinarias</t>
  </si>
  <si>
    <t>Reunión de presupuesto basado en resultados</t>
  </si>
  <si>
    <t>Asesoria ORFIS</t>
  </si>
  <si>
    <t>Reunion Armonizacion contable</t>
  </si>
  <si>
    <t>Reunión Sefinver</t>
  </si>
  <si>
    <t>Capacitación en el manejo de Recursos del FISM DF 2015</t>
  </si>
  <si>
    <t>Entregar documentos e información Subsemún</t>
  </si>
  <si>
    <t>Seguimiento auditoria Ver/CONADE-Veracruz/14 ejercicio Presupuestal/12</t>
  </si>
  <si>
    <t>Solventación auditoría Ver/Turismo-Veracruz/12</t>
  </si>
  <si>
    <t>Asistir al Orfis para información de la Cuenta Pública</t>
  </si>
  <si>
    <t>Reunión y seguimiento Subsemún  2014</t>
  </si>
  <si>
    <t>Segunda Jornada de capacitación para la aplicación del Fism D.F.</t>
  </si>
  <si>
    <t>Reunión y seguimiento Subsemún  2015</t>
  </si>
  <si>
    <t>Reunión y Seguimiento de Revisiones cuenta pública Orfis</t>
  </si>
  <si>
    <t>Entrega de formtato de Declaración Patrimonial al Congreso del Estado.</t>
  </si>
  <si>
    <t>Entrega de formato de Declaración Patrimonial al Congreso del Estado.</t>
  </si>
  <si>
    <t>Entrega de notificaciones a Ciudadanos por quejas recibidas</t>
  </si>
  <si>
    <t>Seguimiento a las observaciones auditoría 2014</t>
  </si>
  <si>
    <t>Reunión auditoría de ASF a Contralorías Sociales Programa Habitat</t>
  </si>
  <si>
    <t>Entrega -recepción Declaración Patrimoníal Congreso del Estado.</t>
  </si>
  <si>
    <t>Revisión Cuenta Pública</t>
  </si>
  <si>
    <t>Auditoria Deuda Pública ORFIS</t>
  </si>
  <si>
    <t>Reunión con Contralor General y Contralores Municipales de la Región y de la cd de Xalapa.</t>
  </si>
  <si>
    <t>Seguimiento Auditoria FISM</t>
  </si>
  <si>
    <t>Seguimiento SIGMAVER en ORFIS.</t>
  </si>
  <si>
    <t>Seguimiento SIGMAVER-ORFIS</t>
  </si>
  <si>
    <t>Seguimeitno Deuda Pública CONGRESO DEL ESTADO</t>
  </si>
  <si>
    <t>Entrega de documentos en ORFIS</t>
  </si>
  <si>
    <t>Asistencia Reunión de Trabajo ORFIS</t>
  </si>
  <si>
    <t>Curso de manejo de COMPRANET en la Fiscalia del Estado.</t>
  </si>
  <si>
    <t>Capacitación sobre los Comités de Contraloría Social de Habitat</t>
  </si>
  <si>
    <t>Entrega de documentación</t>
  </si>
  <si>
    <t>Entrega documentacion en ORFIS</t>
  </si>
  <si>
    <t>Entrega de Declaraciones Patrimoniales</t>
  </si>
  <si>
    <t>Entrega de documentación requerida por Auditoria de la Federación</t>
  </si>
  <si>
    <t>Entrega de documentación al Orfis</t>
  </si>
  <si>
    <t>Asistir aOrfis para seguimiento a las observaciones auditoría 2014</t>
  </si>
  <si>
    <t>Asistir aOrfis para seguimiento a las observaciones auditoría 2015</t>
  </si>
  <si>
    <t>Reunión de Trabajo y entrega de documentoación al ORFIS</t>
  </si>
  <si>
    <t>Reunión Reparación de Información para emigrantes. Información a Sistema SIGMAVER</t>
  </si>
  <si>
    <t>Elaboiación de Proyecto Ley de Ingresos y Presupuestp 2016 Congreso del Estado.</t>
  </si>
  <si>
    <t>Primer ensayo de migración de informacion del Sistema SIGMAVER</t>
  </si>
  <si>
    <t>Asistir a la reunión de Trabajo en el despacho integra an s.c.</t>
  </si>
  <si>
    <t>Reunión primera Auditoría Social entre ORFIS del Estado y AUDITORÍA SUPERIOR DE LA FEDERACIÓN.</t>
  </si>
  <si>
    <t>Reunión de apartura del acta Auditoría Social a el Gasto Federado FISM.</t>
  </si>
  <si>
    <t>Entrega de documentación ORFIS</t>
  </si>
  <si>
    <t>Pliego de observaciones Cuenta Pública 2014 en ORFIS</t>
  </si>
  <si>
    <t>Curso Contratación de Obras Públicas y Servicios</t>
  </si>
  <si>
    <t>Entrega de documentación al Orfia</t>
  </si>
  <si>
    <t>Reunión con Auditores de la ASF para revisión de observaciones de FISM</t>
  </si>
  <si>
    <t>Córdoba, Ver.</t>
  </si>
  <si>
    <t>Entrega de documentación Auditores de la SESNSP</t>
  </si>
  <si>
    <t>Fortín de las Flores, Ver.</t>
  </si>
  <si>
    <t>Entrega de documentos a Contraloría General del Estado</t>
  </si>
  <si>
    <t>Firma de Acta de Proceso de Operación del Programa APAZU</t>
  </si>
  <si>
    <t>Revisión preliminar a los procesos del Programa APAZU</t>
  </si>
  <si>
    <t>Entrega de documentación de seguimiento a los acuerdoa Subsemún 2015</t>
  </si>
  <si>
    <t>Auditoría Superior de la Federación</t>
  </si>
  <si>
    <t>Firma Acta cierre FISM 2014</t>
  </si>
  <si>
    <t>Minatitlán, Ver-</t>
  </si>
  <si>
    <t>Asistencia Cierre de Acts de Auditoría</t>
  </si>
  <si>
    <t>Reunión en Auditoría Superior de la Federación</t>
  </si>
  <si>
    <t>Presentación de resultados finales y observaciones preliminares de auditoría superior de la federación.</t>
  </si>
  <si>
    <t>Curso "Integración de la Cuenta Pública"</t>
  </si>
  <si>
    <t>Presentación de resultados finales y observaciones prelimares a la Auditoría Superior de la Federación</t>
  </si>
  <si>
    <t>Entrega Declaración Patrimoníal</t>
  </si>
  <si>
    <t>Curso Organo de Fiscalización Siperior, Integración de Cuenta Pública</t>
  </si>
  <si>
    <t>Reunión en el Despacho Integra an A.C.para consultar criterior de cierre 2015</t>
  </si>
  <si>
    <t>Reunión en el Despacho Integra an A.C.</t>
  </si>
  <si>
    <t>Entrega de documentación en la Auditoría Superior de la Federación</t>
  </si>
  <si>
    <t>Entrega documentación Subsemún 2014 en la Coordinación de Seguridad Pública Zona Sur</t>
  </si>
  <si>
    <t>Coatzacoalcos, Ver.</t>
  </si>
  <si>
    <t>Reunión y entrega de documentación en Contraloría General del Estado</t>
  </si>
  <si>
    <t>Recepción de actas firmadas de la recivisión de APAZU</t>
  </si>
  <si>
    <t>Entrega de documentos ORFIS</t>
  </si>
  <si>
    <t>Asistir al ORFIS PARA REALIZAR Consulta sobre Control y Seguimieno de Programas Ejercidos por H. Ayuntamiento</t>
  </si>
  <si>
    <t>Observaciones de la Auditoría Pública VER-TURISMO 2012, VER-CONADE 2014</t>
  </si>
  <si>
    <t>Entrega documentación Solventación Cuenta Pública 2014</t>
  </si>
  <si>
    <t>Observaciones de la Auditoría Pública VER-TURISMO 2012, VER-CONADE 2015</t>
  </si>
  <si>
    <t>Envio de paruetería</t>
  </si>
  <si>
    <t>Coodinacion de Ejecución Fiscal</t>
  </si>
  <si>
    <t>varios</t>
  </si>
  <si>
    <t>DIF Municipal</t>
  </si>
  <si>
    <t>Audiencia Juicio oral en el Juzgado de responsabilidad Jovenil para el Estado de Veracruz.</t>
  </si>
  <si>
    <t>Palmasola, Alto Lucero, Ver.</t>
  </si>
  <si>
    <t>Informe de actividades de la Comisión Estatal de Derecos Humanos</t>
  </si>
  <si>
    <t>Traslado de una menor a la Procuraduría de la Defensa del Menor</t>
  </si>
  <si>
    <t>Reunión de Retroalimentación/Informativa de la Temática de Trabajo Social Infantil</t>
  </si>
  <si>
    <t>Entrega documentación DIF Estatal</t>
  </si>
  <si>
    <t>Recepción donativo sillas de reuedas</t>
  </si>
  <si>
    <t>Realizar traslado de menor en apoyo del DIF Estatal</t>
  </si>
  <si>
    <t>Capacitación e información de: Acoso escolar, ambarazo adolescente y adicciones</t>
  </si>
  <si>
    <t>Donación sillas de ruedas</t>
  </si>
  <si>
    <t>Traslado de un manor al DIF Estatal</t>
  </si>
  <si>
    <t>Localización de familiares de una menor albergada en Aldea de niños</t>
  </si>
  <si>
    <t>Rinconada, E. Zapata, Ver.</t>
  </si>
  <si>
    <t>Recoger materíal en INAPAM para cubrir las nececidades en la jefatura</t>
  </si>
  <si>
    <t>Asistir al dictamen clinico Pscicológico de la menor Daniela Samahí Vázquez Toral</t>
  </si>
  <si>
    <t>Palma Sola-Alto Lucero, Ver.</t>
  </si>
  <si>
    <t>Recepción de Gimnasio al Aire Libre</t>
  </si>
  <si>
    <t>Recoger mazteríal y creden cial del Programa</t>
  </si>
  <si>
    <t>Canalización de la menor Karen Avendaño Reyes al DIF Estatal</t>
  </si>
  <si>
    <t>Asistir con equipo de Basquetbol Halconcitos Rojos a la Copa Nacional de las Altas Montañas.</t>
  </si>
  <si>
    <t>Orizaba</t>
  </si>
  <si>
    <t xml:space="preserve">Traslado de dos menores a la Procuraduría de la Defensa del Menor </t>
  </si>
  <si>
    <t>Actividades de activación fisica con pequeños que asistieron al curso de verano en el Parque Miguel Angel de Quevedo</t>
  </si>
  <si>
    <t>Recoger material en INAPAM, en Xalapa, Ver. y Hacer entrega oficial de una menor de edad en su lugar de origen PEROTE, VER.</t>
  </si>
  <si>
    <t>Xalapa-Perote</t>
  </si>
  <si>
    <t>Asistir a Curso de Transversidad en INAPAM</t>
  </si>
  <si>
    <t>Asistir al Taller "Derechos de las Peronas Migrantes y sujetos  Protección Internacional.</t>
  </si>
  <si>
    <t>Recepción de Unidad Dental Movíl</t>
  </si>
  <si>
    <t>Entrega de Carteles al DIF Estatal con motivo del día Internacional de la Lucha contra el uso indebido y el trafico ilicito de las Drogas.</t>
  </si>
  <si>
    <t>Reunión con la Procuradora en Defensa del Menor de la Familia y del Indigena del Estado.</t>
  </si>
  <si>
    <t>Asistir a las oficinas de INAPAM por materíal para la Jefatura</t>
  </si>
  <si>
    <t>Lenguaje de señas Mexicana</t>
  </si>
  <si>
    <t>Acudir a la presentación del Programa IVEA PARA CAPACITACIÓN A PERSONAL CON Discapacidad Auditiva.</t>
  </si>
  <si>
    <t>Junta relacionada a trabajos con la escuela Socio-Deportivas Real Madrid y Beisbol "Agilitas DIF".</t>
  </si>
  <si>
    <t>Entrega de documentos al DIF Estatal para campamento recreativo de DIF Nacional</t>
  </si>
  <si>
    <t>Capacitación a Procuradores Auxiliares Municipales de los Sistemas de DIF</t>
  </si>
  <si>
    <t>Asistir a quinta de las Rosas a las Oficinas deINAPAM por Credenciales para equipo Digital.</t>
  </si>
  <si>
    <t>Asistir al Primer Foro Regional Zona Centro de Derecho de Niños, Niñas y Adolescentes, Veracruz, 2015</t>
  </si>
  <si>
    <t>Entrega de oficios</t>
  </si>
  <si>
    <t>Tralsdo y entrega oficial de una menor albergada al DIF Estatal</t>
  </si>
  <si>
    <t>Asistencia de tres menores a la Convención sobre el Derecho de los Niños.</t>
  </si>
  <si>
    <t>Reintegrar a un menor al DIF de Catemaco, Ver.</t>
  </si>
  <si>
    <t>Catemaco</t>
  </si>
  <si>
    <t>Sesión informativa Ley General 573 de los Derechos de los Niños.</t>
  </si>
  <si>
    <t>Acudir a las oficinas de los adultos mayores a trasladar a Francisco Javier Futierrez Castellanos a recibir su tarjeta.</t>
  </si>
  <si>
    <t>Asistir al Creever para entrega de apoyos por parte de la Procuraduría Estatal</t>
  </si>
  <si>
    <t>Recoger donaciones de colchonetas en las instalaciones del DIF Estatal</t>
  </si>
  <si>
    <t>Localización de familiares de una menos para convivencia</t>
  </si>
  <si>
    <t>Asistir a la entrega de aparatos funcionales al DIF Estatal</t>
  </si>
  <si>
    <t>Asuntos laborales, depedencias varias</t>
  </si>
  <si>
    <t>Atender asuntos laborales</t>
  </si>
  <si>
    <t>Entrega de invitación del informe de resultados DIF Municipal de Veracruz</t>
  </si>
  <si>
    <t>Asistir al DIF Estatal a Estrategía de becas académicas ejercicio 2015</t>
  </si>
  <si>
    <t>Entregar oficios en DIF Estatal</t>
  </si>
  <si>
    <t>Dirección de Asuntos Legales</t>
  </si>
  <si>
    <t>Atender Audiencia Expediente Laboral PJE</t>
  </si>
  <si>
    <t>Presentar documentación del Zoológico Miguel Angel de Quevedo a Sermanat y Profepa</t>
  </si>
  <si>
    <t>Audiencia Tribunal de Conciliación y Artbitraje.</t>
  </si>
  <si>
    <t>Asistir a comparecencia MP</t>
  </si>
  <si>
    <t>atender audiciencias en Tribunal Estatal de Conciliación y Arbitraje.</t>
  </si>
  <si>
    <t>asistir a comparecencia MP</t>
  </si>
  <si>
    <t>Atender audiciencia de expediente laboral. H. Tribunal Estatal de Conciliación y Arbitraje del PJE.</t>
  </si>
  <si>
    <t>Reunión de trabajo en Tribunal de Conciliación y Arbitraje</t>
  </si>
  <si>
    <t>Atender audiciencia laboral en Tribunal de Conciliación y Arbitraje del PJ del estado.</t>
  </si>
  <si>
    <t>Atender audiciencia expediente laboral en Tribunal de Conciliación y Arbitraje del PJ del estado.</t>
  </si>
  <si>
    <t>Capaciración en Orfis</t>
  </si>
  <si>
    <t>Presentar documentación en Sermanat Y Profepa sobre procedimiento administrativo relacionado al Parque ZOOLÓGICO Miguel Angel de Quevedo</t>
  </si>
  <si>
    <t>Atender audiencia expediente laboral ante Tribunal de Conciliación y Arbitraje de la PJE</t>
  </si>
  <si>
    <t>Presentar termino urgente expediente laboral Tribunal de Conciliación y Arbitraje de la PJE.</t>
  </si>
  <si>
    <t>Acudir a reunión de Trabajo con Presidente de la TECA Tribunal de Conciliación de Aritraje de la PJE.</t>
  </si>
  <si>
    <t>Presentar término urgente orimer Tribunal Colegiado en Mater´+ia del 7| Circuito</t>
  </si>
  <si>
    <t>Atender audiciencia expediente laboral en Tribunal de Conciliación y Arbitraje del Podel Judicial del Estado</t>
  </si>
  <si>
    <t>Presentar en IMPI el registro de marca de la publicación impresa y digital "Distintivo Legal"</t>
  </si>
  <si>
    <t>Invitación al C. Gobernador del Estado, para acudir a la sesión del día 21 de Julio de 2015</t>
  </si>
  <si>
    <t>Atender audiencia expediente laboral</t>
  </si>
  <si>
    <t>Curso de capacitación en el nuevo Sistema de Justicia Penal Acusatorio</t>
  </si>
  <si>
    <t>Entrega de oficio-Contrato de comodato del auditorio Bénito Juárez</t>
  </si>
  <si>
    <t>Atender Audiciencia expediente laboral. Tribunal de Conciliación y Arbitraje del PJE.</t>
  </si>
  <si>
    <t>Presentar termino urgente ante H. Tribunal Estatal de Conciliación y Arbitraje del Estado.</t>
  </si>
  <si>
    <t>Acudir a Curso del nuevo Sistema de Justicia Penal.</t>
  </si>
  <si>
    <t>Presenter Termino Urgente expediente amparo Segundo Tribunal Colegiado en Materia del Trabajo del séptimo Circuito.</t>
  </si>
  <si>
    <t xml:space="preserve">Presentar Juicio de Amparo de Expediente Laboral </t>
  </si>
  <si>
    <t>Presentar contestación de demanda espediente fiscal.</t>
  </si>
  <si>
    <t>Atender audiencia  expediente laboral en el Tribunal de Conciliación y Arbitraje del PJE.</t>
  </si>
  <si>
    <t>Dar seguimeitnosobre el Registro de Marca de la publicación impresa y Digital en el Instituto Méxicano de la Propiedad Intelectual</t>
  </si>
  <si>
    <t xml:space="preserve">Continuar con negociaciones de Juicio contra la Empresa PROACTIVA </t>
  </si>
  <si>
    <t>Presentar escrito en Congreso del estado</t>
  </si>
  <si>
    <t>Presentar Demanda Contenciosa Administrativa</t>
  </si>
  <si>
    <t>Presentar contestación de demanda  escrito en Congreso del estado</t>
  </si>
  <si>
    <t>Presentar registro de Fomento Económico para publicar en Gaceta oficial</t>
  </si>
  <si>
    <t>Checar lista de acuerdos en  Tribunal Superior de lo Contencioso</t>
  </si>
  <si>
    <t>Presentar escrito de desistimiento de Juicio</t>
  </si>
  <si>
    <t>Atender Audiencia expediente H. Tribunal de Conciliación y Arbitraje del Poder Judicial del Estado.</t>
  </si>
  <si>
    <t>Atender Audiencia expediente Laboral H. Tribunal de Conciliación y Arbitraje del Poder Judicial del Estado.</t>
  </si>
  <si>
    <t>Atender Audiencia Laboral H. Tribunal de Conciliación y Arbitraje del Poder Judicial del Estado.</t>
  </si>
  <si>
    <t>Atender audiencia expediente en la Segunda Sala del Tribunal de Justicia del Estado.</t>
  </si>
  <si>
    <t>Reunión para Lineamientos para el Proceso de Entrega-Recepción del Auditorio Benito Juárez.</t>
  </si>
  <si>
    <t>Presentar termino urgente expediente lagoral en el Tribunal de Conciliación y Arbitraje del Poder Judicienal del Estado.</t>
  </si>
  <si>
    <t>Atender Audiencia expediente laboral ante Tribunal de Conciliación y Arbitraje del PJE.</t>
  </si>
  <si>
    <t>Atender Audiencia Expediente Laboral ante H. Tribunal de Conciliación y Arbitraje de la PJE</t>
  </si>
  <si>
    <t>Presentar contestación a la amplia demanda de expediente</t>
  </si>
  <si>
    <t>Comparecer ante Fiscalia Primera Especializada en Delitos relacionados con Hechos de Corrupción.</t>
  </si>
  <si>
    <t>Junta de Avenencia en el Instituto Nacional de Derecho de Autor</t>
  </si>
  <si>
    <t>Presentar oficio en primer Tribunal Colegiado</t>
  </si>
  <si>
    <t>Presentar oficio e Congreso del Estado</t>
  </si>
  <si>
    <t>Atender Audiecia expediente laboral ante H. Tribunal de Conciliación y Arbitraje del PJE.</t>
  </si>
  <si>
    <t>Reunión para tratar Lineamientos de Instalación del Comité Municipal.</t>
  </si>
  <si>
    <t>Reunión para determinar los Lineamientos de Contrato de Comodato</t>
  </si>
  <si>
    <t>Atender Audiencia expediente Laboral</t>
  </si>
  <si>
    <t>Reunión de trabajo con elPresidente del TECA</t>
  </si>
  <si>
    <t>Acudir a la Dirección Ejecutiva de Capacitación Electoral del INCE.</t>
  </si>
  <si>
    <t>Presentar Denuncia en el Ministerio Público Especializado.</t>
  </si>
  <si>
    <t>Acudir a Dirección de Reservas de Derechos de la SEV</t>
  </si>
  <si>
    <t>Acudir al Instituto Nacional de Derecho del Autor a Junta de Aveniencia</t>
  </si>
  <si>
    <t>Atender audiencia en Tribunal de lo Contencionso Administrativo</t>
  </si>
  <si>
    <t>Presentar diferenter términos en Tribunal de Conciliación y Arbitraje del Poder Judicial</t>
  </si>
  <si>
    <t>Recoger auto de término en sala regional unitario zona centro de Tribunal de lo Contencioso</t>
  </si>
  <si>
    <t>Presentar 3 tantos del convenio de comodato del Auditorio Benito Juárez</t>
  </si>
  <si>
    <t>Presentar oficio a la 63 Legislatura del estado</t>
  </si>
  <si>
    <t>Presentar término urgente H. Tribunal de Conciliación y Arbitraje.</t>
  </si>
  <si>
    <t>Presentar escrito en la Comisión Estatal de Derechos Humanos</t>
  </si>
  <si>
    <t>Presentar ampliación de Demanda.</t>
  </si>
  <si>
    <t>Presentar oficio a la Sala Regional Unitario Zona Centro del Tribunal de lo Contencioso</t>
  </si>
  <si>
    <t>Presentar oficio a la Sala Contencioso Administrativo</t>
  </si>
  <si>
    <t>Presentar ampliación de demanda en la Sala Regional Unitario Zona Centro del Tribunal de lo Contencioso</t>
  </si>
  <si>
    <t>Requerimiento soporte software Microsoft</t>
  </si>
  <si>
    <t>Realizar trámites en Profepa e Instituto Nacional de Derechos de Autor</t>
  </si>
  <si>
    <t>Recibir notificaciones de juicio</t>
  </si>
  <si>
    <t>Curso "integración de la cuenta pública Municipal" en el Congreso del Estado</t>
  </si>
  <si>
    <t>Atender Audiencia expeiente laboral</t>
  </si>
  <si>
    <t>Presentar escrifo en la Fiscalía General del Estado</t>
  </si>
  <si>
    <t>Trámitar Término urgente ante H. Tribunal de lo contencioso administrativo</t>
  </si>
  <si>
    <t>Atender Audiencia de Expediente Laboral</t>
  </si>
  <si>
    <t>Recoger Contrato de Comodato de 2 Unidades Dentales DIF Estatal.</t>
  </si>
  <si>
    <t>Reunión para determinar Lineamientos de Contrato de Comodato.</t>
  </si>
  <si>
    <t>Revisión deLineamientos Jurídicos de 2 Unidades Dentales</t>
  </si>
  <si>
    <t>Reunión para determinar Lineamientos de Entrega-Recepción de Auditorio Benito Juárez</t>
  </si>
  <si>
    <t>Reunión para determinar Lineamientos de Donación de Bienes Muebles.</t>
  </si>
  <si>
    <t>Reunión de Trabajo con el Presidente del TECA</t>
  </si>
  <si>
    <t>Barranco</t>
  </si>
  <si>
    <t>Dirección de Comunicación e Imagen</t>
  </si>
  <si>
    <t>Asistir al Seminario de Marketing Gubernamental</t>
  </si>
  <si>
    <t>Dirección de Fomento Agropecuario, Medio Ambiente y Desarrollo Sustentable</t>
  </si>
  <si>
    <t>Recoger acuse del aviso de uso de Razón Social</t>
  </si>
  <si>
    <t>Reunion de trabajo Plan Agricola 2015</t>
  </si>
  <si>
    <t>Reunion de trabajo reglas de operación 2015</t>
  </si>
  <si>
    <t>Reunion de trabajo plan de trabajo programa agricola 2015</t>
  </si>
  <si>
    <t>entrega de nombramientos PROFEPA Y SEMARNAT</t>
  </si>
  <si>
    <t>reunión de trabajo sedesol</t>
  </si>
  <si>
    <t>Mesa de trabajo SEDEMA</t>
  </si>
  <si>
    <t>entrega de expediente a la subdelegación de agricultura programa IDETEC.</t>
  </si>
  <si>
    <t xml:space="preserve">Recoger autorización de Razón Social en Sría. De Economía, para Cooperativa Sta Elena, Ver. </t>
  </si>
  <si>
    <t>Reunión con la Coordinadora de Proyectos Productivos SAGARPA.</t>
  </si>
  <si>
    <t>Entrega de Proyectos de Opciones Productivas en SEDESOL.</t>
  </si>
  <si>
    <t>aviso de uso de Razón Social Sría. de Economía.</t>
  </si>
  <si>
    <t>Entrega de dcumentación PROFEPA</t>
  </si>
  <si>
    <t>Solicitud de nombre para Razón Social SRIA. DE ECONOMÍA.</t>
  </si>
  <si>
    <t>Entrega de plan de manejo actualizado TIMVA</t>
  </si>
  <si>
    <t>Entrega expedientes en SAGARPA</t>
  </si>
  <si>
    <t>Taller "Construcción de Baños Secos"</t>
  </si>
  <si>
    <t>Reunión con Secretario Técnico de SAGARPA</t>
  </si>
  <si>
    <t>Reunión de Trabajo con SEDENA</t>
  </si>
  <si>
    <t>entrega de reporte queja ciudadana</t>
  </si>
  <si>
    <t>Reunión de Campaña Nacional de Reforestación CONAFOR</t>
  </si>
  <si>
    <t>Aviso Razón Social de la Cooperativa "Porcicultores Jarochos"</t>
  </si>
  <si>
    <t>Entrega de apoyo del Proyecto Productivo de Granja Agricola Porcina de la Localidad de Santa Rita.</t>
  </si>
  <si>
    <t>Recoger acuse de aviso de uso de Razón Social Porcicultores Jarochos.</t>
  </si>
  <si>
    <t>Entrega oficios varios</t>
  </si>
  <si>
    <t>Reunión Cámara de Diputados</t>
  </si>
  <si>
    <t>Trámites de permiso para Pozo de Agua de la Localidad de Vargas.</t>
  </si>
  <si>
    <t>Dirección de Fomento Deportivo</t>
  </si>
  <si>
    <t>Reunión de trabajo en la Cámara de Diputados</t>
  </si>
  <si>
    <t>Realizar Trámites Diversos</t>
  </si>
  <si>
    <t>Trámites diversos en Dependencias Federales</t>
  </si>
  <si>
    <t>Realizar trámites diversos</t>
  </si>
  <si>
    <t>Trámites Diversos ante la Secretaría de Desarrollo Social Fedral y la Cámara Federal de Diputados</t>
  </si>
  <si>
    <t>Dirección de Fomento Económico</t>
  </si>
  <si>
    <t>Evento IMPULSANDO FRONTERAS, con representantes Diplomaticos de paises Nordicos</t>
  </si>
  <si>
    <t>Taller de Capacitación del Sistema Informático del Programa de Competitividad en Logística y Centrales de Abasto en el ejercicio fiscal 2014</t>
  </si>
  <si>
    <t>Asistir a la Semana del Emprendendor, convocada por la Secretaría de Economía</t>
  </si>
  <si>
    <t>Participar en la Semana del Emprendedor</t>
  </si>
  <si>
    <t>Dirección de Gobernación</t>
  </si>
  <si>
    <t>Acudir a SEDATU para trabajar sobre observaciones hechas al PAI, GV y SIG. Indispensable para la propuesta Habitat 2015</t>
  </si>
  <si>
    <t>Capacitación al personal coordinación Habitat de Municipios Ejecutores</t>
  </si>
  <si>
    <t>capacitación CICS</t>
  </si>
  <si>
    <t>última visita termino cierreejerciciofiscal 2014</t>
  </si>
  <si>
    <t>Curso para llenado nuevos formatos cartilla Servicio Militar</t>
  </si>
  <si>
    <t>Lencero, Ver.</t>
  </si>
  <si>
    <t>Entrega solicitud de cartillas del SMN</t>
  </si>
  <si>
    <t>Recoger cartillas SMN</t>
  </si>
  <si>
    <t>Curso de inducción y entrega de cartillas del SNM</t>
  </si>
  <si>
    <t>Asistencia de la II reunión de Vinculación sobre Protección y Atención a Migrantes.</t>
  </si>
  <si>
    <t>Entrega informa mensual en 26a Zona Militar</t>
  </si>
  <si>
    <t>Recoger Cartillas en 26a Zona Militar</t>
  </si>
  <si>
    <t>Asistir a las oficinas de S.R.E. a Evaluación interna a Jefes de oficinas municipales</t>
  </si>
  <si>
    <t>Entrega de informe mensual a la 26a Zona Militar</t>
  </si>
  <si>
    <t>Capacitación en la Delegación de la S.R.E. para expedición de pasaportes</t>
  </si>
  <si>
    <t>Entrega de apoyos de programa seguro de vida para jefas de familia en el CREEVER</t>
  </si>
  <si>
    <t>Visita de supervisión a la oficina de enlace de la S.R.E. en Veracruz</t>
  </si>
  <si>
    <t>Tula, Hgo.</t>
  </si>
  <si>
    <t>Firma ENTREGA-RECEPCION DOCUMENTOS sedatu</t>
  </si>
  <si>
    <t>Entrega 180 polizas del Programa Seguro de VIDA PARA Jefas de Familia.</t>
  </si>
  <si>
    <t>Entrega de carpetas con información a 5 comités Programa Habitat 2015 en SEDATU.</t>
  </si>
  <si>
    <t xml:space="preserve">Asistir a capacitación de Alcaldes, en oficinas centrales </t>
  </si>
  <si>
    <t>Documentación comprobatoría del Programa Seguro de Vida para Jefas de Familia SEDESOL</t>
  </si>
  <si>
    <t>Cierre de Actas de la Supervisión fisica documental por el UPAIS</t>
  </si>
  <si>
    <t>Reunión de Acta de la Supervisión Fisica Documental por el UPAIS</t>
  </si>
  <si>
    <t>Integrar evidencias de Acciones del Programa Hábitat ejercicio 2016</t>
  </si>
  <si>
    <t>Integrar evidencias de Acciones del Programa Hábitat ejercicio 2015</t>
  </si>
  <si>
    <t>Capacitación del nuevo sistema de Emisión de Pasaportes en las oficinas de enlace de la S.R.E.</t>
  </si>
  <si>
    <t>Asistir a Teleconferencia con representantes Municipales en oficinas municipales de enlace de la S.R.E.</t>
  </si>
  <si>
    <t>Dirección de Innovacion y Gobierno Electronico.</t>
  </si>
  <si>
    <t>asistencia al Congreso de Armonización Contable.</t>
  </si>
  <si>
    <t>Asistir al Seminario de Innovación Pública</t>
  </si>
  <si>
    <t>Seminario de Innovación Pública en el Centro Cultural Digital.</t>
  </si>
  <si>
    <t>Asistir a la Cumbre Mundial de la Alianza para el Gobierno Abierto</t>
  </si>
  <si>
    <t>Asistir a la Cumbre Global de la Alianza para el Gobierno Abierto</t>
  </si>
  <si>
    <t>Capacitación sobre la Plataforma de Doing Business</t>
  </si>
  <si>
    <t>Dirección de Obras e Infraestructura</t>
  </si>
  <si>
    <t>Reunión de Trabajo con Conagua</t>
  </si>
  <si>
    <t>Dirección de Planeación Catastral</t>
  </si>
  <si>
    <t>reunion de trabajo relativa a la estructura de la base de datos.</t>
  </si>
  <si>
    <t>xalapa</t>
  </si>
  <si>
    <t>Entre tabla de valorres 2016 Congreso del Estado.</t>
  </si>
  <si>
    <t>Dirección de Protección Civil</t>
  </si>
  <si>
    <t>Segunda Convenc ión de Protección Civíl 2015</t>
  </si>
  <si>
    <t>II Convención Expo Bancomer Santa Fe</t>
  </si>
  <si>
    <t>Dirección de Servicios Generales, Equipamiento y Abastecimiento</t>
  </si>
  <si>
    <t>Revisión correspondiente a los adornos adquiridos para el 15 de septiembre</t>
  </si>
  <si>
    <t>Guadalajara, Jal.</t>
  </si>
  <si>
    <t>Dirección de Trámites y Licencias</t>
  </si>
  <si>
    <t>Reunion de trabajo SEFIPLAN</t>
  </si>
  <si>
    <t>Reunion de Trabajo estudio Doing Bussines</t>
  </si>
  <si>
    <t>Reunion de trabajo Autorizacion de Obras Bienales</t>
  </si>
  <si>
    <t>Recepcion de documentos obras bienales</t>
  </si>
  <si>
    <t>Entrega cierre de obra publica</t>
  </si>
  <si>
    <t>Conferencia "Mejores Prácticas en implementación de lña Digitalización de Trámites"</t>
  </si>
  <si>
    <t>Entrega de documentos al Orfis, Congreso del Estado y Sedesol</t>
  </si>
  <si>
    <t>Reunión de trabajo CONAGUA</t>
  </si>
  <si>
    <t>Entregar expediente en CONAGUA</t>
  </si>
  <si>
    <t>Reunión de trabajo Een CONAGUA</t>
  </si>
  <si>
    <t>Entrega reporte mensual en CONGRESO DEL ESTADO</t>
  </si>
  <si>
    <t>Entrega de Nota Técnica en SEFIPLAN</t>
  </si>
  <si>
    <t>Reunión de trabajo Conagua</t>
  </si>
  <si>
    <t>Recoger y entregar Cierre Ejercicio 2014 al Orfis y Congreso del estado</t>
  </si>
  <si>
    <t>Entrega reporte mensual Febrero 2015</t>
  </si>
  <si>
    <t>Entrega primer reporte trimestral y mensual ORFIS,CONGRESO DEL ESTADO Y SEDESOL.</t>
  </si>
  <si>
    <t>Asesoría con el coord. Del Bco. de Información Social ORFIS, CONGRESO DEL ESTADO Y SEDESOL</t>
  </si>
  <si>
    <t>Entrega de Modificaciones ABRIL 2015, ORFIS, CONGRESO DEL ESTADO Y SEDESOL.</t>
  </si>
  <si>
    <t>Reunión de Trabajo CONAGUA</t>
  </si>
  <si>
    <t>Pedro Escobedo Queretaro</t>
  </si>
  <si>
    <t>Entrega reporte mensual Febrero 2016</t>
  </si>
  <si>
    <t>Pago de publicación concurso federal</t>
  </si>
  <si>
    <t>Reunión de trabajajo en Conagua</t>
  </si>
  <si>
    <t>Entrega modificación Orfis, Congreso del estado y Sedesol</t>
  </si>
  <si>
    <t>Curso de capacitación en Orfis</t>
  </si>
  <si>
    <t>entrega de documentos requeridos por el despacho de auditoría</t>
  </si>
  <si>
    <t>Entrega de oficios al Orfis</t>
  </si>
  <si>
    <t>Entrega de expediente requerido por despacho de auditoría</t>
  </si>
  <si>
    <t>Capacitación en el fortalecimiento de equipo de bacheo</t>
  </si>
  <si>
    <t>Monterrey,N.L.</t>
  </si>
  <si>
    <t>Reunión de Trabajo en CONAGUA</t>
  </si>
  <si>
    <t>Entrega oficio-invitación CONAGUA</t>
  </si>
  <si>
    <t>Capacitación en Orfis para la captura del portal aplicativo SHCP (Formato único)</t>
  </si>
  <si>
    <t xml:space="preserve">Entrega expediente solicitados por Despacho de auditoría </t>
  </si>
  <si>
    <t>Entrega estado mensual al Orfis, Congreso del Estado y Documentación solicitada por Despacho de Auditoría</t>
  </si>
  <si>
    <t>Entrega reporte mensual Coord. Admtva de Fondos y Programas Fedrales.</t>
  </si>
  <si>
    <t>Reunión de trabajo con CONAGUA</t>
  </si>
  <si>
    <t>Pago publicación de concursos federales en la Coordinación Licitación y Contratos.</t>
  </si>
  <si>
    <t>Entrega reporte mensual Congreso del Estado</t>
  </si>
  <si>
    <t>Asistencia Tercer Taller para la Gestón Local de Vivienda Sustentable Secretaría de Medio Ambiente.</t>
  </si>
  <si>
    <t>Entrega de expedientes en ORFIS</t>
  </si>
  <si>
    <t>Reunión de Trabajo con CONAGUA</t>
  </si>
  <si>
    <t>Visita hecha por LA Lic. Elizabeth Pérez Quiroz, Directora General de Innovación del Estado de México</t>
  </si>
  <si>
    <t>Solventar observaciones fisicamente expedientes entregados al departamento de auditoría para el Orfis</t>
  </si>
  <si>
    <t>Entrega oficio de enlace auditoría 2014</t>
  </si>
  <si>
    <t>Entrega de invitación para licitación a Conagua</t>
  </si>
  <si>
    <t>Entrega oficio de enlace auditoría 2015</t>
  </si>
  <si>
    <t>Entrega de oficio en las oficinas de la SEV</t>
  </si>
  <si>
    <t>Pago publicación de concursos federales</t>
  </si>
  <si>
    <t>Entregar convenio Contingencias Económicas 2015</t>
  </si>
  <si>
    <t>Entregar convenio Contingencias Económicas 2016</t>
  </si>
  <si>
    <t>Entrega reporte mensual y formatos al Orfis, Sedesol y Congreso del Estado</t>
  </si>
  <si>
    <t>Solventar observaciones de expedientes entregados al despacho de auditoría al Orfis</t>
  </si>
  <si>
    <t>Entrega reporte mensual y modificaciones en ORFIS</t>
  </si>
  <si>
    <t>Entrega reporte mensual ORFIS y Congreso del Estado.</t>
  </si>
  <si>
    <t>35va   Conferencia Nacional de Mejora Regulatoría</t>
  </si>
  <si>
    <t>Entrega de información del Programa FONMETROV a la SEFIPLAN</t>
  </si>
  <si>
    <t>Observaciones Al Programa General de Obras</t>
  </si>
  <si>
    <t>Entrega de Oficio de validación Escuelas SEC</t>
  </si>
  <si>
    <t>Reunión para Auditoría 2014/2015 de los Recursos SEDATU</t>
  </si>
  <si>
    <t>Entrega de Modificación al Programa General de Obra al ORFIS</t>
  </si>
  <si>
    <t>Recoger modificación del Programa de Obras al ORFIS, y entrega de documentos a SEDESOL y Congreso del Estado.</t>
  </si>
  <si>
    <t>Curso de capacitación Técnica de Trámites en Línea</t>
  </si>
  <si>
    <t>Realizar actividades ante la Secretaría de Economía</t>
  </si>
  <si>
    <t>35 Conferencia Nacional de Mejora Regulatoría</t>
  </si>
  <si>
    <t>Valle de Bravo, Méx.</t>
  </si>
  <si>
    <t>Trámites diversos ante la Cámara de Diputados</t>
  </si>
  <si>
    <t>Entrega de reporte mensual de Obras Públicas</t>
  </si>
  <si>
    <t>Consulta y entrega de documentación en el Congreso del Estado y Secretaría de Finanzas</t>
  </si>
  <si>
    <t>Reunión Area Técnica Administrativa en oficinas de Conagua</t>
  </si>
  <si>
    <t>Curso de Capacitación de Trámites en Línea</t>
  </si>
  <si>
    <t>Curso de Capacitación Técnica Plataforma de Trámites y Servicios.</t>
  </si>
  <si>
    <t>Recoger reportes y entrega de documentos al ORFIS, SEDESOL Y Congreso del Estado.</t>
  </si>
  <si>
    <t>Entrega Oficio SEFIPLAN-SIOP</t>
  </si>
  <si>
    <t>Entrega reporte mensual ORFIS y Congreso del Estado</t>
  </si>
  <si>
    <t>Entrega de modificaciones, reportes a ORFIS, SEDESOL Y Congreso del Estado.</t>
  </si>
  <si>
    <t>Dirección de Turismo y Cultura</t>
  </si>
  <si>
    <t>Asistir al segundo Seminario Internacional Marketing Gubernamental</t>
  </si>
  <si>
    <t>Asistir en Representación del Municipio de Veracruz, al Tianguis Turistico México-Acapulco 2015</t>
  </si>
  <si>
    <t>Acapulco, Gro.</t>
  </si>
  <si>
    <t>Asistir al evento Tianguis Turístico</t>
  </si>
  <si>
    <t>Dirección de Turismo, Cultura y Espectaculos</t>
  </si>
  <si>
    <t>Reunión con Registro Público de la Propiedad</t>
  </si>
  <si>
    <t>Trámites diversos SEFIPLAN</t>
  </si>
  <si>
    <t>Dirección Municipal de la Juventud</t>
  </si>
  <si>
    <t>Reunión Nacional de Municipio y Poder Joven 2015.</t>
  </si>
  <si>
    <t>Instituto Municipal de la Vivienda</t>
  </si>
  <si>
    <t>Presentación del Evento, Programa Nacional de Vivivienda para las Fuerzas Armadas, en Residencia Oficial Los Pinos</t>
  </si>
  <si>
    <t>Reunión de trabajo para recursos para la construcción de la vivienda</t>
  </si>
  <si>
    <t>Entrega de documentos en IMUVI</t>
  </si>
  <si>
    <t>Asistir a la segunda sesión de mesa de vivienda de 2015</t>
  </si>
  <si>
    <t>acudir a Mesa de trabajo con la Sria. De Desarrollo Social.</t>
  </si>
  <si>
    <t>Tercera sesión de Mesa de la Vivienda de 2015</t>
  </si>
  <si>
    <t>Tercer Taller para Gestión Local de Vivienda</t>
  </si>
  <si>
    <t>Reunión de Trabajo sobre Ejido las Bajadas con la CAEV</t>
  </si>
  <si>
    <t>Entrega de documentos</t>
  </si>
  <si>
    <t>Entrega de documentos en el Instituto Veracruzano de la Vivienda</t>
  </si>
  <si>
    <t>Taller "Vivienda sustentable"</t>
  </si>
  <si>
    <t>Entrega de Documentos</t>
  </si>
  <si>
    <t>Instituto Municipal de las Mujeres de Veracruz</t>
  </si>
  <si>
    <t>Asistir al Foro "REPARACIONES CON PERSPECTIVA DE GÉNERO"</t>
  </si>
  <si>
    <t>Planeación Catastral</t>
  </si>
  <si>
    <t>reunión de trabajo reunión de trabajo con el mtro. Fernando Aguilera de Hombre.</t>
  </si>
  <si>
    <t>Presidencia Municipal</t>
  </si>
  <si>
    <t>Asistir a Inauguración Juegos Centroamericanos y del Caribe Veracrúz 2014</t>
  </si>
  <si>
    <t>Asistir a Evento IFAI + COMAIP + Estados Gobierno Abierto</t>
  </si>
  <si>
    <t>Mesa de Analisis en el marco del dia internacional de proteccion de datos</t>
  </si>
  <si>
    <t>Reunion de trabajo direccion del sistema de datos personales</t>
  </si>
  <si>
    <t>Conferencia "Politicas de datos abiertos"</t>
  </si>
  <si>
    <t>Asistencia a la mesa de analisisdia internacional de protección de  datos personales</t>
  </si>
  <si>
    <t>Reunión de trabajo con el consejero</t>
  </si>
  <si>
    <t>Curso de Inducción</t>
  </si>
  <si>
    <t>Asistencia a reunión de capacitación convocada por INEGI</t>
  </si>
  <si>
    <t>Reunión para la concertación del subsidio 2015 para Seguridad Pública</t>
  </si>
  <si>
    <t>Asistir al evento Tianguis Tusrrístico</t>
  </si>
  <si>
    <t>Reunión de Trabajo y Foro Iberoamericano</t>
  </si>
  <si>
    <t>Sesión de fotos y video promocional para edición 2016 de Carnaval de Veracruz</t>
  </si>
  <si>
    <t xml:space="preserve">Diversos Trámites Depedencias </t>
  </si>
  <si>
    <t>Entrega de Invitación a Sesión Solemne de la Dra. Lilia Caritina Berthely.</t>
  </si>
  <si>
    <t>Tlacotalpan</t>
  </si>
  <si>
    <t>Entrega de Documentos en SEFIPLAN</t>
  </si>
  <si>
    <t>Trámites Diversos.</t>
  </si>
  <si>
    <t>Realizar trámites diverssos ante Camara de Diputados</t>
  </si>
  <si>
    <t>Realizar trámites diversos ante Cámara de Diputados</t>
  </si>
  <si>
    <t>Segunda Sesión Ordinaria Estatal de Infraestructura, Estadística y Geográfica.</t>
  </si>
  <si>
    <t>Regiduria</t>
  </si>
  <si>
    <t>Actividades propias a la comisión de Turismo y Cultura</t>
  </si>
  <si>
    <t>Hermanamiento de las Ciudadaes de Fozhou-Fujián con el Municipio de Veracruz</t>
  </si>
  <si>
    <t>Reunión Nacional de la Red Mexicana de Municipios por la Salud</t>
  </si>
  <si>
    <t>Culiacán</t>
  </si>
  <si>
    <t>5a  Sesión ordinaría del Consejo Nacional de Participación Social en la Educación</t>
  </si>
  <si>
    <t>6a  Sesión ordinaría del Consejo Nacional de Participación Social en la Educación</t>
  </si>
  <si>
    <t>Realizar actividades de Turismo y Cultura con objetivo de realizar Hermanamiento entre Veracruz-Fpzhiu Fujión, China.</t>
  </si>
  <si>
    <t>Fozhiu Fujián, China.</t>
  </si>
  <si>
    <t>Realizar actividades de Turismo y Cultura con objetivo derefrendar hermanamiento entre Veracruz-Tampa, Florida</t>
  </si>
  <si>
    <t>Tampa, Florida</t>
  </si>
  <si>
    <t>Segunda Convenc ión de Protección Civíl 2016</t>
  </si>
  <si>
    <t>Registro Civil</t>
  </si>
  <si>
    <t>Entrega de documentos oficiales</t>
  </si>
  <si>
    <t>entrega de documentos oficiales en la Dirección General de Registrto Civil.</t>
  </si>
  <si>
    <t>Declaración por asunto demanda notario</t>
  </si>
  <si>
    <t>Junta mensual oficiales mayor del estado y entrega de papelería oficial</t>
  </si>
  <si>
    <t>Recoger formatos oficiales en la Dirección General de Registro Civil.</t>
  </si>
  <si>
    <t>Junta mensual de oficiales de Registro Civil del Estado.</t>
  </si>
  <si>
    <t>Junta mensual de Oficiales de Registro Civil del Estado yRecoger formatos oficiales en la Dirección General de Registro Civil</t>
  </si>
  <si>
    <t>Junta mensuales de los Registro Civil del Estado</t>
  </si>
  <si>
    <t>Entrega de documentos oficiales y Junta mensual de Oficiales de Registro Civil del Estado.</t>
  </si>
  <si>
    <t>Adquición de Papelería oficial para elaboración de Actas.</t>
  </si>
  <si>
    <t>Junta mensual de Oficiales de los Registro Civil del Estado y entrega de papelería oficial en la Dirección General de Registro Civil.</t>
  </si>
  <si>
    <t>Recoger Formatos Oficiales en la Dirección General de Registro Civil</t>
  </si>
  <si>
    <t>Adquisición de Papelería Oficial.</t>
  </si>
  <si>
    <t>Junta mensual de oficiales de Registro civil y entrega de documentos</t>
  </si>
  <si>
    <t>Entrega de documentos oficiales a la DGRCy Junta mensual de Oficiales del Registro Civil del Estado.</t>
  </si>
  <si>
    <t>Secretaria del Ayuntamiento</t>
  </si>
  <si>
    <t>Reunión en Congreso del Estado</t>
  </si>
  <si>
    <t>Entrega de oficio en Congreso del Estado</t>
  </si>
  <si>
    <t>Recoger oficio entregado al Congreso del Estado</t>
  </si>
  <si>
    <t>Reunión en Congreso del Estado con Comisión de Hacienda Municipal</t>
  </si>
  <si>
    <t>Entrega de documentos en Congreso del Estado</t>
  </si>
  <si>
    <t>Entrega de oficio a Congreso del Estado</t>
  </si>
  <si>
    <t>Reunión en Congreso del Estado con Comisión de Hacienda</t>
  </si>
  <si>
    <t>Reunión en Congreso del Estado con la Comisión de Comunicaciones</t>
  </si>
  <si>
    <t>Reunión en Congreso del Estado con Comisión de Desarrollo y Fortalecimiento Municipal</t>
  </si>
  <si>
    <t>Entregar oficio en Congreso del Estado</t>
  </si>
  <si>
    <t>Entregar documentos en la Universidad de Xalapa</t>
  </si>
  <si>
    <t>Entregar documentos en el Consejo Estatal de Seguridad Pública</t>
  </si>
  <si>
    <t>Asistir a reunión al Congreso del Estado</t>
  </si>
  <si>
    <t>asistir a videoconferencia en las oficinas de la Secretaría de Relaciones Exteriores</t>
  </si>
  <si>
    <t>Entregar oficios en la Gaceta oficial del estado</t>
  </si>
  <si>
    <t>Entregar documentación en el Consejo de Seguridad Pública</t>
  </si>
  <si>
    <t>Asistir al  Foro "EL PAPEL DE LOS ÓRGANOS GARANTES EN TORNO AL SISTEMA NORMAL DE TRANSPARENCIA"</t>
  </si>
  <si>
    <t>Tlacotalpa, Ver.</t>
  </si>
  <si>
    <t>Asistir a Reunión en Congreso del Estado</t>
  </si>
  <si>
    <t>Secretaria Tecnica</t>
  </si>
  <si>
    <t>Asistir a curso 2Agende para el Desarrollo Municipal2 en INVEDEM.</t>
  </si>
  <si>
    <t>Presentación resultados Censos Económicos 2015</t>
  </si>
  <si>
    <t>Firma de conveniencia UV-Smart Knowledge en la Recotoría de la U.V.</t>
  </si>
  <si>
    <t>Presentación resultados Censos Económicos 2016</t>
  </si>
  <si>
    <t>Sindicatura</t>
  </si>
  <si>
    <t>Seguimiento a diversos trámites</t>
  </si>
  <si>
    <t>Seguimientos Diversos Trámites</t>
  </si>
  <si>
    <t>Subdireción de  Egresos</t>
  </si>
  <si>
    <t>Entrega de oficios de solicitud de traslado y vigilancia</t>
  </si>
  <si>
    <t>Entregar oficios a Efectivales e Inspección de Policia</t>
  </si>
  <si>
    <t>Trabajos extraordinarios por cierre mensual de Agosto en la subdirección</t>
  </si>
  <si>
    <t>Trabajos extraordinarios por cierre mensual de Septiembre en la subdirección</t>
  </si>
  <si>
    <t xml:space="preserve">Subdireción de Ingresos </t>
  </si>
  <si>
    <t>Tesoreria Municipal</t>
  </si>
  <si>
    <t>reunión  con la SHCP</t>
  </si>
  <si>
    <t>Reunión convocada por SCHP -</t>
  </si>
  <si>
    <t>Taller: Armonización contable</t>
  </si>
  <si>
    <t>entrega de documentación a congreso del estado</t>
  </si>
  <si>
    <t>Programa de armonización contable y entrega de documentación</t>
  </si>
  <si>
    <t>Segundo programa de Armonización Contable</t>
  </si>
  <si>
    <t>Entrega de documentos a CONAGUA</t>
  </si>
  <si>
    <t>Entrega de Documentación</t>
  </si>
  <si>
    <t>Entrega de documentos Sefiplan u Orfis</t>
  </si>
  <si>
    <t>Presentación de la Plataforma del RISS</t>
  </si>
  <si>
    <t>Entrega documentos Orfis y Congreso del Estado</t>
  </si>
  <si>
    <t>Entregar documentos Sefiplán, Sedatu y Conagua.</t>
  </si>
  <si>
    <t>Entrega documentación</t>
  </si>
  <si>
    <t>Entrega documentación Sefiplan y Congreso del estado</t>
  </si>
  <si>
    <t>Entrega de documentos en Sefiplán y Catastro del estado</t>
  </si>
  <si>
    <t>Entrega de documentación en SEFIPLAN y Estados Financieros en Tesorería.</t>
  </si>
  <si>
    <t>Entrega de documentos en l Secretaría de Finanzas y Congreso.</t>
  </si>
  <si>
    <t>Entrega de documentos a la Secretaría de Finanzas y Catastro del Estado.</t>
  </si>
  <si>
    <t xml:space="preserve">Entrega de documentos a la Secretaría de Finanzas </t>
  </si>
  <si>
    <t>Entrega de documentos al Congreso del Estado</t>
  </si>
  <si>
    <t>Atender diversos asuntos en la Secretaría de Finanzas</t>
  </si>
  <si>
    <t>Entrega de documentación en Sefiplán</t>
  </si>
  <si>
    <t>Entrega de documentación en Congreso del Estado y Orfis</t>
  </si>
  <si>
    <t>Entrega de documentos al Congreso del Estado y ORFIS</t>
  </si>
  <si>
    <t>Reunión de resultados finales de la Auditoría Superior de la Federación, Firma de Acta Cierre Auditoría SUBSEMÚN.</t>
  </si>
  <si>
    <t>Entrega de documentación SEFIPLAN</t>
  </si>
  <si>
    <t>Entrega de documentación ORFIS Y Congreso del Estado</t>
  </si>
  <si>
    <t>Tesorería Municipal</t>
  </si>
  <si>
    <t>Curso de Armonizacón contable</t>
  </si>
  <si>
    <t>Trabajos de Armonización Contable y Proyecto de Sistema</t>
  </si>
  <si>
    <t>Curso "Entero y Participación del ISR a las Entidades Federativas"</t>
  </si>
  <si>
    <t>Curso Armonización Contable 2015</t>
  </si>
  <si>
    <t>Curso Taller de migración de los Sistemas actuales SIGMA ver</t>
  </si>
  <si>
    <t>Capación Proyecto Ley de Ingresos y Presupuestp de Egresos en el Congreso del Estado.</t>
  </si>
  <si>
    <t>Taller de Armonización Contable en e ORFIS</t>
  </si>
  <si>
    <t>Anteproyecto Ley de Ingresos y Presupuestp de Egresos 2016</t>
  </si>
  <si>
    <t>Taller para Migración de los Sistemas actuales al SIGMAVer.</t>
  </si>
  <si>
    <t>Anteproyecto Ley de Ingresos y Presupuestp de Egresos 2017</t>
  </si>
  <si>
    <t>Taller para la migración de Sistemas Actuales SIGMAver</t>
  </si>
  <si>
    <t>Entregar Estados Financieros a Orfis y a Congreso del Estado</t>
  </si>
  <si>
    <t>Carga de Información SIGMAVer en ORFIS</t>
  </si>
  <si>
    <t>Asistir al Tallar para Migración de los Sistemas Actuales al SIGMAVer</t>
  </si>
  <si>
    <t>Trabajos de Colaboración entre ORFIS  y Municipio, Taller de Migración de los Sistemas Actuales al SIGMAVer.</t>
  </si>
  <si>
    <t>Unidad de Acceso a la Información Publica</t>
  </si>
  <si>
    <t>Plática de sensibilización sobre el tema Gobierno Abierto</t>
  </si>
  <si>
    <t>Curso de Taller de obligaciones e instrucciones de Protección de Datos Personales</t>
  </si>
  <si>
    <t>Sesión Ordinaria del Secretariado Técnico Local</t>
  </si>
  <si>
    <t>Firma de Acta Constitutiva del Secretariado Técnico LOCAL.</t>
  </si>
  <si>
    <t>Taller de oblicaciones de transparencia</t>
  </si>
  <si>
    <t>Mesa de diálogo sobre Gobierno Abierto COLEGIO DE NOTARIOS</t>
  </si>
  <si>
    <t>Reunión con el Consejero Fernando AGUILERA DE hombre-Tema Gobierno Abierto IVAI</t>
  </si>
  <si>
    <t>Reunión Gobierno Abierto. Instituto Veracruzano de Acceso a la Información.</t>
  </si>
  <si>
    <t>Entrega reporte mensual IVAI</t>
  </si>
  <si>
    <t>Armonización de la Ley Gral. De Trransparencia Congreso del Estado.</t>
  </si>
  <si>
    <t>Reunión previa de trabajo sobre Secretariado Técnico Local y Asesoría enMatería de Datos Personales IVAI</t>
  </si>
  <si>
    <t>Conferencia "Criterios Internacionales de Protección de Datos"</t>
  </si>
  <si>
    <t>Reunión de trabajo con el Mtro. Fernando Aguilera de Hombre IVAI</t>
  </si>
  <si>
    <t>Reunión de trabajo IVAI</t>
  </si>
  <si>
    <t>Taller de Infomex</t>
  </si>
  <si>
    <t>Asistir al Ejercicio Local de Gobierno abierto</t>
  </si>
  <si>
    <t>Foro "El Papel de los Órganos Garantes en torno al Sistema Nacional de Transparencia"</t>
  </si>
  <si>
    <t>Conferencia "Criterios Internacionales de Protección de Datos- en el Colegio de Notarios.</t>
  </si>
  <si>
    <t>Taller de INFOMEX</t>
  </si>
  <si>
    <t>Reunión de trabajo en el IVAI</t>
  </si>
  <si>
    <t>Asistir a la Semana Nacional de Transparencia 2015</t>
  </si>
  <si>
    <t>Asistir a la Semana Nacional de Transparencia</t>
  </si>
  <si>
    <t>Foro Iberoamericano de Defensorias Sociales</t>
  </si>
  <si>
    <t>Seminario Internacional de Transparencia</t>
  </si>
  <si>
    <t>Presentación del proyecto Rescate de Centro Historico Veracruz.</t>
  </si>
  <si>
    <t>ARBITRIOS</t>
  </si>
  <si>
    <t>Entrega de proyecto de la Biblioteca MUNICIPAL A LA Secretaría de Cultura</t>
  </si>
  <si>
    <t>Entrega de Proyecto de Rehabilidación de la Bibilioteca Venustiano Carranza</t>
  </si>
  <si>
    <t>Taller "Analisis y seguimiento de observaciones a Proyectos Culturale"</t>
  </si>
  <si>
    <t>Entrega de documentos a diversas areas</t>
  </si>
  <si>
    <t>Entregar documento para firma</t>
  </si>
  <si>
    <r>
      <rPr>
        <sz val="11"/>
        <color indexed="8"/>
        <rFont val="Calibri"/>
        <family val="2"/>
        <charset val="1"/>
      </rPr>
      <t xml:space="preserve">Presentación del </t>
    </r>
    <r>
      <rPr>
        <b/>
        <sz val="11"/>
        <color indexed="8"/>
        <rFont val="Calibri"/>
        <family val="2"/>
      </rPr>
      <t>Proyecto Rescate al Centro Histórico Veracruz 500 años</t>
    </r>
  </si>
  <si>
    <t>Cierre SUBSEMÚN 2015</t>
  </si>
  <si>
    <t>Asistir Capacitación relativa de la concertación para el subsidio en matería de SEGURIDAD Pública</t>
  </si>
  <si>
    <t>Reunión de estrategías 2016</t>
  </si>
  <si>
    <t>Asistir a la Concertación Fortaseg 2016</t>
  </si>
  <si>
    <t>Capacitación relativa al proceso de concertaciónpara subsidioen matería de SEGURIDAD Pública</t>
  </si>
  <si>
    <t>Capacitación en materia de Seguridad Pública</t>
  </si>
  <si>
    <t>Entrega de oficio al Secretariado ejecutivo del Sistema y del Consejo Estatal de S.P.</t>
  </si>
  <si>
    <t>Entrega de informe Subsemún 2015. el el Secretaríado Ejecutivo del Sistema Nacional de Seguridad Pública</t>
  </si>
  <si>
    <t>Asistir a reunión de carácter técnico informativo para los enlaces Fortaseg.</t>
  </si>
  <si>
    <t>Entrega modificación de convenio en la Secretaría de Seguridad Pública</t>
  </si>
  <si>
    <t>Capacitación relativa al proceso de concertación para subsidio en matería de Seguridad Pública</t>
  </si>
  <si>
    <t>Entregar oficio de asignación de nomnbre de funcionarios que suscriben el Convenio y Anexo Técnico FORTASEG 2016.</t>
  </si>
  <si>
    <t>Asistir a Capacitación "Proceso de Concertación para el Subsidio en Matería de Seguridad Pública</t>
  </si>
  <si>
    <t>Asistir a la Concertación de Fortaseg 2017</t>
  </si>
  <si>
    <t>Instalación de primer Sesión Ordinario Comisión Institucional para la Prevención Social de l Violencia Social y la Delincuencia.</t>
  </si>
  <si>
    <t>Cierre SUBSEMUN</t>
  </si>
  <si>
    <t>Asistir a la Concertación de Fortaseg 2016</t>
  </si>
  <si>
    <t>Reunión de Inducción 2016 PRONAPRED</t>
  </si>
  <si>
    <t>Entrega de oficio a solicitud de auditoria</t>
  </si>
  <si>
    <t>Entrega de documentos para enlace Fortaseg</t>
  </si>
  <si>
    <t>Entrega de informa anual Subsemún 2015</t>
  </si>
  <si>
    <t>Entrega nforme Subsemún 2015</t>
  </si>
  <si>
    <t>Entrega convenio a la SSP</t>
  </si>
  <si>
    <t>Entrega de recibo Energía Electrica y oficios SSP</t>
  </si>
  <si>
    <t>Entrega Documentación Fortaseg 2016</t>
  </si>
  <si>
    <t>Entrega Anexo Técnico de convenio para otorgamiento de Fortaseg</t>
  </si>
  <si>
    <t>Entrega modificaciones de anexo técnico de FORTASEG</t>
  </si>
  <si>
    <t>Revisión Convenio</t>
  </si>
  <si>
    <t>Reunión de Trabajo Fortaseg 2017</t>
  </si>
  <si>
    <t>Entrega de documentación Fortaseg 2016</t>
  </si>
  <si>
    <t>Reunión de Trabajo Fortaseg 2016</t>
  </si>
  <si>
    <t>Segunda Reunión del Observatorio Estatal de Sesiones</t>
  </si>
  <si>
    <t>Reunión de trabajos en Fortaseg 21016</t>
  </si>
  <si>
    <t>Entrega del informe Cumplimiento de Metas Fortaseg.</t>
  </si>
  <si>
    <t>Asistir a la segunda sesión extraordinaria y segunda sesión ordinaria Pornapred 2016.</t>
  </si>
  <si>
    <t>Asistir a reunión Pronapred 2016</t>
  </si>
  <si>
    <t>Reunión  en Fortasec 2016</t>
  </si>
  <si>
    <t>Solicitud de la segunda ministración Fortasec 2016</t>
  </si>
  <si>
    <t>Entrega de documentos al Secretariado Ejecutivo del Sistema Nacional de Seguridad Pública</t>
  </si>
  <si>
    <t>Entrega de documentación FORTASEG 2016</t>
  </si>
  <si>
    <t>Asistir a la tercera Sesión Ordinaria Pronapred 2016</t>
  </si>
  <si>
    <t>Entrega de documentación FORTASEG 2017</t>
  </si>
  <si>
    <t>Entrega de documentos al Secretaríado Ejecutivo del Sistema Nacional de Seguridad Pública</t>
  </si>
  <si>
    <t>Acciones 2015 Subsemún y Fortaseg 2016</t>
  </si>
  <si>
    <t>Acciones 2015 Subsemún y Fortaseg 2017</t>
  </si>
  <si>
    <t>Acciones 2015 Subsemún y Fortaseg 2018</t>
  </si>
  <si>
    <t>Reunión Avances Fortaseg 2016</t>
  </si>
  <si>
    <t>Revisión de cumplimientos de la segunda ministración Fortaseg 2016</t>
  </si>
  <si>
    <t>Asistir a la cuarta Sesión ordinaria Pronapred 2016</t>
  </si>
  <si>
    <t>Asistir a la reunión de cumplimiento segunda ministración Fortaseg 2016</t>
  </si>
  <si>
    <t>Cierre de acta auditoría Subsemún 2015</t>
  </si>
  <si>
    <t>Recorrido para validación de punto de video cámara KM 3.5 San Julián-La Antigua</t>
  </si>
  <si>
    <t>La Antigua,Ver.</t>
  </si>
  <si>
    <t>Entrega de documentación al Secretariado Ejecutivop del Sistema Nacional de Seguridad Pública</t>
  </si>
  <si>
    <t>Asistir a la cuarta Sesión ordinaria Pronapred 2017</t>
  </si>
  <si>
    <t>Cierre de acta auditoría Subsemún 2016</t>
  </si>
  <si>
    <t>Asistir a reunión de Fortaseg 2016</t>
  </si>
  <si>
    <t>Entrega de documentación y Material Fortaseg 2016</t>
  </si>
  <si>
    <t>Reunión de trabajo Fortaseg 2016</t>
  </si>
  <si>
    <t>Entrega de documentación al Secr4etariado Ejecutivo Nacional de Seguridad Pública</t>
  </si>
  <si>
    <t>Entrega materíal Didáctico al CEIS</t>
  </si>
  <si>
    <t>Entrega mensual RISS (agosto) en el Secretariado Ejecutivo del Sistema Nacional de Seguridad Pública</t>
  </si>
  <si>
    <t>Reunión de trabajo PRONAPRED 2016</t>
  </si>
  <si>
    <t>Asistir a la quinta sesión ordinaría y tercera extraordinaría Pronapred 2016</t>
  </si>
  <si>
    <t>Asistir a la premiación de estructuras y carácteristicas de sistemas de video vigilancia Fortaseg 2016</t>
  </si>
  <si>
    <t>Asistir a la quinta sesión ordinaría y tercera extraordinaría Pronapred 2017</t>
  </si>
  <si>
    <t>Reunión del observatorio estatal de lesiones</t>
  </si>
  <si>
    <t>Asistir a la presentación de estructura y caracteristicas de los sistemas de video vigilancia Fortasec 2016</t>
  </si>
  <si>
    <t>Asistir al taller Planeación de estrategias de integracion de espacios públicos masivo  movilidad y densificación sostenible</t>
  </si>
  <si>
    <t>Reunión de Trabajo Pronapred 2016</t>
  </si>
  <si>
    <t>Recolección de documentos Fortaseg 2016</t>
  </si>
  <si>
    <t>Entrega de ficha de validación</t>
  </si>
  <si>
    <t>Asistir a la presentación de estructuras y características de los sistemas de video vigilancia y Taller en SEDATU</t>
  </si>
  <si>
    <t>REALIZAR TRAMITES DIVERSOS</t>
  </si>
  <si>
    <t>Recolectar documentación a la Acádemia Regional de Seguridad Pública del Sureste</t>
  </si>
  <si>
    <t>Asistir a la séptima sesión ordinaria Pronapred 2016</t>
  </si>
  <si>
    <t xml:space="preserve">Entrega de RISS mensual </t>
  </si>
  <si>
    <t>Reunión con el Secretario adjunto de la Secretaría de Seguridad Pública</t>
  </si>
  <si>
    <t>Reunión de Subprogramas Sistemas de Video Vigilancia</t>
  </si>
  <si>
    <t>Foro Tendencias Tecnológicas en Radiocomunicación y LTE de misión criticc</t>
  </si>
  <si>
    <t>Entrega de documentación a Congreso del Estado e IVAI</t>
  </si>
  <si>
    <t>Proyecto de reconversión del Mercado Hidalgo</t>
  </si>
  <si>
    <t>Presentar oficio y Guia de la Ley General de Contabilidad Gubernamental en ORFIS Y Congreso del Estado</t>
  </si>
  <si>
    <t>Entregar documentación Auditoría Superior de la Federación y SFP.</t>
  </si>
  <si>
    <t>Entrega documentación ORFIS</t>
  </si>
  <si>
    <t>Entrega de documentos en Orfis</t>
  </si>
  <si>
    <t>Entrega de documentación financiera y reunión de trabajo</t>
  </si>
  <si>
    <t>Reunión de trabajo en el Instituto Veracruzano de acceso a la información</t>
  </si>
  <si>
    <t>Reunión de trabajo en IVAI</t>
  </si>
  <si>
    <t>Atender asuntos oficiales en la Auditoría Superior de la Federación y Secretaría de Economía</t>
  </si>
  <si>
    <t>Reunión de trabajo en Orfis</t>
  </si>
  <si>
    <t>Reunión de trabajo en el Instituto Nacional del Emprendedor en seguimiento al Proyecto de Reconversión del Mercado Hidalgo</t>
  </si>
  <si>
    <t>Visita a la Contraloróa General</t>
  </si>
  <si>
    <t>Entrega de documentación en Congreso del Estado E IVAI</t>
  </si>
  <si>
    <t>Reunión de trabajo en el Despacho Integra an S.A.</t>
  </si>
  <si>
    <t>Entrega de documentos en Congreso del Estado y Orfis</t>
  </si>
  <si>
    <t>Reunión de Trabajoy Entrega de documentos al ORFIS y Congreso del Estado</t>
  </si>
  <si>
    <t>Entrega de documentación al ORFIS</t>
  </si>
  <si>
    <t>Taller Criterios y Lineamientos, en el Colegio de Notarios del Estado de Veracruz</t>
  </si>
  <si>
    <t>Curso "Procedimiento Disciplinario Administrativo en el Servicio Público Municipal"</t>
  </si>
  <si>
    <t>Entrega de documentos al ORFIS</t>
  </si>
  <si>
    <t>Reunión del grupo experto en contraloría municipal en el INAFED</t>
  </si>
  <si>
    <t>Reunión de trabajo sobre proyecto de reconversión del mercado Hidalgo</t>
  </si>
  <si>
    <t>Reunión del grupo de expertos en contraloría municipal</t>
  </si>
  <si>
    <t>Curso Red de Orientación de la Contraloría Social para los gobiernos locales ROCSGL y entrega de documentos al Orfis</t>
  </si>
  <si>
    <t>Entrega de documentación relativa a la auditoría 2014 recursos Subsemún</t>
  </si>
  <si>
    <t>Entrega de documentación Fism-Fortamún 2015</t>
  </si>
  <si>
    <t>Reunión del grupo experto en contraloría municipal.</t>
  </si>
  <si>
    <t>Atención de Auditoría</t>
  </si>
  <si>
    <t>Asesoría de Administración de Riesgo</t>
  </si>
  <si>
    <t>Reunión de Grupo de Expertos en Contraloría Municipal</t>
  </si>
  <si>
    <t>Reunión de trabajo Congreso del Estado</t>
  </si>
  <si>
    <t>Apertura de Auditoría FISM, FORTAMUN en Orfis.</t>
  </si>
  <si>
    <t>Reunión poara revisión de actas y entrega de Declaraciones Patrimoniales</t>
  </si>
  <si>
    <t>Entrega oficios</t>
  </si>
  <si>
    <t>Entrega de oficio-circular</t>
  </si>
  <si>
    <t>Entrega Declaración Patrimonial</t>
  </si>
  <si>
    <t>Entrega de oficios varios</t>
  </si>
  <si>
    <t>Entrega de documentación Orfis, Sefiplan y Congreso del Estado</t>
  </si>
  <si>
    <t>Entregar documentos Continver</t>
  </si>
  <si>
    <t>Entrega de Expedientes Continver, Apazu</t>
  </si>
  <si>
    <t>Reunión  con Integrapara consulta de auditoría Fism-Fortamún</t>
  </si>
  <si>
    <t xml:space="preserve">Entrega de documentoación en Tesorería de la Federación </t>
  </si>
  <si>
    <t>Entrega Declaraciones Patromoniales</t>
  </si>
  <si>
    <t>Pliego de Observacones Cuenta Pública 2015 Orfis</t>
  </si>
  <si>
    <t>Reunión con expertos en Contraloría Municipal en las oficinas de Inafed</t>
  </si>
  <si>
    <t>Entrega de inforación de auditoría CONTINVER</t>
  </si>
  <si>
    <t>Seguimiento al Programa de Agua Potable, Alcantarillado y Saneamiento en zonas Urbanas.</t>
  </si>
  <si>
    <t>Reunión para aclaraciones sobre el programa APAZU</t>
  </si>
  <si>
    <t>Entrega de documentación auditoría Continver</t>
  </si>
  <si>
    <t>Entrega documentación Congreso del Estado</t>
  </si>
  <si>
    <t>Entrega Declaraciones Patrimoniales, visita IVAI, Curso Nacional "Plataforma Nacional de Transparencia"  y Palacio de Gobierno.</t>
  </si>
  <si>
    <t>Entrega Declaraciones Patrimoniale</t>
  </si>
  <si>
    <t>Entrega Declaracionanes Patrimoniales Congreso del Estado y Aal IVAI</t>
  </si>
  <si>
    <t xml:space="preserve">Entrega de documentación en PEMEX y Secretaría </t>
  </si>
  <si>
    <t>Entrega Declaraciones Patrimoniale Congreso del Estado</t>
  </si>
  <si>
    <t>Asistencia al Cuero sobre el Sisstema de Control Internacional</t>
  </si>
  <si>
    <t>Cierre de auditoría de APAZU</t>
  </si>
  <si>
    <t>Solventación Cuenta Pública 2015</t>
  </si>
  <si>
    <t>Cierre auditoría Continver en Contraloría General del Estado</t>
  </si>
  <si>
    <t>Entrega de información en Secretaríado Ejecutivo Subsemún de la Secretaría de Gobernación</t>
  </si>
  <si>
    <t>Notificación de informe en el H. Congreso del Estado y Secretaría de Planeación</t>
  </si>
  <si>
    <t>Entrega de documentos en las oficina de Auditoría Superior de la Federación</t>
  </si>
  <si>
    <t>Visito realizadas a distintas areas del Ayuntamiento</t>
  </si>
  <si>
    <t>Dar seguimiento a los reportes del SIRC</t>
  </si>
  <si>
    <t xml:space="preserve">Entrega de oficios </t>
  </si>
  <si>
    <t>Acudir a reuniones relativas con quejas SIRC</t>
  </si>
  <si>
    <t>Reunión de trabajo con contralores internos</t>
  </si>
  <si>
    <t>Taller Sistema formato único en ORFIS</t>
  </si>
  <si>
    <t>Sesión Ejecutiva de indicadores de Gestón Gubernamental IVEDEM</t>
  </si>
  <si>
    <t>Reunión de Trabajos en Orfis</t>
  </si>
  <si>
    <t>Solventación de Obrservaciones cuenta pública Orfis</t>
  </si>
  <si>
    <t>Reunión de trabajo con Secretariado Ejecutivp de la S.S.P.</t>
  </si>
  <si>
    <t>Reunión con Apazu</t>
  </si>
  <si>
    <t>Asistencia a la  Reunión Implementación de esquemas Programas Federalizados Conagua</t>
  </si>
  <si>
    <t>Entrega de documentación en la Contraloría General del Estado</t>
  </si>
  <si>
    <t>Asesoría Programa Apazu</t>
  </si>
  <si>
    <t>Entrega Solventación de auditoría H Congreso del Estado</t>
  </si>
  <si>
    <t>Notificación del Actga cirrre preliminar Subsemún 2015 ASF</t>
  </si>
  <si>
    <t>Notificación del acta de cierre preliminar Subsemún 2016 en ASP</t>
  </si>
  <si>
    <t>Taller para la construcción de indicadores de Gestión Gubernamental en Orfis</t>
  </si>
  <si>
    <t>Seguimiento a la solventación actas de auditoría realizada por la Auditoría Superior de la Federación con motivo de la revisión de la Cuenta Pública</t>
  </si>
  <si>
    <t>Entrega RISS mes de julio</t>
  </si>
  <si>
    <t>Entrega de documentación al Orfis y a Congreso del Estado</t>
  </si>
  <si>
    <t>Asistir a Reunión para seguimiento Subsemún 2015</t>
  </si>
  <si>
    <t>Solventación Apazu</t>
  </si>
  <si>
    <t>Seguimiento Apazu-Contingencia</t>
  </si>
  <si>
    <t>Curso, Integración del Proyecto de Ley de Ingresos y Presupuesto de Egresos 2017</t>
  </si>
  <si>
    <t>tercer curso informe municipal de Gobierno</t>
  </si>
  <si>
    <t>Visitas realizadas a la Dirección de Infraestructura y Obras Públicas</t>
  </si>
  <si>
    <t>Visita realizada a empresa Grupo Mas, ára remitir queja ciudadana</t>
  </si>
  <si>
    <t>Visita a Instituto Municipal de la Mujer a entrega de documentos</t>
  </si>
  <si>
    <t>Visita realizada a Obras Públicas para llevar a cavo el operativo USUARIO SIMULADO</t>
  </si>
  <si>
    <t>Visita realizada a la Dirección de Servicios Publicos Municipales</t>
  </si>
  <si>
    <t>Visita realizada a Obras Públicas y a fraccionamientos para entrega de notificacion a ciudadano</t>
  </si>
  <si>
    <t>Entrega de oficio-circular y verificación de cartel informativo para difundir valores del Código de ética</t>
  </si>
  <si>
    <t>Entrega de oficio-circular a diferentes áreas del ayuntamiento</t>
  </si>
  <si>
    <t>Visita realizada a la Dirección de Trámites y Licencias para llevar a cabo el Operativo USUARIO SIMULADO</t>
  </si>
  <si>
    <t>Visita a Instituto Municipal de la Mujer y a algunas áreas del ayuntamiento</t>
  </si>
  <si>
    <t>Visita realizada a algunas aáreas del ayuntamiento y entrega de acta de Operativo de USUARIO SIMULADO</t>
  </si>
  <si>
    <t>Entrega de oficio-circular a algunas áreas del Ayuntamiento</t>
  </si>
  <si>
    <t>Visita realizada a algunas áreas del Ayuntamiento para colocar carteles acerca de los valores de código de ética</t>
  </si>
  <si>
    <t>Entrega de oficios a algunas áres del ayuntamiento</t>
  </si>
  <si>
    <t>Verificar avance solventación de observaciones VER/TURISMO-VERACRUZ/12 OBS 01</t>
  </si>
  <si>
    <t>Taller de capacitación para cargar información en portales IVAI-INAI</t>
  </si>
  <si>
    <t>Reunión de trabajo en Secretariado Eejecutivo del Servicio de Seguridad Pública</t>
  </si>
  <si>
    <t>Seguimiento solventación auditoría al recursos Subsemún</t>
  </si>
  <si>
    <t>Entrega solventación FISM-FORTAMUN 2015</t>
  </si>
  <si>
    <t>Inicio auditoría Fortaseg 2016 en Contraloría General del Estado</t>
  </si>
  <si>
    <t>Taller para construcción de indicadores de Gfestión Gubernamental Orfis.</t>
  </si>
  <si>
    <t xml:space="preserve">Taller para construcción de indicadores de Gfestión Gubernamental </t>
  </si>
  <si>
    <t>Seguimiento a la solventación APAZU-CONTINGENCIAS</t>
  </si>
  <si>
    <t>Recepción de documnentación programas APAZU y CONTINVER</t>
  </si>
  <si>
    <t>Entrega de documentos Programa APAZU</t>
  </si>
  <si>
    <t>Reunión para aclaraciones del Programa Apazu y Continver 2015</t>
  </si>
  <si>
    <t>Entrega de requerimiento para auditoría de Fortaseg 2016</t>
  </si>
  <si>
    <t>Entrega solventación Apazu-Contingencia</t>
  </si>
  <si>
    <t>Seguimiento solventación Fism, Fortamún-Auditoría Superior de la Federación</t>
  </si>
  <si>
    <t>Entrega constancia diplomado virtual en Contabilidad Gubernamental Orfis</t>
  </si>
  <si>
    <t>Seguimiento solventación FISM y SUBSEMUN</t>
  </si>
  <si>
    <t>Seguimiento cuenta pública 2016 en Orfis</t>
  </si>
  <si>
    <t>Entrega cuenta pública 2016 en auditoría superior de la federación</t>
  </si>
  <si>
    <t>Entrega de documentación a Auditoría Superior de la Federación</t>
  </si>
  <si>
    <t>Entrega de procedimientos de cuenta pública 2014 y cuenta pública SAS en Orfis</t>
  </si>
  <si>
    <t>Entrega de diplomas de la tercera generación del Diplomado en Contabilidad Gubernamental</t>
  </si>
  <si>
    <t>Reunión de trabajo en el secretariado Ejecutivo del Sistema de Seguridad Pública</t>
  </si>
  <si>
    <t>Entrega solventación Fortaseg</t>
  </si>
  <si>
    <t>Toma de protesta de Asociación de Contralores y Foro de Sistema Nacional Anticorrupción en el FENAMM</t>
  </si>
  <si>
    <t>Entrega de documentoa al Orfis</t>
  </si>
  <si>
    <t>Firma acta de resultados auditoría Fortaseg 2016 en Contraloróa del estado</t>
  </si>
  <si>
    <t>Entrega de documentos en la Subdirección de Obras Públicas</t>
  </si>
  <si>
    <t>Documentación despachos externos</t>
  </si>
  <si>
    <t>Entrega observaciones y recomendaciones Fiscalización Superior de cuenta pública 2015 ORFIS</t>
  </si>
  <si>
    <t>Asistir al DID Estastal a recoger juguetes para el evento el día del niño</t>
  </si>
  <si>
    <t>Acudir a las oficinas de INAPAM a recoger materíal y entregar documentación.</t>
  </si>
  <si>
    <t>Capacitación en DIF Estatal del Proyecto Productivo máquina tortilladora</t>
  </si>
  <si>
    <t>Consulta a menor albergara al Instituto Nacional de Cardiología Ignacio Chávez</t>
  </si>
  <si>
    <t>Trasladar a 2 menores a la Procuraduría Estatal de Protección de niñas, niños y Adolescentes</t>
  </si>
  <si>
    <t>Asistir a oficinas de Inapam por credenciales.</t>
  </si>
  <si>
    <t>Asistir a las oficinas de Inapam a curso, entrega de documentos y recepción de material</t>
  </si>
  <si>
    <t>Participación del menor albergado Cristián Jair Ramirez Rasgado</t>
  </si>
  <si>
    <t>Asistir a Encuentro Nacional de Centro Asistencial Social</t>
  </si>
  <si>
    <t>Traslado de dos menores que se encontraban en resguardo al Casa Hogar "Vida Nueva"</t>
  </si>
  <si>
    <t>Tuxtl Gutierrez, Chis.</t>
  </si>
  <si>
    <t>Renovación contrato Unidades de transporte adeptado para personas con discapacidad y Unidad Dental.</t>
  </si>
  <si>
    <t>Asistir a las oficinas de INAPAM a entregar impresora de credenciales para su reparación</t>
  </si>
  <si>
    <t>Asistir a las oficinas de INAPAM a recoger material y entrega de documentación</t>
  </si>
  <si>
    <t>Asistir a las oficinas de INAPAM a recoger material y a entregar documentación</t>
  </si>
  <si>
    <t>Asistencia al Encuentro Nacional de Centros de Asistencia Social</t>
  </si>
  <si>
    <t>Entrega de dos menores a la Procuraduría de la Defensa del menor Estatal</t>
  </si>
  <si>
    <t>Tratamiento en FUNCAM</t>
  </si>
  <si>
    <t>Traslado a su lugar de origen a la menor Elvira Monserrat Dominguez Calvillo</t>
  </si>
  <si>
    <t>Asistir a las oficinas de INAPAM a recoger material para cubrir las necesidades de la oficina</t>
  </si>
  <si>
    <t>Reunión de Lideres OXXO , ya que el Albergue tercera edad se vio beneficiado para entrar en el redondeo.</t>
  </si>
  <si>
    <t>Reunión con Grupo Oxxo</t>
  </si>
  <si>
    <t>Curso de capacitación para atención a población de emergencia.</t>
  </si>
  <si>
    <t>Asistir a la segunda reunión Regional de Municipios Zona Capital y Montañas</t>
  </si>
  <si>
    <t>Renovación de contrato comodato de dos Unidades de Transporte adaptado para personas discapacitadas y una unidad dental.</t>
  </si>
  <si>
    <t>Acompañar a menores con cardiopatía al Instituto Nacional de Cardiología</t>
  </si>
  <si>
    <t>Recibir mención honorifica de parte del DIF Nacional por Programa para Padres.</t>
  </si>
  <si>
    <t>Coahuila</t>
  </si>
  <si>
    <t>Taller sobre los derechos  de las personas con discapacidad</t>
  </si>
  <si>
    <t>Entrega de documentos de comodatode  unidad (autobus), verificación vehicular.</t>
  </si>
  <si>
    <t>Entrega equipo de cocina para reequipamiento del Programa Desayuno s Escolares Calientes.</t>
  </si>
  <si>
    <t>Entrega vale de equipo de cocina para reequipamiento</t>
  </si>
  <si>
    <t>Tralado de la menor Karla Beatriz González Pérez</t>
  </si>
  <si>
    <t>Asistir a oficinas de INAPAM a recoger equipo para adultos mayores</t>
  </si>
  <si>
    <t>Asistir a las oficinas de INAPAM a recoger material de cartón para cubrir necesidades de la oficin</t>
  </si>
  <si>
    <t>Traslado de menor de identidad reservada a casa hogar de Córdoba, Ver.</t>
  </si>
  <si>
    <t>Agraciado con el viaje Sindicato de Limpía Pública</t>
  </si>
  <si>
    <t>Llevar a menor albergada en casa hogar a consulta medica</t>
  </si>
  <si>
    <t>Reunión de trabajo de la Red Veracruzana de Municipios por la Salud</t>
  </si>
  <si>
    <t>Acuerdo con el Titular de la fiscalia, sobre denuncia por delitos ambientales</t>
  </si>
  <si>
    <t>Presentar escrito para publicar en gaceta oficial del estado</t>
  </si>
  <si>
    <t>Recibir notificación de juicio en Tribunal de lo Contencioso Administrativo, Sala Regional Centro</t>
  </si>
  <si>
    <t>Presentar recurso de reclamación en Tribunal de lo Contencioso del Poder Judicial del Estado</t>
  </si>
  <si>
    <t>Presentar diferentes terminos en Tribunal de Conciliación y Arbitraje</t>
  </si>
  <si>
    <t>Presentar olficio al Congreso del Estado firmado por Cabildo</t>
  </si>
  <si>
    <t>Presentar oficio del Comitéde Carnaval en el Tribunal de lo Contencioso Administrativo Sala Regional Centro</t>
  </si>
  <si>
    <t>Entregar escrito en la Secretaría de Finanzas y Planeación</t>
  </si>
  <si>
    <t>Presentar escrito en el Tribunal de lo Contencioso Administrativo Sala Regional Centro</t>
  </si>
  <si>
    <t>Presentar escrito en la Secretaría de Medio Ambiente del Estado</t>
  </si>
  <si>
    <t>Atender asunto laboral en Tribunal de lo Contencioso Administrativo Sala Regional Centro</t>
  </si>
  <si>
    <t>Presentar escrito en Fiscalia primera del Ministerio Público Investigador</t>
  </si>
  <si>
    <t>Notificación de juicio de expediente laboral en Tribunal de lo Contencioso administrativo Sala Regional Centro</t>
  </si>
  <si>
    <t>Asistir a Junta de Avenencia en el Instituto Nacional del Derecho de Autor</t>
  </si>
  <si>
    <t>Notificación expediente laboral en Tribunal de lo contencioso.</t>
  </si>
  <si>
    <t>Presentar escrito expediente laboral en Tribunal de Conciliación y Arbitraje del .J. del Estado</t>
  </si>
  <si>
    <t>Presentar amparo expediente laboral en Tribunal de Conciliación y Arbitraje del Podel Judicial del Estado</t>
  </si>
  <si>
    <t>Presentar escrito convenio expediente laboral en Tribunal de Conciliación y Arbitraje del Poder Judicial del Estado</t>
  </si>
  <si>
    <t>Estar presente en  la rendición del peritaje expediente laboral en Tribunal de Conciliación y Arbitraje del Poder Judicial del Estado</t>
  </si>
  <si>
    <t>Atender audiencia expediente laboral en el Tribunal de Conciliación y Arbitraje del Poder Judicial del Estado</t>
  </si>
  <si>
    <t>Presentar amparo directo expediente laboral en Tribunal de Conciliación y Arbitraje</t>
  </si>
  <si>
    <t>Presentar escrito en la Sala Regional Golfo del T.F. de J. F y A..</t>
  </si>
  <si>
    <t>Presentar demanta laboral en T. de C. y A. del P.J del estado.</t>
  </si>
  <si>
    <t>Presentar demanta directo expediente laboral en T. de C. y A. del P.J. del estado</t>
  </si>
  <si>
    <t>Atender audiencia expediente laboral ante la Junta de Conciliación y Arbitraje</t>
  </si>
  <si>
    <t>Presentar termino de expediente laboral ante el Tribunal de Conciliación y Arbitraje</t>
  </si>
  <si>
    <t>Presentar Amparo expediente laboral en Tribunal de Conciliación y Arbitraje</t>
  </si>
  <si>
    <t>Presentar escrito expediente laboral en Trinal de Conciliación y Arbitraje</t>
  </si>
  <si>
    <t>Atrender audiencia expediente laboral</t>
  </si>
  <si>
    <t>Presentar demanda amparo expediente laboral</t>
  </si>
  <si>
    <t>Presentar en Tribunal para notificación expediente laboral</t>
  </si>
  <si>
    <t>Presentar termino expediente laboral</t>
  </si>
  <si>
    <t>Presentar termino juificio contencioso en Tribunal de lo contencioso administrativo dep Poder Judicial</t>
  </si>
  <si>
    <t>Interponer juicio contencioso administrativo en Tribunal de lo contencioso administrativo, Sala Regional Centro.</t>
  </si>
  <si>
    <t>Atender audiciencia expediente Laboral H. Tribunal de Conciliación y Arbitraje de la PJE.</t>
  </si>
  <si>
    <t>Recibir Notificación de Sentencia H. Tribunal de lo Contencioso Administrativa Sala Regional Centro</t>
  </si>
  <si>
    <t>Asistir al curso "Procedimientos Asministrativos en Servicio Público Municipal"</t>
  </si>
  <si>
    <t>Recibir informe sobre el recurso de queja deinvestigación Ministerial en Instalaciones de Fiscalia 8.</t>
  </si>
  <si>
    <t>Presentar promoción de ampliación de demanda</t>
  </si>
  <si>
    <t>Presentar por escrito expediente laboral H. Junta de Conciliación y Arbitraje de la PJE</t>
  </si>
  <si>
    <t>Presentar escrito en Fiscalia segunda del Ministerio Público Investigador</t>
  </si>
  <si>
    <t>Presentar queja de Amparo. Juzgado segundo de Distrito Estado de Veracruz</t>
  </si>
  <si>
    <t>Presentar escrito expediente laboral</t>
  </si>
  <si>
    <t>Presentar oficio en Congreso del estado</t>
  </si>
  <si>
    <t>Presentar escrito juicio de amparo</t>
  </si>
  <si>
    <t>Presentar escrito de juicio laboral</t>
  </si>
  <si>
    <t>Recibir notificacióin expediente laboral</t>
  </si>
  <si>
    <t>Atender reunión wn instalación del Tribunal de Conciliación y Arbitraje</t>
  </si>
  <si>
    <t>Recibir notificación de sentencia de expediente laboral</t>
  </si>
  <si>
    <t>Atender comparencia de intigación ministerial en fiscalia primera especializada</t>
  </si>
  <si>
    <t>Asistir a la Fiscalía primera invistigadora a atender investigación ministeriales</t>
  </si>
  <si>
    <t>Atender audiencia levantada en auto del juicio contencioso</t>
  </si>
  <si>
    <t>Presentar escrito del juicio laboral</t>
  </si>
  <si>
    <t>Solicitar copiar certificadas ante Tribunal Unitario Agrario Distrito 31 del Estado.</t>
  </si>
  <si>
    <t>Presentar escrito solicitando copia certificada en Tribunal Superior de Justicia y Poder Judicial del Estado.</t>
  </si>
  <si>
    <t>Presentar escrito expediente laboral en Tribunal de Conciliación y Arbitraje del P.J.E.</t>
  </si>
  <si>
    <t>Presentar escrito de expediente laboral</t>
  </si>
  <si>
    <t>Presentar escrito de recurso de revocación en Secretaría de Finanzas</t>
  </si>
  <si>
    <t>Presentar escrito juicio laboral</t>
  </si>
  <si>
    <t>Presentar escrito recurso de revocacion</t>
  </si>
  <si>
    <t>Presentar escrito de Juicio Contencioso</t>
  </si>
  <si>
    <t>Presentar recurso de Revocación, radicado en Secretaría de Finanzas del Estado.</t>
  </si>
  <si>
    <t>Presentar recurso de Revocación, radicado en Secretaría de Finanzas y Planeación del Estado.</t>
  </si>
  <si>
    <t>Presentar oficio laboral ante Tribunal de Conciliación y Arbitraje del Poder Judicial del Estado.</t>
  </si>
  <si>
    <t>Presentar oficio de revocación en Secretaría de Finanzas y Planeación del Estado.</t>
  </si>
  <si>
    <t>Atender audiciencia en Tribunal de lo Contencioso Administrativo del Estado.</t>
  </si>
  <si>
    <t>Presentar oficio expediente laboral en Tribunal de Conciliación y Arbitraje del Poder Judicial del Estado</t>
  </si>
  <si>
    <t>Presentar escrito Juicio Laboral ante Tribunal de Conciliación y Arbitraje del Poder Judicial del Estado</t>
  </si>
  <si>
    <t>Presentarse para promoción expediente laboral</t>
  </si>
  <si>
    <t>Atender comparecencia en fiscalía primera especializada en delitos relacionada con hechos de corrupción</t>
  </si>
  <si>
    <t>Atender audiencia juicio laboral</t>
  </si>
  <si>
    <t>Presentar oficio en la Secretaría de Finanzas y Tribunal de Conciliación y arbitraje</t>
  </si>
  <si>
    <t>Presentar escrito de amparo en Juzgado primero de Distrito</t>
  </si>
  <si>
    <t>Presentar escrito oficio en jusgazo 18 de distrito</t>
  </si>
  <si>
    <t>Atender audiencia levantada en auto de juicio contencioso administrativo</t>
  </si>
  <si>
    <t>Desahogar diligencia relacionada con expediente laboral</t>
  </si>
  <si>
    <t>Desahogar diligencia relacionada con expediente laboral en Tribunal de Conciliación y arbitraje</t>
  </si>
  <si>
    <t>Desahogo diligencia relacionado a expediente laboral</t>
  </si>
  <si>
    <t>Presentar oficio juicio laboral</t>
  </si>
  <si>
    <t>Entrega de oficio en la Comisión Estatal de Derechos Humanos</t>
  </si>
  <si>
    <t>Presentar y exhibir cheques de laudos.</t>
  </si>
  <si>
    <t>Desahogar Diligencia relacionado con expediente laboral</t>
  </si>
  <si>
    <t>Desahogar Diligencias relacionado con Juicio laboral</t>
  </si>
  <si>
    <t xml:space="preserve">Desahogar Diligencias relacionado con recurso de revocación </t>
  </si>
  <si>
    <t>Desahogar Diligencia relacionado a juicio de amparo expediente laboral</t>
  </si>
  <si>
    <t>Desahogar Diligencia relacionada con expediente laboral</t>
  </si>
  <si>
    <t>Cobertura Informativa Digital, Fotográfica y Video de la firma del Plan de Acciones Local del Gobierno Abierto</t>
  </si>
  <si>
    <t>Seminario Internacional de estrategias electorales y politicas</t>
  </si>
  <si>
    <t>Asistir Seminario Curso de Actualisacion ITAM</t>
  </si>
  <si>
    <t>Asistencia del cambio de mando de la  Coordinación General de la policia naval en Veracruz-Boca del Rio</t>
  </si>
  <si>
    <t>Cobertura informativa, Digital, Fotográfica y Video de Conferencia Energética en Ciudades.</t>
  </si>
  <si>
    <t>Seminario curso de actualización</t>
  </si>
  <si>
    <t>Entrega del Premio por Innovación Tecnológica Municipal</t>
  </si>
  <si>
    <t>Cobertura informativa, digital, fotográfica y video del Programa " SEMANA DEL EMPRENDEDOR"</t>
  </si>
  <si>
    <t>Cobertura informativa y fotográfica VI Edición Estudio Doing Business Subnacional 2016</t>
  </si>
  <si>
    <t>Cobertura Informativa, Digital, Fotográfica y Video del Programa 1000 grandes empresas</t>
  </si>
  <si>
    <t>Entrega de invitaciones</t>
  </si>
  <si>
    <t>Segundo Taller de manejo de Crisis de Gobierno EN 24 HORAS</t>
  </si>
  <si>
    <t>Asistencia al segundo seminario Taller "MANEJO DE CRISIS DE GOBIERNO EN 48 HORAS"</t>
  </si>
  <si>
    <t>Cobertura a reunión del alcalde en Secretaría de Gobierno del Estado</t>
  </si>
  <si>
    <t>Uso de Taxi por reparación de 2 llantas al vehículo al servicio de Comunicación Social</t>
  </si>
  <si>
    <t>Direcciòn de Desarrollo Social y Humano</t>
  </si>
  <si>
    <t>Recolectar Acervo Bibliográfico donado por la Dirección General de Bibliotecas del Estado.</t>
  </si>
  <si>
    <t>Entrega de presupuesto de Inversión del Programa Habitat 2016</t>
  </si>
  <si>
    <t>Entrega de modificación presupuestal 2014 en las oficinas de SEDATU</t>
  </si>
  <si>
    <t>Entregar documentos y rercibir archivos Programa Habitat 2016</t>
  </si>
  <si>
    <t>Entrega de alifiliaciones comedor comunitario de Sedesol</t>
  </si>
  <si>
    <t>Enlace entre el H. Ayuntamiento y la S.H.C.P. para realizar trámites diversos</t>
  </si>
  <si>
    <t>Curso en Orfis Programa Sigma ver</t>
  </si>
  <si>
    <t>Entrega de estados financieros al Congreso del Estado y a al Orfis</t>
  </si>
  <si>
    <t>Acudír a la Empresa RG Soluciones Cibernéticas,a a respaldar información de una PC que se dañó</t>
  </si>
  <si>
    <t>Córdob, Ver.</t>
  </si>
  <si>
    <t>Curso de actualización del Sistema SIGMAVer en el ORFIS</t>
  </si>
  <si>
    <t>Entrega Estados Financieros</t>
  </si>
  <si>
    <t>Actualización del Programa SIGMAVer</t>
  </si>
  <si>
    <t>Asistir al Seminario "PbR-SED en Gobiernos Subnacionales"</t>
  </si>
  <si>
    <t>Entrega de Estados Financieros y Asistencia al Orfis para actualización del Programa SIGMAVer</t>
  </si>
  <si>
    <t>Actividades de SEFISVER en ORFIS</t>
  </si>
  <si>
    <t>Entrega de Estados Financieros al Congreso del Estado</t>
  </si>
  <si>
    <t>Entrega de estados financieros Junio de 2016</t>
  </si>
  <si>
    <t>Entrega de estados financieros Junio de 2017</t>
  </si>
  <si>
    <t>Curso integración del Proyecto de Ley de Ingresos y Presupuesto de Egresos 2017</t>
  </si>
  <si>
    <t>Entrega de estados financieros</t>
  </si>
  <si>
    <t>Entrega de documentos de Bursatilización y Participaciones Federales</t>
  </si>
  <si>
    <t>Comisiones dentro de la ciudad a diferentes  áreas del H. Ayuntamiento</t>
  </si>
  <si>
    <t>Entrega Ley de Ingresos y presupuesto de egresos 2017 al Congreso del estado</t>
  </si>
  <si>
    <t>Entrega Estados Financieros del mes de Agosto 2016</t>
  </si>
  <si>
    <t>Asistir a la ceremonía protocolaría de entrega de Constancias en Orfis</t>
  </si>
  <si>
    <t>Pago de taxis a personal de la dirección, por laborar tarde con motivo de la remodelación del área.</t>
  </si>
  <si>
    <t>Seguimiento de consultas y al Congreso del Estado y activ idades del Programa SigmaVer</t>
  </si>
  <si>
    <t>Direcciòn de Fomento Agropecuario, Medio Ambiente, Desarrollo Sustentable</t>
  </si>
  <si>
    <t>Asistir al Taller Fonda Programas de Acción Climática</t>
  </si>
  <si>
    <t>Reunión en Fundación para Gestión de Proyectos</t>
  </si>
  <si>
    <t>Reunión sobre la presentación del Instituto Nacional del Emprendedor</t>
  </si>
  <si>
    <t>Asistir al curso de operación del Programa de operacones productivas en oficinas federales de Sedesol</t>
  </si>
  <si>
    <t>Asistir a Talleres de energía e Innovación y la Energía del Futuro</t>
  </si>
  <si>
    <t>Reunión de Trabajo con la Camara de Diputados</t>
  </si>
  <si>
    <t>Reunión con SAGARPA</t>
  </si>
  <si>
    <t>Reunión sobre captura de Ventanilla en SAGARPA</t>
  </si>
  <si>
    <t>Reunión en las oficinas de Sedesol</t>
  </si>
  <si>
    <t>Reunión sobre presentación del Instituto Nacional del Emprendedor</t>
  </si>
  <si>
    <t>Reunión de Derecho de replica a la calificación preliminar</t>
  </si>
  <si>
    <t>Reunión en la Secretaría de Economía</t>
  </si>
  <si>
    <t>Solventar entrega de Proyectos en Sagarpa</t>
  </si>
  <si>
    <t>Entregar documentación de Programa Opciones Productivas</t>
  </si>
  <si>
    <t>Solicitar información para el ingreso de programas de fomento a la agricultura</t>
  </si>
  <si>
    <t>Reunión para entrega de Proyectos</t>
  </si>
  <si>
    <t>Entregar documentación de Programa Productivas Rural</t>
  </si>
  <si>
    <t>Solicitar información de Programa Fomento a la Agricultura</t>
  </si>
  <si>
    <t>solicitud de información para programas y apertura sw ventanillas para realizar ingreso de proyectos</t>
  </si>
  <si>
    <t>Asistir a la Secretaría de Desarrollo Social a ingresar el proyecto del Programa "OPCIONES PRODUCTIVAS". Y dar seguimiento de documentación en Sagarpa</t>
  </si>
  <si>
    <t>Entrega de documentos y apoyo a presidenta del grupo social Los Lara, de la congregación Ños Cabos. Beneficiada en el programa Opciones Productivas.</t>
  </si>
  <si>
    <t>Reunión con secretario técnico de Sagarpa</t>
  </si>
  <si>
    <t>Reunión de Derecho de Réplica para el Estudio Doing Business 2016</t>
  </si>
  <si>
    <t>Reunión en Sedesol para revisión de Proyectos de Opciones Productivas</t>
  </si>
  <si>
    <t>Solicitud de información para ingreso de Proyectos.</t>
  </si>
  <si>
    <t>Taller de Construcción de Estudas Ahorradoras de Leña</t>
  </si>
  <si>
    <t>Reunión en SAGARPA "Programas Agricultura Familiar"</t>
  </si>
  <si>
    <t>Reunión en SAGARPA "Propgrama de Juventud Rural"</t>
  </si>
  <si>
    <t>Gestionamiento Programa Fomento a la Economía Social para el Desarrollo de Iniciativas Productivas. SEDESOL</t>
  </si>
  <si>
    <t>Reunión en oficinas de la Delegación de Sedesol</t>
  </si>
  <si>
    <t>Gesteonamiento de solicitudes programa impulso productivo Sedesol.</t>
  </si>
  <si>
    <t xml:space="preserve">Recibir convocatoría en Sagarpa delPrograma agricultura familiar </t>
  </si>
  <si>
    <t>Captura de expedientes de solicitudes de ciudadanos en Sedesol</t>
  </si>
  <si>
    <t>Entrega de documentos del Programa Producción Rural en Sagarpa</t>
  </si>
  <si>
    <t>Entrega de documentación Programa Impulso Pruductivoen  Sedesol.</t>
  </si>
  <si>
    <t>Entrega de documentación Programa Impulso Pruductivo en  Sedesol.</t>
  </si>
  <si>
    <t>Conferencia sobre Geocycle Por un futuro sin residuos</t>
  </si>
  <si>
    <t>Reunión para entrega de expedientes para el programa PESA</t>
  </si>
  <si>
    <t>II Congreso Internacional de Derechos Animales 2016</t>
  </si>
  <si>
    <t>Foro microfinanzas y educación financiero</t>
  </si>
  <si>
    <t>Entrega de documentos y solventar observaciones de tercer proyecto a Sedesol</t>
  </si>
  <si>
    <t>Taller de Financiamiento y sectores clave de acciones de mitigación de gaces de efecto invernadero</t>
  </si>
  <si>
    <t>Entrega de expedientes en SAGARPA</t>
  </si>
  <si>
    <t>Seguimiento de apertura del Programa de PESA en Sagarpa</t>
  </si>
  <si>
    <t>Gestionamiento sobre empleo temporal SERMANAT</t>
  </si>
  <si>
    <t>Reunión para planeación de los proyectos de agricultura SAGARPA</t>
  </si>
  <si>
    <t>Organización para entrega de apoyos de Programas de Productividad Rural</t>
  </si>
  <si>
    <t>Entrega de documentos en Sedesol</t>
  </si>
  <si>
    <t>Traslado a oficinas de Sagarpa a entrega de expedientes del Programa Agricultura Familiar</t>
  </si>
  <si>
    <t>Taller de Socialización del Pronaire de Veracruz</t>
  </si>
  <si>
    <t>Gestionamiento de apertura y cierra ventanillas productivas</t>
  </si>
  <si>
    <t>Reunión operatividad de los programas Opciones Productivas en las oficinas de la Delegación Federal</t>
  </si>
  <si>
    <t>Reunión para el gestionamiento de las cuentas bancarías de los grupos beneficiados del Programa Opciones Productivas</t>
  </si>
  <si>
    <t>Orgenización para entrega de apoyos del Programa de Productividad Rural</t>
  </si>
  <si>
    <t>Reunión de planeación de Sagarpa</t>
  </si>
  <si>
    <t>Solventación de expediente prograpa Agricultura Familiar</t>
  </si>
  <si>
    <t>Reunión para dar seguimientgo al programa cuncurrencia 2016</t>
  </si>
  <si>
    <t>Reunión de Programa de Empleo Temporal</t>
  </si>
  <si>
    <t>Reunión para seguimiento del Programa Tecnificación de Riego 2016</t>
  </si>
  <si>
    <t>Gestionamiento del Programa Periurbano 2016</t>
  </si>
  <si>
    <t>Curso de Programa de Desarrollo Comercial de la Agricultura Familiar</t>
  </si>
  <si>
    <t>Asistir a las oficinas de Sedatu al cierre de Proyecto 2016</t>
  </si>
  <si>
    <t>Asistir a reunión en las oficinas de SEDATU</t>
  </si>
  <si>
    <t>Cierre de Proyectos Espacios Públicos</t>
  </si>
  <si>
    <t>Firma convenio SEDATU</t>
  </si>
  <si>
    <t>Capacitación en matería de Contraloría Social SEDATU</t>
  </si>
  <si>
    <t>Reunión de Trabajo ern el Instituto Nacional del Emprendedor</t>
  </si>
  <si>
    <t>Reunión de Trabajo ern el Instituto Nacional del Emp´rendedor</t>
  </si>
  <si>
    <t>Reunión de Derechos de Replica para el estudio Dping Business 2016</t>
  </si>
  <si>
    <t>Asistir a Talleres impartidos en IVAI</t>
  </si>
  <si>
    <t>Asistir a curso " Documentos probatorios y CURP" en la dirección y Coordinación Internacional</t>
  </si>
  <si>
    <t>Capacitación previa de los operadores de las juntas municipales de reclutamiento</t>
  </si>
  <si>
    <t>El Lenvero, Ver.</t>
  </si>
  <si>
    <t>Entrega de oficios de solicitud de cartillas para registro de Jovenes clase 1998 Anticipados y Remisos</t>
  </si>
  <si>
    <t>Asistir informe de listado clase 1998 Anticipados y Remisos</t>
  </si>
  <si>
    <t>Asistir a la Delegación Estatal de la S.R.E.</t>
  </si>
  <si>
    <t>Capacitación y Actualización Normativa y Operativa Delegación Estatal dela S.R.E.</t>
  </si>
  <si>
    <t>Asistir a la convocatoría para nuevo esquema de trámite de pasaportes.</t>
  </si>
  <si>
    <t>Informe de listado clase 1998 Zona Militar</t>
  </si>
  <si>
    <t>Revisión de avances nuevo formato para el registro de Jovenes clase 1998 anticipados y remisos</t>
  </si>
  <si>
    <t>Asistir al informe de efectivos alistados en la Junta Municipal de Reclutamiento</t>
  </si>
  <si>
    <t>El Lenver, Ver.</t>
  </si>
  <si>
    <t>Asistir para información sobre el llenado de Cartiullas de Identidad Militar</t>
  </si>
  <si>
    <t>Lencero,Ver.</t>
  </si>
  <si>
    <t>Informe de listado de la clase 1998 anticipados y remisos</t>
  </si>
  <si>
    <t>verificación constancias diversas colonias</t>
  </si>
  <si>
    <t>Asistir a la Zona Militar para informe de alistados clase 1998, anticipados y remisos</t>
  </si>
  <si>
    <t>El Lencero</t>
  </si>
  <si>
    <t>Semana Nacional de Transparencia "Información Pública para compabatir la Desigualdad".</t>
  </si>
  <si>
    <t>Realizar la verificación de constancias en diversas colonias del municipio</t>
  </si>
  <si>
    <t>Asistir a la 26 zona militar en el Lencero, para avances nuevos formatos para registrar a jovenes.</t>
  </si>
  <si>
    <t>Asistir a la 26 zona militar en el Lencero, para entregar informe de listado clace 1998 anticipados y remisos</t>
  </si>
  <si>
    <t xml:space="preserve">Asistencia a la Smart City Expo </t>
  </si>
  <si>
    <t>Púebla, Pue.</t>
  </si>
  <si>
    <t>Asistir a premio al Gobierno Digital U-GOB2015</t>
  </si>
  <si>
    <t>Asistir a los Pregmios al Gobierno Digital U-GOB 2015 e, en Startup México</t>
  </si>
  <si>
    <t>Hacer pruebas técnicas de piezas de tarjeta de comunicación para servidor AS-400</t>
  </si>
  <si>
    <t>Puebla, Pue.</t>
  </si>
  <si>
    <t>Recibir premio I + T Gob en categoria de Gobierno Municipal.</t>
  </si>
  <si>
    <t>Recibir premio en CIAPEM</t>
  </si>
  <si>
    <t>Gasto administrativo para proyecto para el premio Nacional al buen gobierno 2016</t>
  </si>
  <si>
    <t xml:space="preserve">Acudir a premiación a las más innovadoras del sector público de Innovatiónweek Magazine </t>
  </si>
  <si>
    <t>Reunión con la encargada del Programa Prologyca</t>
  </si>
  <si>
    <t>Recoger modificaciones y cierre 2015</t>
  </si>
  <si>
    <t>Entrega de documentos cierre 2015 SEDESOL y Congreso del Estado.</t>
  </si>
  <si>
    <t>Entrega de documentos y CD´S. de obra 2015. para auditoría realizada por Orfis.</t>
  </si>
  <si>
    <t>Entrega de copias certificadas solicitadas por Despacho de auditoría para entregar a Orfis</t>
  </si>
  <si>
    <t>Llevar expedientes originales para revisión solicitado por el despacho de auditoría de Orfis</t>
  </si>
  <si>
    <t>Entrega cartera de proyectos a oficinas de Sefiplán</t>
  </si>
  <si>
    <t>Entrega de oficios a SEFIPLAN y Formatos en ORFIS</t>
  </si>
  <si>
    <t>Junta en Despacho de Auditoría INTAGRA AN</t>
  </si>
  <si>
    <t>Entrega copias certificadas a Despacho de Auditoría para ORFIS</t>
  </si>
  <si>
    <t>Entrega de reporte mensual de Enero 2016 en ORFIS y Congreso del Estado.</t>
  </si>
  <si>
    <t>Entrega de expedientes originales solicitados por el Despacho de Auditoría del ORFIS</t>
  </si>
  <si>
    <t>Reunión de Derecho de Replica para Estudio Doing Bousiness</t>
  </si>
  <si>
    <t>Reunión de Trabajo en las oficinas de PROLOGYCA</t>
  </si>
  <si>
    <t>Reunión de trabajo en Pologyca, asunto relacionado co la obra del Mercado Hidalgo</t>
  </si>
  <si>
    <t>Gestión de Recursos en oficinas de Fondos y Programas Federales</t>
  </si>
  <si>
    <t>Entrega reporte mensual Orfis y Congreso del Estado</t>
  </si>
  <si>
    <t>Jornada de capacitación para aplcación Fism-df 2016 y entrega programa general de inversión</t>
  </si>
  <si>
    <t>Reunión de trabajo en Conagua</t>
  </si>
  <si>
    <t>Entrega de Documentos en las Oficinas de CONAGUA</t>
  </si>
  <si>
    <t>Entrega reportye mensual Marzo de 2016</t>
  </si>
  <si>
    <t>Recoger carpeta de expedientes para revisión por Auditoría</t>
  </si>
  <si>
    <t>Entrega reportye mensual Marzo de 2017</t>
  </si>
  <si>
    <t>Curso "Atención de Observaciones derivadas del proceso de Fiscalización Superior en el Orfis"</t>
  </si>
  <si>
    <t>Recibir notificaciones de auditoría de Obras.</t>
  </si>
  <si>
    <t>Entrega reporte mensual al Congreso del Estado</t>
  </si>
  <si>
    <t>Reunión de trabajo en la Secretaría de Desarrollo Urbano y Protección Civil del Estado.</t>
  </si>
  <si>
    <t>Reunión en las oficinas de Conagua</t>
  </si>
  <si>
    <t>Entrega reporte mensual</t>
  </si>
  <si>
    <t>Reunión en oficinas de Conagua</t>
  </si>
  <si>
    <t>Seguimiento solicitud de recursos ante Cámara de Diputados.</t>
  </si>
  <si>
    <t>Seguimiento solicitud de recursos ante Caámara de Diputados.</t>
  </si>
  <si>
    <t>Entrega de documentaciópn SEMARNAT</t>
  </si>
  <si>
    <t>Entrega de oficios en Sefiplán y Conagua.</t>
  </si>
  <si>
    <t>Entrega documentaciòn</t>
  </si>
  <si>
    <t>Asistir al Taller para  Registro de Informacion SFU</t>
  </si>
  <si>
    <t>Entrega de documentos y asesoría con la directora de Evaluación del Orfis</t>
  </si>
  <si>
    <t>Entrega de reporter mensual al Orfis y al Congreso del estado</t>
  </si>
  <si>
    <t>Entrega información en Orfis</t>
  </si>
  <si>
    <t>Entrega de oficios a Conagua</t>
  </si>
  <si>
    <t>Consulta a Sedesol a la MIDS</t>
  </si>
  <si>
    <t>Entrega reporte mensual agosto 2016</t>
  </si>
  <si>
    <t>Entrega CD al Despacho Integran</t>
  </si>
  <si>
    <t>Reunión Conagua</t>
  </si>
  <si>
    <t>Trámite en Conagua</t>
  </si>
  <si>
    <t>Trámite de Título de concesión y permiso de perforación de pozo</t>
  </si>
  <si>
    <t>Entrega de modificaciones del mes de Julio a Congreso del Estado y Sedesol</t>
  </si>
  <si>
    <t>Pago de publicaciones de concursos federales</t>
  </si>
  <si>
    <t>ENTREGA DE MODIFICACIONES AL ORFIS</t>
  </si>
  <si>
    <t>Entrega de oficios en Sefiplán</t>
  </si>
  <si>
    <t>Entrega modificaciones al PGI</t>
  </si>
  <si>
    <t>Asesoría para resolver puntos de la Auditoría Superior de la Federación</t>
  </si>
  <si>
    <t>Entrega reporte mensual septiembre 2016</t>
  </si>
  <si>
    <t>Entrega formatos F-5 al Orfis</t>
  </si>
  <si>
    <t>Entrega modificaciones agosto 2016 a Congreso del Estado y Sedesol</t>
  </si>
  <si>
    <t>Capacitación en materia de Protección Civil</t>
  </si>
  <si>
    <t>Recoger mercancias para evento del día de la Bandera</t>
  </si>
  <si>
    <t>Direcciòn de Servicios Pùblicos Municipales</t>
  </si>
  <si>
    <t>Reunión de Derecho de Replica para Estudios Doing Business 2016</t>
  </si>
  <si>
    <t>Asistir a la 11 Cumbre de Gobierno y Tecnología 2016 IDC-México</t>
  </si>
  <si>
    <t>Asistir a la Semana Nacional del Emprendedor 2016</t>
  </si>
  <si>
    <t>Asistir al informe de resultados DOING BUSINESS EN MEXICO 2016</t>
  </si>
  <si>
    <t>Informe de resultados Doing Business en México 21016</t>
  </si>
  <si>
    <t>Presentación del informe Doing Business 2016</t>
  </si>
  <si>
    <t>Ceremonia protocolaría de entrega de constancias Orfis</t>
  </si>
  <si>
    <t>Primera sesión de consejo estatal de mejora regulatoría 2016</t>
  </si>
  <si>
    <t>Semana nacional del emprendedor 2016</t>
  </si>
  <si>
    <t>Primera sesión de consejo estatal de mejora regulatoría 2017</t>
  </si>
  <si>
    <r>
      <rPr>
        <sz val="11"/>
        <color indexed="8"/>
        <rFont val="Calibri"/>
        <family val="2"/>
        <charset val="1"/>
      </rPr>
      <t>Asistir al informe de resultados</t>
    </r>
    <r>
      <rPr>
        <b/>
        <sz val="11"/>
        <color indexed="8"/>
        <rFont val="Calibri"/>
        <family val="2"/>
      </rPr>
      <t xml:space="preserve"> "Doing Business"</t>
    </r>
  </si>
  <si>
    <t>Asistir a la Semana Naconal del Emprendedor 2016</t>
  </si>
  <si>
    <t>Envio de mensajería foranea con motivo de tercer informe de Gobierno</t>
  </si>
  <si>
    <t>Envio servicio de mensajería a PGJ del D.F.</t>
  </si>
  <si>
    <t>Asistir a Caravana Tustica Veracruz Incomparable</t>
  </si>
  <si>
    <t>entrega de Proyectos Turisticos "Danza por Ti y Festival Cultural del Café"</t>
  </si>
  <si>
    <t>Asistir al Tianguis Turistico México 2016</t>
  </si>
  <si>
    <t>Asistencia a la Caravana Turística Veracruz Incomparable</t>
  </si>
  <si>
    <t>Asistir al Tianguis Turistico "México Guadalajara 2016".</t>
  </si>
  <si>
    <t>Guadalajara</t>
  </si>
  <si>
    <t>Atender gestiones sobre Proyecto "EL FESTIVAL DEL CAFÉ"</t>
  </si>
  <si>
    <t>Asistir para revisión del Proyecto Danzas para Ti</t>
  </si>
  <si>
    <t>Expo Café 2016</t>
  </si>
  <si>
    <t>Expo Café 2017</t>
  </si>
  <si>
    <t>Entrega de documentos a Instituto Veracruzano de la Vivienda</t>
  </si>
  <si>
    <t>Comitiva para repsentación del H. Ayuntamiento de Veracruz Evento Smart City Expo, Puebla. URBAN INNOVATION TOWARDS EQUITABLES CITIES.</t>
  </si>
  <si>
    <t>Comitiva para reunión de Derecho de Réplica Doing Business</t>
  </si>
  <si>
    <t>Entrega de documentos CFE</t>
  </si>
  <si>
    <t>Curso "Ordenamiento Territorial y Objetivos de Desarrollo Sustentable"</t>
  </si>
  <si>
    <t>Reunión con vecinos de Santa Fé en la Dirección Politica Regional del Palacio de Gobierno</t>
  </si>
  <si>
    <t>XXII encuentro de la Red Latinoamericana de Cátedras de vivienda</t>
  </si>
  <si>
    <t xml:space="preserve">Taller de Planeación de Estrategias de integración de especios públicos en instalaciones del Banco Mundial </t>
  </si>
  <si>
    <t>Primer Reunión de Estados para el otorgamiento del subsidio 2016 PRONAPRED</t>
  </si>
  <si>
    <t>Seguimiento del Programa Estatal Mujer Segura en el Transporte y Espacios Públicos</t>
  </si>
  <si>
    <t>Asistir a la Conferencia "Trabajo Digno"</t>
  </si>
  <si>
    <t>Asistir al Taller de Sensibilización en igualdad y Taller de Derechos Humanos de Personas Migrantes</t>
  </si>
  <si>
    <t>Presentación Programa Estatal Mujer Segura en Trnasporte y Espacios Públicos</t>
  </si>
  <si>
    <t>Foro Nacional Genero y Mascunalidad</t>
  </si>
  <si>
    <t>Conferencia Internacional sobre eficiencia energética</t>
  </si>
  <si>
    <t>Diversas Actividades</t>
  </si>
  <si>
    <t>Asistir a Taller importido en SEDATU</t>
  </si>
  <si>
    <t>Asistir a Taller importido en las oficinas del Banco Mundial</t>
  </si>
  <si>
    <t>Asistir a la Secretaría de Educación al Nuevo Plan "Escuelas al Centro"</t>
  </si>
  <si>
    <t>Reunión de Trabajo en el Instituto Nacional de Transparencia, Acceso a la Información y Protección de Datos Personales.</t>
  </si>
  <si>
    <t>Asistir al Foro de Cooperación Económica u Comercio Guanndong</t>
  </si>
  <si>
    <t>Entregar oficio en Trinal Estal de Conciliación y Arbitraje</t>
  </si>
  <si>
    <t>Encuentro anual y reunión de rirectivo de la FENAMM</t>
  </si>
  <si>
    <t xml:space="preserve">Asistir en representación del H. Ayuntamiento, al Seminario Internacional de Innovaciones en Movilidad y Desarrollo Urbano Mnunicipal </t>
  </si>
  <si>
    <t>Paris, Francia</t>
  </si>
  <si>
    <t>Encuentro anual y Reunión de Directivo FENAMM</t>
  </si>
  <si>
    <t>Pachuca</t>
  </si>
  <si>
    <t>Asamblea Legislativo del Distrito Federal</t>
  </si>
  <si>
    <t>Entrega de documentos a la DGRC y Junta mensual de oficiales Mayor de los Registro Civil del Estado.</t>
  </si>
  <si>
    <t>Junta mensual de oficiales de Registro civil y entrega de documentos oficiales</t>
  </si>
  <si>
    <t>Entrega de documentos oficiales a la Dirección Gfeneral de Registro Civil</t>
  </si>
  <si>
    <t>Recoger Formatos Oficiales en la Dirección General de Registro Civil.</t>
  </si>
  <si>
    <t xml:space="preserve">Junta mensual de oficiales de Registro Civil del estado, </t>
  </si>
  <si>
    <t>Entrega de documentos oficiales en la Dirección General de Registro Civil</t>
  </si>
  <si>
    <t>Recoger formatos oficiales en la Dirección GENERAL DE Registro Civil.</t>
  </si>
  <si>
    <t>Adquisición de Formatos Oificiales en la Dirección General de Registro Civil</t>
  </si>
  <si>
    <t>Adquirir formatos oficiales en la Dirección General de Registro Civil</t>
  </si>
  <si>
    <t>Entrega de documentos oficiales en la Dirección General de Registro Civil. Julio de 2016-</t>
  </si>
  <si>
    <t>Entrega de documentos oficiales en la Dirección General de Registro Civil. Julio de 2016</t>
  </si>
  <si>
    <t>Entrega de papepería oficial</t>
  </si>
  <si>
    <t xml:space="preserve">Recoger formatos oficiales </t>
  </si>
  <si>
    <t>Entregar documentos oficiales</t>
  </si>
  <si>
    <t>Entrega de documentación en la Gaceta oficial del Estado</t>
  </si>
  <si>
    <t>Llevar informe alusivo al Carnaval de Veracruz</t>
  </si>
  <si>
    <t>Entregar documentos y realizar pago para publicación en gaceta oficial</t>
  </si>
  <si>
    <t>Entregar documentación en Palacio de gobierno</t>
  </si>
  <si>
    <t>Entrega de documentación H. Congreso del Estado</t>
  </si>
  <si>
    <t>Reunión en el Congreso del Estado</t>
  </si>
  <si>
    <t>Entrega de documentos en Gaceta oficial del Estado</t>
  </si>
  <si>
    <t>Reunión en Consejo Estatal de Seguridad Pública</t>
  </si>
  <si>
    <t>Reunión de trabajo en el Congreso del Estado</t>
  </si>
  <si>
    <t>Entrega de oficios al Congreso del Estado</t>
  </si>
  <si>
    <t>Asistir a reunión de presentación al Congreso del Estado</t>
  </si>
  <si>
    <t>Asistir a reunión en Congreso del Estado en la Comisión de Desarrollo Municipal</t>
  </si>
  <si>
    <t>Asistir a reunión a Congreso del Estado</t>
  </si>
  <si>
    <t>Asistir a reunión  en Congreso del Estado</t>
  </si>
  <si>
    <t>Asuntos diversos</t>
  </si>
  <si>
    <t>Reunión de trabajo</t>
  </si>
  <si>
    <t>Reunión de trabajo y entrega documentos en Congreso del estado</t>
  </si>
  <si>
    <t>Internacional sobre eficiencia Energética en ciudades, integrado por SENER</t>
  </si>
  <si>
    <t xml:space="preserve">Conferencia </t>
  </si>
  <si>
    <t>Reunión de Trabajo SEDATU</t>
  </si>
  <si>
    <t>Taller para la Construcción de indicadores de Gestión Gubernamental en Orfis</t>
  </si>
  <si>
    <t>Curso integración del Proyecto de Ley de Ingresos y Presupuesto der Egresos 2017</t>
  </si>
  <si>
    <t>Avances, retos y perspectiva para el desarrollo bajo en emisiones en México</t>
  </si>
  <si>
    <t>Asistencia a distintas áreas del Municipio</t>
  </si>
  <si>
    <t>Taller de Planeación de  integración de especios Públicos</t>
  </si>
  <si>
    <t>Realizar diversos trámites</t>
  </si>
  <si>
    <t>Dar seguimiento a diversos trámites</t>
  </si>
  <si>
    <t>Informe de actividades Universidad Veracruzana</t>
  </si>
  <si>
    <t>Dar seguimiento a diversos trámites de la sindicatura</t>
  </si>
  <si>
    <t>Taller de competencia de los municipipos de la Ley de Victimas del Estado de Veracruz</t>
  </si>
  <si>
    <t>Seguimiento a Diversos Trámites</t>
  </si>
  <si>
    <t>Subdirecciòn de Limpia Publica</t>
  </si>
  <si>
    <t>Subdirecciòn de Patrimonio Municipal</t>
  </si>
  <si>
    <t>Recoger acuse de recibo de inventario general y avalúo de Bienes e Inmuebles municipales 2015 en Congreso del Estado.</t>
  </si>
  <si>
    <t>Reunión de Trabajo en Congreso del Estado</t>
  </si>
  <si>
    <t>Reunión de trabajop Doing Bussines 2016</t>
  </si>
  <si>
    <t>Entrega de documentación al ORFIS y Congreso del Estado</t>
  </si>
  <si>
    <t>Reunión SEFIPLAN y entrega de documentación</t>
  </si>
  <si>
    <t>Reunión de derecho de replica  para el estudio Business 2016</t>
  </si>
  <si>
    <t>Entregar Documentos a SEFIPLAN y Congreso del Estado</t>
  </si>
  <si>
    <t>Entrega de documentación en la dirección de Obras Públicas</t>
  </si>
  <si>
    <t>Entrega primer Ley de Ingresos y Presupuesto de Egresos 2016</t>
  </si>
  <si>
    <t>Entrega de documentos en Obras Públicas</t>
  </si>
  <si>
    <t>Entrega de documentación en Orfis</t>
  </si>
  <si>
    <t>Entrega documentos Sefiplan y Catastro del Estado</t>
  </si>
  <si>
    <t>Entrega de documentacion en Congreso del Estado y Orfis</t>
  </si>
  <si>
    <t>Participart en el Seminario El PbR SED en Gobiernoz Subnacionales.</t>
  </si>
  <si>
    <t>Entrega de documentación en el Congreso del Estado y Orfis</t>
  </si>
  <si>
    <t>Reunión de Trabajo, tratar asuntos propios a la Tesorería</t>
  </si>
  <si>
    <t>Curso de atención de observaciones del Proceso de Fiscalización Superior</t>
  </si>
  <si>
    <t>Curso de aplicación del FISMDF 2016 y Programa general de Inversión</t>
  </si>
  <si>
    <t>Entrega CD, complemento documentación en el Congreso del Estado.</t>
  </si>
  <si>
    <t>Entrega de documen tos al Orfis, Sefiplán y Conagua</t>
  </si>
  <si>
    <t>Entrega de documentos al Congreso y al Orti</t>
  </si>
  <si>
    <t>Entrega de oficios en la Subdirección de Presupuesto</t>
  </si>
  <si>
    <t>Entrega de documetos a Sefiplán y Congreso del Estado</t>
  </si>
  <si>
    <t>entrega de documentación a Sefiplán y a Congreso del Estado</t>
  </si>
  <si>
    <t>Recabar firma en contratos en la Coordinación Administrativa de Fondos y Programas Federales</t>
  </si>
  <si>
    <t>Firma Plan Acción Local de Gobierno Abierto del Estado.</t>
  </si>
  <si>
    <t>Asistir al Evento delDía Internacional de la Protección de Datos</t>
  </si>
  <si>
    <t>Entrega de documentación al IVAI</t>
  </si>
  <si>
    <t>Reunión de Trabajo con Comisionada Presidenta de Xalapa,Ver.</t>
  </si>
  <si>
    <t>Open Data Night en Museo Interactivo de Xalapa.</t>
  </si>
  <si>
    <t>Raunión de Trabajo en Matería de Datos Personales</t>
  </si>
  <si>
    <t>Mesa de Diálogo sobre Ley 3 de 3</t>
  </si>
  <si>
    <t>Red Local por una Cultura de Transparencia en el Estado de Veracrúz</t>
  </si>
  <si>
    <t>Reunión de Trabajo en matería de Ley 581</t>
  </si>
  <si>
    <t>Cursos Básicos "Taller de Obligaciones de Transparencia"</t>
  </si>
  <si>
    <t>Presentación de Plataforma Nacional de Trnaparencia</t>
  </si>
  <si>
    <t>Curso Básico Taller de Obligaciones de Transparencia</t>
  </si>
  <si>
    <t>Asistir al Foro Seguridad  Informática</t>
  </si>
  <si>
    <t>Foro Seguridad Informática</t>
  </si>
  <si>
    <t>Entrega de documentos y reunión en materia de datos personales</t>
  </si>
  <si>
    <t>Conferencia Día Internacional de los Archivos</t>
  </si>
  <si>
    <t>Asistir a la Conferencia Mgsitral IVAI</t>
  </si>
  <si>
    <t>Taller de capacitación para cargar información SIPOT</t>
  </si>
  <si>
    <t>Reunión de Trabajo IVEA</t>
  </si>
  <si>
    <t>Asesoría en matería de Datos personales</t>
  </si>
  <si>
    <t>Semana Nacional de Transparencia 2016</t>
  </si>
  <si>
    <t>Curso Introducción a la Ley Federal de Transparencia y Acceso a la Información.</t>
  </si>
  <si>
    <t>Reunión de trabajo del Secretaríado Técnico Local en IVAI</t>
  </si>
  <si>
    <t>Reunión de trabajo con comisionada Presidenta IVAI</t>
  </si>
  <si>
    <t xml:space="preserve">Entrega de documentaciòn Fortaseg 2016 </t>
  </si>
  <si>
    <t>Entrega Reporte Fortaseg 2016</t>
  </si>
  <si>
    <t>Mèxico</t>
  </si>
  <si>
    <t>Entrega documentos para validaciòn</t>
  </si>
  <si>
    <t>Reuniòn de trabajo Fortaseg 2017</t>
  </si>
  <si>
    <t>Concertación Fortaseg 2017</t>
  </si>
  <si>
    <t>Concertaciòn Fortaseg 2017</t>
  </si>
  <si>
    <t>Entrega Acta de cierre Fortaseg 2017</t>
  </si>
  <si>
    <t>Entrega de documentaciòn Sefiplan</t>
  </si>
  <si>
    <t xml:space="preserve">Xalapa </t>
  </si>
  <si>
    <t>Reunión de Trabajo Fortaseg</t>
  </si>
  <si>
    <t>Reunión de trabajo Fortaseg 2017</t>
  </si>
  <si>
    <t>Entrega de documentos seguridad pùblica</t>
  </si>
  <si>
    <t>Entrega de documentos Fortaseg 2017</t>
  </si>
  <si>
    <t>Entrega informe anual Fortaseg 2016</t>
  </si>
  <si>
    <t>Entrega de convenio en seguridad pìblica</t>
  </si>
  <si>
    <t>Entrega proyecto de prevenciòn</t>
  </si>
  <si>
    <t>Entrega convenio en Seguridad Pùblica</t>
  </si>
  <si>
    <t>Recibir convenio para firma</t>
  </si>
  <si>
    <t>Entrega de convenio</t>
  </si>
  <si>
    <t>Entrega de solicitud Seguridad Pùblica</t>
  </si>
  <si>
    <t>Entrega de documentación en Secretariado Ejecutivo de la S.N.S.P.</t>
  </si>
  <si>
    <t>Reunión de trabajo en Secrtariado Ejecutivo de la S.S.P.</t>
  </si>
  <si>
    <t>Entrega de oficio en S.S.P.</t>
  </si>
  <si>
    <t>Entregar informe al C.E.C.C.C.y C. C4</t>
  </si>
  <si>
    <t>Tratar asunto de Tránsito y Seguridad</t>
  </si>
  <si>
    <t>Entrega primer trimestre del RISS</t>
  </si>
  <si>
    <t>Entrega de oficio en el Secretariado Ejecutivo de la Secretaría de Seguridad Púclica</t>
  </si>
  <si>
    <t>Reunión de trabajo en el Secretariado Ejecutivo de la Secretaría Nacional de Seguridad Pública</t>
  </si>
  <si>
    <t>Reunión de Trabajo en el Secretariado Ejecutivo de la Secretaría de Seguridad Púclica</t>
  </si>
  <si>
    <t>Entrega de convenio S.S.P del Estado</t>
  </si>
  <si>
    <t>Reunión de trabajo En Secretaría de Infraestructura y Obras Públicas</t>
  </si>
  <si>
    <t>Entregar documentos en la Torre Central de la S.S.P. del Estado</t>
  </si>
  <si>
    <t>Entrega de validación de Curso en la Torre Central de la S.S.P. del Estado</t>
  </si>
  <si>
    <t>Entrega de firma de convenio de Capacitación Fortaseg 2017</t>
  </si>
  <si>
    <t>Córdoba</t>
  </si>
  <si>
    <t>Entregar documentación en S.E. del S.S.P.</t>
  </si>
  <si>
    <t>Entrega de documentaciòn FORTASEG</t>
  </si>
  <si>
    <t>Entregar oficio en el Sriado Ejecutivo del Sistema Nacional de Seguridad Pública</t>
  </si>
  <si>
    <t>Reunión de trabajo en el Sriado Ejecutivo del Sistema Nacional de Seguridad Pública</t>
  </si>
  <si>
    <t>Entrega documentaciòn FORTASEG</t>
  </si>
  <si>
    <t>Entregar informe en el Secretaríado Ejecutivo del S.N. de S.P.</t>
  </si>
  <si>
    <t>Reunión de Trabajo en el Colegio de Notarios</t>
  </si>
  <si>
    <t>En trega de documentación en el Saecretariado de Seguridad Pública del Estado</t>
  </si>
  <si>
    <t>Entrega de documentación en la Academía de Policia El Lencero</t>
  </si>
  <si>
    <t>Entregar documentación en el Secretariado Ejecutivo del Sistame Estatal de S.P. del Estado</t>
  </si>
  <si>
    <t>Entregar documentación en la Torre Central en le Secretaríía del Estado</t>
  </si>
  <si>
    <t>Entrega de ficha de validación de Curso Monotarista</t>
  </si>
  <si>
    <t>Firma de Proyecto de Cámaras de Videovigilancia</t>
  </si>
  <si>
    <t>Entregar documentación en la Acádemia El Lencero</t>
  </si>
  <si>
    <t>Entrega ficha de Verificación de Programa de Capacitación en Acádemia de Policía El Lencero</t>
  </si>
  <si>
    <t>Reunión de trabajo en Sriado Ejecutivo del Sistema del Consejo Estatal de S.P.</t>
  </si>
  <si>
    <t>Entrega documentación Sriado. Ejecutivo del Sistema del Consejo de S.P. Torre central.</t>
  </si>
  <si>
    <t>Entregar documentación en la Dirección de Tránsito Estatal</t>
  </si>
  <si>
    <t>Ficha de Validación en Acádemia de Policia El Lencero</t>
  </si>
  <si>
    <t>Entregar solicitud de reprogramación del Sistema de Videovigilancia Fortaseg 2017</t>
  </si>
  <si>
    <t>Entregar documentos en el Secretariado Ejecutivo del S.N. de S.P.</t>
  </si>
  <si>
    <t>Entregar documentación en el Secretariado Ejecutivo del S.N. del S.P.</t>
  </si>
  <si>
    <t>Entregar formatos de área  de Prevención SOCIAL DEL Delito Fortasec 2017</t>
  </si>
  <si>
    <t>Contralorìa Municipal</t>
  </si>
  <si>
    <t xml:space="preserve">Entrega de documentaciòn en ASF </t>
  </si>
  <si>
    <t>Curso entrega recepciòn en IVAI</t>
  </si>
  <si>
    <t>Reuniòn sobre Diagnostico 2017</t>
  </si>
  <si>
    <t>Entrega Cuenta Pùblica Orfis</t>
  </si>
  <si>
    <t>Congreso del Estado Orfis IVAI</t>
  </si>
  <si>
    <t>Atender Auditorìa de Recurso Fortaseg 2016</t>
  </si>
  <si>
    <t>Conferencia  en IVAI</t>
  </si>
  <si>
    <t>Entregar expediente a Fortaseg</t>
  </si>
  <si>
    <t>Seguimiento auditoría Fortaseg</t>
  </si>
  <si>
    <t>Entrega de documentaciòn Orfis</t>
  </si>
  <si>
    <t>Seguimiento a la auditoría APAZU 2015</t>
  </si>
  <si>
    <t>Firma de actas de auditoría</t>
  </si>
  <si>
    <t>Apertura de auditoria FISM, FORTAMUN-DF</t>
  </si>
  <si>
    <t>Entrega de documentación  al Orfis</t>
  </si>
  <si>
    <t>Reunión de Trabajo</t>
  </si>
  <si>
    <t>Entrega de oficios sobre validación del POA</t>
  </si>
  <si>
    <t>Notificaciòn de auditoria carnaval</t>
  </si>
  <si>
    <t>Reuniòn de tarabajo</t>
  </si>
  <si>
    <t>Traslado de auditor</t>
  </si>
  <si>
    <t>Firma de acta Fonmetrov</t>
  </si>
  <si>
    <t>Entrega de documentos Fonmetrov</t>
  </si>
  <si>
    <t>Entrega de documentos Gobierno Estado</t>
  </si>
  <si>
    <t>Reuniòn plenaria anual Sefisver</t>
  </si>
  <si>
    <t>Reuniòn de trabajo</t>
  </si>
  <si>
    <t>Asistir a Auditoría Superior de la Federación</t>
  </si>
  <si>
    <t>Entregar documentación en Orfis</t>
  </si>
  <si>
    <t>Firma acta cierre auditoría Fonmetrov</t>
  </si>
  <si>
    <t>Entregar documentos en el Congreso del Estado</t>
  </si>
  <si>
    <t>Visitar diferentes colonias para la constancia de comites de Contraloría Sociaal</t>
  </si>
  <si>
    <t>Entrega de documentación en el Congreso del Estado</t>
  </si>
  <si>
    <t>Reunión en Contraloría General del Estado</t>
  </si>
  <si>
    <t>Asistir a curso en Orfis</t>
  </si>
  <si>
    <t>Entregar documentación</t>
  </si>
  <si>
    <t>Entregar documentación en Auditoría Superior de la Federación</t>
  </si>
  <si>
    <t>Entregar documentación en Congreso del Estado</t>
  </si>
  <si>
    <t>Entrega de documentación: FISM, FORTAMUN</t>
  </si>
  <si>
    <t>Dar seguimiento y atención a auditorías realizadas</t>
  </si>
  <si>
    <t>Solventación Cuenta Pública al Orfia</t>
  </si>
  <si>
    <t>Entregar documentos a APAZU y CONTINVER</t>
  </si>
  <si>
    <t>Entrega de información y reunión de trabajo</t>
  </si>
  <si>
    <t>Entrega de documentación a la Contraloría General del Estado e IVAI</t>
  </si>
  <si>
    <t>Seguimiento de autoría en Orfis</t>
  </si>
  <si>
    <t>Seguimiento a auditorías adjuntas</t>
  </si>
  <si>
    <t>Entregar oficina al ORFIS</t>
  </si>
  <si>
    <t>Entrega de solventación a la Auditoría Superior de la Federación</t>
  </si>
  <si>
    <t>Entrega de documentaciòn IVAI</t>
  </si>
  <si>
    <t xml:space="preserve">NotificaciònAuditoria de carnaval </t>
  </si>
  <si>
    <t>Entrega de documentaciòn</t>
  </si>
  <si>
    <t>Entrega y aclaraciòn de documentaciòn</t>
  </si>
  <si>
    <t>Seguimientos y atenciòn a auditorìas</t>
  </si>
  <si>
    <t>Atenciòn auditorìa Fortalece</t>
  </si>
  <si>
    <t>Contestación auditoría Fortalece en Congreso del Estado</t>
  </si>
  <si>
    <t>Seguimiento auditoría en Congreso del Estado y Orfis</t>
  </si>
  <si>
    <t>Entregar documentación en la Contraloría General del Estado</t>
  </si>
  <si>
    <t>Dar seguimiento y atención auditorías al Ayuntamiento EN LA ASF.</t>
  </si>
  <si>
    <t>Entregar solventación contingencia 2016 a Contraloría del Estado</t>
  </si>
  <si>
    <t>Entregar solventación y seguimiento auditoría</t>
  </si>
  <si>
    <t>Entrega de documentqación al Orfis</t>
  </si>
  <si>
    <t>Dar seguimiento y atención auditoría en ASF</t>
  </si>
  <si>
    <t>Reunión de trabajo en Contraloría General del Estado</t>
  </si>
  <si>
    <t>Entregar documentación en Contraloría General del Estado</t>
  </si>
  <si>
    <t>Dar seguimiento auditoría en Contraloría General del Estado</t>
  </si>
  <si>
    <t>Entregar documentación al Orfis</t>
  </si>
  <si>
    <t>Curso en SEFIPLAN</t>
  </si>
  <si>
    <t>Cierre de auditoría FORTALECE</t>
  </si>
  <si>
    <t xml:space="preserve">Entrega de informaciòn </t>
  </si>
  <si>
    <t>Entrega de documentaciòn auditoria</t>
  </si>
  <si>
    <t>Entrega de documentaciòn  ORFIS</t>
  </si>
  <si>
    <t>Asistir a curso de Entrega-Recepción</t>
  </si>
  <si>
    <t>Asistir a sesión en la Secretaría de Finanzas y Planeación</t>
  </si>
  <si>
    <t>Entregar documentación en ORFIS</t>
  </si>
  <si>
    <t>Reunión de trabajo en Auditoría Superior de la Federación</t>
  </si>
  <si>
    <t>Direcciòn de Asuntos Legales</t>
  </si>
  <si>
    <t>Desahogar Diligencia en Conciliaciòn</t>
  </si>
  <si>
    <t>Recibir Notificaciòn Tribunal Contencioso</t>
  </si>
  <si>
    <t>Juicio Laboral Conciliaciòn y Arbitraje</t>
  </si>
  <si>
    <t>Desahogar Diligencia en Secretarìa de Finanzas y Planeaciòn</t>
  </si>
  <si>
    <t>Presentar escrito en Juzgado dècimo quinto</t>
  </si>
  <si>
    <t>Recibir notificaciòn Tribunal Contencioso</t>
  </si>
  <si>
    <t>Desahogar diligencia en Conciliaciòn y Arbitraje</t>
  </si>
  <si>
    <t>Asistir a la Fiscalia</t>
  </si>
  <si>
    <t>Desahogar diligencia en Tribunal</t>
  </si>
  <si>
    <t xml:space="preserve">Recibir notificaciòn </t>
  </si>
  <si>
    <t>Asistir a fiscalia general del estado</t>
  </si>
  <si>
    <t>Desahogar diligencia  conciliación y arbitraje</t>
  </si>
  <si>
    <t>Presentar escrito juicio laborla</t>
  </si>
  <si>
    <t>Asisitir a fiscalia 1ra. Investigadora</t>
  </si>
  <si>
    <t>Desahogar diligencia expediente laboral</t>
  </si>
  <si>
    <t>Desahogar diligencia juicio laboral</t>
  </si>
  <si>
    <t>Desahogar diligencia Jjuicio contencioso administrativo</t>
  </si>
  <si>
    <t>Desahogar diligencia relacionada expediente de multa</t>
  </si>
  <si>
    <t>Desahogar diligencia amparo directo</t>
  </si>
  <si>
    <t>Atender asunto expediente laboral en Conciliación y Arbitraje</t>
  </si>
  <si>
    <t xml:space="preserve">Atender Diligencia Juicio Laboral </t>
  </si>
  <si>
    <t>Desahogar Diligencia Expediente Laboral</t>
  </si>
  <si>
    <t>Desahogar Diligencia de expediente Laboral</t>
  </si>
  <si>
    <t>Desahogar</t>
  </si>
  <si>
    <t>Desahogar digiligencia expediente laboral</t>
  </si>
  <si>
    <t>Desahogar diligencia relacionado con juicio contencioso administrativo</t>
  </si>
  <si>
    <t>Desahogar diligencia relacionada controversía Constitucional en la Suprema Corte de Justicia de la Nación.</t>
  </si>
  <si>
    <t>Desahogar diligencia relacionada juicio laboral</t>
  </si>
  <si>
    <t>Desahogar diligencia relacionada a cotroversia en Suprema Corte de Justicia de la Nación</t>
  </si>
  <si>
    <t>Presentar actuaciones de la controversia Constitucional en la Suprema Corte de Justicia de la Nación</t>
  </si>
  <si>
    <t>Desahogar Diligencia expediente laboral</t>
  </si>
  <si>
    <t>Desahogar Diligencia expediente Recurso de Revocación</t>
  </si>
  <si>
    <t>Desahogar diligencia Suprema Corte</t>
  </si>
  <si>
    <t>Desahogar diligencia tribunal de conciliaciòn</t>
  </si>
  <si>
    <t>Desahogar diligencia de audiencia OPLE</t>
  </si>
  <si>
    <t>Presentar escrito en SEFIPLAN</t>
  </si>
  <si>
    <t>Presentar escrito en conciliaciòn yarbitraje</t>
  </si>
  <si>
    <t xml:space="preserve">Desahogar diligencia congreso del estado </t>
  </si>
  <si>
    <t>Desahogar diligencia</t>
  </si>
  <si>
    <t>Desahogar diligencia en conciliaciòn</t>
  </si>
  <si>
    <t>Recibir notificaciòn de juicio</t>
  </si>
  <si>
    <t>Entrega oficios SEMARNAT</t>
  </si>
  <si>
    <t>Entregar oficio de juicio</t>
  </si>
  <si>
    <t>Entrega de oficio en centro de justicia</t>
  </si>
  <si>
    <t>Captura de fichas en el Sistema de Evaluación en Sefiplán</t>
  </si>
  <si>
    <t>Direcciòn de Centro Historico</t>
  </si>
  <si>
    <t>Reuniòn de red mexicana  CIDEU</t>
  </si>
  <si>
    <t>Mérida</t>
  </si>
  <si>
    <t>Tràmites diversos</t>
  </si>
  <si>
    <t>Traslados oficiales a Palacio Municipal</t>
  </si>
  <si>
    <t>Traslados Oficiales a Palacio Municipal</t>
  </si>
  <si>
    <t>Direcciòn de Comercio y Espectaculos</t>
  </si>
  <si>
    <t>Premio u-GOB al Gobierno Dital</t>
  </si>
  <si>
    <t>Direcciòn de Contabilidad Gubernamental</t>
  </si>
  <si>
    <t>Entregar documentación al Congreso del Estado y al Orfis</t>
  </si>
  <si>
    <t>Entrega de estados financieros en Congreso del Estado</t>
  </si>
  <si>
    <t>Entrega de estados Financieros en Congreso del Estado</t>
  </si>
  <si>
    <t>Entrega de financieros Congreso Estado</t>
  </si>
  <si>
    <t>Entrega documentos Gobierno Estado</t>
  </si>
  <si>
    <t>Curso de Sigmaver en Orfis</t>
  </si>
  <si>
    <t>Tratar asunto sobre Fideicomiso en Orfis</t>
  </si>
  <si>
    <t>Curso en Sefiplan</t>
  </si>
  <si>
    <t>Curso en SEFIPLÁN</t>
  </si>
  <si>
    <t>Entrega de Estados Financieros en el Congreso del Estado</t>
  </si>
  <si>
    <t>Asistir al Orfis y al Congreso del Estado a dar seguimiento de Consultas Normativas pendientes.</t>
  </si>
  <si>
    <t>Entrega de respaldo Sigmaver</t>
  </si>
  <si>
    <t>Asistir a la Ceremonía Protocolaría de entrega de constancias en Orfis</t>
  </si>
  <si>
    <t>Entrega de Estados Financieros</t>
  </si>
  <si>
    <t>Evento entrega de constancias SIGMAVER</t>
  </si>
  <si>
    <t>Entrega resplando SIGMAVER</t>
  </si>
  <si>
    <t>Realizar trabajos del Programa SIGMAVER</t>
  </si>
  <si>
    <t>Entregar respaldo del Programa Sigmaver al ORFIS</t>
  </si>
  <si>
    <t>Direcciòn de Deporte</t>
  </si>
  <si>
    <t>Reuniòn en espacios pùblicos SEDATU</t>
  </si>
  <si>
    <t>Gestiones diversas</t>
  </si>
  <si>
    <t>Oficina de Sedatu</t>
  </si>
  <si>
    <t>Gestiones diversas en oficinas de SEDATU</t>
  </si>
  <si>
    <t>Reunión de trabajo en las oficinas de SEDATU</t>
  </si>
  <si>
    <t>Direcciòn de Desarrollo Social</t>
  </si>
  <si>
    <t>Entrega documentaciòn a Pemex</t>
  </si>
  <si>
    <t>Entregar documentación en oficinas de PEMEX MEXICO</t>
  </si>
  <si>
    <t>Entregar documentos en SEDESOL</t>
  </si>
  <si>
    <t>Entrega de documentacòn a SEDESOL</t>
  </si>
  <si>
    <t>Entregar documentación en Sedesol</t>
  </si>
  <si>
    <t>Entregar documentos en las oficinas de Sedesol</t>
  </si>
  <si>
    <t>Direcciòn de Desarrollo Sustentable</t>
  </si>
  <si>
    <t>Integración de Proyectos Productivos en SAGARPA</t>
  </si>
  <si>
    <t>Sesiòn Ordinaria en Congreso Estado</t>
  </si>
  <si>
    <t>Integraciòn de Proyectos  Sagarpa</t>
  </si>
  <si>
    <t>Reunión en Sagarpa</t>
  </si>
  <si>
    <t>Asistir a la convocatoría a la 9na Sesión de Consejo de Cuenca</t>
  </si>
  <si>
    <t>Seguimiento de expediente de Proyectos en Sagarpa</t>
  </si>
  <si>
    <t>Seguimiento  expedientes a Sagarpa</t>
  </si>
  <si>
    <t>Entrega de Expedientes Sagarpa</t>
  </si>
  <si>
    <t>Revisiòn de expedientes Sagarpa</t>
  </si>
  <si>
    <t>Curso SAGARPA</t>
  </si>
  <si>
    <t>Atender asuntos laborales en Fiscalía General del Estado</t>
  </si>
  <si>
    <t>Entregar proyecto "CAMPOS EN TUS Manos"</t>
  </si>
  <si>
    <t>Oficina de SEDECOP</t>
  </si>
  <si>
    <t>Direcciòn de Gobernaciòn</t>
  </si>
  <si>
    <t>Solicitud de cartillas en la 26a Zona Militar</t>
  </si>
  <si>
    <t>Revisiòn Cartillas Zona Militar</t>
  </si>
  <si>
    <t>Curso de inducciòn nuevos formatos</t>
  </si>
  <si>
    <t>Reuniòn de trabajo en CAEV</t>
  </si>
  <si>
    <t>Asistir a capacitaciòn de pasaportes</t>
  </si>
  <si>
    <t>Informe sobre listado en la 26a Zona Militar</t>
  </si>
  <si>
    <t>Asistir a la 26a Zona Militar</t>
  </si>
  <si>
    <t xml:space="preserve">Asistir reunión informativa,a la Delegación Estatal de Veracruz de la S.R.E. </t>
  </si>
  <si>
    <t>Asistir a conferencia en las instalaciones del Congreso del Estado</t>
  </si>
  <si>
    <t>Difusiòn y aplicaciòn  de pasaportes</t>
  </si>
  <si>
    <t>Asistir a la Zona Militar a entregar listado clase 1999 Anticipados y Remisos</t>
  </si>
  <si>
    <t>Entregas de informe listado servicio militar</t>
  </si>
  <si>
    <t>Curso Actualizaciòn Normativa</t>
  </si>
  <si>
    <t>Visita de supervisiòn</t>
  </si>
  <si>
    <t>Reunión de Trabajo CIGS</t>
  </si>
  <si>
    <t>Reunión de Trabajo en CIGS</t>
  </si>
  <si>
    <t>Asistir a premios UGOB</t>
  </si>
  <si>
    <t>Acudir a los premios UGOB</t>
  </si>
  <si>
    <t>Tramitar Visa</t>
  </si>
  <si>
    <t xml:space="preserve">Tràmite de visa </t>
  </si>
  <si>
    <t xml:space="preserve">Ceremonia de Premiación de Ciudades inteligentes y sostenibles. </t>
  </si>
  <si>
    <t>Ulyanovsk Región Rusia</t>
  </si>
  <si>
    <t>Participar en primera edición del Fest. Talent Executive Summit</t>
  </si>
  <si>
    <t>Asistir a reunión Regional Centro del CIAPEM en la Sría. De Ciencia y Tecnología</t>
  </si>
  <si>
    <t>Cuernavaca</t>
  </si>
  <si>
    <t>Recibir estatuilla de reconocimiento</t>
  </si>
  <si>
    <t>Recibir reconocimiento</t>
  </si>
  <si>
    <t>Direcciòn de Obras Pùblicas</t>
  </si>
  <si>
    <t>Entrega de Oficios Sefiplan</t>
  </si>
  <si>
    <t>Entrega de documentaciòn Conagua  y Profepa</t>
  </si>
  <si>
    <t>Entrega Cierre de Ejercicio 2016 Congreso Estado</t>
  </si>
  <si>
    <t>Entrega oficios en Sefiplan</t>
  </si>
  <si>
    <t>Recibir notificaciones auditorias de Obras</t>
  </si>
  <si>
    <t>Entregar documentación en Sefiplan</t>
  </si>
  <si>
    <t>Entrega de documentos al Despacho de Intagra an, A.C.</t>
  </si>
  <si>
    <t>Entrega de solventaciòn de Auditoria</t>
  </si>
  <si>
    <t>Curso de capacitaciòn Orfis</t>
  </si>
  <si>
    <t>Curso emitido por Sedesol</t>
  </si>
  <si>
    <t>Entrega Documentaciòn en Integra an</t>
  </si>
  <si>
    <t>entrega Documentaciòn en Integra an</t>
  </si>
  <si>
    <t>Curso bàsico de compranet</t>
  </si>
  <si>
    <t>Entrega publicaciòn en Gaceta</t>
  </si>
  <si>
    <t>Entrega de PGI al Congreso del Estado</t>
  </si>
  <si>
    <t>Entrega de formatos F-10 en Orfis</t>
  </si>
  <si>
    <t>Entregar información de Auditoría Superior de la Federación</t>
  </si>
  <si>
    <t>Entregar documentos en Sefuplan</t>
  </si>
  <si>
    <t>Recibir asesoría del portal aplicativo de la SHCP</t>
  </si>
  <si>
    <t>Entrega de reporte mensual en el Congreso del Estado</t>
  </si>
  <si>
    <t>Capacitación en Orfis para entrega Gestión Pública</t>
  </si>
  <si>
    <t>Asistir a asesoría del Orfis</t>
  </si>
  <si>
    <t>Entregar documentos en Sefiplán</t>
  </si>
  <si>
    <t>Entrega de reporte mensual</t>
  </si>
  <si>
    <t>Entrega de documentos oficiales SEFIPLAN</t>
  </si>
  <si>
    <t>Entrega de formatos</t>
  </si>
  <si>
    <t>Entrega de modificaciòn al congreso</t>
  </si>
  <si>
    <t>Entrega de Reporte mensual</t>
  </si>
  <si>
    <t>Pago publicación Dierio Oficial de la Federación</t>
  </si>
  <si>
    <t>Entrega de informe Estado de Obra</t>
  </si>
  <si>
    <t>Seguimiento de captura ficha técnica en Sefiplán</t>
  </si>
  <si>
    <t>Seguimiento captura de fichas SEFIR 23</t>
  </si>
  <si>
    <t>Oficinas de SEFIPLAN</t>
  </si>
  <si>
    <t>Entrega documentación SEFIPLAN</t>
  </si>
  <si>
    <t>Entrega de documentaciòn SEFIPLAN</t>
  </si>
  <si>
    <t>Seminario de buenas practicas SEDESOL</t>
  </si>
  <si>
    <t>Realizar pago de publicación el el Diario oficial de la Federación</t>
  </si>
  <si>
    <t>Entrega de documentación ennel Congreso del Estado</t>
  </si>
  <si>
    <t>Entrega de documentos oficiales en el Congreso del Estado</t>
  </si>
  <si>
    <t>Aclarar observaciones sobre Programa Fortalece</t>
  </si>
  <si>
    <t>Entregar reporte mensual al Congreso del Estado</t>
  </si>
  <si>
    <t>Entrega de reporte trimestral</t>
  </si>
  <si>
    <t>Entregar documentación oficial</t>
  </si>
  <si>
    <t>Entregar documentos en la Jefatura administrativa de la Dirección de Obras Públicas</t>
  </si>
  <si>
    <t>Entregar documen tación en la Coordinación Administrativa de Fondos y Programas Federales</t>
  </si>
  <si>
    <t>Direcciòn de Tramites y Liecencias</t>
  </si>
  <si>
    <t>Reuniòn de trabajo sedecop</t>
  </si>
  <si>
    <t>Reunión de trabajo en la Secretaría de Economía</t>
  </si>
  <si>
    <t>Metodología de Desarrollo de Proveedores con Banco Mundial</t>
  </si>
  <si>
    <t>Reunión de trabajo en Secretaría de Economía Mundíal</t>
  </si>
  <si>
    <t>Presentación "Programa a tres sectores Prioritarios en la Entidad"</t>
  </si>
  <si>
    <t>Direcciòn de Turismo y Cultura</t>
  </si>
  <si>
    <t>Asistir a Tianguis Turisticos</t>
  </si>
  <si>
    <t>Acapulco</t>
  </si>
  <si>
    <t>Tianguis turistico México 2017</t>
  </si>
  <si>
    <t>Asistir al Taller Regional en CMIC</t>
  </si>
  <si>
    <t>Mèrida</t>
  </si>
  <si>
    <t>Asistir a Taller Regional</t>
  </si>
  <si>
    <t xml:space="preserve">Toluca </t>
  </si>
  <si>
    <t>Toluca</t>
  </si>
  <si>
    <t>Asistir al VIII encuentro de la Red Mexicana de CIDEU transparencia y participación.</t>
  </si>
  <si>
    <t>Taller de arranque y planeaciòn</t>
  </si>
  <si>
    <t>Comparencia en la Fiscalia 10 Especializada</t>
  </si>
  <si>
    <t>Tràmites diversos congresos y eventos</t>
  </si>
  <si>
    <t>Reunión de trabajo de los C.C. Manuel Jimenez y Karen Flores,(de la cd de México), con el Alcalde de Veracrúz</t>
  </si>
  <si>
    <t>Atendió evento carnaval</t>
  </si>
  <si>
    <t>Tratar asuntos diversos</t>
  </si>
  <si>
    <t>Tramites diversos</t>
  </si>
  <si>
    <t>Regidurias</t>
  </si>
  <si>
    <t>Reunión de trabajo fortaseg</t>
  </si>
  <si>
    <t>Realizar Trámites diversos</t>
  </si>
  <si>
    <t>Congreso Nacional de Finanzas Públicas</t>
  </si>
  <si>
    <t>San Miguel de Allende</t>
  </si>
  <si>
    <t>Entrega de documentos Oficiales</t>
  </si>
  <si>
    <t>Asistir al IMSS de Tarimoya para registrar a recien nacido</t>
  </si>
  <si>
    <t>Reuniòn y recoger expedientes de rectificciòn</t>
  </si>
  <si>
    <t>Recoger Formato Oficiales en Direccòn General Registro Civil</t>
  </si>
  <si>
    <t>Adquisición de formatos oficiales</t>
  </si>
  <si>
    <t>Junta  mensual</t>
  </si>
  <si>
    <t>Junta mensual de oficiales</t>
  </si>
  <si>
    <t>Asistir al evento Estrategías Binacional del Programa "SOY MÉXICO"</t>
  </si>
  <si>
    <t>Cuitlahuac</t>
  </si>
  <si>
    <t>Juntamensual de oficiales y entrega de documentación</t>
  </si>
  <si>
    <t>Asistir a junta mensual de oficiales</t>
  </si>
  <si>
    <t>Asistir a Capacitación de Sistemas Integrados</t>
  </si>
  <si>
    <t>Junta mensual de oficiales y entrega de documentación</t>
  </si>
  <si>
    <t>Entregar documentacion y adquisición de formatos oficiale</t>
  </si>
  <si>
    <t>Curso inscripciòn de actas e inconsistencias presentadas</t>
  </si>
  <si>
    <t>Recibir formatos oficiales</t>
  </si>
  <si>
    <t>Entregar documentos</t>
  </si>
  <si>
    <t>Curso de capacitación</t>
  </si>
  <si>
    <t>Lectura del Plan de Evaluación para dar seguimiento al Programa de Fortalecimiento de Registro Civil</t>
  </si>
  <si>
    <t>Compra de formatos oficiales</t>
  </si>
  <si>
    <t>Ficha validación en Acádemia de Policia</t>
  </si>
  <si>
    <t>Reunión y entrega documentación Congreso del Estado</t>
  </si>
  <si>
    <t>Reuniòn de trabajo Congreso del Estado</t>
  </si>
  <si>
    <t>Reuniòn en oficinas Congreso del Estado</t>
  </si>
  <si>
    <t>Entrega de documentos Congreso del Estado</t>
  </si>
  <si>
    <t>Reuniòn en Oficinas del Estado</t>
  </si>
  <si>
    <t>Reuniòn de Trabajo Congreso Estado</t>
  </si>
  <si>
    <t>Realizar trámite Gaceta Oficial del Estado</t>
  </si>
  <si>
    <t>Reunión con personal de Congreso del Estado</t>
  </si>
  <si>
    <t>Reunión Regional en DIF Estatal</t>
  </si>
  <si>
    <t>Entregar documentos en Congreso del Estado</t>
  </si>
  <si>
    <t>Realizar trámites Gaceta oficial</t>
  </si>
  <si>
    <t>Reunión de trabajo en Congreso del Estado</t>
  </si>
  <si>
    <t>Reunión de trabajo con personal del Congreso del Estado</t>
  </si>
  <si>
    <t>Entregar documentación en la Gaseta oficial del Estado</t>
  </si>
  <si>
    <t>Asistir a reunión de trabajo al Congreso del Estado</t>
  </si>
  <si>
    <t>Entregar documentación en el Congreso del Estado</t>
  </si>
  <si>
    <t>Asistir a reunión de trabajo en el Congreso del Estado</t>
  </si>
  <si>
    <t>Entregar documentoa a Congreso del Estado</t>
  </si>
  <si>
    <t>Entregar documentos oficiales a la Gaceta oficial del Estado</t>
  </si>
  <si>
    <t>Entregar documentación al Congreso del Estado</t>
  </si>
  <si>
    <t>Asistir a reunión de trabao en el Congreso del Estado</t>
  </si>
  <si>
    <t>Reunión de trabajo y entrega de documentación en el Congreso del Estado</t>
  </si>
  <si>
    <t>Secretaria Particular</t>
  </si>
  <si>
    <t>Entrega de reportes en PEMEX</t>
  </si>
  <si>
    <t>Entrega de oficio de donación</t>
  </si>
  <si>
    <t>Entregar documentación en C.E.D.H.</t>
  </si>
  <si>
    <t>Entrergar documentación en el Tribunal de Conciliación y Arbitraje</t>
  </si>
  <si>
    <t>Visita al Tribunal de Conciliación Y Arbitraje</t>
  </si>
  <si>
    <t>Entrega de oficios a CONAGUA</t>
  </si>
  <si>
    <t>Reunión de trabajo en Tribunal Estatal de Conciliación y Arbitraje</t>
  </si>
  <si>
    <t>Entregar documentos en la Comisión Estatal de Derechos Humanos</t>
  </si>
  <si>
    <t>Entrega de documentaciòn en Fiscalìa</t>
  </si>
  <si>
    <t>Subdirecciòn Administrativa (DIF)</t>
  </si>
  <si>
    <t>Asistencia al Instituto Nacional de cardiología con una menor</t>
  </si>
  <si>
    <t xml:space="preserve">Asistencia al Instituto Nacional de cardiología </t>
  </si>
  <si>
    <t>Asistir al Instituto de Cardiología con una menor albergada</t>
  </si>
  <si>
    <t>Reintegración de un menos al Estado de Chiapas</t>
  </si>
  <si>
    <t>Tuxtla Gutierrez</t>
  </si>
  <si>
    <t>Recoger Material oficial en INAPAM</t>
  </si>
  <si>
    <t>Asistir a las oficinas de INAPAM a recoger material y entregar documentación.</t>
  </si>
  <si>
    <t>Asistir al Instituto de Cardiología,para operación de la menor Zaira Aidee Covarrubias Zarate</t>
  </si>
  <si>
    <t>Recoger silla de ruedas y Andadera especial</t>
  </si>
  <si>
    <t>Recoger material en las oficinas de INAPAM</t>
  </si>
  <si>
    <t>Recibir información en las oficinas de IVEA</t>
  </si>
  <si>
    <t>Instituto Nacional de Cardiologìa Ignacio Chavez</t>
  </si>
  <si>
    <t>Oficina central de INAPAM</t>
  </si>
  <si>
    <t>Curso en auditorio DIF Estatal</t>
  </si>
  <si>
    <t>Entrega-Recepciòn de donaciòn</t>
  </si>
  <si>
    <t>Tultitlàn</t>
  </si>
  <si>
    <t xml:space="preserve">Traslado de dos menores estancia sagrado corazòn </t>
  </si>
  <si>
    <t>Valoración de la menor Zayra</t>
  </si>
  <si>
    <t>Asistir al primer Simposium para atención del adulto mayor en las instalaciones del IMAC</t>
  </si>
  <si>
    <t>Proponer convenio para el área de INAPAM en la Secretaría de Salud</t>
  </si>
  <si>
    <t>Asistir al Instituto de Cardiología</t>
  </si>
  <si>
    <t>Subdirecciòn de Control Vehicular</t>
  </si>
  <si>
    <t>Entrega de informe del acuerdo PEMEX-AYUNTAMIENTO</t>
  </si>
  <si>
    <t>Entrega de segundo informe trimestral</t>
  </si>
  <si>
    <t>Subdirecciòn de Presupuestos</t>
  </si>
  <si>
    <t>Entrega de modificaciòn presupuestal</t>
  </si>
  <si>
    <t>Entrega de modificación ley de ingresos</t>
  </si>
  <si>
    <t>Entrega de iniciativa ley ingreso</t>
  </si>
  <si>
    <t>Subdirecciòn Medica (DIF)</t>
  </si>
  <si>
    <t>Subdirecciòn Operativa (DIF)</t>
  </si>
  <si>
    <t>Atención medica en Cardiología de una menor</t>
  </si>
  <si>
    <t>Recoger silla de ruedas en DIF Estatal</t>
  </si>
  <si>
    <t>Brigada medica</t>
  </si>
  <si>
    <t>Traslado de una persona con capacidades diferentes</t>
  </si>
  <si>
    <t>Traslado de una persona de capacidades difentes al CRIVER y dos menores a DIF Estatal</t>
  </si>
  <si>
    <t>Reunión Regional</t>
  </si>
  <si>
    <t>Recoger mobiliario en el modulo para su baja</t>
  </si>
  <si>
    <t>San Julián</t>
  </si>
  <si>
    <t>Asistir a las oficinas de INAPAM a entregar documentación</t>
  </si>
  <si>
    <t>Traslado de mobiliario</t>
  </si>
  <si>
    <t>Recoger material en INAPAM</t>
  </si>
  <si>
    <t>Festival Integrando Familias</t>
  </si>
  <si>
    <t>Alto Lucero</t>
  </si>
  <si>
    <t>Entregar contratos de comodato de vehículos del DIF Municipal</t>
  </si>
  <si>
    <t>Renovación de contrato de dos unidades para personas con discapacidad</t>
  </si>
  <si>
    <t>Seguimiento a valaración para cirugía en el Instituto de Cardiología a la menor albergada en Casa Hogar</t>
  </si>
  <si>
    <t>Asistir a taller "DERECHOS Y NECESIDADES: NNA"</t>
  </si>
  <si>
    <t>Apoyo a menor albergada en Casa Hogar</t>
  </si>
  <si>
    <t>Acompañar a pacienta canalizada a FUCAM</t>
  </si>
  <si>
    <t>Traslado de selecciòn municipal</t>
  </si>
  <si>
    <t>Albergue Instituto Nacional de Cardiologìa Ignacio Chavez</t>
  </si>
  <si>
    <t>DIF Estatal devoluciòn silla</t>
  </si>
  <si>
    <t>Traslado estancia sagrado corazòn de jesus</t>
  </si>
  <si>
    <t>DIF estatal entrega vehìculos</t>
  </si>
  <si>
    <t>Centro Cardiologìa Ignacio Chàvez</t>
  </si>
  <si>
    <t>Traslado personas instalaciones FUCAM</t>
  </si>
  <si>
    <t>Seguimiento operación a Corazón abierto a menor albergada en casa Hogar . En el Centro de Cardiología</t>
  </si>
  <si>
    <t>Relevar a Adriana Reyes Alcaraz, en el cuidado de la menor Zayra Aidee Covarrubias, para operación a Coraz+ón abierto</t>
  </si>
  <si>
    <t>Entregar a dos menores al Dif Estatal, para su adopción.</t>
  </si>
  <si>
    <t>Recibir sillas de ruedas en el DIF Estatal</t>
  </si>
  <si>
    <t>Recibir atención en la Fundación de Cáncer de Mama (FUCAM)</t>
  </si>
  <si>
    <t>Entrega de documentación rn la Subdirección de Planeación y Dirección Juridica.</t>
  </si>
  <si>
    <t>Tesorería</t>
  </si>
  <si>
    <t>Revisión de  iventario áreas de Obras Públicas. Asi como Bibliotecas foraneas</t>
  </si>
  <si>
    <t>Asistir a curso de Entrega-Recepción en el Orfis</t>
  </si>
  <si>
    <t xml:space="preserve">Entregar documentación </t>
  </si>
  <si>
    <t>Conferencia Magistral IVAI</t>
  </si>
  <si>
    <t>Conferencia Magistral</t>
  </si>
  <si>
    <t>Taller de Obligaciones de Transparencia</t>
  </si>
  <si>
    <t>Asistir a Taller en IVAI</t>
  </si>
  <si>
    <t>Foro Mètrica de gobierno abierto</t>
  </si>
  <si>
    <t>Curso taller de Obligaciones Ivai</t>
  </si>
  <si>
    <t>Asistir al Día internacional de los archivos en IVAI</t>
  </si>
  <si>
    <t>Presentaciòn de resultados en IVAI</t>
  </si>
  <si>
    <t>Jornada de capacitaciòn enlaces de red</t>
  </si>
  <si>
    <t>Curso Taller de implementaciòn</t>
  </si>
  <si>
    <t>Curso Mejoras al Sistema de Portales</t>
  </si>
  <si>
    <t>Entregar documentos al IVAI</t>
  </si>
  <si>
    <t>Asistir a Taller impatido en el IVAI</t>
  </si>
  <si>
    <t>Jornada de Capacitación en IVAI</t>
  </si>
  <si>
    <t>Asistir a curso en IVAI</t>
  </si>
  <si>
    <t>Asistir a evento e IVAI</t>
  </si>
  <si>
    <t>Acceso a la Información</t>
  </si>
  <si>
    <t>Asistencia Curso de clasificacion Informacion</t>
  </si>
  <si>
    <t>Asistencia a Jornadas regionales de capacitacion</t>
  </si>
  <si>
    <t>Asistencia a reuniòn de Gobierno Abierto</t>
  </si>
  <si>
    <t>Reuniòn con Secretarìade Estudios</t>
  </si>
  <si>
    <t xml:space="preserve">Asistencia Foro Regional Plataforma Nacional </t>
  </si>
  <si>
    <t>Asuntos Legales</t>
  </si>
  <si>
    <t>Audiencia Juicio Contencioso Administrativo</t>
  </si>
  <si>
    <t>Audiencia tribunal estatal</t>
  </si>
  <si>
    <t>Tribunal de Conciliaciòn y Arbitraje</t>
  </si>
  <si>
    <t>Reuniòn de trabajo SEDEMA</t>
  </si>
  <si>
    <t>reuniòn de trabajo SEDEMA</t>
  </si>
  <si>
    <t xml:space="preserve">Audiencia laboral </t>
  </si>
  <si>
    <t>Tribunal Estatal de Conciliaciòn y Arbitraje</t>
  </si>
  <si>
    <t>Presentar demanda Tribunal Estatal</t>
  </si>
  <si>
    <t>Presentar promociòn Tribunal Estatal</t>
  </si>
  <si>
    <t>Tribunal Estatal de Conciliación y Arbitraje</t>
  </si>
  <si>
    <t>Tribunal estaltal de Conciliación y Arbitraje</t>
  </si>
  <si>
    <t>Audiencia laboral Tribunal Estatal</t>
  </si>
  <si>
    <t>Audiencia Laboral</t>
  </si>
  <si>
    <t>Presentar Oficio O.P.L.E</t>
  </si>
  <si>
    <t>Tribunal estatal de Conciliación y Arbitraje</t>
  </si>
  <si>
    <t>Tribunal Estatal de Conciliación y Arbitraje.</t>
  </si>
  <si>
    <t>Comisión Nacional del Agua</t>
  </si>
  <si>
    <t>Audiencia laboral</t>
  </si>
  <si>
    <t>Centro Histórico</t>
  </si>
  <si>
    <t xml:space="preserve">Acuerdo con SEDEMA para proyecto </t>
  </si>
  <si>
    <t>Comercio</t>
  </si>
  <si>
    <t>Contabilidad</t>
  </si>
  <si>
    <t>Contraloría</t>
  </si>
  <si>
    <t>Curso de capacitaciónen IVAI</t>
  </si>
  <si>
    <t>Entrega de documentacion</t>
  </si>
  <si>
    <t>Asistir a Curso al Orfis</t>
  </si>
  <si>
    <t>Entregar información en la Contraloría General del Estado</t>
  </si>
  <si>
    <t>Asistir  a C urso en ORFIS</t>
  </si>
  <si>
    <t>Auditoria</t>
  </si>
  <si>
    <t>Asistir a Sesiòn del Consejo Estatal de archivo</t>
  </si>
  <si>
    <t>Capacitacion construccion de indicadores</t>
  </si>
  <si>
    <t>Capacitacion Red de orientacion en Contraloria</t>
  </si>
  <si>
    <t>Entregar dictamen entrega recepción en el Congreso del Estado</t>
  </si>
  <si>
    <t>Entregar documentación complementaría al Congreso del Estado</t>
  </si>
  <si>
    <t>Entrega de informacion Auditoria legalidad</t>
  </si>
  <si>
    <t>Entrega informaciòn cuenta pùblica 2017</t>
  </si>
  <si>
    <t>Capacitaciòn tema sistema  USBI</t>
  </si>
  <si>
    <t>05/03/018</t>
  </si>
  <si>
    <t>Entrega de Documentacion</t>
  </si>
  <si>
    <t>Entrega de requerimientos</t>
  </si>
  <si>
    <t>Firma de acta de cierre de auditoria</t>
  </si>
  <si>
    <t>Entregar información en Contraloría General del Estado</t>
  </si>
  <si>
    <t>Entrega de Informaciòn de cuenta pùblica 2017</t>
  </si>
  <si>
    <t>Entrega de Informaciòn</t>
  </si>
  <si>
    <t>Firma de acta de auditorìa</t>
  </si>
  <si>
    <t>Entrega de acta entrega-recepciòn</t>
  </si>
  <si>
    <t>Entrega de acta circunstanciada</t>
  </si>
  <si>
    <t>Control de Vehículos</t>
  </si>
  <si>
    <t>Entrega de documentacion Auditoria</t>
  </si>
  <si>
    <t>Desarrollo Económico</t>
  </si>
  <si>
    <t>Capacitaciòn Cofemer</t>
  </si>
  <si>
    <t>Junta mejora regulatoria</t>
  </si>
  <si>
    <t>Desarrollo Social</t>
  </si>
  <si>
    <t>Presentaciòn de convenio ante Congreso</t>
  </si>
  <si>
    <t>Capacitaciòn programa seguro de vida</t>
  </si>
  <si>
    <t>Gestion del Programa Seguro</t>
  </si>
  <si>
    <t>Remitir en SEDESOL padròn beneficiados</t>
  </si>
  <si>
    <t>Entregar Convenio de colaboración educativa entre Ayuntamiento ye IVEA ENEL CONGRESO DEL eSTADO</t>
  </si>
  <si>
    <t xml:space="preserve">Entrega de Oficios de Relacion de Programa Pension </t>
  </si>
  <si>
    <t>Asistir a Sesiòn Ordinaria Consejo Estatal</t>
  </si>
  <si>
    <t>Asistir Primera Sesiòn Ordinaria Consejo Estatal</t>
  </si>
  <si>
    <t>Gestion de Programa y Junta de Trabajo SEDESOL</t>
  </si>
  <si>
    <t>Presentaciòn ante SEDESOL como enlace</t>
  </si>
  <si>
    <t>Entregar documentacion en Secretaría de Desarrollo Social</t>
  </si>
  <si>
    <t>Entrega de Formatos</t>
  </si>
  <si>
    <t xml:space="preserve">Curso Elaboraciòn Plan Municipal </t>
  </si>
  <si>
    <t>DIF Dirección Administrativa</t>
  </si>
  <si>
    <t>Asistir como coordinador en los juegos Nacional</t>
  </si>
  <si>
    <t>Curso de Capacitaciòn de Programas y Acciones INAPAM</t>
  </si>
  <si>
    <t>Entregar a menor del DIF de Chiapas</t>
  </si>
  <si>
    <t>Tuxtla Gútierrez</t>
  </si>
  <si>
    <t>Devolucion de Vehiculo</t>
  </si>
  <si>
    <t>Recoger unidad de comodato</t>
  </si>
  <si>
    <t xml:space="preserve">Seguimiento de consultas cirugìa Zayra  </t>
  </si>
  <si>
    <t>Consulta de valoraciòn</t>
  </si>
  <si>
    <t>Hospedaje  en albergue la esperanza</t>
  </si>
  <si>
    <t>Seguimiento y consulta en FUCAM</t>
  </si>
  <si>
    <t>Continuar tratamiento Pedìatrico</t>
  </si>
  <si>
    <t>Gastos Diversos</t>
  </si>
  <si>
    <t>Asistir Capacitacion</t>
  </si>
  <si>
    <t>Apoyo Entregado a Ciudadania</t>
  </si>
  <si>
    <t>Apoyo entregado a ciudadania</t>
  </si>
  <si>
    <t>DIF Operativa</t>
  </si>
  <si>
    <t>Asistir al taller de participacion con niños y adultos</t>
  </si>
  <si>
    <t>Direccción de Contabilidad</t>
  </si>
  <si>
    <t>Reuniòn en  SHCP</t>
  </si>
  <si>
    <t>Dirección de Egresos</t>
  </si>
  <si>
    <t>Dirección de Ingresos</t>
  </si>
  <si>
    <t>Egresos</t>
  </si>
  <si>
    <t>Ejecución Fiscal</t>
  </si>
  <si>
    <t xml:space="preserve">Fomento Agropecuario </t>
  </si>
  <si>
    <t>Gobernación</t>
  </si>
  <si>
    <t>Curso de capacitaciòn</t>
  </si>
  <si>
    <t>Recoger cartillas de identidad militar en blanco</t>
  </si>
  <si>
    <t>Ingresos</t>
  </si>
  <si>
    <t>Inmujer</t>
  </si>
  <si>
    <t>Reunion de Trabajo Violencia de Genero</t>
  </si>
  <si>
    <t>Curso de Capacitacion</t>
  </si>
  <si>
    <t>Curso de Capacitacion Congreso del Estado</t>
  </si>
  <si>
    <t>INMUVI</t>
  </si>
  <si>
    <t>Entrega de oficios a diversas áreas del H. Ayuntamiento</t>
  </si>
  <si>
    <t>entregar oficios en diversas áreas del ayuntamiento</t>
  </si>
  <si>
    <t>Entregar diversos oficios y documentos en diferentes áreas del Ayuntamiento</t>
  </si>
  <si>
    <t>Entrega de diveros Oficios</t>
  </si>
  <si>
    <t>Local</t>
  </si>
  <si>
    <t>Solicitar plano en apoyo a actividades de la Subdirecciòn</t>
  </si>
  <si>
    <t>Entregar documentación oficial a diversas áreas del Ayuntamiento</t>
  </si>
  <si>
    <t>Entrega de documentacion y oficios</t>
  </si>
  <si>
    <t xml:space="preserve">Reuniòn y recibir programa apoyo </t>
  </si>
  <si>
    <t>Reuniòn para creaciòn de un fideicomiso</t>
  </si>
  <si>
    <t>Acuerdo para Creditos Vivienda</t>
  </si>
  <si>
    <t>Innovación y Gob. Abierto</t>
  </si>
  <si>
    <t>Asistencia de la Ponente Yurixi Rangel Macias, Al Festejo día Internacional de Datos Abiertos</t>
  </si>
  <si>
    <t>Panelista en Evento Capital Sinnix 2018</t>
  </si>
  <si>
    <t>Reunión de trabajo en oficinas del primer Ministro de Reino Unido</t>
  </si>
  <si>
    <t>Curso de Capacitacion Datos Abiertos</t>
  </si>
  <si>
    <t>Reuniòn informativa sobre Plan de Acciòn Local</t>
  </si>
  <si>
    <t>Movilidad Urbana</t>
  </si>
  <si>
    <t>Capacitaciòn  FORTASEG 2018</t>
  </si>
  <si>
    <t>Jornada de trabajo</t>
  </si>
  <si>
    <t>Entrega Acta-Cierre FORTASEG 2017</t>
  </si>
  <si>
    <t>Concertación Fortaseg 2018</t>
  </si>
  <si>
    <t>Entrega de oficio en el Sriado Ejecutivo del S.N. de S.P.</t>
  </si>
  <si>
    <t>Entrega de de Acta de Cierre Fortaseg 2017 en el Sriado Ejecutivo del S.N. de S.P.</t>
  </si>
  <si>
    <t>Obras Públicas</t>
  </si>
  <si>
    <t>Curso en Foro Imac</t>
  </si>
  <si>
    <t>Asistir a curso Analisis de Gestion Municipal</t>
  </si>
  <si>
    <t>Revisiòn de documentaciòn oficial</t>
  </si>
  <si>
    <t>Capacitaciòn del Programa FISM</t>
  </si>
  <si>
    <t>Llenar Cedulas ante SEFIPLAN</t>
  </si>
  <si>
    <t>Entrega de Oficio al ORFIS</t>
  </si>
  <si>
    <t>Entrega de Oficios en Secretarìa de Medio Ambiente</t>
  </si>
  <si>
    <t>Curso de Orfis</t>
  </si>
  <si>
    <t>Asistir a reuniòn para bajar recursos</t>
  </si>
  <si>
    <t>Asistir a reuniòn de trabajo</t>
  </si>
  <si>
    <t>asistir a reuniòn de trabajo</t>
  </si>
  <si>
    <t>Reunión de trabajo el Sefiplán</t>
  </si>
  <si>
    <t>Supervisar Operación del vactor</t>
  </si>
  <si>
    <t>Recorrido al centro historico para la rehabilatacion rumbo 500 años</t>
  </si>
  <si>
    <t>Asuntos Relacionados Areas de Donaciones para Escuelas</t>
  </si>
  <si>
    <t>Capacitación en diversos Programas Sría. SEDECOP</t>
  </si>
  <si>
    <t>Patrimonio Municipal</t>
  </si>
  <si>
    <t>Entregar libro de inventario en el Congreso del Estado</t>
  </si>
  <si>
    <t>Entregar documentación FORTASEG 2018</t>
  </si>
  <si>
    <t xml:space="preserve">Reunión de trabajo y entrega documentación </t>
  </si>
  <si>
    <t>Asistir a capacitación en Invedem, para elaboración del Plan Municipal de Desarrollo</t>
  </si>
  <si>
    <t>Entrega y recepcion  de documentacion</t>
  </si>
  <si>
    <t>Entrea y recepcion de documentacion</t>
  </si>
  <si>
    <t>Curso de capacitaciòn de Desarrollo Policial</t>
  </si>
  <si>
    <t>Gestionar recursos para el municipio en SEFIPLAN</t>
  </si>
  <si>
    <t>Entregar oficio en el Sindicato ejecutivo del S.N.S.P</t>
  </si>
  <si>
    <t>Exponer proyector ante SECTUR</t>
  </si>
  <si>
    <t>Seguimiento de participaciòn del Municipio FORTASEG</t>
  </si>
  <si>
    <t xml:space="preserve">Solicitar curso de manejo de sistemas de informaciòn </t>
  </si>
  <si>
    <t>Junta de Trabajo SEDESOL</t>
  </si>
  <si>
    <t xml:space="preserve">Asistir a Capacitacion </t>
  </si>
  <si>
    <t>Reunion de Trabajo Ministracion Fortaseg</t>
  </si>
  <si>
    <t>Seguimiento y gestiòn Proyecto Festival del centro historico</t>
  </si>
  <si>
    <t>Reunion de Trabajo con Senadores de la Republica</t>
  </si>
  <si>
    <t>Reunion con el alcade Bob Buckhorn</t>
  </si>
  <si>
    <t>Foro Alcades hablando con Alcades</t>
  </si>
  <si>
    <t>Viaje de Trabajo</t>
  </si>
  <si>
    <t>Reunion de trabajo</t>
  </si>
  <si>
    <t>Reunión con el Alcalde de Tampa, BOB Buckhorn</t>
  </si>
  <si>
    <t>Foro de alcaldes  hablando con alcades</t>
  </si>
  <si>
    <t>Presentar Programa de Mejora Regulatoría en S.D.E y Porturaria del Estado de Veracruz</t>
  </si>
  <si>
    <t>Publicar el plan de Municipal de desarrollo</t>
  </si>
  <si>
    <t>Presidencia Municpal</t>
  </si>
  <si>
    <t>Promociòn de carnaval de Veracruz</t>
  </si>
  <si>
    <t>Solicitar recursos extraordinarios en SAGARPA E IMJUVE</t>
  </si>
  <si>
    <t>Protección Civil</t>
  </si>
  <si>
    <t>Asistir Reunion Asocacion de Bomberos</t>
  </si>
  <si>
    <t>Coatepec</t>
  </si>
  <si>
    <t xml:space="preserve">Reunion de Secretaria </t>
  </si>
  <si>
    <t>Reunion de Secretaria  Proteccion civil</t>
  </si>
  <si>
    <t>Recreación y Deporte</t>
  </si>
  <si>
    <t>Curso de Capacitaciòn en el CEIS</t>
  </si>
  <si>
    <t>Regiduría Novena</t>
  </si>
  <si>
    <t>Regiduría Primera</t>
  </si>
  <si>
    <t>Curso en el Auditorio Lerdo de Tejada, del Congreso del Estado</t>
  </si>
  <si>
    <t>Presentar Juicio de Amparo</t>
  </si>
  <si>
    <t>Asistir a Curso Interpretacion de Documentacion Probatorias y ECURP</t>
  </si>
  <si>
    <t>Compra de formatos oficiales de inscripciòn</t>
  </si>
  <si>
    <t>Asistir a curso modulo V.</t>
  </si>
  <si>
    <t>Entrega y recepcion de documentacion</t>
  </si>
  <si>
    <t>Junta mensual y entrega de formatos</t>
  </si>
  <si>
    <t>Entregar documentos en la Dirección General de Registro Civil</t>
  </si>
  <si>
    <t>Curso en H. Tribunal Superior de Justicia</t>
  </si>
  <si>
    <t xml:space="preserve">Entrega documentos y junta mensual </t>
  </si>
  <si>
    <t>Adquirir Formatos Oficiales de Certificados</t>
  </si>
  <si>
    <t>Recoger Formatos oficiales en la Direccion General</t>
  </si>
  <si>
    <t>Recoger formatos Oficiales</t>
  </si>
  <si>
    <t>Recoger equipo de computo</t>
  </si>
  <si>
    <t xml:space="preserve">Seguridad </t>
  </si>
  <si>
    <t>Firmas de Contratos</t>
  </si>
  <si>
    <t>Reunión de Trabajo en Placio de Gobierno</t>
  </si>
  <si>
    <t>Reunión de trabajo en la Subdirección de Gobernación</t>
  </si>
  <si>
    <t>Transmite a SEFIPLAN</t>
  </si>
  <si>
    <t>Transmite de SEFIPLAN</t>
  </si>
  <si>
    <t>Sria. Del Ayuntamiento</t>
  </si>
  <si>
    <t>Pago de derecho y publicaciòn gaceta oficial</t>
  </si>
  <si>
    <t>Entrega de correspondencia en congreso del estado</t>
  </si>
  <si>
    <t>Pago derechos y publicacion de gaceta oficial</t>
  </si>
  <si>
    <t>Entegar correspondencia y publicacion</t>
  </si>
  <si>
    <t>Curso "Aspectos Bàsicos Juridicos"</t>
  </si>
  <si>
    <t>Curso de Organizaciòn  Archivos Pùblicos</t>
  </si>
  <si>
    <t>Entrega de Informes</t>
  </si>
  <si>
    <t>Revision de Inventario agencia municipal</t>
  </si>
  <si>
    <t>Asistir a la sexta sesion de proteccion Integral</t>
  </si>
  <si>
    <t>Sría. Particular</t>
  </si>
  <si>
    <t>Taxis Eventos Diversos</t>
  </si>
  <si>
    <t>Asisr a Foro en IVAI</t>
  </si>
  <si>
    <t>Entregar documentación en CONAGUA</t>
  </si>
  <si>
    <t>Entregar documentación en Sefiplán</t>
  </si>
  <si>
    <t>Entregar documentación en Banobras y en Congreso del Estdo</t>
  </si>
  <si>
    <t>Entregar documentación en Sefiplán, Congreso del Estado y Orfis Banobras.</t>
  </si>
  <si>
    <t>Recoger documentación enm Sefiplán</t>
  </si>
  <si>
    <t>Entregar documentación en SEFIPLÁN</t>
  </si>
  <si>
    <t>Recoger documentacion en el Congreso del Estado</t>
  </si>
  <si>
    <t>Entregar documentación en Secretaría de Finanzas del Estado</t>
  </si>
  <si>
    <t xml:space="preserve">Entrega de documento </t>
  </si>
  <si>
    <t>Entrea de documentacion</t>
  </si>
  <si>
    <t>Entrega  de documentacion</t>
  </si>
  <si>
    <t>Entrega de documentaciòn en SHCP</t>
  </si>
  <si>
    <t>Reunión  de trabajo en SEFIPLÁN</t>
  </si>
  <si>
    <t>Entregar documentacion diversas</t>
  </si>
  <si>
    <t>Asistir a curso al Orfis</t>
  </si>
  <si>
    <t>Asistir a reunión en la S.H.C.P.</t>
  </si>
  <si>
    <t>Reunión en el Secretaríado Ejecuto del Sistema Nacional de Seguridad Pública</t>
  </si>
  <si>
    <t>Turismo y Cultura</t>
  </si>
  <si>
    <t>Entregar documentación en Cámara de Diputados y Torre Azúi</t>
  </si>
  <si>
    <t>Entrega de documentos Proyecto Turismo</t>
  </si>
  <si>
    <t>Junta de AEROMEXICO e inauguración exposición "Costumbrismo y Color"</t>
  </si>
  <si>
    <t>Unidad de Transparencia</t>
  </si>
  <si>
    <t>Asistencia  a Foro y entrega de informes</t>
  </si>
  <si>
    <t>Riego y mantenimiento de Jardineria y fuentes</t>
  </si>
  <si>
    <t>Gasto de taxis por participación en el Proceso de Transferencia de puestos del DIF</t>
  </si>
  <si>
    <t>Gasto de taxis por validación POA las áreas del DIF</t>
  </si>
  <si>
    <t>Gasto de taxis por validación POA las áreas de Medio Ambiente</t>
  </si>
  <si>
    <t xml:space="preserve">Notificación de Oficios </t>
  </si>
  <si>
    <t xml:space="preserve">Entrega de Docuemntos a ORFIS </t>
  </si>
  <si>
    <t xml:space="preserve">Curso Control Interno Aplicado </t>
  </si>
  <si>
    <t xml:space="preserve">Gasto de taxis por proceso de Transparencia de Modulos DIF </t>
  </si>
  <si>
    <t xml:space="preserve">Pago de Boletos de camión para asentar a recien nacidos en diferentes hospitales </t>
  </si>
  <si>
    <t xml:space="preserve">Recoger Notificación Suprema Corte de Justicia de la Nación </t>
  </si>
  <si>
    <t>Comparecimiento de Audiencia</t>
  </si>
  <si>
    <t>Presentar Juicio Contencioso Administrativo de Veracruz</t>
  </si>
  <si>
    <t xml:space="preserve">Presentar Recurso de Revocación </t>
  </si>
  <si>
    <t xml:space="preserve">Presentar Oficio de Recurso de Revisión </t>
  </si>
  <si>
    <t>Entrega de Correspondencia en Congreso del Estado De Veracruz</t>
  </si>
  <si>
    <t xml:space="preserve">Presentar Juicio Contencioso </t>
  </si>
  <si>
    <t>Presentar oficio en la editoria de Gobierno del Estado de Veracruz</t>
  </si>
  <si>
    <t xml:space="preserve">Comparecimiento Audiencia </t>
  </si>
  <si>
    <t xml:space="preserve">Presentar Juicio Contencioso Administrativo </t>
  </si>
  <si>
    <t xml:space="preserve">Presentar Promocion de Expendiente </t>
  </si>
  <si>
    <t xml:space="preserve">Presentar Recurso de revisión </t>
  </si>
  <si>
    <t xml:space="preserve">Presentar Expediente </t>
  </si>
  <si>
    <t xml:space="preserve">Audiencia Juicio Contencioso Administrativo </t>
  </si>
  <si>
    <t xml:space="preserve">Entrega de documentación </t>
  </si>
  <si>
    <t xml:space="preserve">Realizar impresiones de distintos planos </t>
  </si>
  <si>
    <t xml:space="preserve">Entrega de Documentación </t>
  </si>
  <si>
    <t xml:space="preserve">Entrega de Documentos y oficios </t>
  </si>
  <si>
    <t xml:space="preserve">Asistir a recoger Cartillas de Identidad Militar </t>
  </si>
  <si>
    <t xml:space="preserve">Realizar verificación de constancias en diferentes colonias del Municipio de Veracruz </t>
  </si>
  <si>
    <t>Ratificación de Convenios</t>
  </si>
  <si>
    <t xml:space="preserve">Revisión de Proyecto para la gestión del fondo conjunto cooperación </t>
  </si>
  <si>
    <t xml:space="preserve">CD.México </t>
  </si>
  <si>
    <t>Reunión de Trabajo relacionado con el Programa FORTAMUN</t>
  </si>
  <si>
    <t xml:space="preserve">Entrega de Oficios </t>
  </si>
  <si>
    <t xml:space="preserve">Apoyo al Oficial Estatal del Registro Civil </t>
  </si>
  <si>
    <t xml:space="preserve">Entrega de Oficio </t>
  </si>
  <si>
    <t>Primer encuentro Estatal de Turismo</t>
  </si>
  <si>
    <t xml:space="preserve">Catemaco </t>
  </si>
  <si>
    <t>Entrega de Documentación y seguimiento a la solicitud de autorización para firma del Convenio de SENER</t>
  </si>
  <si>
    <t>Reunión de Trabajo con el Gerente de Responsabilidad y desarrollo Social de Pemex</t>
  </si>
  <si>
    <t xml:space="preserve">Entrega de Carpetas con proyectos varios a la Gerencia de Responsabilidad y Desarrollo Social </t>
  </si>
  <si>
    <t>Llevar documento a la gaceta oficial del Estado</t>
  </si>
  <si>
    <t>Entrega de Oficio y documentación Acta-Cierre FORTASEG 2018</t>
  </si>
  <si>
    <t xml:space="preserve">Reunión con diputados y senadores </t>
  </si>
  <si>
    <t xml:space="preserve">Curso Opciones de Financiamiento y Aplicación de fondos Federales para los Municipios </t>
  </si>
  <si>
    <t xml:space="preserve">Entrega de Cinco Proyectos </t>
  </si>
  <si>
    <t xml:space="preserve">Capacitación Jovenes construyendo el futuro </t>
  </si>
  <si>
    <t>Reunión con Lic.Orlando Camarillo Ruiz, GTE. De Responsabilidad Social de Pemex</t>
  </si>
  <si>
    <t xml:space="preserve">Convenio Macro hacia una Agenda Municipal Veracruzana </t>
  </si>
  <si>
    <t xml:space="preserve">Reunión de Trabajo </t>
  </si>
  <si>
    <t xml:space="preserve">Asistencia a la reunión de entidades municipales de juventud </t>
  </si>
  <si>
    <t xml:space="preserve">Reunión en Loteria Nacional Y Servicio Postal </t>
  </si>
  <si>
    <t xml:space="preserve">Reunión de trabajo y recabar firmas del Convenio del Instituto Mexicano de Competividad </t>
  </si>
  <si>
    <t>Capacitación de FORTASEG 2019</t>
  </si>
  <si>
    <t>Reunión de Trabajo con el personal de la Academia de Formación para temas de capacitación de la Policía Municipal</t>
  </si>
  <si>
    <t xml:space="preserve">Reunión de trabajo con la Subdelegada para dar seguimiento a los proyectos del Municipio </t>
  </si>
  <si>
    <t xml:space="preserve">Cd.México </t>
  </si>
  <si>
    <t>Cd. México</t>
  </si>
  <si>
    <t>Vega de la Torre</t>
  </si>
  <si>
    <t xml:space="preserve">Puebla </t>
  </si>
  <si>
    <t>Traslado para capacitación de Protección Civil</t>
  </si>
  <si>
    <t>Mesa interistutucional "Por la contrucción de la paz y la igualdad sustantiva</t>
  </si>
  <si>
    <t xml:space="preserve">Mesa de Trabajo Violencia de Genero contra la Mujeres </t>
  </si>
  <si>
    <t xml:space="preserve">Veracruz </t>
  </si>
  <si>
    <t xml:space="preserve">Boca de Rio </t>
  </si>
  <si>
    <t xml:space="preserve">Compra de Formatos oficiales de inscripción para asentamientos </t>
  </si>
  <si>
    <t xml:space="preserve">Pago de Boletos de camión para asentar a recien nacidos </t>
  </si>
  <si>
    <t xml:space="preserve">Entrega de Documentación de Requerimiento de Información </t>
  </si>
  <si>
    <t>Entrega de correspondencia diferentes areas</t>
  </si>
  <si>
    <t xml:space="preserve">Entrega de correspondecia </t>
  </si>
  <si>
    <t>Entrega del Libro Inventario General de los Bienes Patrimonio Municipal del Ayuntamiento de Veracruz</t>
  </si>
  <si>
    <t xml:space="preserve">Transporte público recaudadores </t>
  </si>
  <si>
    <t>Entrega de Oficios y formato de Solicitud de linea de Fortaseg|</t>
  </si>
  <si>
    <t>Entrega de Oficios y formato de Solicitud de linea de Fortaseg</t>
  </si>
  <si>
    <t xml:space="preserve">Reunión Nacional de la Tesorera Municipal </t>
  </si>
  <si>
    <t>Aguascalientes</t>
  </si>
  <si>
    <t xml:space="preserve">Entrga de Documentación </t>
  </si>
  <si>
    <t xml:space="preserve">Entrega de documentación de la Plataforma Nacional de Transparencia </t>
  </si>
  <si>
    <t xml:space="preserve">Entrega de documentación y Oficios </t>
  </si>
  <si>
    <t xml:space="preserve">Pago de Boletos de Camión </t>
  </si>
  <si>
    <t xml:space="preserve">Boletos de camión de Notificadores </t>
  </si>
  <si>
    <t xml:space="preserve">Reunión y asesoria con la Directora de datos personales </t>
  </si>
  <si>
    <t>Asistencia y capacitación a curso Elaboración y registro electrónico de lso sistemas de datos</t>
  </si>
  <si>
    <t xml:space="preserve">Supervisión y resguardo de los atletas </t>
  </si>
  <si>
    <t xml:space="preserve">Cordoba </t>
  </si>
  <si>
    <t xml:space="preserve">Entrega de documentos </t>
  </si>
  <si>
    <t>Dirección General del Registro Civil</t>
  </si>
  <si>
    <t>Entrega de documentos registro civil</t>
  </si>
  <si>
    <t>Entrega de documentos Defensa Legal de la Oficialía del Registro Cívil</t>
  </si>
  <si>
    <t>Asentar recién nacidos Hospital Regional</t>
  </si>
  <si>
    <t>Asentar recién nacidosIMSS y Hospital Tarimoya</t>
  </si>
  <si>
    <t>Boletos camión asentar recien nacidos Hospital Tarimoya</t>
  </si>
  <si>
    <t>Boletos camión asentar recien nacidos IMSS Ciudad de Veracruz</t>
  </si>
  <si>
    <t>Boletos camión asentar recien nacidos Hospital Regional Ciudad de Veracruz</t>
  </si>
  <si>
    <t>Entrega de documentos y oficios</t>
  </si>
  <si>
    <t>Compra de Formatos Oficiales de Inscripcion Registro Civil</t>
  </si>
  <si>
    <t>Entrega de Documentos Oficiales de Regirto Civil</t>
  </si>
  <si>
    <t>Ciudad de Mexico</t>
  </si>
  <si>
    <t>Auditoria Superior de la Federación</t>
  </si>
  <si>
    <t>Notificadores en Veracruz</t>
  </si>
  <si>
    <t xml:space="preserve">Reunion de trabajo </t>
  </si>
  <si>
    <t>Instituto Municipal de Vivienda de Veracruz</t>
  </si>
  <si>
    <t>Visitas a Diferentes dependencia</t>
  </si>
  <si>
    <t>ORFIS</t>
  </si>
  <si>
    <t>Entrega de documentos Sefiplan</t>
  </si>
  <si>
    <t>Representante Deportivo atletismo</t>
  </si>
  <si>
    <t>Representante Deportivo baloncesto</t>
  </si>
  <si>
    <t>Cordoba</t>
  </si>
  <si>
    <t>Representante Deportivo voleibol de sala</t>
  </si>
  <si>
    <t>Cardel</t>
  </si>
  <si>
    <t>Representante Deportivo basquetbol</t>
  </si>
  <si>
    <t>Curso Registro de Obras y acciones ejecutadas con recursos</t>
  </si>
  <si>
    <t>Notificaciones</t>
  </si>
  <si>
    <t>Entrega de correspondencia a Regiduría</t>
  </si>
  <si>
    <t>Ciudad de México</t>
  </si>
  <si>
    <t>Entrega de acta FORTASEG</t>
  </si>
  <si>
    <t>Reunión</t>
  </si>
  <si>
    <t>Preconcertacion 2020</t>
  </si>
  <si>
    <t>Recaudadores</t>
  </si>
  <si>
    <t>Asentar bebes, IMSS, Regional, Tarimoya</t>
  </si>
  <si>
    <t>Audiencia Junta de Conciliacion y Arbitraje</t>
  </si>
  <si>
    <t>Tramites  y Licencias obras</t>
  </si>
  <si>
    <t>Comparecer expediente TECA</t>
  </si>
  <si>
    <t>Reunion de Trabajo</t>
  </si>
  <si>
    <t>Entregar documentacion</t>
  </si>
  <si>
    <t xml:space="preserve"> Boletos de camión ir Dependencia de Gobierno y trabajo Rural </t>
  </si>
  <si>
    <t>Reunion Zofemat</t>
  </si>
  <si>
    <t>Reunion API</t>
  </si>
  <si>
    <t>Entrega de acta FORTASEG2019</t>
  </si>
  <si>
    <t>Reunion en SEDATU</t>
  </si>
  <si>
    <t>Reunión con el Director de Zona Federal para Validacion y Autorizacion de Poyectos</t>
  </si>
  <si>
    <t>Entrega de documentos Bienestar y ORFIS</t>
  </si>
  <si>
    <t>Junta tecnica para Logistica</t>
  </si>
  <si>
    <t>Alvarado</t>
  </si>
  <si>
    <t>Representante Deportivo Judo</t>
  </si>
  <si>
    <t>Entregar documentacion  Direccion de Registro Civil</t>
  </si>
  <si>
    <t>Adquirir formatos oficiales de inscripcion Direccion de Registro Civil</t>
  </si>
  <si>
    <t>Tuxpan y Poza Rica</t>
  </si>
  <si>
    <t>Rueda de prensa</t>
  </si>
  <si>
    <t>Coatzacoalcos y Minatitlan</t>
  </si>
  <si>
    <t>Llevar Actas a firma a Direccion del Registro Civil</t>
  </si>
  <si>
    <t>presentar documentos</t>
  </si>
  <si>
    <t>Tribunal de conciliacion</t>
  </si>
  <si>
    <t>presentar expediente</t>
  </si>
  <si>
    <t>Curso Bootcamp Fundamentos de Service Design</t>
  </si>
  <si>
    <t>Evento Ingresos Municipales 2020</t>
  </si>
  <si>
    <t>Juicio Contencioso</t>
  </si>
  <si>
    <t>Adquirir formatos oficiales de Certificación</t>
  </si>
  <si>
    <t>Curso</t>
  </si>
  <si>
    <t xml:space="preserve">Ciudad de Mexico </t>
  </si>
  <si>
    <t>Reunion en ZOFEMAT</t>
  </si>
  <si>
    <t>Inspeccion de equipos Proteccion Civil</t>
  </si>
  <si>
    <t xml:space="preserve">entrega de equipos nuevos </t>
  </si>
  <si>
    <t xml:space="preserve">Regiduria Primera </t>
  </si>
  <si>
    <t>Evento civico</t>
  </si>
  <si>
    <t>Capacitacion de  Proteccion Civil</t>
  </si>
  <si>
    <t xml:space="preserve">Reunion </t>
  </si>
  <si>
    <t>Entrega de informe</t>
  </si>
  <si>
    <t>Rueda de Prensa Café de la Parroquia</t>
  </si>
  <si>
    <t>Instituto Veracruzano de Acceso a la Informacion y Proteccion de datos Personales</t>
  </si>
  <si>
    <t xml:space="preserve"> Editora de Gobierno del Estado</t>
  </si>
  <si>
    <t xml:space="preserve"> Santiago Tuxtla y San Andres</t>
  </si>
  <si>
    <t>rueda de prensa</t>
  </si>
  <si>
    <t>Unidad Administrativa de la Secretaría de Seguridad Pública</t>
  </si>
  <si>
    <t>Entrega de libros de inventario</t>
  </si>
  <si>
    <t>Entregar oficio</t>
  </si>
  <si>
    <t>Editora de Gobierno del Estado</t>
  </si>
  <si>
    <t>Entregar oficio al Secretario De Gobernacion</t>
  </si>
  <si>
    <t>solicitar y recibir cartilla  de identidad militar</t>
  </si>
  <si>
    <t>traslado de taxi zona centro a la Boticaria y  boticaria zona centro Ciudad de Veracruz</t>
  </si>
  <si>
    <t>Taxis a DIF, IMMUVE y Fomento Agropecuario</t>
  </si>
  <si>
    <t>Entrega de documentos congreso edo</t>
  </si>
  <si>
    <t>Entrega de documentos a ORFIS</t>
  </si>
  <si>
    <t>Presentar Recursos de Renovacion</t>
  </si>
  <si>
    <t xml:space="preserve">Servicio Postal </t>
  </si>
  <si>
    <t>Audiencia en Tribunal Estatal de Conciliación y Arbitraje</t>
  </si>
  <si>
    <t>H. AYUNTAMIENTO DE VERACRUZ</t>
  </si>
  <si>
    <t xml:space="preserve">Asistencia al taller Protección de datos personales </t>
  </si>
  <si>
    <t xml:space="preserve">Asistencia y capacitación a curso de Elaboración y registro electrónico de los sistemas de datos </t>
  </si>
  <si>
    <t xml:space="preserve">Asistencia al evento "Día Internancional de Protección de Datos Personales  2019 </t>
  </si>
  <si>
    <t xml:space="preserve">Taller de obligaciones en materia de protección de datos personales </t>
  </si>
  <si>
    <t>Asistencia al evento "Día Internancional de Protección de Datos Personales  2020</t>
  </si>
  <si>
    <t>Asistencia al evento "Desentrañar la Corrupción Deshacer para Construir "</t>
  </si>
  <si>
    <t>Entrega de Primer Informe Trimestral del avance Físico-Financiero FORTASEG</t>
  </si>
  <si>
    <t xml:space="preserve">Reunión de Trabajo Reclutamiento Policía Municipal </t>
  </si>
  <si>
    <t xml:space="preserve">Reunión de trabajo FORTASEG 2019 </t>
  </si>
  <si>
    <t xml:space="preserve">Asistencia a curso </t>
  </si>
  <si>
    <t>Asentar a recien nacidos diferentes hospitales</t>
  </si>
  <si>
    <t xml:space="preserve">Recepción de Resultados de Control de Confianza , anexo tecnico y convenio </t>
  </si>
  <si>
    <t xml:space="preserve">Entrega de Oficios Reclutamiento Policial </t>
  </si>
  <si>
    <t>Entrega de nombramiento de Prevención FORTASEG 2019</t>
  </si>
  <si>
    <t xml:space="preserve">Recepción de expedientes de personal operativo aprobados por la oficina del Registro Federal de Armas de Fuego y Control de Explosivos </t>
  </si>
  <si>
    <t xml:space="preserve">Riego y mantenimiento de jardinerias y fuentes </t>
  </si>
  <si>
    <t xml:space="preserve">Asistir a recoger cartillas de Identidad Militar </t>
  </si>
  <si>
    <t xml:space="preserve">Curso de Aspectos básicos de la Información Finaciera </t>
  </si>
  <si>
    <t>Compra de Formatos oficales para elaboración de las actas</t>
  </si>
  <si>
    <t>Seguimiento para la Inscripción a Programa Desarrollo Municipal</t>
  </si>
  <si>
    <t xml:space="preserve">Solicitar publicación en la Gaceta Oficial </t>
  </si>
  <si>
    <t>Inauguración de Tesgundo Tianguis Agropecuario Municipal 2019</t>
  </si>
  <si>
    <t>Informe mensual de la Clase 2001 y Remisos los dias 20 de cada mes.</t>
  </si>
  <si>
    <t>Reunion de trabajo con técnicos responsables sobre temas relacionados al desarrollo</t>
  </si>
  <si>
    <t>Reunion para tratar avances respecto al M.I.A.(Relleno Sanitario)</t>
  </si>
  <si>
    <t xml:space="preserve">Comparecimiento audiencia </t>
  </si>
  <si>
    <t xml:space="preserve">Presentar expediente y notificación </t>
  </si>
  <si>
    <t>Audiencia</t>
  </si>
  <si>
    <t>Curso SIGMAVER jornadas Estatales de Armonización Contable</t>
  </si>
  <si>
    <t xml:space="preserve">Reembolso de Boletos de camión </t>
  </si>
  <si>
    <t xml:space="preserve">Boletos de Camiones </t>
  </si>
  <si>
    <t>Asistencia al curso "Sistema de Protección de Datos Personales"</t>
  </si>
  <si>
    <t>Boletos de Autobús</t>
  </si>
  <si>
    <t>Traslados</t>
  </si>
  <si>
    <t xml:space="preserve">Presentar y solicitar copias certificadas de Controversia Constitucional </t>
  </si>
  <si>
    <t xml:space="preserve">Recoger Controversia Constitucional </t>
  </si>
  <si>
    <t xml:space="preserve">Recoger Notificación y comparecimiento </t>
  </si>
  <si>
    <t>Reunión de Trabajo FORTASEG 2019</t>
  </si>
  <si>
    <t xml:space="preserve">Reunión de Trabajo sobre Adquisición de Armamento y licencia oficial colectiva </t>
  </si>
  <si>
    <t xml:space="preserve">Pago de una FE de Erratas </t>
  </si>
  <si>
    <t xml:space="preserve">Junta para ver tema de baja documental </t>
  </si>
  <si>
    <t>Revisión de Formato de PRODIMDF</t>
  </si>
  <si>
    <t xml:space="preserve">Presentar controversia Constitucional </t>
  </si>
  <si>
    <t xml:space="preserve">Entrega de documentos PRODERE </t>
  </si>
  <si>
    <t>Copias Certificadas</t>
  </si>
  <si>
    <t>Recurso de Revocación</t>
  </si>
  <si>
    <t>Comparecimiento Audiencia</t>
  </si>
  <si>
    <t>Presentar recurso</t>
  </si>
  <si>
    <t xml:space="preserve">Recorrido de Taxis </t>
  </si>
  <si>
    <t>Notificar</t>
  </si>
  <si>
    <t>Boletos de autobús</t>
  </si>
  <si>
    <t xml:space="preserve">Boletos de Camiones por impartir pláticas de concientización en diferentes escuelas  </t>
  </si>
  <si>
    <t xml:space="preserve">Entrega de Documentos </t>
  </si>
  <si>
    <t>Catastro</t>
  </si>
  <si>
    <t xml:space="preserve">Boletos de Camión para la entrega de Requerimientos de Información y Defensa Legal del Registro Civil </t>
  </si>
  <si>
    <t>Servicio de Taxis</t>
  </si>
  <si>
    <t>Riego y Mantenimiento de jardineras y fuentes</t>
  </si>
  <si>
    <t>Entrega de Oficios</t>
  </si>
  <si>
    <t>Auxiliar Administrativo</t>
  </si>
  <si>
    <t xml:space="preserve">Pago de Transporte </t>
  </si>
  <si>
    <t xml:space="preserve">Riego y mantenimiento de jardineras y fuentes </t>
  </si>
  <si>
    <t xml:space="preserve">Asistencia a capacitación en la escuela de Gestión Municipal de Excelencia </t>
  </si>
  <si>
    <t xml:space="preserve">Segumiento al proyecto de clausura,cierre y apertura del nuevo relleno sanitario </t>
  </si>
  <si>
    <t>Riego y Mantenimiento de Jardines</t>
  </si>
  <si>
    <t>Seguimiento a la clausura,cierre y apertura de relleno sanitario</t>
  </si>
  <si>
    <t>Publicación en Gaceta Oficial del Estado de Veracruz</t>
  </si>
  <si>
    <t>Comunicación e Imagen</t>
  </si>
  <si>
    <t>Representación del área</t>
  </si>
  <si>
    <t>Entrega de Correspondencia</t>
  </si>
  <si>
    <t>Participación y Capacitación de Protección Civil</t>
  </si>
  <si>
    <t>Comunicación e Imágen</t>
  </si>
  <si>
    <t xml:space="preserve">Asistencia a Mesa Interinstitucional-Alerta de Violencia de Género contra las Mujeres en el Estado de Veracruz </t>
  </si>
  <si>
    <t>Boletos de Camiones</t>
  </si>
  <si>
    <t xml:space="preserve">Capacitación del ORFIS </t>
  </si>
  <si>
    <t>Entrega de respaldo del Sistema de Información y Gestion Municipal Armonizado (SIGMAVER)</t>
  </si>
  <si>
    <t xml:space="preserve">Reunión en el Congreso con Diputados </t>
  </si>
  <si>
    <t xml:space="preserve">Verificar Notificación </t>
  </si>
  <si>
    <t xml:space="preserve">Revisión de expediente </t>
  </si>
  <si>
    <t xml:space="preserve">Audiencia Instructivo de Notificación </t>
  </si>
  <si>
    <t xml:space="preserve">Audiencia </t>
  </si>
  <si>
    <t xml:space="preserve">Juicio Contencioso </t>
  </si>
  <si>
    <t xml:space="preserve">Dialogar tema de Pago Controversial Constitucional </t>
  </si>
  <si>
    <t>Entrega de Cuenta Pública Anual 2018</t>
  </si>
  <si>
    <t xml:space="preserve">Recibir Usuario y contraseña de la plataforma de SEFISVER </t>
  </si>
  <si>
    <t>Pago de Taxis de personal por morivo de cierre contable</t>
  </si>
  <si>
    <t>Participación en el evento "Programa Especial de Fortalecimiento de la Hacienda Pública de los 100 Principales Municipios del País.</t>
  </si>
  <si>
    <t>Curso"Elaboración y Presentación del Proyecto de Ley de Ingresos,Presupuesto de Egresos y Plantilla de Personal 2020"</t>
  </si>
  <si>
    <t>Pago de taxis por trabajos extraordinarios</t>
  </si>
  <si>
    <t>Capacitación</t>
  </si>
  <si>
    <t>Asistencia a a la Semana Nacional de Transparencia 2019</t>
  </si>
  <si>
    <t>Semana Nacional de Transparencia 2019</t>
  </si>
  <si>
    <t>Entrega de documentos a la A.S.F.(PARTICIPACIONES FEDERALES 2018)</t>
  </si>
  <si>
    <t xml:space="preserve">Entrega Notificación </t>
  </si>
  <si>
    <t xml:space="preserve">Asistir a firma de documentación de la auditoria FISM </t>
  </si>
  <si>
    <t>Entrega de documentación al ORFIS Cuenta Pública 2018</t>
  </si>
  <si>
    <t>Entrega de documentación a la A.S.F</t>
  </si>
  <si>
    <t xml:space="preserve">Testigos en la firma de documentos inicio de auditoria </t>
  </si>
  <si>
    <t xml:space="preserve">Reunión plenaria del sistema de evaluación y fiscalización de veracruz </t>
  </si>
  <si>
    <t>Jornada de capacitación para la elaboración del programa general de inversión 2019</t>
  </si>
  <si>
    <t xml:space="preserve">Impatir curso de capacitación a comités de contraloria social en el Auditorio DIF Municipal </t>
  </si>
  <si>
    <t xml:space="preserve">Entrega de docuemntación y oficios </t>
  </si>
  <si>
    <t xml:space="preserve">Notificaciones </t>
  </si>
  <si>
    <t xml:space="preserve">Asitencia al taller  "Lenguaje inclusivo " impartido por INMUVER  </t>
  </si>
  <si>
    <t xml:space="preserve">Entrega de documentación y traslados para capacitación </t>
  </si>
  <si>
    <t xml:space="preserve">Reunión para presentación de resultados finales y observaciones preliminares Auditoria </t>
  </si>
  <si>
    <t>Entrega de correspondencia diferentes áreas</t>
  </si>
  <si>
    <t>Entrega de documentacion FORTASEG 2019</t>
  </si>
  <si>
    <t xml:space="preserve">Reunión mensual de trabajo del consejo Intermunicipal en igualdad de genero </t>
  </si>
  <si>
    <t xml:space="preserve">Limpieza y reforestación laguna de lagarto </t>
  </si>
  <si>
    <t>Reunión Mensual  de Trabajo del Consejo Intermunicipal en Igualdad de Género de la Zona Centro del Estado de Veracruz.</t>
  </si>
  <si>
    <t>Recoger material para construcción de juegos</t>
  </si>
  <si>
    <t>Transporte para llevar a cabo trabajos de la regiduría novena donacion de manterial</t>
  </si>
  <si>
    <t>Asistencia a curso"Mejoras de la Plataforma Nacional de Transparencia"</t>
  </si>
  <si>
    <t>Revisión de Expedientes</t>
  </si>
  <si>
    <t>Levantamiento de acta</t>
  </si>
  <si>
    <t>Boletos de camión</t>
  </si>
  <si>
    <t>Solicitar Informes</t>
  </si>
  <si>
    <t>Boletos de Camión</t>
  </si>
  <si>
    <t xml:space="preserve">Curso de Capacitación </t>
  </si>
  <si>
    <t>Testigos en Acta de Observaciones</t>
  </si>
  <si>
    <t>Acto Protocolario</t>
  </si>
  <si>
    <t>Notificación de Oficios</t>
  </si>
  <si>
    <t>Celebración del 160 Aniversario del Registro Civil en el Estado de Veracruz</t>
  </si>
  <si>
    <t>Entrega de Informes Semestrales</t>
  </si>
  <si>
    <t>Testigo en Firma de Documentos</t>
  </si>
  <si>
    <t>Firma de Convenio para Elaboración de Programas Territoriales</t>
  </si>
  <si>
    <t>Cultura y Participación Ciudadana</t>
  </si>
  <si>
    <t>Entrega de Cuestionario Residuos Sólidos</t>
  </si>
  <si>
    <t>Recepción de Documentos</t>
  </si>
  <si>
    <t>Asistencia a curso de SESVER</t>
  </si>
  <si>
    <t>Asistencia al curso "Obligaciones en Materia de Datos Personales"</t>
  </si>
  <si>
    <t>Testiguar</t>
  </si>
  <si>
    <t>Asistencia a Evento</t>
  </si>
  <si>
    <t>Asistencia a "XIX Congreso Nacional de Bibliotecas Públicas"</t>
  </si>
  <si>
    <t>Entrega de Documentos  a la A.S.F.</t>
  </si>
  <si>
    <t xml:space="preserve">Adquirir formatos oficiales de inscripción </t>
  </si>
  <si>
    <t>Foro"Retos y Propuestas ante la Violencia contra las Mujeres,las Adolescentes y las Niñas"</t>
  </si>
  <si>
    <t xml:space="preserve">Entrega de Oficios y documentación </t>
  </si>
  <si>
    <t>Asistencia al 160 Aniversario del Registro Civil en el Teatro Metropolitáno</t>
  </si>
  <si>
    <t>Transporte para evento "Tardes de Juego"</t>
  </si>
  <si>
    <t>Publicación a la Gaceta del Estado</t>
  </si>
  <si>
    <t>Recoger Estación Total</t>
  </si>
  <si>
    <t>Realización de la Plática Valores y Familia y Entega de Presevativos en Carnval 2019</t>
  </si>
  <si>
    <t xml:space="preserve">Entrega y revisión de los trasmites en la gestión de apoyos del programa </t>
  </si>
  <si>
    <t>Curso de Mis vacaciones en la Biblioteca Pública 2019|</t>
  </si>
  <si>
    <t xml:space="preserve">Boletos de Camión para asentar a recien nacidos </t>
  </si>
  <si>
    <t>Recibir material para las Bibliotécas Públicas del Municipio de Veracruz</t>
  </si>
  <si>
    <t>Curso "Situaciones de Extranjeria"</t>
  </si>
  <si>
    <t>Verificar cotejos y entregas solicitud de reposición de acta</t>
  </si>
  <si>
    <t>Entrega de las Reglas de Operación del Programa de Mejoramiento a la Vivienda Municipal</t>
  </si>
  <si>
    <t xml:space="preserve">Acudir a la oficinas de INAPAM por credenciales </t>
  </si>
  <si>
    <t xml:space="preserve">Asistir reunión de trabajo del foro Selección de las niñas,niños y adolescentes invitadas permanentes de las sesiones de SIPINNA estatal </t>
  </si>
  <si>
    <t xml:space="preserve">Asistir al lanzamiento de un Campaña Global </t>
  </si>
  <si>
    <t xml:space="preserve">Revisión vehicular de 2 unidades por  parte del gobierno del estado </t>
  </si>
  <si>
    <t xml:space="preserve">Acudir a oficinas de INAPAM en busca de credenciales para reanudar las actividades del área </t>
  </si>
  <si>
    <t xml:space="preserve">Primer encuentro de DIF con los 212 municipios del Estado de Veracruz </t>
  </si>
  <si>
    <t xml:space="preserve">Acudir a las oficinas de INAPAM  por credenciales para actividades de área y entrega de convenios </t>
  </si>
  <si>
    <t xml:space="preserve">Pago de traslados </t>
  </si>
  <si>
    <t xml:space="preserve">Localización de Familiares </t>
  </si>
  <si>
    <t>Servicios de transporte y consumo de alimentos</t>
  </si>
  <si>
    <t>Participación en el XIX Congreso Nacional de Bibliotecas Públicas en la Ciudad de México.</t>
  </si>
  <si>
    <t xml:space="preserve">Certificación </t>
  </si>
  <si>
    <t>Asistencia a 2do Informe de Gobierno</t>
  </si>
  <si>
    <t>DIF Dirección Médica</t>
  </si>
  <si>
    <t>Asistencia al "Primer Seminario Regional Mujeres, Violencia, Derechos e Igualdad Sustantiva"</t>
  </si>
  <si>
    <t xml:space="preserve">Asistir a curso de taller al Dif Municipal </t>
  </si>
  <si>
    <t xml:space="preserve">Boletos de camion para asentar a recien nacidos </t>
  </si>
  <si>
    <t>Entrega de expedientes</t>
  </si>
  <si>
    <t>Asistencia a Séptima Sesión Extraoridnaria</t>
  </si>
  <si>
    <t xml:space="preserve">Asistencia Ceremonia De Premiación en la que H.Ayuntamiento de Veracruz recibira la mención especial en innovación Tecnologica </t>
  </si>
  <si>
    <t xml:space="preserve">Denuncia </t>
  </si>
  <si>
    <t>Boletos de autobus</t>
  </si>
  <si>
    <t xml:space="preserve">Pago de Boletos camión </t>
  </si>
  <si>
    <t xml:space="preserve">Pago de Boleto de Camión </t>
  </si>
  <si>
    <t xml:space="preserve">Boletos de Camión </t>
  </si>
  <si>
    <t xml:space="preserve">Taxis para entrega de documentos </t>
  </si>
  <si>
    <t xml:space="preserve">Entrega de docuemntación a diferentes dependencias administrativa </t>
  </si>
  <si>
    <t xml:space="preserve">fomento Agropecuario </t>
  </si>
  <si>
    <t>Reunión para el Programa del Mejoramiento Urbano</t>
  </si>
  <si>
    <t>Entrega de Expedientes para la Solventación de Auditoría</t>
  </si>
  <si>
    <t>Entrega de documentación en Gaceta Oficial del Estado para su publicación.</t>
  </si>
  <si>
    <t>Realizar verificación de constancias colonias del Municipio de Veracruz</t>
  </si>
  <si>
    <t xml:space="preserve">Asistir hacer entrega del Informe Mensual de la clase 2001 a la 26 zona Militar </t>
  </si>
  <si>
    <t xml:space="preserve">Asistir hacer entrega del Informe Mensual de la clase 2001 y remisos </t>
  </si>
  <si>
    <t xml:space="preserve">Realizar verificaión de constancias </t>
  </si>
  <si>
    <t xml:space="preserve">Entrega mensual de la clase 2001 y remisos </t>
  </si>
  <si>
    <t xml:space="preserve">Verificación de Constancias diferentes colonias </t>
  </si>
  <si>
    <t>Asistir a curso de capacitación en materia de expedición de la CURP</t>
  </si>
  <si>
    <t xml:space="preserve">Entregar informe mensual de la clase 2001y remisos </t>
  </si>
  <si>
    <t>Realizar la verificación de constancias en diferentes colonias de municipio de Veracruz</t>
  </si>
  <si>
    <t xml:space="preserve">Entrega Oficios </t>
  </si>
  <si>
    <t xml:space="preserve">Asistencia para dejar proyectos de gestión turística y cultural </t>
  </si>
  <si>
    <t xml:space="preserve">Entrega de documentación y oficios </t>
  </si>
  <si>
    <t xml:space="preserve">Traslado a reunión de trabajo </t>
  </si>
  <si>
    <t xml:space="preserve">Transporte Público de Recaudadores </t>
  </si>
  <si>
    <t>Verificación de constancias</t>
  </si>
  <si>
    <t>Entrega de Informe Mensual</t>
  </si>
  <si>
    <t xml:space="preserve">Cámara de Diputados </t>
  </si>
  <si>
    <t xml:space="preserve">Transporte público de Reucadadores </t>
  </si>
  <si>
    <t xml:space="preserve">Traslado de Recaudadores </t>
  </si>
  <si>
    <t xml:space="preserve">Traslado de personal para capacitación de Protección Civil y entrega de documentación </t>
  </si>
  <si>
    <t>Entrega de ofico</t>
  </si>
  <si>
    <t>Tramites con el Sistema de Administración Tributaria</t>
  </si>
  <si>
    <t>Traslados de recaudadores</t>
  </si>
  <si>
    <t>Riego y Mantenimiento de Jardinerías y Fuentes</t>
  </si>
  <si>
    <t>Asistencia a curso de: Enlace de Género</t>
  </si>
  <si>
    <t>Publicación en el Diário Oficial de la Federación</t>
  </si>
  <si>
    <t xml:space="preserve">Traslado Local </t>
  </si>
  <si>
    <t>Lanzamiento de estrategia para combatir la Violencia contra las Mujeres y las Niñas</t>
  </si>
  <si>
    <t>Transporte para apoyo en asentar recien nacidos</t>
  </si>
  <si>
    <t>Transporte para Entrega de Requerimientos de Información y Defensa Legal</t>
  </si>
  <si>
    <t>Auxiliar Administrativa</t>
  </si>
  <si>
    <t>Asistencia a Seminario</t>
  </si>
  <si>
    <t xml:space="preserve">Reunión con la directora de CONAVI </t>
  </si>
  <si>
    <t xml:space="preserve">Reunión de trabajo </t>
  </si>
  <si>
    <t>Acudir a la AMEXCID para conocer las bases del fondo para 2019</t>
  </si>
  <si>
    <t xml:space="preserve">Conferencia de Diseño de Servicios </t>
  </si>
  <si>
    <t>Limpia Pública</t>
  </si>
  <si>
    <t xml:space="preserve">Entrega de documentos diferentes áreas administrativa </t>
  </si>
  <si>
    <t>Boletos de Autobúes</t>
  </si>
  <si>
    <t xml:space="preserve">Presentar Oficio </t>
  </si>
  <si>
    <t xml:space="preserve">Asistencia a la Auditoria Superior de la Federación </t>
  </si>
  <si>
    <t>Gestionar Recursos para el Municipio de Veracruz</t>
  </si>
  <si>
    <t xml:space="preserve">Entrega documentación </t>
  </si>
  <si>
    <t>Reunión de trabajo Foro de consulta para la elaboración del Programa Nacional Hidrico 2019-2024</t>
  </si>
  <si>
    <t xml:space="preserve">Recoger Oficio </t>
  </si>
  <si>
    <t>Revisión de medio termino y juntas de vinculación y colaboración con el ITESM Monterrey</t>
  </si>
  <si>
    <t>Participar en capacitación para elaboración de programa de inversión 2019</t>
  </si>
  <si>
    <t xml:space="preserve">Entrega de Convenios </t>
  </si>
  <si>
    <t xml:space="preserve">Revisión de termino  y juntas de vinculación con el ITESM Monterrey </t>
  </si>
  <si>
    <t>Entrega de una licencia de Obra Pública</t>
  </si>
  <si>
    <t>Entrega de Oficio</t>
  </si>
  <si>
    <t xml:space="preserve">Recoger contraseñas de bitacora electronica </t>
  </si>
  <si>
    <t>Pago de dos publicaciones en la Gaceta del Estado de Veracruz</t>
  </si>
  <si>
    <t xml:space="preserve">Entrega de Oficio y equipo topografico </t>
  </si>
  <si>
    <t xml:space="preserve">VII Simposium de Centros Historicos </t>
  </si>
  <si>
    <t>Asesoria sobre solventación de las obras auditadas</t>
  </si>
  <si>
    <t xml:space="preserve">Entrega de invitaciones para mesas de trabajo del plan distrito centro </t>
  </si>
  <si>
    <t>Entrega y recepción de documentos</t>
  </si>
  <si>
    <t xml:space="preserve">Solicitud de registro del historial académico y cursos de elementos de la Policia Municipal </t>
  </si>
  <si>
    <t>Entrega de solicitud para la elaboración de credenciales de identificación policial para elementos operativos y oficio</t>
  </si>
  <si>
    <t>Planeación, Tenencia y Licencias</t>
  </si>
  <si>
    <t>Cerfificación de documentos</t>
  </si>
  <si>
    <t>Asisitir a firma de convenios</t>
  </si>
  <si>
    <t xml:space="preserve">Traslado de Taxis motivo de asistencia al Programa de EstanciasTemporales para el fortalecimiento  de Capacidades Técnicas en el analisis de Impacto Regulatorio </t>
  </si>
  <si>
    <t xml:space="preserve">Reunión con Diputados </t>
  </si>
  <si>
    <t xml:space="preserve">Reunión de Trabajo y entregade documentación para donativo de combustible </t>
  </si>
  <si>
    <t xml:space="preserve">Solicitar Publicación en la Gaceta Oficial Lineamiento </t>
  </si>
  <si>
    <t>Asistir a la Pre-Concertación FORTASEG 2019</t>
  </si>
  <si>
    <t xml:space="preserve">Reunión con Empresa Aregional por asuntos de transparencia </t>
  </si>
  <si>
    <t xml:space="preserve">Reunión de trabajo y entrega de documentación </t>
  </si>
  <si>
    <t xml:space="preserve">Recoger Instrutivo de Notificación </t>
  </si>
  <si>
    <t xml:space="preserve">Presentar Oficial y solicitar prórroga </t>
  </si>
  <si>
    <t xml:space="preserve">Presentar Informe </t>
  </si>
  <si>
    <t xml:space="preserve">Checar si hay notificación para el H.ayuntamiento de Veracruz </t>
  </si>
  <si>
    <t xml:space="preserve">Curso de planeación para el desarrollo municipal </t>
  </si>
  <si>
    <t xml:space="preserve">Reunión de Trabajo y entrega de proyectos  </t>
  </si>
  <si>
    <t>Presentación de Programas  imjuve 2019</t>
  </si>
  <si>
    <t>Concertación FORTASEG 2019</t>
  </si>
  <si>
    <t xml:space="preserve">Reunión en  el Congreso de la Unión </t>
  </si>
  <si>
    <t xml:space="preserve">Reunión de Trabajo para curso de Formación Inicial de Policías Municipal </t>
  </si>
  <si>
    <t xml:space="preserve">Reunión de Trabajo para convenio con el Centro de Evaluación de Control de Confianza </t>
  </si>
  <si>
    <t xml:space="preserve">Reunión de trabajo sobre el Proyecto de Inversión Fortaseg </t>
  </si>
  <si>
    <t>Acudir a la AMEXCID para conocer las bases del fondo para 2020</t>
  </si>
  <si>
    <t xml:space="preserve">Presentación de la serie televisiva Veracruz 500 años, cara a cara con su historia </t>
  </si>
  <si>
    <t xml:space="preserve">Reunión Plataforma México </t>
  </si>
  <si>
    <t xml:space="preserve">Reunión en el Congreso de la Unión </t>
  </si>
  <si>
    <t>Asistir a evento El encuentro de Dos culturas</t>
  </si>
  <si>
    <t>Entrega de Oficios FORTASEG 2019</t>
  </si>
  <si>
    <t>Entrega de oficio para convenio con INVEDEM</t>
  </si>
  <si>
    <t xml:space="preserve">Asistencia a conferencia magistrak Integridad Institucional en el Marco de la Lucha Contra la Corrupción </t>
  </si>
  <si>
    <t>Reunión de trabajo FORTASEG 2020</t>
  </si>
  <si>
    <t xml:space="preserve">Entrega de documentos Oficiales </t>
  </si>
  <si>
    <t>Reunión para agendar cita para la compra de formatos oficiales</t>
  </si>
  <si>
    <t xml:space="preserve">Adquirir Formatos Oficiales de Certificación Carta </t>
  </si>
  <si>
    <t xml:space="preserve">Verificación de procedimientos sobre el nuevo relleno Sanitario </t>
  </si>
  <si>
    <t xml:space="preserve">Entrega de Informes de Juicios </t>
  </si>
  <si>
    <t xml:space="preserve">Asistir a la Conmemoración de los 500 años de la fundación de Veracruz </t>
  </si>
  <si>
    <t xml:space="preserve">Asesoría personal con referencia al municipio de veracruz </t>
  </si>
  <si>
    <t xml:space="preserve">Entrega deInforme de Juicio </t>
  </si>
  <si>
    <t>Asisir al comité de ciudadanos para la Unidad de Transparencia y Enlace Institucional de contraloria ciudadana en SEGOB</t>
  </si>
  <si>
    <t>Asistir reunión de contrato de Comodato de Armento</t>
  </si>
  <si>
    <t xml:space="preserve">Reunión de trabajo de FORTASEG 2019 </t>
  </si>
  <si>
    <t xml:space="preserve">Entrega de documentación FORTASEG 2019 </t>
  </si>
  <si>
    <t xml:space="preserve">Asistir a la sexagésima quinta legislatura del honorable Congreso del Estado de Veracruz </t>
  </si>
  <si>
    <t xml:space="preserve">Adquirir Formatos Oficiales </t>
  </si>
  <si>
    <t>Comisión a la Quinta Sesión de Trabajo.Calbidos Fuertes, Municipios Fuertes</t>
  </si>
  <si>
    <t>Recepción de la parcialidad de propuesta de las tablas de valores 2020</t>
  </si>
  <si>
    <t>Atención de Temas FORTASEG de 2019</t>
  </si>
  <si>
    <t xml:space="preserve"> Revisición de Armamento </t>
  </si>
  <si>
    <t xml:space="preserve">Reunión convenio Armamento </t>
  </si>
  <si>
    <t>Reunión de trabajo sobre el Proyecto del Centro Nacional de Información FORTASEG 2019</t>
  </si>
  <si>
    <t xml:space="preserve">Recepción de Armamento y Municiones </t>
  </si>
  <si>
    <t>Reunión de trabajo respecto a la Auditoria con representantes de la A.S.F.</t>
  </si>
  <si>
    <t xml:space="preserve">Taller "Perspectiva de género en mi vida cotidiana" Gestionado por IMMUVER </t>
  </si>
  <si>
    <t>Toma de Protesta Municipal de Igualdad entre Mujeres y Hombres, y de Acceso a una Vida Libre de Violencia</t>
  </si>
  <si>
    <t>Curso"Programa de Fortalecimiento para los Órganos de Control Interno Municipales"</t>
  </si>
  <si>
    <t>Asistencia a mesa de trabajo del Índice de Información Presupuestaria Municipal 2020</t>
  </si>
  <si>
    <t>Visita a diferentes dependencias de gobierno</t>
  </si>
  <si>
    <t>Reunión en el Congreso con Diputados</t>
  </si>
  <si>
    <t>Asistencia al Foro Estratégia Banorte 2019</t>
  </si>
  <si>
    <t>Asistencia a Taller "Obligaciones en Materia deDatos Personales"</t>
  </si>
  <si>
    <t>Asesorías</t>
  </si>
  <si>
    <t>Instalación del Comité Técnico Financiero de la Zona Federal Maritimo Terrestre</t>
  </si>
  <si>
    <t>Visita al Centro de Bachillerato Tecnológico Agropecuario No. 276</t>
  </si>
  <si>
    <t>Reunión para Auditoría FISM</t>
  </si>
  <si>
    <t>Asitencia la "8° Sesión Ordinaria del Grupo Interinstitucional y Multidisciplinario(GIM)"</t>
  </si>
  <si>
    <t>Jefa de Gabinete</t>
  </si>
  <si>
    <t>Regidora Cuarta</t>
  </si>
  <si>
    <t>Titular de Unidad</t>
  </si>
  <si>
    <t>Oficial Encargado</t>
  </si>
  <si>
    <t>Recepción y Entrega de Documentos</t>
  </si>
  <si>
    <t>Recabar Firmas</t>
  </si>
  <si>
    <t>Asistir a foro" el municipio, urbanización y las 104 Ciudad de México"</t>
  </si>
  <si>
    <t>Reunión por Auditoria FISM</t>
  </si>
  <si>
    <t>Presupuestos</t>
  </si>
  <si>
    <t>Distintas dependencias en el municipio</t>
  </si>
  <si>
    <t>Asistir al curso para mujeres bomberas</t>
  </si>
  <si>
    <t xml:space="preserve">Acudir Segunda Evaluación de la 8va entrega del galardon Francisco Villareal </t>
  </si>
  <si>
    <t>Participación en programa especial de fortalecimiento</t>
  </si>
  <si>
    <t xml:space="preserve">Junta Técnica de la olimpiada Estatal </t>
  </si>
  <si>
    <t>Reunión con Senadores</t>
  </si>
  <si>
    <t xml:space="preserve">Reunion de Trabajo </t>
  </si>
  <si>
    <t>Asistio Taller de Reglamento Municipal Normatividad Efectiva para el Servicio a la Comunidad</t>
  </si>
  <si>
    <t xml:space="preserve">Traslado del materia y personal que realizó las pláticas de capacitación de Portección Civil </t>
  </si>
  <si>
    <t xml:space="preserve">Pago de Taxis por Horario Extraordinario </t>
  </si>
  <si>
    <t xml:space="preserve">Entrega de solicitud para ocupar el Patio Cetral de la Fortaleza de San de Ulúa </t>
  </si>
  <si>
    <t xml:space="preserve">Gestiones referentes a la conmemoración de los 500 años de la creación del primer cabildo de Veracruz </t>
  </si>
  <si>
    <t xml:space="preserve">Asistir reunión de la mesa interinstitucional por la construcción de la paz y la igualdad sustativa </t>
  </si>
  <si>
    <t xml:space="preserve">Conferencia por el dia Internacional de la Mujer </t>
  </si>
  <si>
    <t xml:space="preserve">Entrega de documentos y oficios </t>
  </si>
  <si>
    <t>Asistencia Sesión Solemne  en el Palacio Legislativo de San Lázaro</t>
  </si>
  <si>
    <t xml:space="preserve">Evento de la Conmemoración de los 500 años de la fundación de Veracruz </t>
  </si>
  <si>
    <t xml:space="preserve">Pago de traslados para capacitación </t>
  </si>
  <si>
    <t xml:space="preserve">Acudir al acto de conmemoración de los 500 años de la Fundación de Veracruz </t>
  </si>
  <si>
    <t xml:space="preserve">Reunión Mensual de trabajo del consejo intemunicipal en igualdad de genero </t>
  </si>
  <si>
    <t>Recoger plantas para evento de reforestaci+ón</t>
  </si>
  <si>
    <t xml:space="preserve">Traslado del personal para plásticas de capacitación de protección civil </t>
  </si>
  <si>
    <t xml:space="preserve">Recorrido colonias zona norte en coordinación con consejo intermuniicpal </t>
  </si>
  <si>
    <t xml:space="preserve">Asisitr a evento Reforestemos Veracruz </t>
  </si>
  <si>
    <t xml:space="preserve">Entrega de Kits de Protección Civil y capacitación a escuelas </t>
  </si>
  <si>
    <t xml:space="preserve">Pláticas de capacitación de Prtotección Civil </t>
  </si>
  <si>
    <t>Recibir material asignado a las Bibliotecas Públicas del Municipio de Veracruz</t>
  </si>
  <si>
    <t>Solicitud de autorización del Convenio de Colaboración para la Prestación de Servicios de Capacitación con la Secretaría de Seguridad Pública</t>
  </si>
  <si>
    <t xml:space="preserve">Curso de Formación de 18 aspirantes que aprobaron la evaluación de Control de Confianza para formar parte de la Policia Municipal de Veracruz. </t>
  </si>
  <si>
    <t>Revisión de formatos para la Segunda Ministración FORTASEG 2019</t>
  </si>
  <si>
    <t>Seminario para el Fortalecimiento de la Gestión Municipal</t>
  </si>
  <si>
    <t>Apertura de Auditoría Coordinada</t>
  </si>
  <si>
    <t>Entrega de documentos certificados</t>
  </si>
  <si>
    <t>Entrega de documentos oficiales del mes</t>
  </si>
  <si>
    <t>Adquirir formatos oficiales para el Registro Civil</t>
  </si>
  <si>
    <t>Transporte de personal</t>
  </si>
  <si>
    <t>Asistir a Curso</t>
  </si>
  <si>
    <t>Asistir a curso</t>
  </si>
  <si>
    <t>Asistir a Seremonia de la 9° entrega de premios |+ TGOB</t>
  </si>
  <si>
    <t>Asistencia a Curso</t>
  </si>
  <si>
    <t>INAI(Instituto Nacional de Acceso a la Información)</t>
  </si>
  <si>
    <t xml:space="preserve">Entrega de Oficio de la publicacion de la Modificación de la Obra de Licitación </t>
  </si>
  <si>
    <t xml:space="preserve">Boletos de Camiones entreda de documentaciones </t>
  </si>
  <si>
    <t xml:space="preserve">Revisón de Informe </t>
  </si>
  <si>
    <t xml:space="preserve">Traslado a hospitales para asentar a recien nacidos </t>
  </si>
  <si>
    <t xml:space="preserve">Realizar trámite ante la delegación de programas para el desarrollo social en el Estado de Veracruz </t>
  </si>
  <si>
    <t xml:space="preserve">Asistencia a hospitales para asentar recien nacidos </t>
  </si>
  <si>
    <t xml:space="preserve">Traer formatos para elaboración de actas de nacimiento </t>
  </si>
  <si>
    <t>Servicios Generales</t>
  </si>
  <si>
    <t>Evento Regiduría</t>
  </si>
  <si>
    <t xml:space="preserve">Asistir Conferencia Magistral </t>
  </si>
  <si>
    <t xml:space="preserve">Reunión de Trabajo en la Fiscalia General del Estado </t>
  </si>
  <si>
    <t xml:space="preserve">Inscripción al evento "El Impuesto Predial" </t>
  </si>
  <si>
    <t>Asistencia a "Segunda Sesión Ordinaria del Consejo Veracruzano de Arminización Contable"</t>
  </si>
  <si>
    <t xml:space="preserve">Verificación de documentación </t>
  </si>
  <si>
    <t xml:space="preserve">Realizar entrega de documentación y oficios </t>
  </si>
  <si>
    <t xml:space="preserve">Asistencia a conferencia magistral Integridad Institucional en el Marco de la Lucha Contra la Corrupción </t>
  </si>
  <si>
    <t xml:space="preserve">Entrega de Oficio y Publicación de gaceta </t>
  </si>
  <si>
    <t>Recepción de documentos para el proceso de becas 2019</t>
  </si>
  <si>
    <t>Entrega de Tarjetas Bancarias a Cadetes</t>
  </si>
  <si>
    <t xml:space="preserve">Asistencia Foro del Manual Municipal de Cultura Institucional </t>
  </si>
  <si>
    <t>Asistencia Mesa Técnica de Acceso a la Justicia para las Mujeres y las niñas en caso de muertes violencias en Veracruz</t>
  </si>
  <si>
    <t xml:space="preserve">Pago de Publicidad </t>
  </si>
  <si>
    <t>Pago de Derechos y Publicación en Gaceta</t>
  </si>
  <si>
    <t>Reunión sobre la implementación de llenado del IPH 2019</t>
  </si>
  <si>
    <t xml:space="preserve">Entrega de reprogramación </t>
  </si>
  <si>
    <t xml:space="preserve">Revisión de la comprobación de la Homologación Salarial </t>
  </si>
  <si>
    <t>Entrega de Documentos FORTASEG -2019</t>
  </si>
  <si>
    <t>Entrega de Documentación a Firma</t>
  </si>
  <si>
    <t>Integración de Plataformas Tecnológicas</t>
  </si>
  <si>
    <t>Asistencia a "Jornada de Capacitación"</t>
  </si>
  <si>
    <t>Asistencia en representación del Alcalde</t>
  </si>
  <si>
    <t>Curso de Capacitación y Actualización en Materia Normativa y Operativa para la Expedición del Pasaporte Mexicano.</t>
  </si>
  <si>
    <t>Convenio de Comisión</t>
  </si>
  <si>
    <t>Sría. Técnica</t>
  </si>
  <si>
    <t xml:space="preserve">Asitencia para asentar recien nacidos diferentes hospitales </t>
  </si>
  <si>
    <t>Participar en reunión con Autoridades de la SHCP  sobre Remanente de Presupuesto 2017</t>
  </si>
  <si>
    <t xml:space="preserve">Coordinación y logistica de Feria Universitaria </t>
  </si>
  <si>
    <t xml:space="preserve">Sria.Del Ayuntamiento </t>
  </si>
  <si>
    <t xml:space="preserve">Solicitar Cotejos correspodientes al transmite de procedimientos de rectificaciones administrativas </t>
  </si>
  <si>
    <t>Curso Control Interno  Aplicado</t>
  </si>
  <si>
    <t xml:space="preserve">Asistencia a la asamblea Ordinaria y Extraordinaria de accionistas del grupo Metropolitano de Agua y Sanamiento </t>
  </si>
  <si>
    <t>Reunión de trabajo Sefiplan</t>
  </si>
  <si>
    <t>Entrega de invitaciones para el Congreso Juvenil "Inspira 2019"</t>
  </si>
  <si>
    <t xml:space="preserve">Participación en el foro para impulsar el II Plan de acción local de Gobierno Abierto del Estado </t>
  </si>
  <si>
    <t>Asistencia a mesa de trabajo del Índice de Información Presupuestaria Municipal 2021</t>
  </si>
  <si>
    <t>Acudir al Tercer Seminario de Finanzas Públicas Municipales</t>
  </si>
  <si>
    <t>Presentación y capacitación de la plataforma del Banco Estatal de Datos e Información</t>
  </si>
  <si>
    <t>Taller de Ley de Fiscalización Superior del Estado</t>
  </si>
  <si>
    <t xml:space="preserve">Reunión mensual de trabajo del consejo intermunicipal en igualdad de género </t>
  </si>
  <si>
    <t>Taller para la Evaluación del índice de Información Presupuestal Municipal</t>
  </si>
  <si>
    <t>Adquirir formatos oficiales</t>
  </si>
  <si>
    <t>Publicación en Diario Oficial</t>
  </si>
  <si>
    <t>Asistencia a Curso "Sistema de Participaciones en ingresos Federales para Entidades Federativas y Municipios".</t>
  </si>
  <si>
    <t>Publicación en Gaceta</t>
  </si>
  <si>
    <t xml:space="preserve">Asistir a GLM Studios grabación digital multitrak </t>
  </si>
  <si>
    <t>Trámites para publicación en el Diario de la Federación</t>
  </si>
  <si>
    <t xml:space="preserve">Mesa Interinstitucional para atender la Alerta por Violencia Feminicida </t>
  </si>
  <si>
    <t>Evento Expo Feria del Café</t>
  </si>
  <si>
    <t>Curso "Taller para la Evaluación del índice de Información Presupuestal Municipal IIPM"</t>
  </si>
  <si>
    <t>Asistencia a la vigésima sesión de trabajo de la Comisión Nacional de Sindicos</t>
  </si>
  <si>
    <t>Firma del convenio general de colaboración para la elaboración de los programas territoriales operativos</t>
  </si>
  <si>
    <t xml:space="preserve">Reuniones de Trabajo </t>
  </si>
  <si>
    <t>Cerro Tunilla</t>
  </si>
  <si>
    <t xml:space="preserve">Cuidad de México </t>
  </si>
  <si>
    <t xml:space="preserve">Ciudad de México </t>
  </si>
  <si>
    <t>Nahutla</t>
  </si>
  <si>
    <t xml:space="preserve">Boca del Rio </t>
  </si>
  <si>
    <t>Comunidad Santa Fé</t>
  </si>
  <si>
    <t>México, D.F.</t>
  </si>
  <si>
    <t>veracruz</t>
  </si>
  <si>
    <t>Cuidad de México</t>
  </si>
  <si>
    <t>GASTOS POR VIÁTICOS DEL 1° ENE. - 31 DIC. 2015</t>
  </si>
  <si>
    <t>GASTOS POR VIÁTICOS DEL 1°ENE. - 31 DIC. 2016</t>
  </si>
  <si>
    <t>GASTOS POR VIÁTICOS DEL 1°ENE. - 31 DIC. 2017</t>
  </si>
  <si>
    <t>GASTOS POR VIÁTICOS DEL 1°ENE. - 31 DIC. 2018</t>
  </si>
  <si>
    <t>GASTOS POR VIÁTICOS DEL 1°ENE. - 31 DIC. 2019</t>
  </si>
  <si>
    <t>Instituto Veracruzano de Acceso a la Información y Protección de datos Personales</t>
  </si>
  <si>
    <t xml:space="preserve">Dirección General de  Registro Civil </t>
  </si>
  <si>
    <t>Oficio de información Fiscalía Gral. De la República</t>
  </si>
  <si>
    <t>En difeentes  Obras</t>
  </si>
  <si>
    <t>Hotel Msión Delegacion Deportiva de levANTAR PESAS</t>
  </si>
  <si>
    <t>Notificador</t>
  </si>
  <si>
    <t>entregango apoyo</t>
  </si>
  <si>
    <t>Reunion con el Director zona Federal para validación de Proyectos</t>
  </si>
  <si>
    <t>Complejo Omega</t>
  </si>
  <si>
    <t>Dependencia, Hospital Regional, IMSS, Tarimoya</t>
  </si>
  <si>
    <t>Entrega de Oficio y Exp.Programa de Aparatos auditivo</t>
  </si>
  <si>
    <t>Primera Sesión Extraordinaria 2020</t>
  </si>
  <si>
    <t>Recibir Credenciales propias del área</t>
  </si>
  <si>
    <t>Notificadores</t>
  </si>
  <si>
    <t>Visitas Escuelas Rurales, Comisariados Ejidales</t>
  </si>
  <si>
    <t>Revista U-Gob-SEMAR</t>
  </si>
  <si>
    <t>Reunión  FORTASEG2020</t>
  </si>
  <si>
    <t>Licitación Pública Nacional N. MVER-2020-RM0604</t>
  </si>
  <si>
    <t>Secretaría de  Finanzas y Planeación</t>
  </si>
  <si>
    <t>Entrega del Programa Fomento a la Planeación Urbana</t>
  </si>
  <si>
    <t>SEFIPLAN</t>
  </si>
  <si>
    <t>ORFIS Y Ofna. del Estado</t>
  </si>
  <si>
    <t>Gaceta Oficial</t>
  </si>
  <si>
    <t xml:space="preserve">Presentación del Proyecto de Estrategia colectivo defensa Juridica y Social de las Mujeres Senado de la República </t>
  </si>
  <si>
    <t>Homologar los Criterios para Clasificación Funcional y Conservación Documental</t>
  </si>
  <si>
    <t>Secretario Ejecutivo del Sistema Nacional de Seguridad Pública</t>
  </si>
  <si>
    <t>Secretariado Ejecutivo del Sistema Nacional  de Seguridad Pública</t>
  </si>
  <si>
    <t>Tribunal Estatal de Conciliación  y Arbitraje</t>
  </si>
  <si>
    <t>Centro de Control y Confianza</t>
  </si>
  <si>
    <t>Poza Rica</t>
  </si>
  <si>
    <t>Entrega de documentos en diferentes Instituciones</t>
  </si>
  <si>
    <t>Entrega de documentos en diferentes instituciones</t>
  </si>
  <si>
    <t xml:space="preserve">Traslado de instrumentos de la Escuela Municipal de Bellas Artes a la Catedral de la Ciudad </t>
  </si>
  <si>
    <t>Traslado de Orquesta de Bellas Artes al Teatro Javier Clavijero</t>
  </si>
  <si>
    <t>Oficinas de ZOFEMAT</t>
  </si>
  <si>
    <t>Innovación Pública/Cero Papel(Ugob)</t>
  </si>
  <si>
    <t>Centro de Evaluación  de Control y Confianza</t>
  </si>
  <si>
    <t>Direccion  Gral. De Regisro Civil</t>
  </si>
  <si>
    <t>Secretaría de Gobernación  y Oficina de ONU-Habitat en México</t>
  </si>
  <si>
    <t>Reeunión  FORTASEG2020</t>
  </si>
  <si>
    <t>Ciudad de México}</t>
  </si>
  <si>
    <t>Representante del Municipio con la Delegacion Deportiva</t>
  </si>
  <si>
    <t xml:space="preserve">Hospital, IMSS,Tarimoya y Regional </t>
  </si>
  <si>
    <t>Entrega de Correspondencia a diferente Instituciones</t>
  </si>
  <si>
    <t>SAT, Fiscalía Edo. Fiscalía de la República y Juzgados</t>
  </si>
  <si>
    <t>Subsecretaría de Operaciones</t>
  </si>
  <si>
    <t>Entrega de Programa Covid-19</t>
  </si>
  <si>
    <t>entrega de Proyectos Red Nacional de Radiocomunicación</t>
  </si>
  <si>
    <t>Entrega de Proyectos Red Nacional de Radiocomunicación</t>
  </si>
  <si>
    <t>Compra de Formatos de Inscripción</t>
  </si>
  <si>
    <t>Recepción  de Proyectos  de Radio FORTASEG2020</t>
  </si>
  <si>
    <t>A Diversas Autoridades</t>
  </si>
  <si>
    <t>Secretaría de Seguridad Pública</t>
  </si>
  <si>
    <t>TECA</t>
  </si>
  <si>
    <t>Presentación de Oficio</t>
  </si>
  <si>
    <t>Notificación  de Oficio</t>
  </si>
  <si>
    <t>Entrega de Proyecto</t>
  </si>
  <si>
    <t>Oficina de PROFEPA</t>
  </si>
  <si>
    <t>Congreso del Estado</t>
  </si>
  <si>
    <t>Servicio Postal Mexicano</t>
  </si>
  <si>
    <t xml:space="preserve"> H. AYUNTAMIENTO DE VERACRUZ</t>
  </si>
  <si>
    <t>Secretaría del Ayuntamiento</t>
  </si>
  <si>
    <t>Sria. Particular</t>
  </si>
  <si>
    <t>Servicios Medicos</t>
  </si>
  <si>
    <t>Servicios generales</t>
  </si>
  <si>
    <t>Entrega de Convenio</t>
  </si>
  <si>
    <t>Adquisición de Formatos</t>
  </si>
  <si>
    <t>donaciones</t>
  </si>
  <si>
    <t>Entrega de Documentos Fortaseg2020</t>
  </si>
  <si>
    <t>Presentar notificación</t>
  </si>
  <si>
    <t>Reunión SERFIPLAN</t>
  </si>
  <si>
    <t>traslados locales</t>
  </si>
  <si>
    <t>Formatos Oficiales de  Inscripción</t>
  </si>
  <si>
    <t xml:space="preserve">Reunión y recepción de Documentación </t>
  </si>
  <si>
    <t>Recepción de Credenciales Portación de Armas</t>
  </si>
  <si>
    <t>Comisionados</t>
  </si>
  <si>
    <t>adquisición de Formatos</t>
  </si>
  <si>
    <t>Recoger documentos</t>
  </si>
  <si>
    <t>Recolectar firmas</t>
  </si>
  <si>
    <t>Diferentes Dependencias</t>
  </si>
  <si>
    <t xml:space="preserve"> Publicación de Gaceta</t>
  </si>
  <si>
    <t>notificador</t>
  </si>
  <si>
    <t>Entrega de ayuda Agricultores</t>
  </si>
  <si>
    <t>Supervisar</t>
  </si>
  <si>
    <t>Informe de Gobierno</t>
  </si>
  <si>
    <t>Servicio Postal</t>
  </si>
  <si>
    <t>Cierre Presupuestal Noviembre 2020</t>
  </si>
  <si>
    <t>Cierre Presupuestal Octubre 2020</t>
  </si>
  <si>
    <t>Recepción de Material</t>
  </si>
  <si>
    <t>Fomento agropecuario</t>
  </si>
  <si>
    <t>Auditoría</t>
  </si>
  <si>
    <t>Recoger Credenciales INAPAM</t>
  </si>
  <si>
    <t>Veracruz y  Boca del Rio</t>
  </si>
  <si>
    <t>Minatitlán y Coatzacoalcos</t>
  </si>
  <si>
    <t>San Andrés y Santiago  Tuxtla</t>
  </si>
  <si>
    <t>Tuxpan de Rodriguez Cano y Poza Rica</t>
  </si>
  <si>
    <t>El Lencero , Emiliano de Zapata,Ver.</t>
  </si>
  <si>
    <t>Tierra Blanca</t>
  </si>
  <si>
    <t>30-11-200</t>
  </si>
  <si>
    <t>GASTOS POR VIÁTICOS DEL 1°ENE. - 31 DIC 2020</t>
  </si>
  <si>
    <t>LUGAR DE LA COMISION (NACIONAL E INTERNACIONAL)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</si>
</sst>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[$$-80A]#,##0.00;[Red]\-[$$-80A]#,##0.00"/>
    <numFmt numFmtId="165" formatCode="_-\$* #,##0.00_-;&quot;-$&quot;* #,##0.00_-;_-\$* \-??_-;_-@_-"/>
    <numFmt numFmtId="166" formatCode="_(* #,##0.00_);_(* \(#,##0.00\);_(* \-??_);_(@_)"/>
    <numFmt numFmtId="167" formatCode="dd/mm/yyyy;@"/>
    <numFmt numFmtId="168" formatCode="#,##0.00;[Red]#,##0.00"/>
  </numFmts>
  <fonts count="14" x14ac:knownFonts="1"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166" fontId="8" fillId="0" borderId="0" applyFill="0" applyBorder="0" applyAlignment="0" applyProtection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</cellStyleXfs>
  <cellXfs count="120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/>
    <xf numFmtId="164" fontId="0" fillId="2" borderId="0" xfId="0" applyNumberFormat="1" applyFill="1"/>
    <xf numFmtId="0" fontId="0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1" xfId="0" applyFont="1" applyBorder="1" applyAlignment="1" applyProtection="1">
      <alignment wrapText="1"/>
    </xf>
    <xf numFmtId="0" fontId="0" fillId="0" borderId="1" xfId="0" applyFont="1" applyBorder="1" applyAlignment="1" applyProtection="1">
      <alignment horizontal="center" vertical="center"/>
    </xf>
    <xf numFmtId="165" fontId="0" fillId="2" borderId="0" xfId="0" applyNumberFormat="1" applyFill="1"/>
    <xf numFmtId="14" fontId="0" fillId="0" borderId="0" xfId="0" applyNumberFormat="1" applyProtection="1"/>
    <xf numFmtId="0" fontId="0" fillId="2" borderId="1" xfId="0" applyFill="1" applyBorder="1" applyAlignment="1"/>
    <xf numFmtId="0" fontId="0" fillId="0" borderId="0" xfId="0" applyFont="1" applyProtection="1"/>
    <xf numFmtId="0" fontId="0" fillId="0" borderId="1" xfId="0" applyBorder="1"/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166" fontId="7" fillId="2" borderId="0" xfId="1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166" fontId="7" fillId="2" borderId="0" xfId="1" applyFont="1" applyFill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14" fontId="10" fillId="0" borderId="5" xfId="30" applyNumberFormat="1" applyFont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166" fontId="9" fillId="0" borderId="5" xfId="1" applyFont="1" applyBorder="1" applyAlignment="1">
      <alignment horizontal="center"/>
    </xf>
    <xf numFmtId="0" fontId="9" fillId="2" borderId="0" xfId="0" applyFont="1" applyFill="1"/>
    <xf numFmtId="0" fontId="10" fillId="0" borderId="5" xfId="22" applyFont="1" applyBorder="1" applyAlignment="1">
      <alignment horizontal="center"/>
    </xf>
    <xf numFmtId="0" fontId="10" fillId="0" borderId="5" xfId="26" applyFont="1" applyBorder="1" applyAlignment="1">
      <alignment horizontal="center"/>
    </xf>
    <xf numFmtId="0" fontId="10" fillId="0" borderId="5" xfId="25" applyFont="1" applyBorder="1" applyAlignment="1">
      <alignment horizontal="center"/>
    </xf>
    <xf numFmtId="0" fontId="10" fillId="0" borderId="5" xfId="29" applyFont="1" applyBorder="1" applyAlignment="1">
      <alignment horizontal="center"/>
    </xf>
    <xf numFmtId="0" fontId="10" fillId="0" borderId="5" xfId="21" applyFont="1" applyBorder="1" applyAlignment="1">
      <alignment horizontal="center" wrapText="1"/>
    </xf>
    <xf numFmtId="0" fontId="10" fillId="0" borderId="5" xfId="18" applyFont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0" fontId="10" fillId="0" borderId="5" xfId="4" applyFont="1" applyBorder="1" applyAlignment="1">
      <alignment horizontal="center" wrapText="1"/>
    </xf>
    <xf numFmtId="0" fontId="10" fillId="0" borderId="5" xfId="9" applyFont="1" applyBorder="1" applyAlignment="1">
      <alignment horizontal="center" wrapText="1"/>
    </xf>
    <xf numFmtId="0" fontId="10" fillId="0" borderId="5" xfId="14" applyFont="1" applyBorder="1" applyAlignment="1">
      <alignment horizontal="center" wrapText="1"/>
    </xf>
    <xf numFmtId="0" fontId="10" fillId="0" borderId="5" xfId="17" applyFont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66" fontId="8" fillId="2" borderId="0" xfId="1" applyFill="1" applyAlignment="1">
      <alignment horizontal="center"/>
    </xf>
    <xf numFmtId="0" fontId="0" fillId="2" borderId="0" xfId="0" applyNumberFormat="1" applyFill="1" applyAlignment="1"/>
    <xf numFmtId="167" fontId="0" fillId="0" borderId="5" xfId="0" applyNumberFormat="1" applyBorder="1" applyAlignment="1">
      <alignment horizont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NumberFormat="1" applyFont="1" applyFill="1" applyBorder="1" applyAlignment="1"/>
    <xf numFmtId="0" fontId="0" fillId="2" borderId="0" xfId="0" applyFont="1" applyFill="1" applyBorder="1" applyAlignment="1"/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67" fontId="0" fillId="0" borderId="9" xfId="0" applyNumberFormat="1" applyBorder="1" applyAlignment="1">
      <alignment horizontal="center"/>
    </xf>
    <xf numFmtId="0" fontId="0" fillId="0" borderId="5" xfId="0" applyBorder="1"/>
    <xf numFmtId="0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168" fontId="12" fillId="0" borderId="5" xfId="45" applyNumberFormat="1" applyFont="1" applyFill="1" applyBorder="1" applyAlignment="1">
      <alignment horizontal="center" vertical="center"/>
    </xf>
    <xf numFmtId="168" fontId="13" fillId="0" borderId="5" xfId="45" applyNumberFormat="1" applyFont="1" applyFill="1" applyBorder="1" applyAlignment="1">
      <alignment horizontal="center" vertical="center"/>
    </xf>
    <xf numFmtId="168" fontId="1" fillId="0" borderId="5" xfId="45" applyNumberFormat="1" applyFont="1" applyFill="1" applyBorder="1" applyAlignment="1">
      <alignment horizontal="center" vertical="center"/>
    </xf>
    <xf numFmtId="2" fontId="0" fillId="0" borderId="5" xfId="1" applyNumberFormat="1" applyFont="1" applyFill="1" applyBorder="1" applyAlignment="1">
      <alignment horizontal="center" vertical="center"/>
    </xf>
    <xf numFmtId="40" fontId="12" fillId="0" borderId="5" xfId="45" applyNumberFormat="1" applyFont="1" applyFill="1" applyBorder="1" applyAlignment="1">
      <alignment horizontal="center" vertical="center"/>
    </xf>
    <xf numFmtId="168" fontId="1" fillId="0" borderId="5" xfId="0" applyNumberFormat="1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2" fontId="11" fillId="0" borderId="5" xfId="45" applyNumberFormat="1" applyFont="1" applyFill="1" applyBorder="1" applyAlignment="1">
      <alignment horizontal="center" vertical="center"/>
    </xf>
    <xf numFmtId="0" fontId="0" fillId="4" borderId="5" xfId="0" applyFill="1" applyBorder="1"/>
    <xf numFmtId="0" fontId="0" fillId="4" borderId="5" xfId="0" applyNumberFormat="1" applyFill="1" applyBorder="1" applyAlignment="1">
      <alignment horizontal="center" vertical="center"/>
    </xf>
    <xf numFmtId="14" fontId="0" fillId="4" borderId="5" xfId="0" applyNumberFormat="1" applyFill="1" applyBorder="1" applyAlignment="1">
      <alignment horizontal="center" vertical="center"/>
    </xf>
    <xf numFmtId="167" fontId="0" fillId="4" borderId="5" xfId="0" applyNumberFormat="1" applyFill="1" applyBorder="1" applyAlignment="1">
      <alignment horizontal="center"/>
    </xf>
    <xf numFmtId="168" fontId="1" fillId="4" borderId="5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/>
    </xf>
    <xf numFmtId="2" fontId="0" fillId="4" borderId="5" xfId="1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64" fontId="0" fillId="0" borderId="1" xfId="1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</cellXfs>
  <cellStyles count="46">
    <cellStyle name="Millares" xfId="45" builtinId="3"/>
    <cellStyle name="Moneda" xfId="1" builtinId="4"/>
    <cellStyle name="Normal" xfId="0" builtinId="0"/>
    <cellStyle name="Normal 10" xfId="2" xr:uid="{00000000-0005-0000-0000-000003000000}"/>
    <cellStyle name="Normal 115" xfId="32" xr:uid="{00000000-0005-0000-0000-000004000000}"/>
    <cellStyle name="Normal 119" xfId="40" xr:uid="{00000000-0005-0000-0000-000005000000}"/>
    <cellStyle name="Normal 123" xfId="38" xr:uid="{00000000-0005-0000-0000-000006000000}"/>
    <cellStyle name="Normal 126" xfId="39" xr:uid="{00000000-0005-0000-0000-000007000000}"/>
    <cellStyle name="Normal 129" xfId="44" xr:uid="{00000000-0005-0000-0000-000008000000}"/>
    <cellStyle name="Normal 132" xfId="36" xr:uid="{00000000-0005-0000-0000-000009000000}"/>
    <cellStyle name="Normal 135" xfId="37" xr:uid="{00000000-0005-0000-0000-00000A000000}"/>
    <cellStyle name="Normal 139" xfId="43" xr:uid="{00000000-0005-0000-0000-00000B000000}"/>
    <cellStyle name="Normal 142" xfId="33" xr:uid="{00000000-0005-0000-0000-00000C000000}"/>
    <cellStyle name="Normal 146" xfId="34" xr:uid="{00000000-0005-0000-0000-00000D000000}"/>
    <cellStyle name="Normal 147" xfId="35" xr:uid="{00000000-0005-0000-0000-00000E000000}"/>
    <cellStyle name="Normal 154" xfId="41" xr:uid="{00000000-0005-0000-0000-00000F000000}"/>
    <cellStyle name="Normal 155" xfId="42" xr:uid="{00000000-0005-0000-0000-000010000000}"/>
    <cellStyle name="Normal 2" xfId="3" xr:uid="{00000000-0005-0000-0000-000011000000}"/>
    <cellStyle name="Normal 3" xfId="31" xr:uid="{00000000-0005-0000-0000-000012000000}"/>
    <cellStyle name="Normal 55" xfId="4" xr:uid="{00000000-0005-0000-0000-000013000000}"/>
    <cellStyle name="Normal 56" xfId="5" xr:uid="{00000000-0005-0000-0000-000014000000}"/>
    <cellStyle name="Normal 57" xfId="6" xr:uid="{00000000-0005-0000-0000-000015000000}"/>
    <cellStyle name="Normal 58" xfId="7" xr:uid="{00000000-0005-0000-0000-000016000000}"/>
    <cellStyle name="Normal 59" xfId="8" xr:uid="{00000000-0005-0000-0000-000017000000}"/>
    <cellStyle name="Normal 60" xfId="9" xr:uid="{00000000-0005-0000-0000-000018000000}"/>
    <cellStyle name="Normal 61" xfId="10" xr:uid="{00000000-0005-0000-0000-000019000000}"/>
    <cellStyle name="Normal 62" xfId="11" xr:uid="{00000000-0005-0000-0000-00001A000000}"/>
    <cellStyle name="Normal 63" xfId="12" xr:uid="{00000000-0005-0000-0000-00001B000000}"/>
    <cellStyle name="Normal 64" xfId="13" xr:uid="{00000000-0005-0000-0000-00001C000000}"/>
    <cellStyle name="Normal 65" xfId="14" xr:uid="{00000000-0005-0000-0000-00001D000000}"/>
    <cellStyle name="Normal 66" xfId="15" xr:uid="{00000000-0005-0000-0000-00001E000000}"/>
    <cellStyle name="Normal 69" xfId="16" xr:uid="{00000000-0005-0000-0000-00001F000000}"/>
    <cellStyle name="Normal 70" xfId="17" xr:uid="{00000000-0005-0000-0000-000020000000}"/>
    <cellStyle name="Normal 75" xfId="18" xr:uid="{00000000-0005-0000-0000-000021000000}"/>
    <cellStyle name="Normal 76" xfId="19" xr:uid="{00000000-0005-0000-0000-000022000000}"/>
    <cellStyle name="Normal 77" xfId="20" xr:uid="{00000000-0005-0000-0000-000023000000}"/>
    <cellStyle name="Normal 78" xfId="21" xr:uid="{00000000-0005-0000-0000-000024000000}"/>
    <cellStyle name="Normal 79" xfId="22" xr:uid="{00000000-0005-0000-0000-000025000000}"/>
    <cellStyle name="Normal 80" xfId="23" xr:uid="{00000000-0005-0000-0000-000026000000}"/>
    <cellStyle name="Normal 81" xfId="24" xr:uid="{00000000-0005-0000-0000-000027000000}"/>
    <cellStyle name="Normal 82" xfId="25" xr:uid="{00000000-0005-0000-0000-000028000000}"/>
    <cellStyle name="Normal 83" xfId="26" xr:uid="{00000000-0005-0000-0000-000029000000}"/>
    <cellStyle name="Normal 84" xfId="27" xr:uid="{00000000-0005-0000-0000-00002A000000}"/>
    <cellStyle name="Normal 85" xfId="28" xr:uid="{00000000-0005-0000-0000-00002B000000}"/>
    <cellStyle name="Normal 86" xfId="29" xr:uid="{00000000-0005-0000-0000-00002C000000}"/>
    <cellStyle name="Normal 91" xfId="30" xr:uid="{00000000-0005-0000-0000-00002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</xdr:colOff>
      <xdr:row>1</xdr:row>
      <xdr:rowOff>0</xdr:rowOff>
    </xdr:from>
    <xdr:to>
      <xdr:col>2</xdr:col>
      <xdr:colOff>98425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8" t="5611" r="65508" b="85500"/>
        <a:stretch>
          <a:fillRect/>
        </a:stretch>
      </xdr:blipFill>
      <xdr:spPr bwMode="auto">
        <a:xfrm>
          <a:off x="1397000" y="190500"/>
          <a:ext cx="2527300" cy="9302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47625</xdr:colOff>
      <xdr:row>0</xdr:row>
      <xdr:rowOff>149225</xdr:rowOff>
    </xdr:from>
    <xdr:to>
      <xdr:col>15</xdr:col>
      <xdr:colOff>0</xdr:colOff>
      <xdr:row>4</xdr:row>
      <xdr:rowOff>215900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060" t="6334" r="8589" b="85698"/>
        <a:stretch>
          <a:fillRect/>
        </a:stretch>
      </xdr:blipFill>
      <xdr:spPr bwMode="auto">
        <a:xfrm>
          <a:off x="9540875" y="149225"/>
          <a:ext cx="2365375" cy="923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0</xdr:row>
      <xdr:rowOff>142875</xdr:rowOff>
    </xdr:from>
    <xdr:to>
      <xdr:col>2</xdr:col>
      <xdr:colOff>3175</xdr:colOff>
      <xdr:row>4</xdr:row>
      <xdr:rowOff>215900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8" t="5611" r="65508" b="85500"/>
        <a:stretch>
          <a:fillRect/>
        </a:stretch>
      </xdr:blipFill>
      <xdr:spPr bwMode="auto">
        <a:xfrm>
          <a:off x="79375" y="142875"/>
          <a:ext cx="2527300" cy="9302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158751</xdr:colOff>
      <xdr:row>0</xdr:row>
      <xdr:rowOff>180975</xdr:rowOff>
    </xdr:from>
    <xdr:to>
      <xdr:col>14</xdr:col>
      <xdr:colOff>825500</xdr:colOff>
      <xdr:row>5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060" t="6334" r="8589" b="85698"/>
        <a:stretch>
          <a:fillRect/>
        </a:stretch>
      </xdr:blipFill>
      <xdr:spPr bwMode="auto">
        <a:xfrm>
          <a:off x="8969376" y="180975"/>
          <a:ext cx="2714624" cy="923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31750</xdr:rowOff>
    </xdr:from>
    <xdr:to>
      <xdr:col>1</xdr:col>
      <xdr:colOff>1352550</xdr:colOff>
      <xdr:row>4</xdr:row>
      <xdr:rowOff>184150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8" t="5611" r="65508" b="85500"/>
        <a:stretch>
          <a:fillRect/>
        </a:stretch>
      </xdr:blipFill>
      <xdr:spPr bwMode="auto">
        <a:xfrm>
          <a:off x="0" y="603250"/>
          <a:ext cx="2527300" cy="10096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63500</xdr:colOff>
      <xdr:row>0</xdr:row>
      <xdr:rowOff>165100</xdr:rowOff>
    </xdr:from>
    <xdr:to>
      <xdr:col>15</xdr:col>
      <xdr:colOff>0</xdr:colOff>
      <xdr:row>4</xdr:row>
      <xdr:rowOff>231775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060" t="6334" r="8589" b="85698"/>
        <a:stretch>
          <a:fillRect/>
        </a:stretch>
      </xdr:blipFill>
      <xdr:spPr bwMode="auto">
        <a:xfrm>
          <a:off x="8874125" y="165100"/>
          <a:ext cx="2825750" cy="923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1</xdr:col>
      <xdr:colOff>1381125</xdr:colOff>
      <xdr:row>5</xdr:row>
      <xdr:rowOff>38100</xdr:rowOff>
    </xdr:to>
    <xdr:pic>
      <xdr:nvPicPr>
        <xdr:cNvPr id="4117" name="Picture 1">
          <a:extLst>
            <a:ext uri="{FF2B5EF4-FFF2-40B4-BE49-F238E27FC236}">
              <a16:creationId xmlns:a16="http://schemas.microsoft.com/office/drawing/2014/main" id="{00000000-0008-0000-0300-00001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8" t="5611" r="65508" b="85500"/>
        <a:stretch>
          <a:fillRect/>
        </a:stretch>
      </xdr:blipFill>
      <xdr:spPr bwMode="auto">
        <a:xfrm>
          <a:off x="123825" y="123825"/>
          <a:ext cx="2432050" cy="10096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79375</xdr:colOff>
      <xdr:row>1</xdr:row>
      <xdr:rowOff>19050</xdr:rowOff>
    </xdr:from>
    <xdr:to>
      <xdr:col>15</xdr:col>
      <xdr:colOff>0</xdr:colOff>
      <xdr:row>5</xdr:row>
      <xdr:rowOff>38100</xdr:rowOff>
    </xdr:to>
    <xdr:pic>
      <xdr:nvPicPr>
        <xdr:cNvPr id="4118" name="Picture 2">
          <a:extLst>
            <a:ext uri="{FF2B5EF4-FFF2-40B4-BE49-F238E27FC236}">
              <a16:creationId xmlns:a16="http://schemas.microsoft.com/office/drawing/2014/main" id="{00000000-0008-0000-0300-00001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060" t="6334" r="8589" b="85698"/>
        <a:stretch>
          <a:fillRect/>
        </a:stretch>
      </xdr:blipFill>
      <xdr:spPr bwMode="auto">
        <a:xfrm>
          <a:off x="8890000" y="209550"/>
          <a:ext cx="2809875" cy="923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0</xdr:row>
      <xdr:rowOff>155575</xdr:rowOff>
    </xdr:from>
    <xdr:to>
      <xdr:col>1</xdr:col>
      <xdr:colOff>1349376</xdr:colOff>
      <xdr:row>5</xdr:row>
      <xdr:rowOff>69850</xdr:rowOff>
    </xdr:to>
    <xdr:pic>
      <xdr:nvPicPr>
        <xdr:cNvPr id="5141" name="Picture 1">
          <a:extLst>
            <a:ext uri="{FF2B5EF4-FFF2-40B4-BE49-F238E27FC236}">
              <a16:creationId xmlns:a16="http://schemas.microsoft.com/office/drawing/2014/main" id="{00000000-0008-0000-0400-00001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8" t="5611" r="65508" b="85500"/>
        <a:stretch>
          <a:fillRect/>
        </a:stretch>
      </xdr:blipFill>
      <xdr:spPr bwMode="auto">
        <a:xfrm>
          <a:off x="219076" y="155575"/>
          <a:ext cx="2305050" cy="10096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301625</xdr:colOff>
      <xdr:row>1</xdr:row>
      <xdr:rowOff>82550</xdr:rowOff>
    </xdr:from>
    <xdr:to>
      <xdr:col>7</xdr:col>
      <xdr:colOff>1174750</xdr:colOff>
      <xdr:row>5</xdr:row>
      <xdr:rowOff>101600</xdr:rowOff>
    </xdr:to>
    <xdr:pic>
      <xdr:nvPicPr>
        <xdr:cNvPr id="5142" name="Picture 2">
          <a:extLst>
            <a:ext uri="{FF2B5EF4-FFF2-40B4-BE49-F238E27FC236}">
              <a16:creationId xmlns:a16="http://schemas.microsoft.com/office/drawing/2014/main" id="{00000000-0008-0000-0400-00001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060" t="6334" r="8589" b="85698"/>
        <a:stretch>
          <a:fillRect/>
        </a:stretch>
      </xdr:blipFill>
      <xdr:spPr bwMode="auto">
        <a:xfrm>
          <a:off x="10620375" y="273050"/>
          <a:ext cx="2555875" cy="923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127000</xdr:rowOff>
    </xdr:from>
    <xdr:to>
      <xdr:col>1</xdr:col>
      <xdr:colOff>1317625</xdr:colOff>
      <xdr:row>5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8" t="5611" r="65508" b="85500"/>
        <a:stretch>
          <a:fillRect/>
        </a:stretch>
      </xdr:blipFill>
      <xdr:spPr bwMode="auto">
        <a:xfrm>
          <a:off x="142875" y="127000"/>
          <a:ext cx="2619375" cy="10572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95250</xdr:colOff>
      <xdr:row>1</xdr:row>
      <xdr:rowOff>38100</xdr:rowOff>
    </xdr:from>
    <xdr:to>
      <xdr:col>8</xdr:col>
      <xdr:colOff>1476375</xdr:colOff>
      <xdr:row>5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060" t="6334" r="8589" b="85698"/>
        <a:stretch>
          <a:fillRect/>
        </a:stretch>
      </xdr:blipFill>
      <xdr:spPr bwMode="auto">
        <a:xfrm>
          <a:off x="10429875" y="228600"/>
          <a:ext cx="2809875" cy="9715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lita\Documents\KARLA%20EGRESOS\EGRESOS%202021\A-REGIONAL%20(LIC.%20KRISNA)\tercer%20trimestre%202020_KAR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39012"/>
      <sheetName val="Tabla_439013"/>
    </sheetNames>
    <sheetDataSet>
      <sheetData sheetId="0" refreshError="1"/>
      <sheetData sheetId="1" refreshError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668"/>
  <sheetViews>
    <sheetView view="pageBreakPreview" zoomScale="60" zoomScaleNormal="95" workbookViewId="0">
      <selection activeCell="I5" sqref="I5"/>
    </sheetView>
  </sheetViews>
  <sheetFormatPr baseColWidth="10" defaultColWidth="10.28515625" defaultRowHeight="15" x14ac:dyDescent="0.25"/>
  <cols>
    <col min="1" max="1" width="17.5703125" style="2" customWidth="1"/>
    <col min="2" max="2" width="21.42578125" style="3" customWidth="1"/>
    <col min="3" max="3" width="11.28515625" style="3" customWidth="1"/>
    <col min="4" max="14" width="10.28515625" style="4" customWidth="1"/>
    <col min="15" max="15" width="15.7109375" style="4" customWidth="1"/>
    <col min="16" max="16" width="13.28515625" style="5" hidden="1" customWidth="1"/>
    <col min="17" max="16384" width="10.28515625" style="1"/>
  </cols>
  <sheetData>
    <row r="1" spans="1:16" x14ac:dyDescent="0.25">
      <c r="B1" s="89" t="s">
        <v>0</v>
      </c>
      <c r="C1" s="89"/>
      <c r="D1" s="89"/>
    </row>
    <row r="2" spans="1:16" x14ac:dyDescent="0.25">
      <c r="B2" s="89"/>
      <c r="C2" s="89"/>
      <c r="D2" s="89"/>
    </row>
    <row r="3" spans="1:16" ht="18.75" x14ac:dyDescent="0.25">
      <c r="G3" s="75" t="s">
        <v>2728</v>
      </c>
      <c r="H3" s="18"/>
      <c r="I3" s="18"/>
      <c r="J3" s="18"/>
      <c r="K3" s="18"/>
      <c r="L3" s="18"/>
    </row>
    <row r="4" spans="1:16" ht="18.75" x14ac:dyDescent="0.3">
      <c r="F4" s="7"/>
      <c r="G4" s="19">
        <v>2015</v>
      </c>
      <c r="H4" s="19"/>
      <c r="I4" s="19"/>
      <c r="J4" s="19"/>
      <c r="K4" s="19"/>
      <c r="L4" s="7"/>
    </row>
    <row r="5" spans="1:16" ht="18.75" x14ac:dyDescent="0.25">
      <c r="F5" s="7"/>
      <c r="G5" s="75" t="s">
        <v>2663</v>
      </c>
      <c r="H5" s="18"/>
      <c r="I5" s="18"/>
      <c r="J5" s="18"/>
      <c r="K5" s="18"/>
      <c r="L5" s="18"/>
    </row>
    <row r="6" spans="1:16" ht="18.75" x14ac:dyDescent="0.3">
      <c r="E6" s="8"/>
      <c r="F6" s="8"/>
      <c r="G6" s="8"/>
      <c r="H6" s="8"/>
      <c r="I6" s="8"/>
      <c r="J6" s="8"/>
    </row>
    <row r="7" spans="1:16" ht="15" customHeight="1" x14ac:dyDescent="0.25">
      <c r="A7" s="90" t="s">
        <v>1</v>
      </c>
      <c r="B7" s="90" t="s">
        <v>2</v>
      </c>
      <c r="C7" s="90"/>
      <c r="D7" s="90" t="s">
        <v>3</v>
      </c>
      <c r="E7" s="90"/>
      <c r="F7" s="90" t="s">
        <v>4</v>
      </c>
      <c r="G7" s="90"/>
      <c r="H7" s="91" t="s">
        <v>5</v>
      </c>
      <c r="I7" s="91"/>
      <c r="J7" s="91" t="s">
        <v>6</v>
      </c>
      <c r="K7" s="91"/>
      <c r="L7" s="91" t="s">
        <v>7</v>
      </c>
      <c r="M7" s="91"/>
      <c r="N7" s="91" t="s">
        <v>8</v>
      </c>
      <c r="O7" s="91"/>
    </row>
    <row r="8" spans="1:16" x14ac:dyDescent="0.25">
      <c r="A8" s="90"/>
      <c r="B8" s="90"/>
      <c r="C8" s="90"/>
      <c r="D8" s="90"/>
      <c r="E8" s="90"/>
      <c r="F8" s="90"/>
      <c r="G8" s="90"/>
      <c r="H8" s="91"/>
      <c r="I8" s="91"/>
      <c r="J8" s="91"/>
      <c r="K8" s="91"/>
      <c r="L8" s="91"/>
      <c r="M8" s="91"/>
      <c r="N8" s="91"/>
      <c r="O8" s="91"/>
    </row>
    <row r="9" spans="1:16" x14ac:dyDescent="0.25">
      <c r="A9" s="90"/>
      <c r="B9" s="90"/>
      <c r="C9" s="90"/>
      <c r="D9" s="90"/>
      <c r="E9" s="90"/>
      <c r="F9" s="90"/>
      <c r="G9" s="90"/>
      <c r="H9" s="91"/>
      <c r="I9" s="91"/>
      <c r="J9" s="91"/>
      <c r="K9" s="91"/>
      <c r="L9" s="91"/>
      <c r="M9" s="91"/>
      <c r="N9" s="91"/>
      <c r="O9" s="91"/>
      <c r="P9" s="5" t="s">
        <v>9</v>
      </c>
    </row>
    <row r="10" spans="1:16" ht="45" customHeight="1" x14ac:dyDescent="0.25">
      <c r="A10" s="9" t="s">
        <v>10</v>
      </c>
      <c r="B10" s="92" t="s">
        <v>11</v>
      </c>
      <c r="C10" s="92"/>
      <c r="D10" s="82">
        <v>1</v>
      </c>
      <c r="E10" s="82"/>
      <c r="F10" s="83" t="s">
        <v>12</v>
      </c>
      <c r="G10" s="83"/>
      <c r="H10" s="84">
        <v>42109</v>
      </c>
      <c r="I10" s="84"/>
      <c r="J10" s="84">
        <v>42110</v>
      </c>
      <c r="K10" s="84"/>
      <c r="L10" s="82" t="s">
        <v>13</v>
      </c>
      <c r="M10" s="82"/>
      <c r="N10" s="85">
        <v>3280</v>
      </c>
      <c r="O10" s="85"/>
    </row>
    <row r="11" spans="1:16" ht="45" customHeight="1" x14ac:dyDescent="0.25">
      <c r="A11" s="9" t="s">
        <v>10</v>
      </c>
      <c r="B11" s="92" t="s">
        <v>14</v>
      </c>
      <c r="C11" s="92"/>
      <c r="D11" s="82">
        <v>1</v>
      </c>
      <c r="E11" s="82"/>
      <c r="F11" s="83" t="s">
        <v>15</v>
      </c>
      <c r="G11" s="83"/>
      <c r="H11" s="84">
        <v>42102</v>
      </c>
      <c r="I11" s="84"/>
      <c r="J11" s="84">
        <v>42102</v>
      </c>
      <c r="K11" s="84"/>
      <c r="L11" s="82" t="s">
        <v>13</v>
      </c>
      <c r="M11" s="82"/>
      <c r="N11" s="85">
        <v>531</v>
      </c>
      <c r="O11" s="85"/>
    </row>
    <row r="12" spans="1:16" ht="45" customHeight="1" x14ac:dyDescent="0.25">
      <c r="A12" s="9" t="s">
        <v>10</v>
      </c>
      <c r="B12" s="87" t="s">
        <v>16</v>
      </c>
      <c r="C12" s="87"/>
      <c r="D12" s="82">
        <v>1</v>
      </c>
      <c r="E12" s="82"/>
      <c r="F12" s="83" t="s">
        <v>12</v>
      </c>
      <c r="G12" s="83"/>
      <c r="H12" s="84">
        <v>42303</v>
      </c>
      <c r="I12" s="84"/>
      <c r="J12" s="84">
        <v>42304</v>
      </c>
      <c r="K12" s="84"/>
      <c r="L12" s="82" t="s">
        <v>13</v>
      </c>
      <c r="M12" s="82"/>
      <c r="N12" s="85">
        <v>3129</v>
      </c>
      <c r="O12" s="85"/>
    </row>
    <row r="13" spans="1:16" ht="45" customHeight="1" x14ac:dyDescent="0.25">
      <c r="A13" s="9" t="s">
        <v>10</v>
      </c>
      <c r="B13" s="87" t="s">
        <v>16</v>
      </c>
      <c r="C13" s="87"/>
      <c r="D13" s="82">
        <v>1</v>
      </c>
      <c r="E13" s="82"/>
      <c r="F13" s="83" t="s">
        <v>12</v>
      </c>
      <c r="G13" s="83"/>
      <c r="H13" s="84">
        <v>42303</v>
      </c>
      <c r="I13" s="84"/>
      <c r="J13" s="84">
        <v>42303</v>
      </c>
      <c r="K13" s="84"/>
      <c r="L13" s="82" t="s">
        <v>13</v>
      </c>
      <c r="M13" s="82"/>
      <c r="N13" s="85">
        <v>3129</v>
      </c>
      <c r="O13" s="85"/>
    </row>
    <row r="14" spans="1:16" ht="45" customHeight="1" x14ac:dyDescent="0.25">
      <c r="A14" s="9" t="s">
        <v>10</v>
      </c>
      <c r="B14" s="87" t="s">
        <v>16</v>
      </c>
      <c r="C14" s="87"/>
      <c r="D14" s="82">
        <v>2</v>
      </c>
      <c r="E14" s="82"/>
      <c r="F14" s="83" t="s">
        <v>12</v>
      </c>
      <c r="G14" s="83"/>
      <c r="H14" s="84">
        <v>42303</v>
      </c>
      <c r="I14" s="84"/>
      <c r="J14" s="84">
        <v>42303</v>
      </c>
      <c r="K14" s="84"/>
      <c r="L14" s="82" t="s">
        <v>13</v>
      </c>
      <c r="M14" s="82"/>
      <c r="N14" s="85">
        <v>9468</v>
      </c>
      <c r="O14" s="85"/>
      <c r="P14" s="5">
        <f>SUM(N10:N14)</f>
        <v>19537</v>
      </c>
    </row>
    <row r="15" spans="1:16" ht="45" customHeight="1" x14ac:dyDescent="0.25">
      <c r="A15" s="9" t="s">
        <v>17</v>
      </c>
      <c r="B15" s="88" t="s">
        <v>18</v>
      </c>
      <c r="C15" s="88"/>
      <c r="D15" s="82">
        <v>3</v>
      </c>
      <c r="E15" s="82"/>
      <c r="F15" s="83" t="s">
        <v>12</v>
      </c>
      <c r="G15" s="83"/>
      <c r="H15" s="84">
        <v>42232</v>
      </c>
      <c r="I15" s="84"/>
      <c r="J15" s="84">
        <v>42232</v>
      </c>
      <c r="K15" s="84"/>
      <c r="L15" s="82" t="s">
        <v>13</v>
      </c>
      <c r="M15" s="82"/>
      <c r="N15" s="85">
        <v>6971.38</v>
      </c>
      <c r="O15" s="85"/>
      <c r="P15" s="5">
        <f>N15</f>
        <v>6971.38</v>
      </c>
    </row>
    <row r="16" spans="1:16" ht="45" customHeight="1" x14ac:dyDescent="0.25">
      <c r="A16" s="9" t="s">
        <v>19</v>
      </c>
      <c r="B16" s="81" t="s">
        <v>20</v>
      </c>
      <c r="C16" s="81"/>
      <c r="D16" s="82">
        <v>5</v>
      </c>
      <c r="E16" s="82"/>
      <c r="F16" s="83" t="s">
        <v>12</v>
      </c>
      <c r="G16" s="83"/>
      <c r="H16" s="84">
        <v>42342</v>
      </c>
      <c r="I16" s="84"/>
      <c r="J16" s="84">
        <v>42343</v>
      </c>
      <c r="K16" s="84"/>
      <c r="L16" s="82" t="s">
        <v>13</v>
      </c>
      <c r="M16" s="82"/>
      <c r="N16" s="85">
        <v>1331</v>
      </c>
      <c r="O16" s="85"/>
    </row>
    <row r="17" spans="1:17" ht="45" customHeight="1" x14ac:dyDescent="0.25">
      <c r="A17" s="9" t="s">
        <v>19</v>
      </c>
      <c r="B17" s="81" t="s">
        <v>20</v>
      </c>
      <c r="C17" s="81"/>
      <c r="D17" s="82">
        <v>5</v>
      </c>
      <c r="E17" s="82"/>
      <c r="F17" s="83" t="s">
        <v>12</v>
      </c>
      <c r="G17" s="83"/>
      <c r="H17" s="84">
        <v>42342</v>
      </c>
      <c r="I17" s="84"/>
      <c r="J17" s="84">
        <v>42343</v>
      </c>
      <c r="K17" s="84"/>
      <c r="L17" s="82" t="s">
        <v>13</v>
      </c>
      <c r="M17" s="82"/>
      <c r="N17" s="85">
        <v>7615.99</v>
      </c>
      <c r="O17" s="85"/>
    </row>
    <row r="18" spans="1:17" ht="45" customHeight="1" x14ac:dyDescent="0.25">
      <c r="A18" s="9" t="s">
        <v>19</v>
      </c>
      <c r="B18" s="81" t="s">
        <v>21</v>
      </c>
      <c r="C18" s="81"/>
      <c r="D18" s="82">
        <v>1</v>
      </c>
      <c r="E18" s="82"/>
      <c r="F18" s="83" t="s">
        <v>12</v>
      </c>
      <c r="G18" s="83"/>
      <c r="H18" s="84">
        <v>42010</v>
      </c>
      <c r="I18" s="84"/>
      <c r="J18" s="84">
        <v>42010</v>
      </c>
      <c r="K18" s="84"/>
      <c r="L18" s="82" t="s">
        <v>13</v>
      </c>
      <c r="M18" s="82"/>
      <c r="N18" s="85">
        <v>8210</v>
      </c>
      <c r="O18" s="85"/>
      <c r="Q18" s="11"/>
    </row>
    <row r="19" spans="1:17" ht="45" customHeight="1" x14ac:dyDescent="0.25">
      <c r="A19" s="9" t="s">
        <v>19</v>
      </c>
      <c r="B19" s="81" t="s">
        <v>22</v>
      </c>
      <c r="C19" s="81"/>
      <c r="D19" s="82">
        <v>1</v>
      </c>
      <c r="E19" s="82"/>
      <c r="F19" s="83" t="s">
        <v>12</v>
      </c>
      <c r="G19" s="83"/>
      <c r="H19" s="84">
        <v>42068</v>
      </c>
      <c r="I19" s="84"/>
      <c r="J19" s="84">
        <v>42068</v>
      </c>
      <c r="K19" s="84"/>
      <c r="L19" s="82" t="s">
        <v>13</v>
      </c>
      <c r="M19" s="82"/>
      <c r="N19" s="85">
        <v>2908.01</v>
      </c>
      <c r="O19" s="85"/>
    </row>
    <row r="20" spans="1:17" ht="45" customHeight="1" x14ac:dyDescent="0.25">
      <c r="A20" s="9" t="s">
        <v>19</v>
      </c>
      <c r="B20" s="81" t="s">
        <v>23</v>
      </c>
      <c r="C20" s="81"/>
      <c r="D20" s="82">
        <v>1</v>
      </c>
      <c r="E20" s="82"/>
      <c r="F20" s="83" t="s">
        <v>24</v>
      </c>
      <c r="G20" s="83"/>
      <c r="H20" s="84">
        <v>42034</v>
      </c>
      <c r="I20" s="84"/>
      <c r="J20" s="84">
        <v>42034</v>
      </c>
      <c r="K20" s="84"/>
      <c r="L20" s="82" t="s">
        <v>13</v>
      </c>
      <c r="M20" s="82"/>
      <c r="N20" s="85">
        <v>1581.6</v>
      </c>
      <c r="O20" s="85"/>
    </row>
    <row r="21" spans="1:17" ht="45" customHeight="1" x14ac:dyDescent="0.25">
      <c r="A21" s="9" t="s">
        <v>19</v>
      </c>
      <c r="B21" s="81" t="s">
        <v>25</v>
      </c>
      <c r="C21" s="81"/>
      <c r="D21" s="82">
        <v>1</v>
      </c>
      <c r="E21" s="82"/>
      <c r="F21" s="83" t="s">
        <v>24</v>
      </c>
      <c r="G21" s="83"/>
      <c r="H21" s="84">
        <v>42051</v>
      </c>
      <c r="I21" s="84"/>
      <c r="J21" s="84">
        <v>42051</v>
      </c>
      <c r="K21" s="84"/>
      <c r="L21" s="82" t="s">
        <v>13</v>
      </c>
      <c r="M21" s="82"/>
      <c r="N21" s="85">
        <v>1358</v>
      </c>
      <c r="O21" s="85"/>
    </row>
    <row r="22" spans="1:17" ht="45" customHeight="1" x14ac:dyDescent="0.25">
      <c r="A22" s="9" t="s">
        <v>19</v>
      </c>
      <c r="B22" s="81" t="s">
        <v>25</v>
      </c>
      <c r="C22" s="81"/>
      <c r="D22" s="82">
        <v>1</v>
      </c>
      <c r="E22" s="82"/>
      <c r="F22" s="83" t="s">
        <v>24</v>
      </c>
      <c r="G22" s="83"/>
      <c r="H22" s="84">
        <v>42075</v>
      </c>
      <c r="I22" s="84"/>
      <c r="J22" s="84">
        <v>42075</v>
      </c>
      <c r="K22" s="84"/>
      <c r="L22" s="82" t="s">
        <v>13</v>
      </c>
      <c r="M22" s="82"/>
      <c r="N22" s="85">
        <v>1030</v>
      </c>
      <c r="O22" s="85"/>
    </row>
    <row r="23" spans="1:17" ht="45" customHeight="1" x14ac:dyDescent="0.25">
      <c r="A23" s="9" t="s">
        <v>19</v>
      </c>
      <c r="B23" s="81" t="s">
        <v>26</v>
      </c>
      <c r="C23" s="81"/>
      <c r="D23" s="82">
        <v>2</v>
      </c>
      <c r="E23" s="82"/>
      <c r="F23" s="83" t="s">
        <v>12</v>
      </c>
      <c r="G23" s="83"/>
      <c r="H23" s="84">
        <v>42128</v>
      </c>
      <c r="I23" s="84"/>
      <c r="J23" s="84">
        <v>42128</v>
      </c>
      <c r="K23" s="84"/>
      <c r="L23" s="82" t="s">
        <v>13</v>
      </c>
      <c r="M23" s="82"/>
      <c r="N23" s="85">
        <v>520</v>
      </c>
      <c r="O23" s="85"/>
    </row>
    <row r="24" spans="1:17" ht="45" customHeight="1" x14ac:dyDescent="0.25">
      <c r="A24" s="9" t="s">
        <v>19</v>
      </c>
      <c r="B24" s="81" t="s">
        <v>26</v>
      </c>
      <c r="C24" s="81"/>
      <c r="D24" s="82">
        <v>2</v>
      </c>
      <c r="E24" s="82"/>
      <c r="F24" s="83" t="s">
        <v>12</v>
      </c>
      <c r="G24" s="83"/>
      <c r="H24" s="84">
        <v>42128</v>
      </c>
      <c r="I24" s="84"/>
      <c r="J24" s="84">
        <v>42128</v>
      </c>
      <c r="K24" s="84"/>
      <c r="L24" s="82" t="s">
        <v>13</v>
      </c>
      <c r="M24" s="82"/>
      <c r="N24" s="85">
        <v>123.01</v>
      </c>
      <c r="O24" s="85"/>
    </row>
    <row r="25" spans="1:17" ht="45" customHeight="1" x14ac:dyDescent="0.25">
      <c r="A25" s="9" t="s">
        <v>19</v>
      </c>
      <c r="B25" s="81" t="s">
        <v>14</v>
      </c>
      <c r="C25" s="81"/>
      <c r="D25" s="82">
        <v>1</v>
      </c>
      <c r="E25" s="82"/>
      <c r="F25" s="83" t="s">
        <v>15</v>
      </c>
      <c r="G25" s="83"/>
      <c r="H25" s="84">
        <v>42128</v>
      </c>
      <c r="I25" s="84"/>
      <c r="J25" s="84">
        <v>42128</v>
      </c>
      <c r="K25" s="84"/>
      <c r="L25" s="82" t="s">
        <v>13</v>
      </c>
      <c r="M25" s="82"/>
      <c r="N25" s="85">
        <v>510</v>
      </c>
      <c r="O25" s="85"/>
    </row>
    <row r="26" spans="1:17" ht="45" customHeight="1" x14ac:dyDescent="0.25">
      <c r="A26" s="9" t="s">
        <v>19</v>
      </c>
      <c r="B26" s="81" t="s">
        <v>27</v>
      </c>
      <c r="C26" s="81"/>
      <c r="D26" s="82">
        <v>1</v>
      </c>
      <c r="E26" s="82"/>
      <c r="F26" s="83" t="s">
        <v>12</v>
      </c>
      <c r="G26" s="83"/>
      <c r="H26" s="84">
        <v>42177</v>
      </c>
      <c r="I26" s="84"/>
      <c r="J26" s="84">
        <v>42177</v>
      </c>
      <c r="K26" s="84"/>
      <c r="L26" s="82" t="s">
        <v>13</v>
      </c>
      <c r="M26" s="82"/>
      <c r="N26" s="85">
        <v>852.2</v>
      </c>
      <c r="O26" s="85"/>
    </row>
    <row r="27" spans="1:17" ht="45" customHeight="1" x14ac:dyDescent="0.25">
      <c r="A27" s="9" t="s">
        <v>19</v>
      </c>
      <c r="B27" s="81" t="s">
        <v>28</v>
      </c>
      <c r="C27" s="81"/>
      <c r="D27" s="82">
        <v>1</v>
      </c>
      <c r="E27" s="82"/>
      <c r="F27" s="83" t="s">
        <v>29</v>
      </c>
      <c r="G27" s="83"/>
      <c r="H27" s="84">
        <v>42186</v>
      </c>
      <c r="I27" s="84"/>
      <c r="J27" s="84">
        <v>42186</v>
      </c>
      <c r="K27" s="84"/>
      <c r="L27" s="82" t="s">
        <v>13</v>
      </c>
      <c r="M27" s="82"/>
      <c r="N27" s="85">
        <v>546</v>
      </c>
      <c r="O27" s="85"/>
    </row>
    <row r="28" spans="1:17" ht="45" customHeight="1" x14ac:dyDescent="0.25">
      <c r="A28" s="9" t="s">
        <v>19</v>
      </c>
      <c r="B28" s="81" t="s">
        <v>28</v>
      </c>
      <c r="C28" s="81"/>
      <c r="D28" s="82">
        <v>1</v>
      </c>
      <c r="E28" s="82"/>
      <c r="F28" s="83" t="s">
        <v>29</v>
      </c>
      <c r="G28" s="83"/>
      <c r="H28" s="84">
        <v>42186</v>
      </c>
      <c r="I28" s="84"/>
      <c r="J28" s="84">
        <v>42186</v>
      </c>
      <c r="K28" s="84"/>
      <c r="L28" s="82" t="s">
        <v>13</v>
      </c>
      <c r="M28" s="82"/>
      <c r="N28" s="85">
        <v>65</v>
      </c>
      <c r="O28" s="85"/>
    </row>
    <row r="29" spans="1:17" ht="45" customHeight="1" x14ac:dyDescent="0.25">
      <c r="A29" s="9" t="s">
        <v>19</v>
      </c>
      <c r="B29" s="81" t="s">
        <v>30</v>
      </c>
      <c r="C29" s="81"/>
      <c r="D29" s="82">
        <v>1</v>
      </c>
      <c r="E29" s="82"/>
      <c r="F29" s="83" t="s">
        <v>29</v>
      </c>
      <c r="G29" s="83"/>
      <c r="H29" s="84">
        <v>42067</v>
      </c>
      <c r="I29" s="84"/>
      <c r="J29" s="84">
        <v>42067</v>
      </c>
      <c r="K29" s="84"/>
      <c r="L29" s="82" t="s">
        <v>13</v>
      </c>
      <c r="M29" s="82"/>
      <c r="N29" s="85">
        <v>100</v>
      </c>
      <c r="O29" s="85"/>
    </row>
    <row r="30" spans="1:17" ht="45" customHeight="1" x14ac:dyDescent="0.25">
      <c r="A30" s="9" t="s">
        <v>19</v>
      </c>
      <c r="B30" s="81" t="s">
        <v>31</v>
      </c>
      <c r="C30" s="81"/>
      <c r="D30" s="82">
        <v>1</v>
      </c>
      <c r="E30" s="82"/>
      <c r="F30" s="83" t="s">
        <v>29</v>
      </c>
      <c r="G30" s="83"/>
      <c r="H30" s="84">
        <v>42033</v>
      </c>
      <c r="I30" s="84"/>
      <c r="J30" s="84">
        <v>42033</v>
      </c>
      <c r="K30" s="84"/>
      <c r="L30" s="82" t="s">
        <v>13</v>
      </c>
      <c r="M30" s="82"/>
      <c r="N30" s="85">
        <v>100</v>
      </c>
      <c r="O30" s="85"/>
    </row>
    <row r="31" spans="1:17" ht="45" customHeight="1" x14ac:dyDescent="0.25">
      <c r="A31" s="9" t="s">
        <v>19</v>
      </c>
      <c r="B31" s="81" t="s">
        <v>32</v>
      </c>
      <c r="C31" s="81"/>
      <c r="D31" s="82">
        <v>1</v>
      </c>
      <c r="E31" s="82"/>
      <c r="F31" s="83" t="s">
        <v>29</v>
      </c>
      <c r="G31" s="83"/>
      <c r="H31" s="84">
        <v>42041</v>
      </c>
      <c r="I31" s="84"/>
      <c r="J31" s="84">
        <v>42041</v>
      </c>
      <c r="K31" s="84"/>
      <c r="L31" s="82" t="s">
        <v>13</v>
      </c>
      <c r="M31" s="82"/>
      <c r="N31" s="85">
        <v>416</v>
      </c>
      <c r="O31" s="85"/>
    </row>
    <row r="32" spans="1:17" ht="45" customHeight="1" x14ac:dyDescent="0.25">
      <c r="A32" s="9" t="s">
        <v>19</v>
      </c>
      <c r="B32" s="81" t="s">
        <v>31</v>
      </c>
      <c r="C32" s="81"/>
      <c r="D32" s="82">
        <v>1</v>
      </c>
      <c r="E32" s="82"/>
      <c r="F32" s="83" t="s">
        <v>29</v>
      </c>
      <c r="G32" s="83"/>
      <c r="H32" s="84">
        <v>42033</v>
      </c>
      <c r="I32" s="84"/>
      <c r="J32" s="84">
        <v>42033</v>
      </c>
      <c r="K32" s="84"/>
      <c r="L32" s="82" t="s">
        <v>13</v>
      </c>
      <c r="M32" s="82"/>
      <c r="N32" s="85">
        <v>217</v>
      </c>
      <c r="O32" s="85"/>
    </row>
    <row r="33" spans="1:15" ht="45" customHeight="1" x14ac:dyDescent="0.25">
      <c r="A33" s="9" t="s">
        <v>19</v>
      </c>
      <c r="B33" s="81" t="s">
        <v>33</v>
      </c>
      <c r="C33" s="81"/>
      <c r="D33" s="82">
        <v>1</v>
      </c>
      <c r="E33" s="82"/>
      <c r="F33" s="83" t="s">
        <v>12</v>
      </c>
      <c r="G33" s="83"/>
      <c r="H33" s="84">
        <v>42131</v>
      </c>
      <c r="I33" s="84"/>
      <c r="J33" s="84">
        <v>42131</v>
      </c>
      <c r="K33" s="84"/>
      <c r="L33" s="82" t="s">
        <v>13</v>
      </c>
      <c r="M33" s="82"/>
      <c r="N33" s="85">
        <v>1545</v>
      </c>
      <c r="O33" s="85"/>
    </row>
    <row r="34" spans="1:15" ht="45" customHeight="1" x14ac:dyDescent="0.25">
      <c r="A34" s="9" t="s">
        <v>19</v>
      </c>
      <c r="B34" s="81" t="s">
        <v>34</v>
      </c>
      <c r="C34" s="81"/>
      <c r="D34" s="82">
        <v>1</v>
      </c>
      <c r="E34" s="82"/>
      <c r="F34" s="83" t="s">
        <v>12</v>
      </c>
      <c r="G34" s="83"/>
      <c r="H34" s="84">
        <v>42061</v>
      </c>
      <c r="I34" s="84"/>
      <c r="J34" s="84">
        <v>42055</v>
      </c>
      <c r="K34" s="84"/>
      <c r="L34" s="82" t="s">
        <v>13</v>
      </c>
      <c r="M34" s="82"/>
      <c r="N34" s="85">
        <v>370</v>
      </c>
      <c r="O34" s="85"/>
    </row>
    <row r="35" spans="1:15" ht="45" customHeight="1" x14ac:dyDescent="0.25">
      <c r="A35" s="9" t="s">
        <v>19</v>
      </c>
      <c r="B35" s="81" t="s">
        <v>33</v>
      </c>
      <c r="C35" s="81"/>
      <c r="D35" s="82">
        <v>1</v>
      </c>
      <c r="E35" s="82"/>
      <c r="F35" s="83" t="s">
        <v>12</v>
      </c>
      <c r="G35" s="83"/>
      <c r="H35" s="84">
        <v>42131</v>
      </c>
      <c r="I35" s="84"/>
      <c r="J35" s="84">
        <v>42131</v>
      </c>
      <c r="K35" s="84"/>
      <c r="L35" s="82" t="s">
        <v>13</v>
      </c>
      <c r="M35" s="82"/>
      <c r="N35" s="85">
        <v>270</v>
      </c>
      <c r="O35" s="85"/>
    </row>
    <row r="36" spans="1:15" ht="45" customHeight="1" x14ac:dyDescent="0.25">
      <c r="A36" s="9" t="s">
        <v>19</v>
      </c>
      <c r="B36" s="81" t="s">
        <v>34</v>
      </c>
      <c r="C36" s="81"/>
      <c r="D36" s="82">
        <v>1</v>
      </c>
      <c r="E36" s="82"/>
      <c r="F36" s="83" t="s">
        <v>12</v>
      </c>
      <c r="G36" s="83"/>
      <c r="H36" s="84">
        <v>42062</v>
      </c>
      <c r="I36" s="84"/>
      <c r="J36" s="84">
        <v>42420</v>
      </c>
      <c r="K36" s="84"/>
      <c r="L36" s="82" t="s">
        <v>13</v>
      </c>
      <c r="M36" s="82"/>
      <c r="N36" s="85">
        <v>360</v>
      </c>
      <c r="O36" s="85"/>
    </row>
    <row r="37" spans="1:15" ht="45" customHeight="1" x14ac:dyDescent="0.25">
      <c r="A37" s="9" t="s">
        <v>19</v>
      </c>
      <c r="B37" s="81" t="s">
        <v>14</v>
      </c>
      <c r="C37" s="81"/>
      <c r="D37" s="82">
        <v>1</v>
      </c>
      <c r="E37" s="82"/>
      <c r="F37" s="83" t="s">
        <v>15</v>
      </c>
      <c r="G37" s="83"/>
      <c r="H37" s="84">
        <v>42062</v>
      </c>
      <c r="I37" s="84"/>
      <c r="J37" s="84">
        <v>42062</v>
      </c>
      <c r="K37" s="84"/>
      <c r="L37" s="82" t="s">
        <v>13</v>
      </c>
      <c r="M37" s="82"/>
      <c r="N37" s="85">
        <v>124.8</v>
      </c>
      <c r="O37" s="85"/>
    </row>
    <row r="38" spans="1:15" ht="45" customHeight="1" x14ac:dyDescent="0.25">
      <c r="A38" s="9" t="s">
        <v>19</v>
      </c>
      <c r="B38" s="81" t="s">
        <v>35</v>
      </c>
      <c r="C38" s="81"/>
      <c r="D38" s="82">
        <v>2</v>
      </c>
      <c r="E38" s="82"/>
      <c r="F38" s="83" t="s">
        <v>29</v>
      </c>
      <c r="G38" s="83"/>
      <c r="H38" s="84">
        <v>42083</v>
      </c>
      <c r="I38" s="84"/>
      <c r="J38" s="84">
        <v>42083</v>
      </c>
      <c r="K38" s="84"/>
      <c r="L38" s="82" t="s">
        <v>13</v>
      </c>
      <c r="M38" s="82"/>
      <c r="N38" s="85">
        <v>104</v>
      </c>
      <c r="O38" s="85"/>
    </row>
    <row r="39" spans="1:15" ht="45" customHeight="1" x14ac:dyDescent="0.25">
      <c r="A39" s="9" t="s">
        <v>19</v>
      </c>
      <c r="B39" s="81" t="s">
        <v>36</v>
      </c>
      <c r="C39" s="81"/>
      <c r="D39" s="82">
        <v>1</v>
      </c>
      <c r="E39" s="82"/>
      <c r="F39" s="83" t="s">
        <v>12</v>
      </c>
      <c r="G39" s="83"/>
      <c r="H39" s="84">
        <v>42173</v>
      </c>
      <c r="I39" s="84"/>
      <c r="J39" s="84">
        <v>42173</v>
      </c>
      <c r="K39" s="84"/>
      <c r="L39" s="82" t="s">
        <v>13</v>
      </c>
      <c r="M39" s="82"/>
      <c r="N39" s="85">
        <v>2120</v>
      </c>
      <c r="O39" s="85"/>
    </row>
    <row r="40" spans="1:15" ht="45" customHeight="1" x14ac:dyDescent="0.25">
      <c r="A40" s="9" t="s">
        <v>19</v>
      </c>
      <c r="B40" s="81" t="s">
        <v>35</v>
      </c>
      <c r="C40" s="81"/>
      <c r="D40" s="82">
        <v>2</v>
      </c>
      <c r="E40" s="82"/>
      <c r="F40" s="83" t="s">
        <v>29</v>
      </c>
      <c r="G40" s="83"/>
      <c r="H40" s="84">
        <v>42083</v>
      </c>
      <c r="I40" s="84"/>
      <c r="J40" s="84">
        <v>42083</v>
      </c>
      <c r="K40" s="84"/>
      <c r="L40" s="82" t="s">
        <v>13</v>
      </c>
      <c r="M40" s="82"/>
      <c r="N40" s="85">
        <v>252</v>
      </c>
      <c r="O40" s="85"/>
    </row>
    <row r="41" spans="1:15" ht="45" customHeight="1" x14ac:dyDescent="0.25">
      <c r="A41" s="9" t="s">
        <v>19</v>
      </c>
      <c r="B41" s="81" t="s">
        <v>37</v>
      </c>
      <c r="C41" s="81"/>
      <c r="D41" s="82">
        <v>1</v>
      </c>
      <c r="E41" s="82"/>
      <c r="F41" s="83" t="s">
        <v>12</v>
      </c>
      <c r="G41" s="83"/>
      <c r="H41" s="84">
        <v>42173</v>
      </c>
      <c r="I41" s="84"/>
      <c r="J41" s="84">
        <v>42173</v>
      </c>
      <c r="K41" s="84"/>
      <c r="L41" s="82" t="s">
        <v>13</v>
      </c>
      <c r="M41" s="82"/>
      <c r="N41" s="85">
        <v>427</v>
      </c>
      <c r="O41" s="85"/>
    </row>
    <row r="42" spans="1:15" ht="45" customHeight="1" x14ac:dyDescent="0.25">
      <c r="A42" s="9" t="s">
        <v>19</v>
      </c>
      <c r="B42" s="81" t="s">
        <v>38</v>
      </c>
      <c r="C42" s="81"/>
      <c r="D42" s="82">
        <v>1</v>
      </c>
      <c r="E42" s="82"/>
      <c r="F42" s="83" t="s">
        <v>29</v>
      </c>
      <c r="G42" s="83"/>
      <c r="H42" s="84">
        <v>42130</v>
      </c>
      <c r="I42" s="84"/>
      <c r="J42" s="84">
        <v>42130</v>
      </c>
      <c r="K42" s="84"/>
      <c r="L42" s="82" t="s">
        <v>13</v>
      </c>
      <c r="M42" s="82"/>
      <c r="N42" s="85">
        <v>416</v>
      </c>
      <c r="O42" s="85"/>
    </row>
    <row r="43" spans="1:15" ht="45" customHeight="1" x14ac:dyDescent="0.25">
      <c r="A43" s="9" t="s">
        <v>19</v>
      </c>
      <c r="B43" s="81" t="s">
        <v>39</v>
      </c>
      <c r="C43" s="81"/>
      <c r="D43" s="82">
        <v>1</v>
      </c>
      <c r="E43" s="82"/>
      <c r="F43" s="83" t="s">
        <v>12</v>
      </c>
      <c r="G43" s="83"/>
      <c r="H43" s="84">
        <v>42215</v>
      </c>
      <c r="I43" s="84"/>
      <c r="J43" s="84">
        <v>42215</v>
      </c>
      <c r="K43" s="84"/>
      <c r="L43" s="82" t="s">
        <v>13</v>
      </c>
      <c r="M43" s="82"/>
      <c r="N43" s="85">
        <v>940</v>
      </c>
      <c r="O43" s="85"/>
    </row>
    <row r="44" spans="1:15" ht="45" customHeight="1" x14ac:dyDescent="0.25">
      <c r="A44" s="9" t="s">
        <v>19</v>
      </c>
      <c r="B44" s="81" t="s">
        <v>38</v>
      </c>
      <c r="C44" s="81"/>
      <c r="D44" s="82">
        <v>1</v>
      </c>
      <c r="E44" s="82"/>
      <c r="F44" s="83" t="s">
        <v>29</v>
      </c>
      <c r="G44" s="83"/>
      <c r="H44" s="84">
        <v>42130</v>
      </c>
      <c r="I44" s="84"/>
      <c r="J44" s="84">
        <v>42130</v>
      </c>
      <c r="K44" s="84"/>
      <c r="L44" s="82" t="s">
        <v>13</v>
      </c>
      <c r="M44" s="82"/>
      <c r="N44" s="85">
        <v>173</v>
      </c>
      <c r="O44" s="85"/>
    </row>
    <row r="45" spans="1:15" ht="45" customHeight="1" x14ac:dyDescent="0.25">
      <c r="A45" s="9" t="s">
        <v>19</v>
      </c>
      <c r="B45" s="81" t="s">
        <v>39</v>
      </c>
      <c r="C45" s="81"/>
      <c r="D45" s="82">
        <v>1</v>
      </c>
      <c r="E45" s="82"/>
      <c r="F45" s="83" t="s">
        <v>12</v>
      </c>
      <c r="G45" s="83"/>
      <c r="H45" s="84">
        <v>42215</v>
      </c>
      <c r="I45" s="84"/>
      <c r="J45" s="84">
        <v>42215</v>
      </c>
      <c r="K45" s="84"/>
      <c r="L45" s="82" t="s">
        <v>13</v>
      </c>
      <c r="M45" s="82"/>
      <c r="N45" s="85">
        <v>133</v>
      </c>
      <c r="O45" s="85"/>
    </row>
    <row r="46" spans="1:15" ht="45" customHeight="1" x14ac:dyDescent="0.25">
      <c r="A46" s="9" t="s">
        <v>19</v>
      </c>
      <c r="B46" s="81" t="s">
        <v>40</v>
      </c>
      <c r="C46" s="81"/>
      <c r="D46" s="82">
        <v>1</v>
      </c>
      <c r="E46" s="82"/>
      <c r="F46" s="83" t="s">
        <v>12</v>
      </c>
      <c r="G46" s="83"/>
      <c r="H46" s="84">
        <v>42068</v>
      </c>
      <c r="I46" s="84"/>
      <c r="J46" s="84">
        <v>42069</v>
      </c>
      <c r="K46" s="84"/>
      <c r="L46" s="82" t="s">
        <v>13</v>
      </c>
      <c r="M46" s="82"/>
      <c r="N46" s="85">
        <v>6925.81</v>
      </c>
      <c r="O46" s="85"/>
    </row>
    <row r="47" spans="1:15" ht="45" customHeight="1" x14ac:dyDescent="0.25">
      <c r="A47" s="9" t="s">
        <v>19</v>
      </c>
      <c r="B47" s="81" t="s">
        <v>41</v>
      </c>
      <c r="C47" s="81"/>
      <c r="D47" s="82">
        <v>1</v>
      </c>
      <c r="E47" s="82"/>
      <c r="F47" s="83" t="s">
        <v>12</v>
      </c>
      <c r="G47" s="83"/>
      <c r="H47" s="84">
        <v>42075</v>
      </c>
      <c r="I47" s="84"/>
      <c r="J47" s="84">
        <v>42075</v>
      </c>
      <c r="K47" s="84"/>
      <c r="L47" s="82" t="s">
        <v>13</v>
      </c>
      <c r="M47" s="82"/>
      <c r="N47" s="85">
        <v>0</v>
      </c>
      <c r="O47" s="85"/>
    </row>
    <row r="48" spans="1:15" ht="45" customHeight="1" x14ac:dyDescent="0.25">
      <c r="A48" s="9" t="s">
        <v>19</v>
      </c>
      <c r="B48" s="81" t="s">
        <v>40</v>
      </c>
      <c r="C48" s="81"/>
      <c r="D48" s="82">
        <v>1</v>
      </c>
      <c r="E48" s="82"/>
      <c r="F48" s="83" t="s">
        <v>12</v>
      </c>
      <c r="G48" s="83"/>
      <c r="H48" s="84">
        <v>42068</v>
      </c>
      <c r="I48" s="84"/>
      <c r="J48" s="84">
        <v>42069</v>
      </c>
      <c r="K48" s="84"/>
      <c r="L48" s="82" t="s">
        <v>13</v>
      </c>
      <c r="M48" s="82"/>
      <c r="N48" s="85">
        <v>1164</v>
      </c>
      <c r="O48" s="85"/>
    </row>
    <row r="49" spans="1:15" ht="45" customHeight="1" x14ac:dyDescent="0.25">
      <c r="A49" s="9" t="s">
        <v>19</v>
      </c>
      <c r="B49" s="81" t="s">
        <v>42</v>
      </c>
      <c r="C49" s="81"/>
      <c r="D49" s="82">
        <v>1</v>
      </c>
      <c r="E49" s="82"/>
      <c r="F49" s="83" t="s">
        <v>43</v>
      </c>
      <c r="G49" s="83"/>
      <c r="H49" s="84">
        <v>42019</v>
      </c>
      <c r="I49" s="84"/>
      <c r="J49" s="84">
        <v>42021</v>
      </c>
      <c r="K49" s="84"/>
      <c r="L49" s="82" t="s">
        <v>13</v>
      </c>
      <c r="M49" s="82"/>
      <c r="N49" s="85">
        <v>4066.55</v>
      </c>
      <c r="O49" s="85"/>
    </row>
    <row r="50" spans="1:15" ht="45" customHeight="1" x14ac:dyDescent="0.25">
      <c r="A50" s="9" t="s">
        <v>19</v>
      </c>
      <c r="B50" s="81" t="s">
        <v>42</v>
      </c>
      <c r="C50" s="81"/>
      <c r="D50" s="82">
        <v>1</v>
      </c>
      <c r="E50" s="82"/>
      <c r="F50" s="83" t="s">
        <v>43</v>
      </c>
      <c r="G50" s="83"/>
      <c r="H50" s="84">
        <v>42019</v>
      </c>
      <c r="I50" s="84"/>
      <c r="J50" s="84">
        <v>42021</v>
      </c>
      <c r="K50" s="84"/>
      <c r="L50" s="82" t="s">
        <v>13</v>
      </c>
      <c r="M50" s="82"/>
      <c r="N50" s="85">
        <v>2340</v>
      </c>
      <c r="O50" s="85"/>
    </row>
    <row r="51" spans="1:15" ht="45" customHeight="1" x14ac:dyDescent="0.25">
      <c r="A51" s="9" t="s">
        <v>19</v>
      </c>
      <c r="B51" s="81" t="s">
        <v>44</v>
      </c>
      <c r="C51" s="81"/>
      <c r="D51" s="82">
        <v>2</v>
      </c>
      <c r="E51" s="82"/>
      <c r="F51" s="83" t="s">
        <v>12</v>
      </c>
      <c r="G51" s="83"/>
      <c r="H51" s="84">
        <v>42040</v>
      </c>
      <c r="I51" s="84"/>
      <c r="J51" s="84">
        <v>42060</v>
      </c>
      <c r="K51" s="84"/>
      <c r="L51" s="82" t="s">
        <v>13</v>
      </c>
      <c r="M51" s="82"/>
      <c r="N51" s="85">
        <v>7853</v>
      </c>
      <c r="O51" s="85"/>
    </row>
    <row r="52" spans="1:15" ht="45" customHeight="1" x14ac:dyDescent="0.25">
      <c r="A52" s="9" t="s">
        <v>19</v>
      </c>
      <c r="B52" s="81" t="s">
        <v>45</v>
      </c>
      <c r="C52" s="81"/>
      <c r="D52" s="82">
        <v>2</v>
      </c>
      <c r="E52" s="82"/>
      <c r="F52" s="83" t="s">
        <v>12</v>
      </c>
      <c r="G52" s="83"/>
      <c r="H52" s="84">
        <v>42044</v>
      </c>
      <c r="I52" s="84"/>
      <c r="J52" s="84">
        <v>42046</v>
      </c>
      <c r="K52" s="84"/>
      <c r="L52" s="82" t="s">
        <v>13</v>
      </c>
      <c r="M52" s="82"/>
      <c r="N52" s="85">
        <v>5728.01</v>
      </c>
      <c r="O52" s="85"/>
    </row>
    <row r="53" spans="1:15" ht="45" customHeight="1" x14ac:dyDescent="0.25">
      <c r="A53" s="9" t="s">
        <v>19</v>
      </c>
      <c r="B53" s="81" t="s">
        <v>46</v>
      </c>
      <c r="C53" s="81"/>
      <c r="D53" s="82">
        <v>1</v>
      </c>
      <c r="E53" s="82"/>
      <c r="F53" s="83" t="s">
        <v>12</v>
      </c>
      <c r="G53" s="83"/>
      <c r="H53" s="84">
        <v>42167</v>
      </c>
      <c r="I53" s="84"/>
      <c r="J53" s="84">
        <v>42173</v>
      </c>
      <c r="K53" s="84"/>
      <c r="L53" s="82" t="s">
        <v>13</v>
      </c>
      <c r="M53" s="82"/>
      <c r="N53" s="85">
        <v>8211.76</v>
      </c>
      <c r="O53" s="85"/>
    </row>
    <row r="54" spans="1:15" ht="45" customHeight="1" x14ac:dyDescent="0.25">
      <c r="A54" s="9" t="s">
        <v>19</v>
      </c>
      <c r="B54" s="81" t="s">
        <v>47</v>
      </c>
      <c r="C54" s="81"/>
      <c r="D54" s="82">
        <v>1</v>
      </c>
      <c r="E54" s="82"/>
      <c r="F54" s="83" t="s">
        <v>12</v>
      </c>
      <c r="G54" s="83"/>
      <c r="H54" s="84">
        <v>42222</v>
      </c>
      <c r="I54" s="84"/>
      <c r="J54" s="84">
        <v>42222</v>
      </c>
      <c r="K54" s="84"/>
      <c r="L54" s="82" t="s">
        <v>13</v>
      </c>
      <c r="M54" s="82"/>
      <c r="N54" s="85">
        <v>8491.7199999999993</v>
      </c>
      <c r="O54" s="85"/>
    </row>
    <row r="55" spans="1:15" ht="45" customHeight="1" x14ac:dyDescent="0.25">
      <c r="A55" s="9" t="s">
        <v>19</v>
      </c>
      <c r="B55" s="81" t="s">
        <v>48</v>
      </c>
      <c r="C55" s="81"/>
      <c r="D55" s="82">
        <v>1</v>
      </c>
      <c r="E55" s="82"/>
      <c r="F55" s="83" t="s">
        <v>12</v>
      </c>
      <c r="G55" s="83"/>
      <c r="H55" s="84">
        <v>42234</v>
      </c>
      <c r="I55" s="84"/>
      <c r="J55" s="84">
        <v>42235</v>
      </c>
      <c r="K55" s="84"/>
      <c r="L55" s="82" t="s">
        <v>13</v>
      </c>
      <c r="M55" s="82"/>
      <c r="N55" s="85">
        <v>0</v>
      </c>
      <c r="O55" s="85"/>
    </row>
    <row r="56" spans="1:15" ht="45" customHeight="1" x14ac:dyDescent="0.25">
      <c r="A56" s="9" t="s">
        <v>19</v>
      </c>
      <c r="B56" s="81" t="s">
        <v>49</v>
      </c>
      <c r="C56" s="81"/>
      <c r="D56" s="82">
        <v>1</v>
      </c>
      <c r="E56" s="82"/>
      <c r="F56" s="83" t="s">
        <v>12</v>
      </c>
      <c r="G56" s="83"/>
      <c r="H56" s="84">
        <v>42215</v>
      </c>
      <c r="I56" s="84"/>
      <c r="J56" s="84">
        <v>42216</v>
      </c>
      <c r="K56" s="84"/>
      <c r="L56" s="82" t="s">
        <v>13</v>
      </c>
      <c r="M56" s="82"/>
      <c r="N56" s="85">
        <v>1192</v>
      </c>
      <c r="O56" s="85"/>
    </row>
    <row r="57" spans="1:15" ht="45" customHeight="1" x14ac:dyDescent="0.25">
      <c r="A57" s="9" t="s">
        <v>19</v>
      </c>
      <c r="B57" s="81" t="s">
        <v>50</v>
      </c>
      <c r="C57" s="81"/>
      <c r="D57" s="82">
        <v>1</v>
      </c>
      <c r="E57" s="82"/>
      <c r="F57" s="83" t="s">
        <v>12</v>
      </c>
      <c r="G57" s="83"/>
      <c r="H57" s="84">
        <v>42188</v>
      </c>
      <c r="I57" s="84"/>
      <c r="J57" s="84">
        <v>42215</v>
      </c>
      <c r="K57" s="84"/>
      <c r="L57" s="82" t="s">
        <v>13</v>
      </c>
      <c r="M57" s="82"/>
      <c r="N57" s="85">
        <v>29761.599999999999</v>
      </c>
      <c r="O57" s="85"/>
    </row>
    <row r="58" spans="1:15" ht="45" customHeight="1" x14ac:dyDescent="0.25">
      <c r="A58" s="9" t="s">
        <v>19</v>
      </c>
      <c r="B58" s="81" t="s">
        <v>51</v>
      </c>
      <c r="C58" s="81"/>
      <c r="D58" s="82">
        <v>2</v>
      </c>
      <c r="E58" s="82"/>
      <c r="F58" s="83" t="s">
        <v>29</v>
      </c>
      <c r="G58" s="83"/>
      <c r="H58" s="84">
        <v>42201</v>
      </c>
      <c r="I58" s="84"/>
      <c r="J58" s="84">
        <v>42201</v>
      </c>
      <c r="K58" s="84"/>
      <c r="L58" s="82" t="s">
        <v>13</v>
      </c>
      <c r="M58" s="82"/>
      <c r="N58" s="85">
        <v>104</v>
      </c>
      <c r="O58" s="85"/>
    </row>
    <row r="59" spans="1:15" ht="45" customHeight="1" x14ac:dyDescent="0.25">
      <c r="A59" s="9" t="s">
        <v>19</v>
      </c>
      <c r="B59" s="81" t="s">
        <v>52</v>
      </c>
      <c r="C59" s="81"/>
      <c r="D59" s="82">
        <v>1</v>
      </c>
      <c r="E59" s="82"/>
      <c r="F59" s="83" t="s">
        <v>12</v>
      </c>
      <c r="G59" s="83"/>
      <c r="H59" s="84">
        <v>42256</v>
      </c>
      <c r="I59" s="84"/>
      <c r="J59" s="84">
        <v>42256</v>
      </c>
      <c r="K59" s="84"/>
      <c r="L59" s="82" t="s">
        <v>13</v>
      </c>
      <c r="M59" s="82"/>
      <c r="N59" s="85">
        <v>1110</v>
      </c>
      <c r="O59" s="85"/>
    </row>
    <row r="60" spans="1:15" ht="45" customHeight="1" x14ac:dyDescent="0.25">
      <c r="A60" s="9" t="s">
        <v>19</v>
      </c>
      <c r="B60" s="81" t="s">
        <v>53</v>
      </c>
      <c r="C60" s="81"/>
      <c r="D60" s="82">
        <v>2</v>
      </c>
      <c r="E60" s="82"/>
      <c r="F60" s="83" t="s">
        <v>12</v>
      </c>
      <c r="G60" s="83"/>
      <c r="H60" s="84">
        <v>42222</v>
      </c>
      <c r="I60" s="84"/>
      <c r="J60" s="84">
        <v>42222</v>
      </c>
      <c r="K60" s="84"/>
      <c r="L60" s="82" t="s">
        <v>13</v>
      </c>
      <c r="M60" s="82"/>
      <c r="N60" s="85">
        <v>620</v>
      </c>
      <c r="O60" s="85"/>
    </row>
    <row r="61" spans="1:15" ht="45" customHeight="1" x14ac:dyDescent="0.25">
      <c r="A61" s="9" t="s">
        <v>19</v>
      </c>
      <c r="B61" s="81" t="s">
        <v>51</v>
      </c>
      <c r="C61" s="81"/>
      <c r="D61" s="82">
        <v>2</v>
      </c>
      <c r="E61" s="82"/>
      <c r="F61" s="83" t="s">
        <v>29</v>
      </c>
      <c r="G61" s="83"/>
      <c r="H61" s="84">
        <v>42201</v>
      </c>
      <c r="I61" s="84"/>
      <c r="J61" s="84">
        <v>42201</v>
      </c>
      <c r="K61" s="84"/>
      <c r="L61" s="82" t="s">
        <v>13</v>
      </c>
      <c r="M61" s="82"/>
      <c r="N61" s="85">
        <v>126</v>
      </c>
      <c r="O61" s="85"/>
    </row>
    <row r="62" spans="1:15" ht="45" customHeight="1" x14ac:dyDescent="0.25">
      <c r="A62" s="9" t="s">
        <v>19</v>
      </c>
      <c r="B62" s="81" t="s">
        <v>54</v>
      </c>
      <c r="C62" s="81"/>
      <c r="D62" s="82">
        <v>1</v>
      </c>
      <c r="E62" s="82"/>
      <c r="F62" s="83" t="s">
        <v>12</v>
      </c>
      <c r="G62" s="83"/>
      <c r="H62" s="84">
        <v>42256</v>
      </c>
      <c r="I62" s="84"/>
      <c r="J62" s="84">
        <v>42256</v>
      </c>
      <c r="K62" s="84"/>
      <c r="L62" s="82" t="s">
        <v>13</v>
      </c>
      <c r="M62" s="82"/>
      <c r="N62" s="85">
        <v>225</v>
      </c>
      <c r="O62" s="85"/>
    </row>
    <row r="63" spans="1:15" ht="45" customHeight="1" x14ac:dyDescent="0.25">
      <c r="A63" s="9" t="s">
        <v>19</v>
      </c>
      <c r="B63" s="81" t="s">
        <v>55</v>
      </c>
      <c r="C63" s="81"/>
      <c r="D63" s="82">
        <v>1</v>
      </c>
      <c r="E63" s="82"/>
      <c r="F63" s="83" t="s">
        <v>12</v>
      </c>
      <c r="G63" s="83"/>
      <c r="H63" s="84">
        <v>42222</v>
      </c>
      <c r="I63" s="84"/>
      <c r="J63" s="84">
        <v>42222</v>
      </c>
      <c r="K63" s="84"/>
      <c r="L63" s="82" t="s">
        <v>13</v>
      </c>
      <c r="M63" s="82"/>
      <c r="N63" s="85">
        <v>334</v>
      </c>
      <c r="O63" s="85"/>
    </row>
    <row r="64" spans="1:15" ht="45" customHeight="1" x14ac:dyDescent="0.25">
      <c r="A64" s="9" t="s">
        <v>19</v>
      </c>
      <c r="B64" s="81" t="s">
        <v>56</v>
      </c>
      <c r="C64" s="81"/>
      <c r="D64" s="82">
        <v>1</v>
      </c>
      <c r="E64" s="82"/>
      <c r="F64" s="83" t="s">
        <v>12</v>
      </c>
      <c r="G64" s="83"/>
      <c r="H64" s="84">
        <v>42256</v>
      </c>
      <c r="I64" s="84"/>
      <c r="J64" s="84">
        <v>42256</v>
      </c>
      <c r="K64" s="84"/>
      <c r="L64" s="82" t="s">
        <v>13</v>
      </c>
      <c r="M64" s="82"/>
      <c r="N64" s="85">
        <v>25.8</v>
      </c>
      <c r="O64" s="85"/>
    </row>
    <row r="65" spans="1:15" ht="45" customHeight="1" x14ac:dyDescent="0.25">
      <c r="A65" s="9" t="s">
        <v>19</v>
      </c>
      <c r="B65" s="81" t="s">
        <v>57</v>
      </c>
      <c r="C65" s="81"/>
      <c r="D65" s="82">
        <v>1</v>
      </c>
      <c r="E65" s="82"/>
      <c r="F65" s="83" t="s">
        <v>12</v>
      </c>
      <c r="G65" s="83"/>
      <c r="H65" s="84">
        <v>42286</v>
      </c>
      <c r="I65" s="84"/>
      <c r="J65" s="84">
        <v>42286</v>
      </c>
      <c r="K65" s="84"/>
      <c r="L65" s="82" t="s">
        <v>13</v>
      </c>
      <c r="M65" s="82"/>
      <c r="N65" s="85">
        <v>680</v>
      </c>
      <c r="O65" s="85"/>
    </row>
    <row r="66" spans="1:15" ht="45" customHeight="1" x14ac:dyDescent="0.25">
      <c r="A66" s="9" t="s">
        <v>19</v>
      </c>
      <c r="B66" s="81" t="s">
        <v>57</v>
      </c>
      <c r="C66" s="81"/>
      <c r="D66" s="82">
        <v>1</v>
      </c>
      <c r="E66" s="82"/>
      <c r="F66" s="83" t="s">
        <v>12</v>
      </c>
      <c r="G66" s="83"/>
      <c r="H66" s="84">
        <v>42286</v>
      </c>
      <c r="I66" s="84"/>
      <c r="J66" s="84">
        <v>42286</v>
      </c>
      <c r="K66" s="84"/>
      <c r="L66" s="82" t="s">
        <v>13</v>
      </c>
      <c r="M66" s="82"/>
      <c r="N66" s="85">
        <v>189</v>
      </c>
      <c r="O66" s="85"/>
    </row>
    <row r="67" spans="1:15" ht="45" customHeight="1" x14ac:dyDescent="0.25">
      <c r="A67" s="9" t="s">
        <v>19</v>
      </c>
      <c r="B67" s="81"/>
      <c r="C67" s="81"/>
      <c r="D67" s="82">
        <v>2</v>
      </c>
      <c r="E67" s="82"/>
      <c r="F67" s="83" t="s">
        <v>29</v>
      </c>
      <c r="G67" s="83"/>
      <c r="H67" s="84">
        <v>42198</v>
      </c>
      <c r="I67" s="84"/>
      <c r="J67" s="84">
        <v>42199</v>
      </c>
      <c r="K67" s="84"/>
      <c r="L67" s="82" t="s">
        <v>13</v>
      </c>
      <c r="M67" s="82"/>
      <c r="N67" s="85">
        <v>104</v>
      </c>
      <c r="O67" s="85"/>
    </row>
    <row r="68" spans="1:15" ht="45" customHeight="1" x14ac:dyDescent="0.25">
      <c r="A68" s="9" t="s">
        <v>19</v>
      </c>
      <c r="B68" s="81" t="s">
        <v>58</v>
      </c>
      <c r="C68" s="81"/>
      <c r="D68" s="82">
        <v>3</v>
      </c>
      <c r="E68" s="82"/>
      <c r="F68" s="83" t="s">
        <v>59</v>
      </c>
      <c r="G68" s="83"/>
      <c r="H68" s="84">
        <v>42102</v>
      </c>
      <c r="I68" s="84"/>
      <c r="J68" s="84">
        <v>42102</v>
      </c>
      <c r="K68" s="84"/>
      <c r="L68" s="82" t="s">
        <v>13</v>
      </c>
      <c r="M68" s="82"/>
      <c r="N68" s="85">
        <v>2523.0100000000002</v>
      </c>
      <c r="O68" s="85"/>
    </row>
    <row r="69" spans="1:15" ht="45" customHeight="1" x14ac:dyDescent="0.25">
      <c r="A69" s="9" t="s">
        <v>19</v>
      </c>
      <c r="B69" s="81" t="s">
        <v>60</v>
      </c>
      <c r="C69" s="81"/>
      <c r="D69" s="82">
        <v>3</v>
      </c>
      <c r="E69" s="82"/>
      <c r="F69" s="83" t="s">
        <v>59</v>
      </c>
      <c r="G69" s="83"/>
      <c r="H69" s="84">
        <v>42102</v>
      </c>
      <c r="I69" s="84"/>
      <c r="J69" s="84">
        <v>42102</v>
      </c>
      <c r="K69" s="84"/>
      <c r="L69" s="82" t="s">
        <v>13</v>
      </c>
      <c r="M69" s="82"/>
      <c r="N69" s="85">
        <v>663</v>
      </c>
      <c r="O69" s="85"/>
    </row>
    <row r="70" spans="1:15" ht="45" customHeight="1" x14ac:dyDescent="0.25">
      <c r="A70" s="9" t="s">
        <v>19</v>
      </c>
      <c r="B70" s="81" t="s">
        <v>61</v>
      </c>
      <c r="C70" s="81"/>
      <c r="D70" s="82">
        <v>1</v>
      </c>
      <c r="E70" s="82"/>
      <c r="F70" s="83" t="s">
        <v>62</v>
      </c>
      <c r="G70" s="83"/>
      <c r="H70" s="84">
        <v>42269</v>
      </c>
      <c r="I70" s="84"/>
      <c r="J70" s="84">
        <v>42271</v>
      </c>
      <c r="K70" s="84"/>
      <c r="L70" s="82" t="s">
        <v>13</v>
      </c>
      <c r="M70" s="82"/>
      <c r="N70" s="85">
        <v>4440</v>
      </c>
      <c r="O70" s="85"/>
    </row>
    <row r="71" spans="1:15" ht="45" customHeight="1" x14ac:dyDescent="0.25">
      <c r="A71" s="9" t="s">
        <v>19</v>
      </c>
      <c r="B71" s="81" t="s">
        <v>63</v>
      </c>
      <c r="C71" s="81"/>
      <c r="D71" s="82">
        <v>1</v>
      </c>
      <c r="E71" s="82"/>
      <c r="F71" s="83" t="s">
        <v>12</v>
      </c>
      <c r="G71" s="83"/>
      <c r="H71" s="84">
        <v>42286</v>
      </c>
      <c r="I71" s="84"/>
      <c r="J71" s="84">
        <v>42286</v>
      </c>
      <c r="K71" s="84"/>
      <c r="L71" s="82" t="s">
        <v>13</v>
      </c>
      <c r="M71" s="82"/>
      <c r="N71" s="85">
        <v>6938</v>
      </c>
      <c r="O71" s="85"/>
    </row>
    <row r="72" spans="1:15" ht="45" customHeight="1" x14ac:dyDescent="0.25">
      <c r="A72" s="9" t="s">
        <v>19</v>
      </c>
      <c r="B72" s="81" t="s">
        <v>64</v>
      </c>
      <c r="C72" s="81"/>
      <c r="D72" s="82">
        <v>1</v>
      </c>
      <c r="E72" s="82"/>
      <c r="F72" s="83" t="s">
        <v>12</v>
      </c>
      <c r="G72" s="83"/>
      <c r="H72" s="84">
        <v>42335</v>
      </c>
      <c r="I72" s="84"/>
      <c r="J72" s="84">
        <v>42335</v>
      </c>
      <c r="K72" s="84"/>
      <c r="L72" s="82" t="s">
        <v>13</v>
      </c>
      <c r="M72" s="82"/>
      <c r="N72" s="85">
        <v>1562</v>
      </c>
      <c r="O72" s="85"/>
    </row>
    <row r="73" spans="1:15" ht="45" customHeight="1" x14ac:dyDescent="0.25">
      <c r="A73" s="9" t="s">
        <v>19</v>
      </c>
      <c r="B73" s="81" t="s">
        <v>65</v>
      </c>
      <c r="C73" s="81"/>
      <c r="D73" s="82">
        <v>3</v>
      </c>
      <c r="E73" s="82"/>
      <c r="F73" s="83" t="s">
        <v>12</v>
      </c>
      <c r="G73" s="83"/>
      <c r="H73" s="84">
        <v>42305</v>
      </c>
      <c r="I73" s="84"/>
      <c r="J73" s="84">
        <v>42305</v>
      </c>
      <c r="K73" s="84"/>
      <c r="L73" s="82" t="s">
        <v>13</v>
      </c>
      <c r="M73" s="82"/>
      <c r="N73" s="85">
        <v>1306.18</v>
      </c>
      <c r="O73" s="85"/>
    </row>
    <row r="74" spans="1:15" ht="45" customHeight="1" x14ac:dyDescent="0.25">
      <c r="A74" s="9" t="s">
        <v>19</v>
      </c>
      <c r="B74" s="81" t="s">
        <v>66</v>
      </c>
      <c r="C74" s="81"/>
      <c r="D74" s="82">
        <v>1</v>
      </c>
      <c r="E74" s="82"/>
      <c r="F74" s="83" t="s">
        <v>12</v>
      </c>
      <c r="G74" s="83"/>
      <c r="H74" s="84">
        <v>42355</v>
      </c>
      <c r="I74" s="84"/>
      <c r="J74" s="84">
        <v>42355</v>
      </c>
      <c r="K74" s="84"/>
      <c r="L74" s="82" t="s">
        <v>13</v>
      </c>
      <c r="M74" s="82"/>
      <c r="N74" s="85">
        <v>1200</v>
      </c>
      <c r="O74" s="85"/>
    </row>
    <row r="75" spans="1:15" ht="45" customHeight="1" x14ac:dyDescent="0.25">
      <c r="A75" s="9" t="s">
        <v>19</v>
      </c>
      <c r="B75" s="81" t="s">
        <v>65</v>
      </c>
      <c r="C75" s="81"/>
      <c r="D75" s="82">
        <v>3</v>
      </c>
      <c r="E75" s="82"/>
      <c r="F75" s="83" t="s">
        <v>12</v>
      </c>
      <c r="G75" s="83"/>
      <c r="H75" s="84">
        <v>42305</v>
      </c>
      <c r="I75" s="84"/>
      <c r="J75" s="84">
        <v>42305</v>
      </c>
      <c r="K75" s="84"/>
      <c r="L75" s="82" t="s">
        <v>13</v>
      </c>
      <c r="M75" s="82"/>
      <c r="N75" s="85">
        <v>1701</v>
      </c>
      <c r="O75" s="85"/>
    </row>
    <row r="76" spans="1:15" ht="45" customHeight="1" x14ac:dyDescent="0.25">
      <c r="A76" s="9" t="s">
        <v>19</v>
      </c>
      <c r="B76" s="81" t="s">
        <v>64</v>
      </c>
      <c r="C76" s="81"/>
      <c r="D76" s="82">
        <v>1</v>
      </c>
      <c r="E76" s="82"/>
      <c r="F76" s="83" t="s">
        <v>12</v>
      </c>
      <c r="G76" s="83"/>
      <c r="H76" s="84">
        <v>42335</v>
      </c>
      <c r="I76" s="84"/>
      <c r="J76" s="84">
        <v>42335</v>
      </c>
      <c r="K76" s="84"/>
      <c r="L76" s="82" t="s">
        <v>13</v>
      </c>
      <c r="M76" s="82"/>
      <c r="N76" s="85">
        <v>220</v>
      </c>
      <c r="O76" s="85"/>
    </row>
    <row r="77" spans="1:15" ht="45" customHeight="1" x14ac:dyDescent="0.25">
      <c r="A77" s="9" t="s">
        <v>19</v>
      </c>
      <c r="B77" s="81" t="s">
        <v>67</v>
      </c>
      <c r="C77" s="81"/>
      <c r="D77" s="82">
        <v>1</v>
      </c>
      <c r="E77" s="82"/>
      <c r="F77" s="83" t="s">
        <v>29</v>
      </c>
      <c r="G77" s="83"/>
      <c r="H77" s="84">
        <v>42327</v>
      </c>
      <c r="I77" s="84"/>
      <c r="J77" s="84">
        <v>42328</v>
      </c>
      <c r="K77" s="84"/>
      <c r="L77" s="82" t="s">
        <v>13</v>
      </c>
      <c r="M77" s="82"/>
      <c r="N77" s="85">
        <v>337</v>
      </c>
      <c r="O77" s="85"/>
    </row>
    <row r="78" spans="1:15" ht="45" customHeight="1" x14ac:dyDescent="0.25">
      <c r="A78" s="9" t="s">
        <v>19</v>
      </c>
      <c r="B78" s="81" t="s">
        <v>68</v>
      </c>
      <c r="C78" s="81"/>
      <c r="D78" s="82">
        <v>1</v>
      </c>
      <c r="E78" s="82"/>
      <c r="F78" s="83" t="s">
        <v>29</v>
      </c>
      <c r="G78" s="83"/>
      <c r="H78" s="84">
        <v>42332</v>
      </c>
      <c r="I78" s="84"/>
      <c r="J78" s="84">
        <v>42333</v>
      </c>
      <c r="K78" s="84"/>
      <c r="L78" s="82" t="s">
        <v>13</v>
      </c>
      <c r="M78" s="82"/>
      <c r="N78" s="85">
        <v>375.01</v>
      </c>
      <c r="O78" s="85"/>
    </row>
    <row r="79" spans="1:15" ht="45" customHeight="1" x14ac:dyDescent="0.25">
      <c r="A79" s="9" t="s">
        <v>19</v>
      </c>
      <c r="B79" s="81" t="s">
        <v>69</v>
      </c>
      <c r="C79" s="81"/>
      <c r="D79" s="82">
        <v>1</v>
      </c>
      <c r="E79" s="82"/>
      <c r="F79" s="83" t="s">
        <v>29</v>
      </c>
      <c r="G79" s="83"/>
      <c r="H79" s="84">
        <v>42293</v>
      </c>
      <c r="I79" s="84"/>
      <c r="J79" s="84">
        <v>42287</v>
      </c>
      <c r="K79" s="84"/>
      <c r="L79" s="82" t="s">
        <v>13</v>
      </c>
      <c r="M79" s="82"/>
      <c r="N79" s="85">
        <v>488.01</v>
      </c>
      <c r="O79" s="85"/>
    </row>
    <row r="80" spans="1:15" ht="45" customHeight="1" x14ac:dyDescent="0.25">
      <c r="A80" s="9" t="s">
        <v>19</v>
      </c>
      <c r="B80" s="81" t="s">
        <v>70</v>
      </c>
      <c r="C80" s="81"/>
      <c r="D80" s="82">
        <v>2</v>
      </c>
      <c r="E80" s="82"/>
      <c r="F80" s="83" t="s">
        <v>12</v>
      </c>
      <c r="G80" s="83"/>
      <c r="H80" s="84">
        <v>42300</v>
      </c>
      <c r="I80" s="84"/>
      <c r="J80" s="84">
        <v>42311</v>
      </c>
      <c r="K80" s="84"/>
      <c r="L80" s="82" t="s">
        <v>13</v>
      </c>
      <c r="M80" s="82"/>
      <c r="N80" s="85">
        <v>2493</v>
      </c>
      <c r="O80" s="85"/>
    </row>
    <row r="81" spans="1:16" ht="45" customHeight="1" x14ac:dyDescent="0.25">
      <c r="A81" s="9" t="s">
        <v>19</v>
      </c>
      <c r="B81" s="81" t="s">
        <v>71</v>
      </c>
      <c r="C81" s="81"/>
      <c r="D81" s="82">
        <v>1</v>
      </c>
      <c r="E81" s="82"/>
      <c r="F81" s="83" t="s">
        <v>29</v>
      </c>
      <c r="G81" s="83"/>
      <c r="H81" s="84">
        <v>42334</v>
      </c>
      <c r="I81" s="84"/>
      <c r="J81" s="84">
        <v>42334</v>
      </c>
      <c r="K81" s="84"/>
      <c r="L81" s="82" t="s">
        <v>13</v>
      </c>
      <c r="M81" s="82"/>
      <c r="N81" s="85">
        <v>407</v>
      </c>
      <c r="O81" s="85"/>
    </row>
    <row r="82" spans="1:16" ht="45" customHeight="1" x14ac:dyDescent="0.25">
      <c r="A82" s="9" t="s">
        <v>19</v>
      </c>
      <c r="B82" s="81" t="s">
        <v>72</v>
      </c>
      <c r="C82" s="81"/>
      <c r="D82" s="82">
        <v>1</v>
      </c>
      <c r="E82" s="82"/>
      <c r="F82" s="83" t="s">
        <v>73</v>
      </c>
      <c r="G82" s="83"/>
      <c r="H82" s="84">
        <v>42290</v>
      </c>
      <c r="I82" s="84"/>
      <c r="J82" s="84">
        <v>42292</v>
      </c>
      <c r="K82" s="84"/>
      <c r="L82" s="82" t="s">
        <v>13</v>
      </c>
      <c r="M82" s="82"/>
      <c r="N82" s="85">
        <v>1808</v>
      </c>
      <c r="O82" s="85"/>
    </row>
    <row r="83" spans="1:16" ht="45" customHeight="1" x14ac:dyDescent="0.25">
      <c r="A83" s="9" t="s">
        <v>19</v>
      </c>
      <c r="B83" s="81" t="s">
        <v>74</v>
      </c>
      <c r="C83" s="81"/>
      <c r="D83" s="82">
        <v>1</v>
      </c>
      <c r="E83" s="82"/>
      <c r="F83" s="83" t="s">
        <v>75</v>
      </c>
      <c r="G83" s="83"/>
      <c r="H83" s="84">
        <v>42307</v>
      </c>
      <c r="I83" s="84"/>
      <c r="J83" s="84">
        <v>42312</v>
      </c>
      <c r="K83" s="84"/>
      <c r="L83" s="82" t="s">
        <v>13</v>
      </c>
      <c r="M83" s="82"/>
      <c r="N83" s="85">
        <v>1850</v>
      </c>
      <c r="O83" s="85"/>
    </row>
    <row r="84" spans="1:16" ht="45" customHeight="1" x14ac:dyDescent="0.25">
      <c r="A84" s="9" t="s">
        <v>19</v>
      </c>
      <c r="B84" s="81" t="s">
        <v>72</v>
      </c>
      <c r="C84" s="81"/>
      <c r="D84" s="82">
        <v>1</v>
      </c>
      <c r="E84" s="82"/>
      <c r="F84" s="83" t="s">
        <v>73</v>
      </c>
      <c r="G84" s="83"/>
      <c r="H84" s="84">
        <v>42290</v>
      </c>
      <c r="I84" s="84"/>
      <c r="J84" s="84">
        <v>42297</v>
      </c>
      <c r="K84" s="84"/>
      <c r="L84" s="82" t="s">
        <v>13</v>
      </c>
      <c r="M84" s="82"/>
      <c r="N84" s="85">
        <v>678.53</v>
      </c>
      <c r="O84" s="85"/>
    </row>
    <row r="85" spans="1:16" ht="45" customHeight="1" x14ac:dyDescent="0.25">
      <c r="A85" s="9" t="s">
        <v>19</v>
      </c>
      <c r="B85" s="81" t="s">
        <v>74</v>
      </c>
      <c r="C85" s="81"/>
      <c r="D85" s="82">
        <v>1</v>
      </c>
      <c r="E85" s="82"/>
      <c r="F85" s="83" t="s">
        <v>75</v>
      </c>
      <c r="G85" s="83"/>
      <c r="H85" s="84">
        <v>42307</v>
      </c>
      <c r="I85" s="84"/>
      <c r="J85" s="84">
        <v>42312</v>
      </c>
      <c r="K85" s="84"/>
      <c r="L85" s="82" t="s">
        <v>13</v>
      </c>
      <c r="M85" s="82"/>
      <c r="N85" s="85">
        <v>190</v>
      </c>
      <c r="O85" s="85"/>
    </row>
    <row r="86" spans="1:16" ht="45" customHeight="1" x14ac:dyDescent="0.25">
      <c r="A86" s="9" t="s">
        <v>19</v>
      </c>
      <c r="B86" s="81" t="s">
        <v>14</v>
      </c>
      <c r="C86" s="81"/>
      <c r="D86" s="82">
        <v>1</v>
      </c>
      <c r="E86" s="82"/>
      <c r="F86" s="83" t="s">
        <v>15</v>
      </c>
      <c r="G86" s="83"/>
      <c r="H86" s="84">
        <v>42307</v>
      </c>
      <c r="I86" s="84"/>
      <c r="J86" s="84">
        <v>42307</v>
      </c>
      <c r="K86" s="84"/>
      <c r="L86" s="82" t="s">
        <v>13</v>
      </c>
      <c r="M86" s="82"/>
      <c r="N86" s="85">
        <v>30</v>
      </c>
      <c r="O86" s="85"/>
      <c r="P86" s="5">
        <f>SUM(N16:N86)</f>
        <v>143180.6</v>
      </c>
    </row>
    <row r="87" spans="1:16" ht="45" customHeight="1" x14ac:dyDescent="0.25">
      <c r="A87" s="9" t="s">
        <v>76</v>
      </c>
      <c r="B87" s="81" t="s">
        <v>77</v>
      </c>
      <c r="C87" s="81"/>
      <c r="D87" s="86">
        <v>1</v>
      </c>
      <c r="E87" s="86"/>
      <c r="F87" s="83" t="s">
        <v>15</v>
      </c>
      <c r="G87" s="83"/>
      <c r="H87" s="12">
        <v>42010</v>
      </c>
      <c r="I87" s="13"/>
      <c r="J87" s="12">
        <v>42010</v>
      </c>
      <c r="K87" s="13"/>
      <c r="L87" s="82" t="s">
        <v>13</v>
      </c>
      <c r="M87" s="82"/>
      <c r="N87" s="85">
        <v>1528</v>
      </c>
      <c r="O87" s="85"/>
    </row>
    <row r="88" spans="1:16" ht="45" customHeight="1" x14ac:dyDescent="0.25">
      <c r="A88" s="9" t="s">
        <v>76</v>
      </c>
      <c r="B88" s="81" t="s">
        <v>78</v>
      </c>
      <c r="C88" s="81"/>
      <c r="D88" s="86">
        <v>1</v>
      </c>
      <c r="E88" s="86"/>
      <c r="F88" s="83" t="s">
        <v>24</v>
      </c>
      <c r="G88" s="83"/>
      <c r="H88" s="12">
        <v>42044</v>
      </c>
      <c r="I88" s="13"/>
      <c r="J88" s="12">
        <v>42044</v>
      </c>
      <c r="K88" s="13"/>
      <c r="L88" s="82" t="s">
        <v>13</v>
      </c>
      <c r="M88" s="82"/>
      <c r="N88" s="85">
        <v>1460</v>
      </c>
      <c r="O88" s="85"/>
    </row>
    <row r="89" spans="1:16" ht="45" customHeight="1" x14ac:dyDescent="0.25">
      <c r="A89" s="9" t="s">
        <v>76</v>
      </c>
      <c r="B89" s="81" t="s">
        <v>77</v>
      </c>
      <c r="C89" s="81"/>
      <c r="D89" s="86">
        <v>1</v>
      </c>
      <c r="E89" s="86"/>
      <c r="F89" s="83" t="s">
        <v>15</v>
      </c>
      <c r="G89" s="83"/>
      <c r="H89" s="12">
        <v>42044</v>
      </c>
      <c r="I89" s="13"/>
      <c r="J89" s="12">
        <v>42044</v>
      </c>
      <c r="K89" s="13"/>
      <c r="L89" s="82" t="s">
        <v>13</v>
      </c>
      <c r="M89" s="82"/>
      <c r="N89" s="85">
        <v>1665</v>
      </c>
      <c r="O89" s="85"/>
    </row>
    <row r="90" spans="1:16" ht="45" customHeight="1" x14ac:dyDescent="0.25">
      <c r="A90" s="9" t="s">
        <v>76</v>
      </c>
      <c r="B90" s="81" t="s">
        <v>79</v>
      </c>
      <c r="C90" s="81"/>
      <c r="D90" s="86">
        <v>1</v>
      </c>
      <c r="E90" s="86"/>
      <c r="F90" s="83" t="s">
        <v>29</v>
      </c>
      <c r="G90" s="83"/>
      <c r="H90" s="12">
        <v>42053</v>
      </c>
      <c r="I90" s="13"/>
      <c r="J90" s="12">
        <v>42053</v>
      </c>
      <c r="K90" s="13"/>
      <c r="L90" s="82" t="s">
        <v>13</v>
      </c>
      <c r="M90" s="82"/>
      <c r="N90" s="85">
        <v>176</v>
      </c>
      <c r="O90" s="85"/>
    </row>
    <row r="91" spans="1:16" ht="45" customHeight="1" x14ac:dyDescent="0.25">
      <c r="A91" s="9" t="s">
        <v>76</v>
      </c>
      <c r="B91" s="81" t="s">
        <v>80</v>
      </c>
      <c r="C91" s="81"/>
      <c r="D91" s="86">
        <v>1</v>
      </c>
      <c r="E91" s="86"/>
      <c r="F91" s="83" t="s">
        <v>29</v>
      </c>
      <c r="G91" s="83"/>
      <c r="H91" s="12">
        <v>42045</v>
      </c>
      <c r="I91" s="13"/>
      <c r="J91" s="12">
        <v>42045</v>
      </c>
      <c r="K91" s="13"/>
      <c r="L91" s="82" t="s">
        <v>13</v>
      </c>
      <c r="M91" s="82"/>
      <c r="N91" s="85">
        <v>240</v>
      </c>
      <c r="O91" s="85"/>
    </row>
    <row r="92" spans="1:16" ht="45" customHeight="1" x14ac:dyDescent="0.25">
      <c r="A92" s="9" t="s">
        <v>76</v>
      </c>
      <c r="B92" s="81" t="s">
        <v>81</v>
      </c>
      <c r="C92" s="81"/>
      <c r="D92" s="86">
        <v>1</v>
      </c>
      <c r="E92" s="86"/>
      <c r="F92" s="83" t="s">
        <v>29</v>
      </c>
      <c r="G92" s="83"/>
      <c r="H92" s="12">
        <v>42074</v>
      </c>
      <c r="I92" s="13"/>
      <c r="J92" s="12">
        <v>42074</v>
      </c>
      <c r="K92" s="13"/>
      <c r="L92" s="82" t="s">
        <v>13</v>
      </c>
      <c r="M92" s="82"/>
      <c r="N92" s="85">
        <v>180</v>
      </c>
      <c r="O92" s="85"/>
    </row>
    <row r="93" spans="1:16" ht="45" customHeight="1" x14ac:dyDescent="0.25">
      <c r="A93" s="9" t="s">
        <v>76</v>
      </c>
      <c r="B93" s="81" t="s">
        <v>82</v>
      </c>
      <c r="C93" s="81"/>
      <c r="D93" s="86">
        <v>1</v>
      </c>
      <c r="E93" s="86"/>
      <c r="F93" s="83" t="s">
        <v>29</v>
      </c>
      <c r="G93" s="83"/>
      <c r="H93" s="12">
        <v>42082</v>
      </c>
      <c r="I93" s="13"/>
      <c r="J93" s="12">
        <v>42082</v>
      </c>
      <c r="K93" s="13"/>
      <c r="L93" s="82" t="s">
        <v>13</v>
      </c>
      <c r="M93" s="82"/>
      <c r="N93" s="85">
        <v>944</v>
      </c>
      <c r="O93" s="85"/>
    </row>
    <row r="94" spans="1:16" ht="45" customHeight="1" x14ac:dyDescent="0.25">
      <c r="A94" s="9" t="s">
        <v>76</v>
      </c>
      <c r="B94" s="81" t="s">
        <v>14</v>
      </c>
      <c r="C94" s="81"/>
      <c r="D94" s="86">
        <v>1</v>
      </c>
      <c r="E94" s="86"/>
      <c r="F94" s="83" t="s">
        <v>15</v>
      </c>
      <c r="G94" s="83"/>
      <c r="H94" s="12">
        <v>42030</v>
      </c>
      <c r="I94" s="13"/>
      <c r="J94" s="12">
        <v>42030</v>
      </c>
      <c r="K94" s="13"/>
      <c r="L94" s="82" t="s">
        <v>13</v>
      </c>
      <c r="M94" s="82"/>
      <c r="N94" s="85">
        <v>260</v>
      </c>
      <c r="O94" s="85"/>
    </row>
    <row r="95" spans="1:16" ht="45" customHeight="1" x14ac:dyDescent="0.25">
      <c r="A95" s="9" t="s">
        <v>76</v>
      </c>
      <c r="B95" s="81" t="s">
        <v>14</v>
      </c>
      <c r="C95" s="81"/>
      <c r="D95" s="86">
        <v>1</v>
      </c>
      <c r="E95" s="86"/>
      <c r="F95" s="83" t="s">
        <v>15</v>
      </c>
      <c r="G95" s="83"/>
      <c r="H95" s="12">
        <v>42012</v>
      </c>
      <c r="I95" s="13"/>
      <c r="J95" s="12">
        <v>42012</v>
      </c>
      <c r="K95" s="13"/>
      <c r="L95" s="82" t="s">
        <v>13</v>
      </c>
      <c r="M95" s="82"/>
      <c r="N95" s="85">
        <v>185</v>
      </c>
      <c r="O95" s="85"/>
    </row>
    <row r="96" spans="1:16" ht="45" customHeight="1" x14ac:dyDescent="0.25">
      <c r="A96" s="9" t="s">
        <v>76</v>
      </c>
      <c r="B96" s="81" t="s">
        <v>14</v>
      </c>
      <c r="C96" s="81"/>
      <c r="D96" s="86">
        <v>1</v>
      </c>
      <c r="E96" s="86"/>
      <c r="F96" s="83" t="s">
        <v>15</v>
      </c>
      <c r="G96" s="83"/>
      <c r="H96" s="12">
        <v>42055</v>
      </c>
      <c r="I96" s="13"/>
      <c r="J96" s="12">
        <v>42055</v>
      </c>
      <c r="K96" s="13"/>
      <c r="L96" s="82" t="s">
        <v>13</v>
      </c>
      <c r="M96" s="82"/>
      <c r="N96" s="85">
        <v>1047</v>
      </c>
      <c r="O96" s="85"/>
    </row>
    <row r="97" spans="1:15" ht="45" customHeight="1" x14ac:dyDescent="0.25">
      <c r="A97" s="9" t="s">
        <v>76</v>
      </c>
      <c r="B97" s="81" t="s">
        <v>83</v>
      </c>
      <c r="C97" s="81"/>
      <c r="D97" s="86">
        <v>1</v>
      </c>
      <c r="E97" s="86"/>
      <c r="F97" s="83" t="s">
        <v>12</v>
      </c>
      <c r="G97" s="83"/>
      <c r="H97" s="12">
        <v>42115</v>
      </c>
      <c r="I97" s="13"/>
      <c r="J97" s="12">
        <v>42115</v>
      </c>
      <c r="K97" s="13"/>
      <c r="L97" s="82" t="s">
        <v>13</v>
      </c>
      <c r="M97" s="82"/>
      <c r="N97" s="85">
        <v>717</v>
      </c>
      <c r="O97" s="85"/>
    </row>
    <row r="98" spans="1:15" ht="45" customHeight="1" x14ac:dyDescent="0.25">
      <c r="A98" s="9" t="s">
        <v>76</v>
      </c>
      <c r="B98" s="81" t="s">
        <v>83</v>
      </c>
      <c r="C98" s="81"/>
      <c r="D98" s="86">
        <v>1</v>
      </c>
      <c r="E98" s="86"/>
      <c r="F98" s="83" t="s">
        <v>12</v>
      </c>
      <c r="G98" s="83"/>
      <c r="H98" s="12">
        <v>42115</v>
      </c>
      <c r="I98" s="13"/>
      <c r="J98" s="12">
        <v>42115</v>
      </c>
      <c r="K98" s="13"/>
      <c r="L98" s="82" t="s">
        <v>13</v>
      </c>
      <c r="M98" s="82"/>
      <c r="N98" s="85">
        <v>280</v>
      </c>
      <c r="O98" s="85"/>
    </row>
    <row r="99" spans="1:15" ht="45" customHeight="1" x14ac:dyDescent="0.25">
      <c r="A99" s="9" t="s">
        <v>76</v>
      </c>
      <c r="B99" s="81" t="s">
        <v>14</v>
      </c>
      <c r="C99" s="81"/>
      <c r="D99" s="86">
        <v>1</v>
      </c>
      <c r="E99" s="86"/>
      <c r="F99" s="83" t="s">
        <v>15</v>
      </c>
      <c r="G99" s="83"/>
      <c r="H99" s="12">
        <v>42115</v>
      </c>
      <c r="I99" s="13"/>
      <c r="J99" s="12">
        <v>42115</v>
      </c>
      <c r="K99" s="13"/>
      <c r="L99" s="82" t="s">
        <v>13</v>
      </c>
      <c r="M99" s="82"/>
      <c r="N99" s="85">
        <v>80</v>
      </c>
      <c r="O99" s="85"/>
    </row>
    <row r="100" spans="1:15" ht="45" customHeight="1" x14ac:dyDescent="0.25">
      <c r="A100" s="9" t="s">
        <v>76</v>
      </c>
      <c r="B100" s="81" t="s">
        <v>14</v>
      </c>
      <c r="C100" s="81"/>
      <c r="D100" s="86">
        <v>1</v>
      </c>
      <c r="E100" s="86"/>
      <c r="F100" s="83" t="s">
        <v>15</v>
      </c>
      <c r="G100" s="83"/>
      <c r="H100" s="12">
        <v>42059</v>
      </c>
      <c r="I100" s="13"/>
      <c r="J100" s="12">
        <v>42059</v>
      </c>
      <c r="K100" s="13"/>
      <c r="L100" s="82" t="s">
        <v>13</v>
      </c>
      <c r="M100" s="82"/>
      <c r="N100" s="85">
        <v>1435</v>
      </c>
      <c r="O100" s="85"/>
    </row>
    <row r="101" spans="1:15" ht="45" customHeight="1" x14ac:dyDescent="0.25">
      <c r="A101" s="9" t="s">
        <v>76</v>
      </c>
      <c r="B101" s="81" t="s">
        <v>84</v>
      </c>
      <c r="C101" s="81"/>
      <c r="D101" s="86">
        <v>1</v>
      </c>
      <c r="E101" s="86"/>
      <c r="F101" s="83" t="s">
        <v>29</v>
      </c>
      <c r="G101" s="83"/>
      <c r="H101" s="12">
        <v>42118</v>
      </c>
      <c r="I101" s="13"/>
      <c r="J101" s="12">
        <v>42118</v>
      </c>
      <c r="K101" s="13"/>
      <c r="L101" s="82" t="s">
        <v>13</v>
      </c>
      <c r="M101" s="82"/>
      <c r="N101" s="85">
        <v>684</v>
      </c>
      <c r="O101" s="85"/>
    </row>
    <row r="102" spans="1:15" ht="45" customHeight="1" x14ac:dyDescent="0.25">
      <c r="A102" s="9" t="s">
        <v>76</v>
      </c>
      <c r="B102" s="81" t="s">
        <v>85</v>
      </c>
      <c r="C102" s="81"/>
      <c r="D102" s="86">
        <v>1</v>
      </c>
      <c r="E102" s="86"/>
      <c r="F102" s="83" t="s">
        <v>29</v>
      </c>
      <c r="G102" s="83"/>
      <c r="H102" s="12">
        <v>42102</v>
      </c>
      <c r="I102" s="13"/>
      <c r="J102" s="12">
        <v>42102</v>
      </c>
      <c r="K102" s="13"/>
      <c r="L102" s="82" t="s">
        <v>13</v>
      </c>
      <c r="M102" s="82"/>
      <c r="N102" s="85">
        <v>684</v>
      </c>
      <c r="O102" s="85"/>
    </row>
    <row r="103" spans="1:15" ht="45" customHeight="1" x14ac:dyDescent="0.25">
      <c r="A103" s="9" t="s">
        <v>76</v>
      </c>
      <c r="B103" s="81" t="s">
        <v>85</v>
      </c>
      <c r="C103" s="81"/>
      <c r="D103" s="86">
        <v>1</v>
      </c>
      <c r="E103" s="86"/>
      <c r="F103" s="83" t="s">
        <v>29</v>
      </c>
      <c r="G103" s="83"/>
      <c r="H103" s="12">
        <v>42101</v>
      </c>
      <c r="I103" s="13"/>
      <c r="J103" s="12">
        <v>42101</v>
      </c>
      <c r="K103" s="13"/>
      <c r="L103" s="82" t="s">
        <v>13</v>
      </c>
      <c r="M103" s="82"/>
      <c r="N103" s="85">
        <v>684</v>
      </c>
      <c r="O103" s="85"/>
    </row>
    <row r="104" spans="1:15" ht="45" customHeight="1" x14ac:dyDescent="0.25">
      <c r="A104" s="9" t="s">
        <v>76</v>
      </c>
      <c r="B104" s="81" t="s">
        <v>14</v>
      </c>
      <c r="C104" s="81"/>
      <c r="D104" s="86">
        <v>1</v>
      </c>
      <c r="E104" s="86"/>
      <c r="F104" s="83" t="s">
        <v>15</v>
      </c>
      <c r="G104" s="83"/>
      <c r="H104" s="12">
        <v>42055</v>
      </c>
      <c r="I104" s="13"/>
      <c r="J104" s="12">
        <v>42033</v>
      </c>
      <c r="K104" s="13"/>
      <c r="L104" s="82" t="s">
        <v>13</v>
      </c>
      <c r="M104" s="82"/>
      <c r="N104" s="85">
        <v>626</v>
      </c>
      <c r="O104" s="85"/>
    </row>
    <row r="105" spans="1:15" ht="45" customHeight="1" x14ac:dyDescent="0.25">
      <c r="A105" s="9" t="s">
        <v>76</v>
      </c>
      <c r="B105" s="81" t="s">
        <v>86</v>
      </c>
      <c r="C105" s="81"/>
      <c r="D105" s="86">
        <v>1</v>
      </c>
      <c r="E105" s="86"/>
      <c r="F105" s="83" t="s">
        <v>29</v>
      </c>
      <c r="G105" s="83"/>
      <c r="H105" s="12">
        <v>42129</v>
      </c>
      <c r="I105" s="13"/>
      <c r="J105" s="12">
        <v>42129</v>
      </c>
      <c r="K105" s="13"/>
      <c r="L105" s="82" t="s">
        <v>13</v>
      </c>
      <c r="M105" s="82"/>
      <c r="N105" s="85">
        <v>684</v>
      </c>
      <c r="O105" s="85"/>
    </row>
    <row r="106" spans="1:15" ht="45" customHeight="1" x14ac:dyDescent="0.25">
      <c r="A106" s="9" t="s">
        <v>76</v>
      </c>
      <c r="B106" s="81" t="s">
        <v>14</v>
      </c>
      <c r="C106" s="81"/>
      <c r="D106" s="86">
        <v>1</v>
      </c>
      <c r="E106" s="86"/>
      <c r="F106" s="83" t="s">
        <v>15</v>
      </c>
      <c r="G106" s="83"/>
      <c r="H106" s="12">
        <v>42129</v>
      </c>
      <c r="I106" s="13"/>
      <c r="J106" s="12">
        <v>42129</v>
      </c>
      <c r="K106" s="13"/>
      <c r="L106" s="82" t="s">
        <v>13</v>
      </c>
      <c r="M106" s="82"/>
      <c r="N106" s="85">
        <v>640</v>
      </c>
      <c r="O106" s="85"/>
    </row>
    <row r="107" spans="1:15" ht="45" customHeight="1" x14ac:dyDescent="0.25">
      <c r="A107" s="9" t="s">
        <v>76</v>
      </c>
      <c r="B107" s="81" t="s">
        <v>87</v>
      </c>
      <c r="C107" s="81"/>
      <c r="D107" s="86">
        <v>1</v>
      </c>
      <c r="E107" s="86"/>
      <c r="F107" s="83" t="s">
        <v>29</v>
      </c>
      <c r="G107" s="83"/>
      <c r="H107" s="12">
        <v>42173</v>
      </c>
      <c r="I107" s="13"/>
      <c r="J107" s="12">
        <v>42173</v>
      </c>
      <c r="K107" s="13"/>
      <c r="L107" s="82" t="s">
        <v>13</v>
      </c>
      <c r="M107" s="82"/>
      <c r="N107" s="85">
        <v>1253</v>
      </c>
      <c r="O107" s="85"/>
    </row>
    <row r="108" spans="1:15" ht="45" customHeight="1" x14ac:dyDescent="0.25">
      <c r="A108" s="9" t="s">
        <v>76</v>
      </c>
      <c r="B108" s="81" t="s">
        <v>88</v>
      </c>
      <c r="C108" s="81"/>
      <c r="D108" s="86">
        <v>1</v>
      </c>
      <c r="E108" s="86"/>
      <c r="F108" s="83" t="s">
        <v>29</v>
      </c>
      <c r="G108" s="83"/>
      <c r="H108" s="12">
        <v>42080</v>
      </c>
      <c r="I108" s="13"/>
      <c r="J108" s="12">
        <v>42080</v>
      </c>
      <c r="K108" s="13"/>
      <c r="L108" s="82" t="s">
        <v>13</v>
      </c>
      <c r="M108" s="82"/>
      <c r="N108" s="85">
        <v>415.4</v>
      </c>
      <c r="O108" s="85"/>
    </row>
    <row r="109" spans="1:15" ht="45" customHeight="1" x14ac:dyDescent="0.25">
      <c r="A109" s="9" t="s">
        <v>76</v>
      </c>
      <c r="B109" s="81" t="s">
        <v>89</v>
      </c>
      <c r="C109" s="81"/>
      <c r="D109" s="86">
        <v>1</v>
      </c>
      <c r="E109" s="86"/>
      <c r="F109" s="83" t="s">
        <v>29</v>
      </c>
      <c r="G109" s="83"/>
      <c r="H109" s="12">
        <v>42173</v>
      </c>
      <c r="I109" s="13"/>
      <c r="J109" s="12">
        <v>42173</v>
      </c>
      <c r="K109" s="13"/>
      <c r="L109" s="82" t="s">
        <v>13</v>
      </c>
      <c r="M109" s="82"/>
      <c r="N109" s="85">
        <v>280</v>
      </c>
      <c r="O109" s="85"/>
    </row>
    <row r="110" spans="1:15" ht="45" customHeight="1" x14ac:dyDescent="0.25">
      <c r="A110" s="9" t="s">
        <v>76</v>
      </c>
      <c r="B110" s="81" t="s">
        <v>90</v>
      </c>
      <c r="C110" s="81"/>
      <c r="D110" s="86">
        <v>2</v>
      </c>
      <c r="E110" s="86"/>
      <c r="F110" s="83" t="s">
        <v>29</v>
      </c>
      <c r="G110" s="83"/>
      <c r="H110" s="12">
        <v>42159</v>
      </c>
      <c r="I110" s="13"/>
      <c r="J110" s="12">
        <v>42159</v>
      </c>
      <c r="K110" s="13"/>
      <c r="L110" s="82" t="s">
        <v>13</v>
      </c>
      <c r="M110" s="82"/>
      <c r="N110" s="85">
        <v>684</v>
      </c>
      <c r="O110" s="85"/>
    </row>
    <row r="111" spans="1:15" ht="45" customHeight="1" x14ac:dyDescent="0.25">
      <c r="A111" s="9" t="s">
        <v>76</v>
      </c>
      <c r="B111" s="81" t="s">
        <v>14</v>
      </c>
      <c r="C111" s="81"/>
      <c r="D111" s="86">
        <v>1</v>
      </c>
      <c r="E111" s="86"/>
      <c r="F111" s="83" t="s">
        <v>15</v>
      </c>
      <c r="G111" s="83"/>
      <c r="H111" s="12">
        <v>42159</v>
      </c>
      <c r="I111" s="13"/>
      <c r="J111" s="12">
        <v>42159</v>
      </c>
      <c r="K111" s="13"/>
      <c r="L111" s="82" t="s">
        <v>13</v>
      </c>
      <c r="M111" s="82"/>
      <c r="N111" s="85">
        <v>2000</v>
      </c>
      <c r="O111" s="85"/>
    </row>
    <row r="112" spans="1:15" ht="45" customHeight="1" x14ac:dyDescent="0.25">
      <c r="A112" s="9" t="s">
        <v>76</v>
      </c>
      <c r="B112" s="81" t="s">
        <v>91</v>
      </c>
      <c r="C112" s="81"/>
      <c r="D112" s="86">
        <v>1</v>
      </c>
      <c r="E112" s="86"/>
      <c r="F112" s="83" t="s">
        <v>29</v>
      </c>
      <c r="G112" s="83"/>
      <c r="H112" s="12">
        <v>42151</v>
      </c>
      <c r="I112" s="13"/>
      <c r="J112" s="12">
        <v>42156</v>
      </c>
      <c r="K112" s="13"/>
      <c r="L112" s="82" t="s">
        <v>13</v>
      </c>
      <c r="M112" s="82"/>
      <c r="N112" s="85">
        <v>1887.29</v>
      </c>
      <c r="O112" s="85"/>
    </row>
    <row r="113" spans="1:15" ht="45" customHeight="1" x14ac:dyDescent="0.25">
      <c r="A113" s="9" t="s">
        <v>76</v>
      </c>
      <c r="B113" s="81" t="s">
        <v>92</v>
      </c>
      <c r="C113" s="81"/>
      <c r="D113" s="86">
        <v>1</v>
      </c>
      <c r="E113" s="86"/>
      <c r="F113" s="83" t="s">
        <v>29</v>
      </c>
      <c r="G113" s="83"/>
      <c r="H113" s="12">
        <v>42158</v>
      </c>
      <c r="I113" s="13"/>
      <c r="J113" s="12">
        <v>42158</v>
      </c>
      <c r="K113" s="13"/>
      <c r="L113" s="82" t="s">
        <v>13</v>
      </c>
      <c r="M113" s="82"/>
      <c r="N113" s="85">
        <v>310</v>
      </c>
      <c r="O113" s="85"/>
    </row>
    <row r="114" spans="1:15" ht="45" customHeight="1" x14ac:dyDescent="0.25">
      <c r="A114" s="9" t="s">
        <v>76</v>
      </c>
      <c r="B114" s="81" t="s">
        <v>93</v>
      </c>
      <c r="C114" s="81"/>
      <c r="D114" s="86">
        <v>1</v>
      </c>
      <c r="E114" s="86"/>
      <c r="F114" s="83" t="s">
        <v>15</v>
      </c>
      <c r="G114" s="83"/>
      <c r="H114" s="12">
        <v>42158</v>
      </c>
      <c r="I114" s="13"/>
      <c r="J114" s="12">
        <v>42158</v>
      </c>
      <c r="K114" s="13"/>
      <c r="L114" s="82" t="s">
        <v>13</v>
      </c>
      <c r="M114" s="82"/>
      <c r="N114" s="85">
        <v>470</v>
      </c>
      <c r="O114" s="85"/>
    </row>
    <row r="115" spans="1:15" ht="45" customHeight="1" x14ac:dyDescent="0.25">
      <c r="A115" s="9" t="s">
        <v>76</v>
      </c>
      <c r="B115" s="81" t="s">
        <v>94</v>
      </c>
      <c r="C115" s="81"/>
      <c r="D115" s="86">
        <v>1</v>
      </c>
      <c r="E115" s="86"/>
      <c r="F115" s="83" t="s">
        <v>29</v>
      </c>
      <c r="G115" s="83"/>
      <c r="H115" s="12">
        <v>42201</v>
      </c>
      <c r="I115" s="13"/>
      <c r="J115" s="12">
        <v>42201</v>
      </c>
      <c r="K115" s="13"/>
      <c r="L115" s="82" t="s">
        <v>13</v>
      </c>
      <c r="M115" s="82"/>
      <c r="N115" s="85">
        <v>684</v>
      </c>
      <c r="O115" s="85"/>
    </row>
    <row r="116" spans="1:15" ht="45" customHeight="1" x14ac:dyDescent="0.25">
      <c r="A116" s="9" t="s">
        <v>76</v>
      </c>
      <c r="B116" s="81" t="s">
        <v>95</v>
      </c>
      <c r="C116" s="81"/>
      <c r="D116" s="86">
        <v>1</v>
      </c>
      <c r="E116" s="86"/>
      <c r="F116" s="83" t="s">
        <v>29</v>
      </c>
      <c r="G116" s="83"/>
      <c r="H116" s="12">
        <v>42205</v>
      </c>
      <c r="I116" s="13"/>
      <c r="J116" s="12">
        <v>42206</v>
      </c>
      <c r="K116" s="13"/>
      <c r="L116" s="82" t="s">
        <v>13</v>
      </c>
      <c r="M116" s="82"/>
      <c r="N116" s="85">
        <v>598.75</v>
      </c>
      <c r="O116" s="85"/>
    </row>
    <row r="117" spans="1:15" ht="45" customHeight="1" x14ac:dyDescent="0.25">
      <c r="A117" s="9" t="s">
        <v>76</v>
      </c>
      <c r="B117" s="81" t="s">
        <v>95</v>
      </c>
      <c r="C117" s="81"/>
      <c r="D117" s="86">
        <v>1</v>
      </c>
      <c r="E117" s="86"/>
      <c r="F117" s="83" t="s">
        <v>29</v>
      </c>
      <c r="G117" s="83"/>
      <c r="H117" s="12">
        <v>42205</v>
      </c>
      <c r="I117" s="13"/>
      <c r="J117" s="12">
        <v>42206</v>
      </c>
      <c r="K117" s="13"/>
      <c r="L117" s="82" t="s">
        <v>13</v>
      </c>
      <c r="M117" s="82"/>
      <c r="N117" s="85">
        <v>112.99</v>
      </c>
      <c r="O117" s="85"/>
    </row>
    <row r="118" spans="1:15" ht="45" customHeight="1" x14ac:dyDescent="0.25">
      <c r="A118" s="9" t="s">
        <v>76</v>
      </c>
      <c r="B118" s="81" t="s">
        <v>14</v>
      </c>
      <c r="C118" s="81"/>
      <c r="D118" s="86">
        <v>1</v>
      </c>
      <c r="E118" s="86"/>
      <c r="F118" s="83" t="s">
        <v>15</v>
      </c>
      <c r="G118" s="83"/>
      <c r="H118" s="12">
        <v>42205</v>
      </c>
      <c r="I118" s="13"/>
      <c r="J118" s="12">
        <v>42206</v>
      </c>
      <c r="K118" s="13"/>
      <c r="L118" s="82" t="s">
        <v>13</v>
      </c>
      <c r="M118" s="82"/>
      <c r="N118" s="85">
        <v>18</v>
      </c>
      <c r="O118" s="85"/>
    </row>
    <row r="119" spans="1:15" ht="45" customHeight="1" x14ac:dyDescent="0.25">
      <c r="A119" s="9" t="s">
        <v>76</v>
      </c>
      <c r="B119" s="81" t="s">
        <v>96</v>
      </c>
      <c r="C119" s="81"/>
      <c r="D119" s="86">
        <v>1</v>
      </c>
      <c r="E119" s="86"/>
      <c r="F119" s="83" t="s">
        <v>29</v>
      </c>
      <c r="G119" s="83"/>
      <c r="H119" s="12">
        <v>42151</v>
      </c>
      <c r="I119" s="13"/>
      <c r="J119" s="12">
        <v>42151</v>
      </c>
      <c r="K119" s="13"/>
      <c r="L119" s="82" t="s">
        <v>13</v>
      </c>
      <c r="M119" s="82"/>
      <c r="N119" s="85">
        <v>632</v>
      </c>
      <c r="O119" s="85"/>
    </row>
    <row r="120" spans="1:15" ht="45" customHeight="1" x14ac:dyDescent="0.25">
      <c r="A120" s="9" t="s">
        <v>76</v>
      </c>
      <c r="B120" s="81" t="s">
        <v>97</v>
      </c>
      <c r="C120" s="81"/>
      <c r="D120" s="86">
        <v>1</v>
      </c>
      <c r="E120" s="86"/>
      <c r="F120" s="83" t="s">
        <v>29</v>
      </c>
      <c r="G120" s="83"/>
      <c r="H120" s="12">
        <v>42166</v>
      </c>
      <c r="I120" s="13"/>
      <c r="J120" s="12">
        <v>42166</v>
      </c>
      <c r="K120" s="13"/>
      <c r="L120" s="82" t="s">
        <v>13</v>
      </c>
      <c r="M120" s="82"/>
      <c r="N120" s="85">
        <v>684</v>
      </c>
      <c r="O120" s="85"/>
    </row>
    <row r="121" spans="1:15" ht="45" customHeight="1" x14ac:dyDescent="0.25">
      <c r="A121" s="9" t="s">
        <v>76</v>
      </c>
      <c r="B121" s="81" t="s">
        <v>14</v>
      </c>
      <c r="C121" s="81"/>
      <c r="D121" s="86">
        <v>1</v>
      </c>
      <c r="E121" s="86"/>
      <c r="F121" s="83" t="s">
        <v>15</v>
      </c>
      <c r="G121" s="83"/>
      <c r="H121" s="12">
        <v>42166</v>
      </c>
      <c r="I121" s="13"/>
      <c r="J121" s="12">
        <v>42166</v>
      </c>
      <c r="K121" s="13"/>
      <c r="L121" s="82" t="s">
        <v>13</v>
      </c>
      <c r="M121" s="82"/>
      <c r="N121" s="85">
        <v>1060</v>
      </c>
      <c r="O121" s="85"/>
    </row>
    <row r="122" spans="1:15" ht="45" customHeight="1" x14ac:dyDescent="0.25">
      <c r="A122" s="9" t="s">
        <v>76</v>
      </c>
      <c r="B122" s="81" t="s">
        <v>14</v>
      </c>
      <c r="C122" s="81"/>
      <c r="D122" s="86">
        <v>1</v>
      </c>
      <c r="E122" s="86"/>
      <c r="F122" s="83" t="s">
        <v>15</v>
      </c>
      <c r="G122" s="83"/>
      <c r="H122" s="12">
        <v>42130</v>
      </c>
      <c r="I122" s="13"/>
      <c r="J122" s="12">
        <v>42130</v>
      </c>
      <c r="K122" s="13"/>
      <c r="L122" s="82" t="s">
        <v>13</v>
      </c>
      <c r="M122" s="82"/>
      <c r="N122" s="85">
        <v>1975</v>
      </c>
      <c r="O122" s="85"/>
    </row>
    <row r="123" spans="1:15" ht="45" customHeight="1" x14ac:dyDescent="0.25">
      <c r="A123" s="9" t="s">
        <v>76</v>
      </c>
      <c r="B123" s="81" t="s">
        <v>98</v>
      </c>
      <c r="C123" s="81"/>
      <c r="D123" s="86">
        <v>1</v>
      </c>
      <c r="E123" s="86"/>
      <c r="F123" s="83" t="s">
        <v>29</v>
      </c>
      <c r="G123" s="83"/>
      <c r="H123" s="12">
        <v>42178</v>
      </c>
      <c r="I123" s="13"/>
      <c r="J123" s="12">
        <v>42179</v>
      </c>
      <c r="K123" s="13"/>
      <c r="L123" s="82" t="s">
        <v>13</v>
      </c>
      <c r="M123" s="82"/>
      <c r="N123" s="85">
        <v>684</v>
      </c>
      <c r="O123" s="85"/>
    </row>
    <row r="124" spans="1:15" ht="45" customHeight="1" x14ac:dyDescent="0.25">
      <c r="A124" s="9" t="s">
        <v>76</v>
      </c>
      <c r="B124" s="81" t="s">
        <v>99</v>
      </c>
      <c r="C124" s="81"/>
      <c r="D124" s="86">
        <v>1</v>
      </c>
      <c r="E124" s="86"/>
      <c r="F124" s="83" t="s">
        <v>29</v>
      </c>
      <c r="G124" s="83"/>
      <c r="H124" s="12">
        <v>42180</v>
      </c>
      <c r="I124" s="13"/>
      <c r="J124" s="12">
        <v>42181</v>
      </c>
      <c r="K124" s="13"/>
      <c r="L124" s="82" t="s">
        <v>13</v>
      </c>
      <c r="M124" s="82"/>
      <c r="N124" s="85">
        <v>684</v>
      </c>
      <c r="O124" s="85"/>
    </row>
    <row r="125" spans="1:15" ht="45" customHeight="1" x14ac:dyDescent="0.25">
      <c r="A125" s="9" t="s">
        <v>76</v>
      </c>
      <c r="B125" s="81" t="s">
        <v>100</v>
      </c>
      <c r="C125" s="81"/>
      <c r="D125" s="86">
        <v>1</v>
      </c>
      <c r="E125" s="86"/>
      <c r="F125" s="83" t="s">
        <v>29</v>
      </c>
      <c r="G125" s="83"/>
      <c r="H125" s="12">
        <v>42180</v>
      </c>
      <c r="I125" s="13"/>
      <c r="J125" s="12">
        <v>42180</v>
      </c>
      <c r="K125" s="13"/>
      <c r="L125" s="82" t="s">
        <v>13</v>
      </c>
      <c r="M125" s="82"/>
      <c r="N125" s="85">
        <v>184</v>
      </c>
      <c r="O125" s="85"/>
    </row>
    <row r="126" spans="1:15" ht="45" customHeight="1" x14ac:dyDescent="0.25">
      <c r="A126" s="9" t="s">
        <v>76</v>
      </c>
      <c r="B126" s="81" t="s">
        <v>101</v>
      </c>
      <c r="C126" s="81"/>
      <c r="D126" s="86">
        <v>2</v>
      </c>
      <c r="E126" s="86"/>
      <c r="F126" s="83" t="s">
        <v>29</v>
      </c>
      <c r="G126" s="83"/>
      <c r="H126" s="12">
        <v>42159</v>
      </c>
      <c r="I126" s="13"/>
      <c r="J126" s="12">
        <v>42159</v>
      </c>
      <c r="K126" s="13"/>
      <c r="L126" s="82" t="s">
        <v>13</v>
      </c>
      <c r="M126" s="82"/>
      <c r="N126" s="85">
        <v>684</v>
      </c>
      <c r="O126" s="85"/>
    </row>
    <row r="127" spans="1:15" ht="45" customHeight="1" x14ac:dyDescent="0.25">
      <c r="A127" s="9" t="s">
        <v>76</v>
      </c>
      <c r="B127" s="81" t="s">
        <v>14</v>
      </c>
      <c r="C127" s="81"/>
      <c r="D127" s="86">
        <v>1</v>
      </c>
      <c r="E127" s="86"/>
      <c r="F127" s="83" t="s">
        <v>15</v>
      </c>
      <c r="G127" s="83"/>
      <c r="H127" s="12">
        <v>42159</v>
      </c>
      <c r="I127" s="13"/>
      <c r="J127" s="12">
        <v>42159</v>
      </c>
      <c r="K127" s="13"/>
      <c r="L127" s="82" t="s">
        <v>13</v>
      </c>
      <c r="M127" s="82"/>
      <c r="N127" s="85">
        <v>880</v>
      </c>
      <c r="O127" s="85"/>
    </row>
    <row r="128" spans="1:15" ht="45" customHeight="1" x14ac:dyDescent="0.25">
      <c r="A128" s="9" t="s">
        <v>76</v>
      </c>
      <c r="B128" s="81" t="s">
        <v>102</v>
      </c>
      <c r="C128" s="81"/>
      <c r="D128" s="86">
        <v>1</v>
      </c>
      <c r="E128" s="86"/>
      <c r="F128" s="83" t="s">
        <v>29</v>
      </c>
      <c r="G128" s="83"/>
      <c r="H128" s="12">
        <v>42187</v>
      </c>
      <c r="I128" s="13"/>
      <c r="J128" s="12">
        <v>42187</v>
      </c>
      <c r="K128" s="13"/>
      <c r="L128" s="82" t="s">
        <v>13</v>
      </c>
      <c r="M128" s="82"/>
      <c r="N128" s="85">
        <v>684</v>
      </c>
      <c r="O128" s="85"/>
    </row>
    <row r="129" spans="1:15" ht="45" customHeight="1" x14ac:dyDescent="0.25">
      <c r="A129" s="9" t="s">
        <v>76</v>
      </c>
      <c r="B129" s="81" t="s">
        <v>103</v>
      </c>
      <c r="C129" s="81"/>
      <c r="D129" s="86">
        <v>1</v>
      </c>
      <c r="E129" s="86"/>
      <c r="F129" s="83" t="s">
        <v>29</v>
      </c>
      <c r="G129" s="83"/>
      <c r="H129" s="12">
        <v>42200</v>
      </c>
      <c r="I129" s="13"/>
      <c r="J129" s="12">
        <v>42200</v>
      </c>
      <c r="K129" s="13"/>
      <c r="L129" s="82" t="s">
        <v>13</v>
      </c>
      <c r="M129" s="82"/>
      <c r="N129" s="85">
        <v>684</v>
      </c>
      <c r="O129" s="85"/>
    </row>
    <row r="130" spans="1:15" ht="45" customHeight="1" x14ac:dyDescent="0.25">
      <c r="A130" s="9" t="s">
        <v>76</v>
      </c>
      <c r="B130" s="81" t="s">
        <v>104</v>
      </c>
      <c r="C130" s="81"/>
      <c r="D130" s="86">
        <v>1</v>
      </c>
      <c r="E130" s="86"/>
      <c r="F130" s="83" t="s">
        <v>29</v>
      </c>
      <c r="G130" s="83"/>
      <c r="H130" s="12">
        <v>42216</v>
      </c>
      <c r="I130" s="13"/>
      <c r="J130" s="12">
        <v>42216</v>
      </c>
      <c r="K130" s="13"/>
      <c r="L130" s="82" t="s">
        <v>13</v>
      </c>
      <c r="M130" s="82"/>
      <c r="N130" s="85">
        <v>492.15</v>
      </c>
      <c r="O130" s="85"/>
    </row>
    <row r="131" spans="1:15" ht="45" customHeight="1" x14ac:dyDescent="0.25">
      <c r="A131" s="9" t="s">
        <v>76</v>
      </c>
      <c r="B131" s="81" t="s">
        <v>105</v>
      </c>
      <c r="C131" s="81"/>
      <c r="D131" s="86">
        <v>1</v>
      </c>
      <c r="E131" s="86"/>
      <c r="F131" s="83" t="s">
        <v>29</v>
      </c>
      <c r="G131" s="83"/>
      <c r="H131" s="12">
        <v>42165</v>
      </c>
      <c r="I131" s="13"/>
      <c r="J131" s="12">
        <v>42165</v>
      </c>
      <c r="K131" s="13"/>
      <c r="L131" s="82" t="s">
        <v>13</v>
      </c>
      <c r="M131" s="82"/>
      <c r="N131" s="85">
        <v>483.99</v>
      </c>
      <c r="O131" s="85"/>
    </row>
    <row r="132" spans="1:15" ht="45" customHeight="1" x14ac:dyDescent="0.25">
      <c r="A132" s="9" t="s">
        <v>76</v>
      </c>
      <c r="B132" s="81" t="s">
        <v>14</v>
      </c>
      <c r="C132" s="81"/>
      <c r="D132" s="86">
        <v>1</v>
      </c>
      <c r="E132" s="86"/>
      <c r="F132" s="83" t="s">
        <v>15</v>
      </c>
      <c r="G132" s="83"/>
      <c r="H132" s="12">
        <v>42165</v>
      </c>
      <c r="I132" s="13"/>
      <c r="J132" s="12">
        <v>42165</v>
      </c>
      <c r="K132" s="13"/>
      <c r="L132" s="82" t="s">
        <v>13</v>
      </c>
      <c r="M132" s="82"/>
      <c r="N132" s="85">
        <v>390</v>
      </c>
      <c r="O132" s="85"/>
    </row>
    <row r="133" spans="1:15" ht="45" customHeight="1" x14ac:dyDescent="0.25">
      <c r="A133" s="9" t="s">
        <v>76</v>
      </c>
      <c r="B133" s="81" t="s">
        <v>106</v>
      </c>
      <c r="C133" s="81"/>
      <c r="D133" s="86">
        <v>1</v>
      </c>
      <c r="E133" s="86"/>
      <c r="F133" s="83" t="s">
        <v>29</v>
      </c>
      <c r="G133" s="83"/>
      <c r="H133" s="12">
        <v>42170</v>
      </c>
      <c r="I133" s="13"/>
      <c r="J133" s="12">
        <v>42170</v>
      </c>
      <c r="K133" s="13"/>
      <c r="L133" s="82" t="s">
        <v>13</v>
      </c>
      <c r="M133" s="82"/>
      <c r="N133" s="85">
        <v>531.70000000000005</v>
      </c>
      <c r="O133" s="85"/>
    </row>
    <row r="134" spans="1:15" ht="45" customHeight="1" x14ac:dyDescent="0.25">
      <c r="A134" s="9" t="s">
        <v>76</v>
      </c>
      <c r="B134" s="81" t="s">
        <v>107</v>
      </c>
      <c r="C134" s="81"/>
      <c r="D134" s="86">
        <v>1</v>
      </c>
      <c r="E134" s="86"/>
      <c r="F134" s="83" t="s">
        <v>29</v>
      </c>
      <c r="G134" s="83"/>
      <c r="H134" s="12">
        <v>42220</v>
      </c>
      <c r="I134" s="13"/>
      <c r="J134" s="12">
        <v>42220</v>
      </c>
      <c r="K134" s="13"/>
      <c r="L134" s="82" t="s">
        <v>13</v>
      </c>
      <c r="M134" s="82"/>
      <c r="N134" s="85">
        <v>624.1</v>
      </c>
      <c r="O134" s="85"/>
    </row>
    <row r="135" spans="1:15" ht="45" customHeight="1" x14ac:dyDescent="0.25">
      <c r="A135" s="9" t="s">
        <v>76</v>
      </c>
      <c r="B135" s="81" t="s">
        <v>106</v>
      </c>
      <c r="C135" s="81"/>
      <c r="D135" s="86">
        <v>1</v>
      </c>
      <c r="E135" s="86"/>
      <c r="F135" s="83" t="s">
        <v>29</v>
      </c>
      <c r="G135" s="83"/>
      <c r="H135" s="12">
        <v>42170</v>
      </c>
      <c r="I135" s="13"/>
      <c r="J135" s="12">
        <v>42170</v>
      </c>
      <c r="K135" s="13"/>
      <c r="L135" s="82" t="s">
        <v>13</v>
      </c>
      <c r="M135" s="82"/>
      <c r="N135" s="85">
        <v>723</v>
      </c>
      <c r="O135" s="85"/>
    </row>
    <row r="136" spans="1:15" ht="45" customHeight="1" x14ac:dyDescent="0.25">
      <c r="A136" s="9" t="s">
        <v>76</v>
      </c>
      <c r="B136" s="81" t="s">
        <v>107</v>
      </c>
      <c r="C136" s="81"/>
      <c r="D136" s="86">
        <v>1</v>
      </c>
      <c r="E136" s="86"/>
      <c r="F136" s="83" t="s">
        <v>29</v>
      </c>
      <c r="G136" s="83"/>
      <c r="H136" s="12">
        <v>42220</v>
      </c>
      <c r="I136" s="13"/>
      <c r="J136" s="12">
        <v>42220</v>
      </c>
      <c r="K136" s="13"/>
      <c r="L136" s="82" t="s">
        <v>13</v>
      </c>
      <c r="M136" s="82"/>
      <c r="N136" s="85">
        <v>431</v>
      </c>
      <c r="O136" s="85"/>
    </row>
    <row r="137" spans="1:15" ht="45" customHeight="1" x14ac:dyDescent="0.25">
      <c r="A137" s="9" t="s">
        <v>76</v>
      </c>
      <c r="B137" s="81" t="s">
        <v>108</v>
      </c>
      <c r="C137" s="81"/>
      <c r="D137" s="86">
        <v>1</v>
      </c>
      <c r="E137" s="86"/>
      <c r="F137" s="83" t="s">
        <v>29</v>
      </c>
      <c r="G137" s="83"/>
      <c r="H137" s="12">
        <v>42251</v>
      </c>
      <c r="I137" s="13"/>
      <c r="J137" s="12">
        <v>42251</v>
      </c>
      <c r="K137" s="13"/>
      <c r="L137" s="82" t="s">
        <v>13</v>
      </c>
      <c r="M137" s="82"/>
      <c r="N137" s="85">
        <v>572.74</v>
      </c>
      <c r="O137" s="85"/>
    </row>
    <row r="138" spans="1:15" ht="45" customHeight="1" x14ac:dyDescent="0.25">
      <c r="A138" s="9" t="s">
        <v>76</v>
      </c>
      <c r="B138" s="81" t="s">
        <v>14</v>
      </c>
      <c r="C138" s="81"/>
      <c r="D138" s="86">
        <v>1</v>
      </c>
      <c r="E138" s="86"/>
      <c r="F138" s="83" t="s">
        <v>15</v>
      </c>
      <c r="G138" s="83"/>
      <c r="H138" s="12">
        <v>42251</v>
      </c>
      <c r="I138" s="13"/>
      <c r="J138" s="12">
        <v>42251</v>
      </c>
      <c r="K138" s="13"/>
      <c r="L138" s="82" t="s">
        <v>13</v>
      </c>
      <c r="M138" s="82"/>
      <c r="N138" s="85">
        <v>320</v>
      </c>
      <c r="O138" s="85"/>
    </row>
    <row r="139" spans="1:15" ht="45" customHeight="1" x14ac:dyDescent="0.25">
      <c r="A139" s="9" t="s">
        <v>76</v>
      </c>
      <c r="B139" s="81" t="s">
        <v>109</v>
      </c>
      <c r="C139" s="81"/>
      <c r="D139" s="86">
        <v>1</v>
      </c>
      <c r="E139" s="86"/>
      <c r="F139" s="83" t="s">
        <v>29</v>
      </c>
      <c r="G139" s="83"/>
      <c r="H139" s="12">
        <v>42235</v>
      </c>
      <c r="I139" s="13"/>
      <c r="J139" s="12">
        <v>42235</v>
      </c>
      <c r="K139" s="13"/>
      <c r="L139" s="82" t="s">
        <v>13</v>
      </c>
      <c r="M139" s="82"/>
      <c r="N139" s="85">
        <v>528.04</v>
      </c>
      <c r="O139" s="85"/>
    </row>
    <row r="140" spans="1:15" ht="45" customHeight="1" x14ac:dyDescent="0.25">
      <c r="A140" s="9" t="s">
        <v>76</v>
      </c>
      <c r="B140" s="81" t="s">
        <v>110</v>
      </c>
      <c r="C140" s="81"/>
      <c r="D140" s="86">
        <v>1</v>
      </c>
      <c r="E140" s="86"/>
      <c r="F140" s="83" t="s">
        <v>29</v>
      </c>
      <c r="G140" s="83"/>
      <c r="H140" s="12">
        <v>42233</v>
      </c>
      <c r="I140" s="13"/>
      <c r="J140" s="12">
        <v>42233</v>
      </c>
      <c r="K140" s="13"/>
      <c r="L140" s="82" t="s">
        <v>13</v>
      </c>
      <c r="M140" s="82"/>
      <c r="N140" s="85">
        <v>499.1</v>
      </c>
      <c r="O140" s="85"/>
    </row>
    <row r="141" spans="1:15" ht="45" customHeight="1" x14ac:dyDescent="0.25">
      <c r="A141" s="9" t="s">
        <v>76</v>
      </c>
      <c r="B141" s="81" t="s">
        <v>14</v>
      </c>
      <c r="C141" s="81"/>
      <c r="D141" s="86">
        <v>1</v>
      </c>
      <c r="E141" s="86"/>
      <c r="F141" s="83" t="s">
        <v>15</v>
      </c>
      <c r="G141" s="83"/>
      <c r="H141" s="12">
        <v>42233</v>
      </c>
      <c r="I141" s="13"/>
      <c r="J141" s="12">
        <v>42233</v>
      </c>
      <c r="K141" s="13"/>
      <c r="L141" s="82" t="s">
        <v>13</v>
      </c>
      <c r="M141" s="82"/>
      <c r="N141" s="85">
        <v>925</v>
      </c>
      <c r="O141" s="85"/>
    </row>
    <row r="142" spans="1:15" ht="45" customHeight="1" x14ac:dyDescent="0.25">
      <c r="A142" s="9" t="s">
        <v>76</v>
      </c>
      <c r="B142" s="81" t="s">
        <v>14</v>
      </c>
      <c r="C142" s="81"/>
      <c r="D142" s="86">
        <v>1</v>
      </c>
      <c r="E142" s="86"/>
      <c r="F142" s="83" t="s">
        <v>15</v>
      </c>
      <c r="G142" s="83"/>
      <c r="H142" s="12">
        <v>42192</v>
      </c>
      <c r="I142" s="13"/>
      <c r="J142" s="12">
        <v>42192</v>
      </c>
      <c r="K142" s="13"/>
      <c r="L142" s="82" t="s">
        <v>13</v>
      </c>
      <c r="M142" s="82"/>
      <c r="N142" s="85">
        <v>1990</v>
      </c>
      <c r="O142" s="85"/>
    </row>
    <row r="143" spans="1:15" ht="45" customHeight="1" x14ac:dyDescent="0.25">
      <c r="A143" s="9" t="s">
        <v>76</v>
      </c>
      <c r="B143" s="81" t="s">
        <v>111</v>
      </c>
      <c r="C143" s="81"/>
      <c r="D143" s="86">
        <v>1</v>
      </c>
      <c r="E143" s="86"/>
      <c r="F143" s="83" t="s">
        <v>12</v>
      </c>
      <c r="G143" s="83"/>
      <c r="H143" s="12">
        <v>42115</v>
      </c>
      <c r="I143" s="13"/>
      <c r="J143" s="12">
        <v>42115</v>
      </c>
      <c r="K143" s="13"/>
      <c r="L143" s="82" t="s">
        <v>13</v>
      </c>
      <c r="M143" s="82"/>
      <c r="N143" s="85">
        <v>2958</v>
      </c>
      <c r="O143" s="85"/>
    </row>
    <row r="144" spans="1:15" ht="45" customHeight="1" x14ac:dyDescent="0.25">
      <c r="A144" s="9" t="s">
        <v>76</v>
      </c>
      <c r="B144" s="81" t="s">
        <v>112</v>
      </c>
      <c r="C144" s="81"/>
      <c r="D144" s="86">
        <v>1</v>
      </c>
      <c r="E144" s="86"/>
      <c r="F144" s="83" t="s">
        <v>29</v>
      </c>
      <c r="G144" s="83"/>
      <c r="H144" s="12">
        <v>42279</v>
      </c>
      <c r="I144" s="13"/>
      <c r="J144" s="12">
        <v>42279</v>
      </c>
      <c r="K144" s="13"/>
      <c r="L144" s="82" t="s">
        <v>13</v>
      </c>
      <c r="M144" s="82"/>
      <c r="N144" s="85">
        <v>522.05999999999995</v>
      </c>
      <c r="O144" s="85"/>
    </row>
    <row r="145" spans="1:15" ht="45" customHeight="1" x14ac:dyDescent="0.25">
      <c r="A145" s="9" t="s">
        <v>76</v>
      </c>
      <c r="B145" s="81" t="s">
        <v>14</v>
      </c>
      <c r="C145" s="81"/>
      <c r="D145" s="86">
        <v>1</v>
      </c>
      <c r="E145" s="86"/>
      <c r="F145" s="83" t="s">
        <v>15</v>
      </c>
      <c r="G145" s="83"/>
      <c r="H145" s="12">
        <v>42279</v>
      </c>
      <c r="I145" s="13"/>
      <c r="J145" s="12">
        <v>42279</v>
      </c>
      <c r="K145" s="13"/>
      <c r="L145" s="82" t="s">
        <v>13</v>
      </c>
      <c r="M145" s="82"/>
      <c r="N145" s="85">
        <v>465</v>
      </c>
      <c r="O145" s="85"/>
    </row>
    <row r="146" spans="1:15" ht="45" customHeight="1" x14ac:dyDescent="0.25">
      <c r="A146" s="9" t="s">
        <v>76</v>
      </c>
      <c r="B146" s="81" t="s">
        <v>108</v>
      </c>
      <c r="C146" s="81"/>
      <c r="D146" s="86">
        <v>1</v>
      </c>
      <c r="E146" s="86"/>
      <c r="F146" s="83" t="s">
        <v>29</v>
      </c>
      <c r="G146" s="83"/>
      <c r="H146" s="12">
        <v>42290</v>
      </c>
      <c r="I146" s="13"/>
      <c r="J146" s="12">
        <v>42290</v>
      </c>
      <c r="K146" s="13"/>
      <c r="L146" s="82" t="s">
        <v>13</v>
      </c>
      <c r="M146" s="82"/>
      <c r="N146" s="85">
        <v>584.04999999999995</v>
      </c>
      <c r="O146" s="85"/>
    </row>
    <row r="147" spans="1:15" ht="45" customHeight="1" x14ac:dyDescent="0.25">
      <c r="A147" s="9" t="s">
        <v>76</v>
      </c>
      <c r="B147" s="81" t="s">
        <v>112</v>
      </c>
      <c r="C147" s="81"/>
      <c r="D147" s="86">
        <v>1</v>
      </c>
      <c r="E147" s="86"/>
      <c r="F147" s="83" t="s">
        <v>29</v>
      </c>
      <c r="G147" s="83"/>
      <c r="H147" s="12">
        <v>42284</v>
      </c>
      <c r="I147" s="13"/>
      <c r="J147" s="12">
        <v>42284</v>
      </c>
      <c r="K147" s="13"/>
      <c r="L147" s="82" t="s">
        <v>13</v>
      </c>
      <c r="M147" s="82"/>
      <c r="N147" s="85">
        <v>634.01</v>
      </c>
      <c r="O147" s="85"/>
    </row>
    <row r="148" spans="1:15" ht="45" customHeight="1" x14ac:dyDescent="0.25">
      <c r="A148" s="9" t="s">
        <v>76</v>
      </c>
      <c r="B148" s="81" t="s">
        <v>112</v>
      </c>
      <c r="C148" s="81"/>
      <c r="D148" s="86">
        <v>1</v>
      </c>
      <c r="E148" s="86"/>
      <c r="F148" s="83" t="s">
        <v>29</v>
      </c>
      <c r="G148" s="83"/>
      <c r="H148" s="12">
        <v>42284</v>
      </c>
      <c r="I148" s="13"/>
      <c r="J148" s="12">
        <v>42284</v>
      </c>
      <c r="K148" s="13"/>
      <c r="L148" s="82" t="s">
        <v>13</v>
      </c>
      <c r="M148" s="82"/>
      <c r="N148" s="85">
        <v>776</v>
      </c>
      <c r="O148" s="85"/>
    </row>
    <row r="149" spans="1:15" ht="45" customHeight="1" x14ac:dyDescent="0.25">
      <c r="A149" s="9" t="s">
        <v>76</v>
      </c>
      <c r="B149" s="81" t="s">
        <v>14</v>
      </c>
      <c r="C149" s="81"/>
      <c r="D149" s="86">
        <v>1</v>
      </c>
      <c r="E149" s="86"/>
      <c r="F149" s="83" t="s">
        <v>15</v>
      </c>
      <c r="G149" s="83"/>
      <c r="H149" s="12">
        <v>42284</v>
      </c>
      <c r="I149" s="13"/>
      <c r="J149" s="12">
        <v>42284</v>
      </c>
      <c r="K149" s="13"/>
      <c r="L149" s="82" t="s">
        <v>13</v>
      </c>
      <c r="M149" s="82"/>
      <c r="N149" s="85">
        <v>640</v>
      </c>
      <c r="O149" s="85"/>
    </row>
    <row r="150" spans="1:15" ht="45" customHeight="1" x14ac:dyDescent="0.25">
      <c r="A150" s="9" t="s">
        <v>76</v>
      </c>
      <c r="B150" s="81" t="s">
        <v>113</v>
      </c>
      <c r="C150" s="81"/>
      <c r="D150" s="86">
        <v>1</v>
      </c>
      <c r="E150" s="86"/>
      <c r="F150" s="83" t="s">
        <v>29</v>
      </c>
      <c r="G150" s="83"/>
      <c r="H150" s="12">
        <v>42279</v>
      </c>
      <c r="I150" s="13"/>
      <c r="J150" s="12">
        <v>42279</v>
      </c>
      <c r="K150" s="13"/>
      <c r="L150" s="82" t="s">
        <v>13</v>
      </c>
      <c r="M150" s="82"/>
      <c r="N150" s="85">
        <v>566.87</v>
      </c>
      <c r="O150" s="85"/>
    </row>
    <row r="151" spans="1:15" ht="45" customHeight="1" x14ac:dyDescent="0.25">
      <c r="A151" s="9" t="s">
        <v>76</v>
      </c>
      <c r="B151" s="81" t="s">
        <v>114</v>
      </c>
      <c r="C151" s="81"/>
      <c r="D151" s="86">
        <v>1</v>
      </c>
      <c r="E151" s="86"/>
      <c r="F151" s="83" t="s">
        <v>29</v>
      </c>
      <c r="G151" s="83"/>
      <c r="H151" s="12">
        <v>42279</v>
      </c>
      <c r="I151" s="13"/>
      <c r="J151" s="12">
        <v>42279</v>
      </c>
      <c r="K151" s="13"/>
      <c r="L151" s="82" t="s">
        <v>13</v>
      </c>
      <c r="M151" s="82"/>
      <c r="N151" s="85">
        <v>187</v>
      </c>
      <c r="O151" s="85"/>
    </row>
    <row r="152" spans="1:15" ht="45" customHeight="1" x14ac:dyDescent="0.25">
      <c r="A152" s="9" t="s">
        <v>76</v>
      </c>
      <c r="B152" s="81" t="s">
        <v>14</v>
      </c>
      <c r="C152" s="81"/>
      <c r="D152" s="86">
        <v>1</v>
      </c>
      <c r="E152" s="86"/>
      <c r="F152" s="83" t="s">
        <v>15</v>
      </c>
      <c r="G152" s="83"/>
      <c r="H152" s="12">
        <v>42279</v>
      </c>
      <c r="I152" s="13"/>
      <c r="J152" s="12">
        <v>42279</v>
      </c>
      <c r="K152" s="13"/>
      <c r="L152" s="82" t="s">
        <v>13</v>
      </c>
      <c r="M152" s="82"/>
      <c r="N152" s="85">
        <v>1840</v>
      </c>
      <c r="O152" s="85"/>
    </row>
    <row r="153" spans="1:15" ht="45" customHeight="1" x14ac:dyDescent="0.25">
      <c r="A153" s="9" t="s">
        <v>76</v>
      </c>
      <c r="B153" s="81" t="s">
        <v>14</v>
      </c>
      <c r="C153" s="81"/>
      <c r="D153" s="86">
        <v>1</v>
      </c>
      <c r="E153" s="86"/>
      <c r="F153" s="83" t="s">
        <v>15</v>
      </c>
      <c r="G153" s="83"/>
      <c r="H153" s="12">
        <v>42272</v>
      </c>
      <c r="I153" s="13"/>
      <c r="J153" s="12">
        <v>42272</v>
      </c>
      <c r="K153" s="13"/>
      <c r="L153" s="82" t="s">
        <v>13</v>
      </c>
      <c r="M153" s="82"/>
      <c r="N153" s="85">
        <v>4538</v>
      </c>
      <c r="O153" s="85"/>
    </row>
    <row r="154" spans="1:15" ht="45" customHeight="1" x14ac:dyDescent="0.25">
      <c r="A154" s="9" t="s">
        <v>76</v>
      </c>
      <c r="B154" s="81" t="s">
        <v>115</v>
      </c>
      <c r="C154" s="81"/>
      <c r="D154" s="86">
        <v>4</v>
      </c>
      <c r="E154" s="86"/>
      <c r="F154" s="83" t="s">
        <v>29</v>
      </c>
      <c r="G154" s="83"/>
      <c r="H154" s="12">
        <v>42237</v>
      </c>
      <c r="I154" s="13"/>
      <c r="J154" s="12">
        <v>42237</v>
      </c>
      <c r="K154" s="13"/>
      <c r="L154" s="82" t="s">
        <v>13</v>
      </c>
      <c r="M154" s="82"/>
      <c r="N154" s="85">
        <v>684</v>
      </c>
      <c r="O154" s="85"/>
    </row>
    <row r="155" spans="1:15" ht="45" customHeight="1" x14ac:dyDescent="0.25">
      <c r="A155" s="9" t="s">
        <v>76</v>
      </c>
      <c r="B155" s="81" t="s">
        <v>115</v>
      </c>
      <c r="C155" s="81"/>
      <c r="D155" s="86">
        <v>4</v>
      </c>
      <c r="E155" s="86"/>
      <c r="F155" s="83" t="s">
        <v>29</v>
      </c>
      <c r="G155" s="83"/>
      <c r="H155" s="12">
        <v>42237</v>
      </c>
      <c r="I155" s="13"/>
      <c r="J155" s="12">
        <v>42237</v>
      </c>
      <c r="K155" s="13"/>
      <c r="L155" s="82" t="s">
        <v>13</v>
      </c>
      <c r="M155" s="82"/>
      <c r="N155" s="85">
        <v>732</v>
      </c>
      <c r="O155" s="85"/>
    </row>
    <row r="156" spans="1:15" ht="45" customHeight="1" x14ac:dyDescent="0.25">
      <c r="A156" s="9" t="s">
        <v>76</v>
      </c>
      <c r="B156" s="81" t="s">
        <v>14</v>
      </c>
      <c r="C156" s="81"/>
      <c r="D156" s="86">
        <v>1</v>
      </c>
      <c r="E156" s="86"/>
      <c r="F156" s="83" t="s">
        <v>15</v>
      </c>
      <c r="G156" s="83"/>
      <c r="H156" s="12">
        <v>42237</v>
      </c>
      <c r="I156" s="13"/>
      <c r="J156" s="12">
        <v>42237</v>
      </c>
      <c r="K156" s="13"/>
      <c r="L156" s="82" t="s">
        <v>13</v>
      </c>
      <c r="M156" s="82"/>
      <c r="N156" s="85">
        <v>1040</v>
      </c>
      <c r="O156" s="85"/>
    </row>
    <row r="157" spans="1:15" ht="45" customHeight="1" x14ac:dyDescent="0.25">
      <c r="A157" s="9" t="s">
        <v>76</v>
      </c>
      <c r="B157" s="81" t="s">
        <v>116</v>
      </c>
      <c r="C157" s="81"/>
      <c r="D157" s="86">
        <v>1</v>
      </c>
      <c r="E157" s="86"/>
      <c r="F157" s="83" t="s">
        <v>29</v>
      </c>
      <c r="G157" s="83"/>
      <c r="H157" s="12">
        <v>42220</v>
      </c>
      <c r="I157" s="13"/>
      <c r="J157" s="12">
        <v>42220</v>
      </c>
      <c r="K157" s="13"/>
      <c r="L157" s="82" t="s">
        <v>13</v>
      </c>
      <c r="M157" s="82"/>
      <c r="N157" s="85">
        <v>684</v>
      </c>
      <c r="O157" s="85"/>
    </row>
    <row r="158" spans="1:15" ht="45" customHeight="1" x14ac:dyDescent="0.25">
      <c r="A158" s="9" t="s">
        <v>76</v>
      </c>
      <c r="B158" s="81" t="s">
        <v>117</v>
      </c>
      <c r="C158" s="81"/>
      <c r="D158" s="86">
        <v>1</v>
      </c>
      <c r="E158" s="86"/>
      <c r="F158" s="83" t="s">
        <v>29</v>
      </c>
      <c r="G158" s="83"/>
      <c r="H158" s="12">
        <v>42208</v>
      </c>
      <c r="I158" s="13"/>
      <c r="J158" s="12">
        <v>42208</v>
      </c>
      <c r="K158" s="13"/>
      <c r="L158" s="82" t="s">
        <v>13</v>
      </c>
      <c r="M158" s="82"/>
      <c r="N158" s="85">
        <v>644</v>
      </c>
      <c r="O158" s="85"/>
    </row>
    <row r="159" spans="1:15" ht="45" customHeight="1" x14ac:dyDescent="0.25">
      <c r="A159" s="9" t="s">
        <v>76</v>
      </c>
      <c r="B159" s="81" t="s">
        <v>118</v>
      </c>
      <c r="C159" s="81"/>
      <c r="D159" s="86">
        <v>1</v>
      </c>
      <c r="E159" s="86"/>
      <c r="F159" s="83" t="s">
        <v>29</v>
      </c>
      <c r="G159" s="83"/>
      <c r="H159" s="12">
        <v>42222</v>
      </c>
      <c r="I159" s="13"/>
      <c r="J159" s="12">
        <v>42222</v>
      </c>
      <c r="K159" s="13"/>
      <c r="L159" s="82" t="s">
        <v>13</v>
      </c>
      <c r="M159" s="82"/>
      <c r="N159" s="85">
        <v>592</v>
      </c>
      <c r="O159" s="85"/>
    </row>
    <row r="160" spans="1:15" ht="45" customHeight="1" x14ac:dyDescent="0.25">
      <c r="A160" s="9" t="s">
        <v>76</v>
      </c>
      <c r="B160" s="81" t="s">
        <v>14</v>
      </c>
      <c r="C160" s="81"/>
      <c r="D160" s="86">
        <v>1</v>
      </c>
      <c r="E160" s="86"/>
      <c r="F160" s="83" t="s">
        <v>15</v>
      </c>
      <c r="G160" s="83"/>
      <c r="H160" s="12">
        <v>42222</v>
      </c>
      <c r="I160" s="13"/>
      <c r="J160" s="12">
        <v>42222</v>
      </c>
      <c r="K160" s="13"/>
      <c r="L160" s="82" t="s">
        <v>13</v>
      </c>
      <c r="M160" s="82"/>
      <c r="N160" s="85">
        <v>500</v>
      </c>
      <c r="O160" s="85"/>
    </row>
    <row r="161" spans="1:15" ht="45" customHeight="1" x14ac:dyDescent="0.25">
      <c r="A161" s="9" t="s">
        <v>76</v>
      </c>
      <c r="B161" s="81" t="s">
        <v>119</v>
      </c>
      <c r="C161" s="81"/>
      <c r="D161" s="86">
        <v>1</v>
      </c>
      <c r="E161" s="86"/>
      <c r="F161" s="83" t="s">
        <v>29</v>
      </c>
      <c r="G161" s="83"/>
      <c r="H161" s="12">
        <v>42236</v>
      </c>
      <c r="I161" s="13"/>
      <c r="J161" s="12">
        <v>42236</v>
      </c>
      <c r="K161" s="13"/>
      <c r="L161" s="82" t="s">
        <v>13</v>
      </c>
      <c r="M161" s="82"/>
      <c r="N161" s="85">
        <v>484</v>
      </c>
      <c r="O161" s="85"/>
    </row>
    <row r="162" spans="1:15" ht="45" customHeight="1" x14ac:dyDescent="0.25">
      <c r="A162" s="9" t="s">
        <v>76</v>
      </c>
      <c r="B162" s="81" t="s">
        <v>120</v>
      </c>
      <c r="C162" s="81"/>
      <c r="D162" s="86">
        <v>1</v>
      </c>
      <c r="E162" s="86"/>
      <c r="F162" s="83" t="s">
        <v>29</v>
      </c>
      <c r="G162" s="83"/>
      <c r="H162" s="12">
        <v>42249</v>
      </c>
      <c r="I162" s="13"/>
      <c r="J162" s="12">
        <v>42249</v>
      </c>
      <c r="K162" s="13"/>
      <c r="L162" s="82" t="s">
        <v>13</v>
      </c>
      <c r="M162" s="82"/>
      <c r="N162" s="85">
        <v>684</v>
      </c>
      <c r="O162" s="85"/>
    </row>
    <row r="163" spans="1:15" ht="45" customHeight="1" x14ac:dyDescent="0.25">
      <c r="A163" s="9" t="s">
        <v>76</v>
      </c>
      <c r="B163" s="81" t="s">
        <v>120</v>
      </c>
      <c r="C163" s="81"/>
      <c r="D163" s="86">
        <v>1</v>
      </c>
      <c r="E163" s="86"/>
      <c r="F163" s="83" t="s">
        <v>29</v>
      </c>
      <c r="G163" s="83"/>
      <c r="H163" s="12">
        <v>42249</v>
      </c>
      <c r="I163" s="13"/>
      <c r="J163" s="12">
        <v>42249</v>
      </c>
      <c r="K163" s="13"/>
      <c r="L163" s="82" t="s">
        <v>13</v>
      </c>
      <c r="M163" s="82"/>
      <c r="N163" s="85">
        <v>313</v>
      </c>
      <c r="O163" s="85"/>
    </row>
    <row r="164" spans="1:15" ht="45" customHeight="1" x14ac:dyDescent="0.25">
      <c r="A164" s="9" t="s">
        <v>76</v>
      </c>
      <c r="B164" s="81" t="s">
        <v>14</v>
      </c>
      <c r="C164" s="81"/>
      <c r="D164" s="86">
        <v>1</v>
      </c>
      <c r="E164" s="86"/>
      <c r="F164" s="83" t="s">
        <v>15</v>
      </c>
      <c r="G164" s="83"/>
      <c r="H164" s="12">
        <v>42249</v>
      </c>
      <c r="I164" s="13"/>
      <c r="J164" s="12">
        <v>42249</v>
      </c>
      <c r="K164" s="13"/>
      <c r="L164" s="82" t="s">
        <v>13</v>
      </c>
      <c r="M164" s="82"/>
      <c r="N164" s="85">
        <v>2280</v>
      </c>
      <c r="O164" s="85"/>
    </row>
    <row r="165" spans="1:15" ht="45" customHeight="1" x14ac:dyDescent="0.25">
      <c r="A165" s="9" t="s">
        <v>76</v>
      </c>
      <c r="B165" s="81" t="s">
        <v>121</v>
      </c>
      <c r="C165" s="81"/>
      <c r="D165" s="86">
        <v>2</v>
      </c>
      <c r="E165" s="86"/>
      <c r="F165" s="83" t="s">
        <v>29</v>
      </c>
      <c r="G165" s="83"/>
      <c r="H165" s="12">
        <v>42255</v>
      </c>
      <c r="I165" s="13"/>
      <c r="J165" s="12">
        <v>42255</v>
      </c>
      <c r="K165" s="13"/>
      <c r="L165" s="82" t="s">
        <v>13</v>
      </c>
      <c r="M165" s="82"/>
      <c r="N165" s="85">
        <v>1201</v>
      </c>
      <c r="O165" s="85"/>
    </row>
    <row r="166" spans="1:15" ht="45" customHeight="1" x14ac:dyDescent="0.25">
      <c r="A166" s="9" t="s">
        <v>76</v>
      </c>
      <c r="B166" s="81" t="s">
        <v>14</v>
      </c>
      <c r="C166" s="81"/>
      <c r="D166" s="86">
        <v>1</v>
      </c>
      <c r="E166" s="86"/>
      <c r="F166" s="83" t="s">
        <v>15</v>
      </c>
      <c r="G166" s="83"/>
      <c r="H166" s="12">
        <v>42255</v>
      </c>
      <c r="I166" s="13"/>
      <c r="J166" s="12">
        <v>42255</v>
      </c>
      <c r="K166" s="13"/>
      <c r="L166" s="82" t="s">
        <v>13</v>
      </c>
      <c r="M166" s="82"/>
      <c r="N166" s="85">
        <v>14</v>
      </c>
      <c r="O166" s="85"/>
    </row>
    <row r="167" spans="1:15" ht="45" customHeight="1" x14ac:dyDescent="0.25">
      <c r="A167" s="9" t="s">
        <v>76</v>
      </c>
      <c r="B167" s="81" t="s">
        <v>14</v>
      </c>
      <c r="C167" s="81"/>
      <c r="D167" s="86">
        <v>1</v>
      </c>
      <c r="E167" s="86"/>
      <c r="F167" s="83" t="s">
        <v>15</v>
      </c>
      <c r="G167" s="83"/>
      <c r="H167" s="12">
        <v>42256</v>
      </c>
      <c r="I167" s="13"/>
      <c r="J167" s="12">
        <v>42256</v>
      </c>
      <c r="K167" s="13"/>
      <c r="L167" s="82" t="s">
        <v>13</v>
      </c>
      <c r="M167" s="82"/>
      <c r="N167" s="85">
        <v>490</v>
      </c>
      <c r="O167" s="85"/>
    </row>
    <row r="168" spans="1:15" ht="45" customHeight="1" x14ac:dyDescent="0.25">
      <c r="A168" s="9" t="s">
        <v>76</v>
      </c>
      <c r="B168" s="81" t="s">
        <v>122</v>
      </c>
      <c r="C168" s="81"/>
      <c r="D168" s="86">
        <v>1</v>
      </c>
      <c r="E168" s="86"/>
      <c r="F168" s="83" t="s">
        <v>29</v>
      </c>
      <c r="G168" s="83"/>
      <c r="H168" s="12">
        <v>42269</v>
      </c>
      <c r="I168" s="13"/>
      <c r="J168" s="12">
        <v>42276</v>
      </c>
      <c r="K168" s="13"/>
      <c r="L168" s="82" t="s">
        <v>13</v>
      </c>
      <c r="M168" s="82"/>
      <c r="N168" s="85">
        <v>592</v>
      </c>
      <c r="O168" s="85"/>
    </row>
    <row r="169" spans="1:15" ht="45" customHeight="1" x14ac:dyDescent="0.25">
      <c r="A169" s="9" t="s">
        <v>76</v>
      </c>
      <c r="B169" s="81" t="s">
        <v>122</v>
      </c>
      <c r="C169" s="81"/>
      <c r="D169" s="86">
        <v>1</v>
      </c>
      <c r="E169" s="86"/>
      <c r="F169" s="83" t="s">
        <v>29</v>
      </c>
      <c r="G169" s="83"/>
      <c r="H169" s="12">
        <v>42270</v>
      </c>
      <c r="I169" s="13"/>
      <c r="J169" s="12">
        <v>42271</v>
      </c>
      <c r="K169" s="13"/>
      <c r="L169" s="82" t="s">
        <v>13</v>
      </c>
      <c r="M169" s="82"/>
      <c r="N169" s="85">
        <v>184</v>
      </c>
      <c r="O169" s="85"/>
    </row>
    <row r="170" spans="1:15" ht="45" customHeight="1" x14ac:dyDescent="0.25">
      <c r="A170" s="9" t="s">
        <v>76</v>
      </c>
      <c r="B170" s="81" t="s">
        <v>123</v>
      </c>
      <c r="C170" s="81"/>
      <c r="D170" s="86">
        <v>1</v>
      </c>
      <c r="E170" s="86"/>
      <c r="F170" s="83" t="s">
        <v>29</v>
      </c>
      <c r="G170" s="83"/>
      <c r="H170" s="12">
        <v>42277</v>
      </c>
      <c r="I170" s="13"/>
      <c r="J170" s="12">
        <v>42278</v>
      </c>
      <c r="K170" s="13"/>
      <c r="L170" s="82" t="s">
        <v>13</v>
      </c>
      <c r="M170" s="82"/>
      <c r="N170" s="85">
        <v>684</v>
      </c>
      <c r="O170" s="85"/>
    </row>
    <row r="171" spans="1:15" ht="45" customHeight="1" x14ac:dyDescent="0.25">
      <c r="A171" s="9" t="s">
        <v>76</v>
      </c>
      <c r="B171" s="81" t="s">
        <v>124</v>
      </c>
      <c r="C171" s="81"/>
      <c r="D171" s="86">
        <v>1</v>
      </c>
      <c r="E171" s="86"/>
      <c r="F171" s="83" t="s">
        <v>29</v>
      </c>
      <c r="G171" s="83"/>
      <c r="H171" s="12">
        <v>42269</v>
      </c>
      <c r="I171" s="13"/>
      <c r="J171" s="12">
        <v>42272</v>
      </c>
      <c r="K171" s="13"/>
      <c r="L171" s="82" t="s">
        <v>13</v>
      </c>
      <c r="M171" s="82"/>
      <c r="N171" s="85">
        <v>684</v>
      </c>
      <c r="O171" s="85"/>
    </row>
    <row r="172" spans="1:15" ht="45" customHeight="1" x14ac:dyDescent="0.25">
      <c r="A172" s="9" t="s">
        <v>76</v>
      </c>
      <c r="B172" s="81" t="s">
        <v>122</v>
      </c>
      <c r="C172" s="81"/>
      <c r="D172" s="86">
        <v>1</v>
      </c>
      <c r="E172" s="86"/>
      <c r="F172" s="83" t="s">
        <v>29</v>
      </c>
      <c r="G172" s="83"/>
      <c r="H172" s="12">
        <v>42269</v>
      </c>
      <c r="I172" s="13"/>
      <c r="J172" s="12">
        <v>42276</v>
      </c>
      <c r="K172" s="13"/>
      <c r="L172" s="82" t="s">
        <v>13</v>
      </c>
      <c r="M172" s="82"/>
      <c r="N172" s="85">
        <v>133</v>
      </c>
      <c r="O172" s="85"/>
    </row>
    <row r="173" spans="1:15" ht="45" customHeight="1" x14ac:dyDescent="0.25">
      <c r="A173" s="9" t="s">
        <v>76</v>
      </c>
      <c r="B173" s="81" t="s">
        <v>124</v>
      </c>
      <c r="C173" s="81"/>
      <c r="D173" s="86">
        <v>1</v>
      </c>
      <c r="E173" s="86"/>
      <c r="F173" s="83" t="s">
        <v>29</v>
      </c>
      <c r="G173" s="83"/>
      <c r="H173" s="12">
        <v>42269</v>
      </c>
      <c r="I173" s="13"/>
      <c r="J173" s="12">
        <v>42272</v>
      </c>
      <c r="K173" s="13"/>
      <c r="L173" s="82" t="s">
        <v>13</v>
      </c>
      <c r="M173" s="82"/>
      <c r="N173" s="85">
        <v>145</v>
      </c>
      <c r="O173" s="85"/>
    </row>
    <row r="174" spans="1:15" ht="45" customHeight="1" x14ac:dyDescent="0.25">
      <c r="A174" s="9" t="s">
        <v>76</v>
      </c>
      <c r="B174" s="81" t="s">
        <v>14</v>
      </c>
      <c r="C174" s="81"/>
      <c r="D174" s="86">
        <v>1</v>
      </c>
      <c r="E174" s="86"/>
      <c r="F174" s="83" t="s">
        <v>15</v>
      </c>
      <c r="G174" s="83"/>
      <c r="H174" s="12">
        <v>42269</v>
      </c>
      <c r="I174" s="13"/>
      <c r="J174" s="12">
        <v>42269</v>
      </c>
      <c r="K174" s="13"/>
      <c r="L174" s="82" t="s">
        <v>13</v>
      </c>
      <c r="M174" s="82"/>
      <c r="N174" s="85">
        <v>5</v>
      </c>
      <c r="O174" s="85"/>
    </row>
    <row r="175" spans="1:15" ht="45" customHeight="1" x14ac:dyDescent="0.25">
      <c r="A175" s="9" t="s">
        <v>76</v>
      </c>
      <c r="B175" s="81" t="s">
        <v>125</v>
      </c>
      <c r="C175" s="81"/>
      <c r="D175" s="86">
        <v>3</v>
      </c>
      <c r="E175" s="86"/>
      <c r="F175" s="83" t="s">
        <v>29</v>
      </c>
      <c r="G175" s="83"/>
      <c r="H175" s="12">
        <v>42311</v>
      </c>
      <c r="I175" s="13"/>
      <c r="J175" s="12">
        <v>42311</v>
      </c>
      <c r="K175" s="13"/>
      <c r="L175" s="82" t="s">
        <v>13</v>
      </c>
      <c r="M175" s="82"/>
      <c r="N175" s="85">
        <v>534.08000000000004</v>
      </c>
      <c r="O175" s="85"/>
    </row>
    <row r="176" spans="1:15" ht="45" customHeight="1" x14ac:dyDescent="0.25">
      <c r="A176" s="9" t="s">
        <v>76</v>
      </c>
      <c r="B176" s="81" t="s">
        <v>125</v>
      </c>
      <c r="C176" s="81"/>
      <c r="D176" s="86">
        <v>3</v>
      </c>
      <c r="E176" s="86"/>
      <c r="F176" s="83" t="s">
        <v>29</v>
      </c>
      <c r="G176" s="83"/>
      <c r="H176" s="12">
        <v>42311</v>
      </c>
      <c r="I176" s="13"/>
      <c r="J176" s="12">
        <v>42311</v>
      </c>
      <c r="K176" s="13"/>
      <c r="L176" s="82" t="s">
        <v>13</v>
      </c>
      <c r="M176" s="82"/>
      <c r="N176" s="85">
        <v>846</v>
      </c>
      <c r="O176" s="85"/>
    </row>
    <row r="177" spans="1:15" ht="45" customHeight="1" x14ac:dyDescent="0.25">
      <c r="A177" s="9" t="s">
        <v>76</v>
      </c>
      <c r="B177" s="81" t="s">
        <v>14</v>
      </c>
      <c r="C177" s="81"/>
      <c r="D177" s="86">
        <v>1</v>
      </c>
      <c r="E177" s="86"/>
      <c r="F177" s="83" t="s">
        <v>15</v>
      </c>
      <c r="G177" s="83"/>
      <c r="H177" s="12">
        <v>42311</v>
      </c>
      <c r="I177" s="13"/>
      <c r="J177" s="12">
        <v>42311</v>
      </c>
      <c r="K177" s="13"/>
      <c r="L177" s="82" t="s">
        <v>13</v>
      </c>
      <c r="M177" s="82"/>
      <c r="N177" s="85">
        <v>1994.6</v>
      </c>
      <c r="O177" s="85"/>
    </row>
    <row r="178" spans="1:15" ht="45" customHeight="1" x14ac:dyDescent="0.25">
      <c r="A178" s="9" t="s">
        <v>76</v>
      </c>
      <c r="B178" s="81" t="s">
        <v>14</v>
      </c>
      <c r="C178" s="81"/>
      <c r="D178" s="86">
        <v>1</v>
      </c>
      <c r="E178" s="86"/>
      <c r="F178" s="83" t="s">
        <v>15</v>
      </c>
      <c r="G178" s="83"/>
      <c r="H178" s="12">
        <v>42264</v>
      </c>
      <c r="I178" s="13"/>
      <c r="J178" s="12">
        <v>42264</v>
      </c>
      <c r="K178" s="13"/>
      <c r="L178" s="82" t="s">
        <v>13</v>
      </c>
      <c r="M178" s="82"/>
      <c r="N178" s="85">
        <v>220</v>
      </c>
      <c r="O178" s="85"/>
    </row>
    <row r="179" spans="1:15" ht="45" customHeight="1" x14ac:dyDescent="0.25">
      <c r="A179" s="9" t="s">
        <v>76</v>
      </c>
      <c r="B179" s="81" t="s">
        <v>126</v>
      </c>
      <c r="C179" s="81"/>
      <c r="D179" s="86">
        <v>2</v>
      </c>
      <c r="E179" s="86"/>
      <c r="F179" s="83" t="s">
        <v>127</v>
      </c>
      <c r="G179" s="83"/>
      <c r="H179" s="12">
        <v>42300</v>
      </c>
      <c r="I179" s="13"/>
      <c r="J179" s="12">
        <v>42303</v>
      </c>
      <c r="K179" s="13"/>
      <c r="L179" s="82" t="s">
        <v>13</v>
      </c>
      <c r="M179" s="82"/>
      <c r="N179" s="85">
        <v>1105.5</v>
      </c>
      <c r="O179" s="85"/>
    </row>
    <row r="180" spans="1:15" ht="45" customHeight="1" x14ac:dyDescent="0.25">
      <c r="A180" s="9" t="s">
        <v>76</v>
      </c>
      <c r="B180" s="81" t="s">
        <v>128</v>
      </c>
      <c r="C180" s="81"/>
      <c r="D180" s="86">
        <v>1</v>
      </c>
      <c r="E180" s="86"/>
      <c r="F180" s="83" t="s">
        <v>129</v>
      </c>
      <c r="G180" s="83"/>
      <c r="H180" s="12">
        <v>42353</v>
      </c>
      <c r="I180" s="13"/>
      <c r="J180" s="12">
        <v>42353</v>
      </c>
      <c r="K180" s="13"/>
      <c r="L180" s="82" t="s">
        <v>13</v>
      </c>
      <c r="M180" s="82"/>
      <c r="N180" s="85">
        <v>438</v>
      </c>
      <c r="O180" s="85"/>
    </row>
    <row r="181" spans="1:15" ht="45" customHeight="1" x14ac:dyDescent="0.25">
      <c r="A181" s="9" t="s">
        <v>76</v>
      </c>
      <c r="B181" s="81" t="s">
        <v>130</v>
      </c>
      <c r="C181" s="81"/>
      <c r="D181" s="86">
        <v>1</v>
      </c>
      <c r="E181" s="86"/>
      <c r="F181" s="83" t="s">
        <v>29</v>
      </c>
      <c r="G181" s="83"/>
      <c r="H181" s="12">
        <v>42292</v>
      </c>
      <c r="I181" s="13"/>
      <c r="J181" s="12">
        <v>42297</v>
      </c>
      <c r="K181" s="13"/>
      <c r="L181" s="82" t="s">
        <v>13</v>
      </c>
      <c r="M181" s="82"/>
      <c r="N181" s="85">
        <v>417.07</v>
      </c>
      <c r="O181" s="85"/>
    </row>
    <row r="182" spans="1:15" ht="45" customHeight="1" x14ac:dyDescent="0.25">
      <c r="A182" s="9" t="s">
        <v>76</v>
      </c>
      <c r="B182" s="81" t="s">
        <v>14</v>
      </c>
      <c r="C182" s="81"/>
      <c r="D182" s="86">
        <v>1</v>
      </c>
      <c r="E182" s="86"/>
      <c r="F182" s="83" t="s">
        <v>15</v>
      </c>
      <c r="G182" s="83"/>
      <c r="H182" s="12">
        <v>42292</v>
      </c>
      <c r="I182" s="13"/>
      <c r="J182" s="12">
        <v>42292</v>
      </c>
      <c r="K182" s="13"/>
      <c r="L182" s="82" t="s">
        <v>13</v>
      </c>
      <c r="M182" s="82"/>
      <c r="N182" s="85">
        <v>750</v>
      </c>
      <c r="O182" s="85"/>
    </row>
    <row r="183" spans="1:15" ht="45" customHeight="1" x14ac:dyDescent="0.25">
      <c r="A183" s="9" t="s">
        <v>76</v>
      </c>
      <c r="B183" s="81" t="s">
        <v>131</v>
      </c>
      <c r="C183" s="81"/>
      <c r="D183" s="86">
        <v>2</v>
      </c>
      <c r="E183" s="86"/>
      <c r="F183" s="83" t="s">
        <v>29</v>
      </c>
      <c r="G183" s="83"/>
      <c r="H183" s="12">
        <v>42307</v>
      </c>
      <c r="I183" s="13"/>
      <c r="J183" s="12">
        <v>42311</v>
      </c>
      <c r="K183" s="13"/>
      <c r="L183" s="82" t="s">
        <v>13</v>
      </c>
      <c r="M183" s="82"/>
      <c r="N183" s="85">
        <v>684</v>
      </c>
      <c r="O183" s="85"/>
    </row>
    <row r="184" spans="1:15" ht="45" customHeight="1" x14ac:dyDescent="0.25">
      <c r="A184" s="9" t="s">
        <v>76</v>
      </c>
      <c r="B184" s="81" t="s">
        <v>132</v>
      </c>
      <c r="C184" s="81"/>
      <c r="D184" s="86">
        <v>1</v>
      </c>
      <c r="E184" s="86"/>
      <c r="F184" s="83" t="s">
        <v>29</v>
      </c>
      <c r="G184" s="83"/>
      <c r="H184" s="12">
        <v>42306</v>
      </c>
      <c r="I184" s="13"/>
      <c r="J184" s="12">
        <v>42307</v>
      </c>
      <c r="K184" s="13"/>
      <c r="L184" s="82" t="s">
        <v>13</v>
      </c>
      <c r="M184" s="82"/>
      <c r="N184" s="85">
        <v>634</v>
      </c>
      <c r="O184" s="85"/>
    </row>
    <row r="185" spans="1:15" ht="45" customHeight="1" x14ac:dyDescent="0.25">
      <c r="A185" s="9" t="s">
        <v>76</v>
      </c>
      <c r="B185" s="81" t="s">
        <v>133</v>
      </c>
      <c r="C185" s="81"/>
      <c r="D185" s="86">
        <v>1</v>
      </c>
      <c r="E185" s="86"/>
      <c r="F185" s="83" t="s">
        <v>12</v>
      </c>
      <c r="G185" s="83"/>
      <c r="H185" s="12">
        <v>42305</v>
      </c>
      <c r="I185" s="13"/>
      <c r="J185" s="12">
        <v>42307</v>
      </c>
      <c r="K185" s="13"/>
      <c r="L185" s="82" t="s">
        <v>13</v>
      </c>
      <c r="M185" s="82"/>
      <c r="N185" s="85">
        <v>968</v>
      </c>
      <c r="O185" s="85"/>
    </row>
    <row r="186" spans="1:15" ht="45" customHeight="1" x14ac:dyDescent="0.25">
      <c r="A186" s="9" t="s">
        <v>76</v>
      </c>
      <c r="B186" s="81" t="s">
        <v>131</v>
      </c>
      <c r="C186" s="81"/>
      <c r="D186" s="86">
        <v>2</v>
      </c>
      <c r="E186" s="86"/>
      <c r="F186" s="83" t="s">
        <v>29</v>
      </c>
      <c r="G186" s="83"/>
      <c r="H186" s="12">
        <v>42307</v>
      </c>
      <c r="I186" s="13"/>
      <c r="J186" s="12">
        <v>42311</v>
      </c>
      <c r="K186" s="13"/>
      <c r="L186" s="82" t="s">
        <v>13</v>
      </c>
      <c r="M186" s="82"/>
      <c r="N186" s="85">
        <v>460</v>
      </c>
      <c r="O186" s="85"/>
    </row>
    <row r="187" spans="1:15" ht="45" customHeight="1" x14ac:dyDescent="0.25">
      <c r="A187" s="9" t="s">
        <v>76</v>
      </c>
      <c r="B187" s="81" t="s">
        <v>132</v>
      </c>
      <c r="C187" s="81"/>
      <c r="D187" s="86">
        <v>1</v>
      </c>
      <c r="E187" s="86"/>
      <c r="F187" s="83" t="s">
        <v>29</v>
      </c>
      <c r="G187" s="83"/>
      <c r="H187" s="12">
        <v>42306</v>
      </c>
      <c r="I187" s="13"/>
      <c r="J187" s="12">
        <v>42307</v>
      </c>
      <c r="K187" s="13"/>
      <c r="L187" s="82" t="s">
        <v>13</v>
      </c>
      <c r="M187" s="82"/>
      <c r="N187" s="85">
        <v>194</v>
      </c>
      <c r="O187" s="85"/>
    </row>
    <row r="188" spans="1:15" ht="45" customHeight="1" x14ac:dyDescent="0.25">
      <c r="A188" s="9" t="s">
        <v>76</v>
      </c>
      <c r="B188" s="81" t="s">
        <v>14</v>
      </c>
      <c r="C188" s="81"/>
      <c r="D188" s="86">
        <v>1</v>
      </c>
      <c r="E188" s="86"/>
      <c r="F188" s="83" t="s">
        <v>15</v>
      </c>
      <c r="G188" s="83"/>
      <c r="H188" s="12">
        <v>42306</v>
      </c>
      <c r="I188" s="13"/>
      <c r="J188" s="12">
        <v>42307</v>
      </c>
      <c r="K188" s="13"/>
      <c r="L188" s="82" t="s">
        <v>13</v>
      </c>
      <c r="M188" s="82"/>
      <c r="N188" s="85">
        <v>200</v>
      </c>
      <c r="O188" s="85"/>
    </row>
    <row r="189" spans="1:15" ht="45" customHeight="1" x14ac:dyDescent="0.25">
      <c r="A189" s="9" t="s">
        <v>76</v>
      </c>
      <c r="B189" s="81" t="s">
        <v>14</v>
      </c>
      <c r="C189" s="81"/>
      <c r="D189" s="86">
        <v>1</v>
      </c>
      <c r="E189" s="86"/>
      <c r="F189" s="83" t="s">
        <v>15</v>
      </c>
      <c r="G189" s="83"/>
      <c r="H189" s="12">
        <v>42296</v>
      </c>
      <c r="I189" s="13"/>
      <c r="J189" s="12">
        <v>42299</v>
      </c>
      <c r="K189" s="13"/>
      <c r="L189" s="82" t="s">
        <v>13</v>
      </c>
      <c r="M189" s="82"/>
      <c r="N189" s="85">
        <v>2705</v>
      </c>
      <c r="O189" s="85"/>
    </row>
    <row r="190" spans="1:15" ht="45" customHeight="1" x14ac:dyDescent="0.25">
      <c r="A190" s="9" t="s">
        <v>76</v>
      </c>
      <c r="B190" s="81" t="s">
        <v>134</v>
      </c>
      <c r="C190" s="81"/>
      <c r="D190" s="86">
        <v>1</v>
      </c>
      <c r="E190" s="86"/>
      <c r="F190" s="83" t="s">
        <v>12</v>
      </c>
      <c r="G190" s="83"/>
      <c r="H190" s="12">
        <v>42314</v>
      </c>
      <c r="I190" s="13"/>
      <c r="J190" s="12">
        <v>42314</v>
      </c>
      <c r="K190" s="13"/>
      <c r="L190" s="82" t="s">
        <v>13</v>
      </c>
      <c r="M190" s="82"/>
      <c r="N190" s="85">
        <v>959</v>
      </c>
      <c r="O190" s="85"/>
    </row>
    <row r="191" spans="1:15" ht="45" customHeight="1" x14ac:dyDescent="0.25">
      <c r="A191" s="9" t="s">
        <v>76</v>
      </c>
      <c r="B191" s="81" t="s">
        <v>135</v>
      </c>
      <c r="C191" s="81"/>
      <c r="D191" s="86">
        <v>1</v>
      </c>
      <c r="E191" s="86"/>
      <c r="F191" s="83" t="s">
        <v>136</v>
      </c>
      <c r="G191" s="83"/>
      <c r="H191" s="12">
        <v>42319</v>
      </c>
      <c r="I191" s="13"/>
      <c r="J191" s="12">
        <v>42319</v>
      </c>
      <c r="K191" s="13"/>
      <c r="L191" s="82" t="s">
        <v>13</v>
      </c>
      <c r="M191" s="82"/>
      <c r="N191" s="85">
        <v>1597.6</v>
      </c>
      <c r="O191" s="85"/>
    </row>
    <row r="192" spans="1:15" ht="45" customHeight="1" x14ac:dyDescent="0.25">
      <c r="A192" s="9" t="s">
        <v>76</v>
      </c>
      <c r="B192" s="81" t="s">
        <v>137</v>
      </c>
      <c r="C192" s="81"/>
      <c r="D192" s="86">
        <v>3</v>
      </c>
      <c r="E192" s="86"/>
      <c r="F192" s="83" t="s">
        <v>29</v>
      </c>
      <c r="G192" s="83"/>
      <c r="H192" s="12">
        <v>42317</v>
      </c>
      <c r="I192" s="13"/>
      <c r="J192" s="12">
        <v>42317</v>
      </c>
      <c r="K192" s="13"/>
      <c r="L192" s="82" t="s">
        <v>13</v>
      </c>
      <c r="M192" s="82"/>
      <c r="N192" s="85">
        <v>684</v>
      </c>
      <c r="O192" s="85"/>
    </row>
    <row r="193" spans="1:15" ht="45" customHeight="1" x14ac:dyDescent="0.25">
      <c r="A193" s="9" t="s">
        <v>76</v>
      </c>
      <c r="B193" s="81" t="s">
        <v>112</v>
      </c>
      <c r="C193" s="81"/>
      <c r="D193" s="86">
        <v>1</v>
      </c>
      <c r="E193" s="86"/>
      <c r="F193" s="83" t="s">
        <v>29</v>
      </c>
      <c r="G193" s="83"/>
      <c r="H193" s="12">
        <v>42328</v>
      </c>
      <c r="I193" s="13"/>
      <c r="J193" s="12">
        <v>42328</v>
      </c>
      <c r="K193" s="13"/>
      <c r="L193" s="82" t="s">
        <v>13</v>
      </c>
      <c r="M193" s="82"/>
      <c r="N193" s="85">
        <v>92</v>
      </c>
      <c r="O193" s="85"/>
    </row>
    <row r="194" spans="1:15" ht="45" customHeight="1" x14ac:dyDescent="0.25">
      <c r="A194" s="9" t="s">
        <v>76</v>
      </c>
      <c r="B194" s="81" t="s">
        <v>137</v>
      </c>
      <c r="C194" s="81"/>
      <c r="D194" s="86">
        <v>3</v>
      </c>
      <c r="E194" s="86"/>
      <c r="F194" s="83" t="s">
        <v>29</v>
      </c>
      <c r="G194" s="83"/>
      <c r="H194" s="12">
        <v>42317</v>
      </c>
      <c r="I194" s="13"/>
      <c r="J194" s="12">
        <v>42317</v>
      </c>
      <c r="K194" s="13"/>
      <c r="L194" s="82" t="s">
        <v>13</v>
      </c>
      <c r="M194" s="82"/>
      <c r="N194" s="85">
        <v>863</v>
      </c>
      <c r="O194" s="85"/>
    </row>
    <row r="195" spans="1:15" ht="45" customHeight="1" x14ac:dyDescent="0.25">
      <c r="A195" s="9" t="s">
        <v>76</v>
      </c>
      <c r="B195" s="81" t="s">
        <v>135</v>
      </c>
      <c r="C195" s="81"/>
      <c r="D195" s="86">
        <v>1</v>
      </c>
      <c r="E195" s="86"/>
      <c r="F195" s="83" t="s">
        <v>136</v>
      </c>
      <c r="G195" s="83"/>
      <c r="H195" s="12">
        <v>42319</v>
      </c>
      <c r="I195" s="13"/>
      <c r="J195" s="12">
        <v>42319</v>
      </c>
      <c r="K195" s="13"/>
      <c r="L195" s="82" t="s">
        <v>13</v>
      </c>
      <c r="M195" s="82"/>
      <c r="N195" s="85">
        <v>631</v>
      </c>
      <c r="O195" s="85"/>
    </row>
    <row r="196" spans="1:15" ht="45" customHeight="1" x14ac:dyDescent="0.25">
      <c r="A196" s="9" t="s">
        <v>76</v>
      </c>
      <c r="B196" s="81" t="s">
        <v>112</v>
      </c>
      <c r="C196" s="81"/>
      <c r="D196" s="86">
        <v>1</v>
      </c>
      <c r="E196" s="86"/>
      <c r="F196" s="83" t="s">
        <v>29</v>
      </c>
      <c r="G196" s="83"/>
      <c r="H196" s="12">
        <v>42328</v>
      </c>
      <c r="I196" s="13"/>
      <c r="J196" s="12">
        <v>42328</v>
      </c>
      <c r="K196" s="13"/>
      <c r="L196" s="82" t="s">
        <v>13</v>
      </c>
      <c r="M196" s="82"/>
      <c r="N196" s="85">
        <v>370.03</v>
      </c>
      <c r="O196" s="85"/>
    </row>
    <row r="197" spans="1:15" ht="45" customHeight="1" x14ac:dyDescent="0.25">
      <c r="A197" s="9" t="s">
        <v>76</v>
      </c>
      <c r="B197" s="81" t="s">
        <v>14</v>
      </c>
      <c r="C197" s="81"/>
      <c r="D197" s="86">
        <v>1</v>
      </c>
      <c r="E197" s="86"/>
      <c r="F197" s="83" t="s">
        <v>15</v>
      </c>
      <c r="G197" s="83"/>
      <c r="H197" s="12">
        <v>42328</v>
      </c>
      <c r="I197" s="13"/>
      <c r="J197" s="12">
        <v>42328</v>
      </c>
      <c r="K197" s="13"/>
      <c r="L197" s="82" t="s">
        <v>13</v>
      </c>
      <c r="M197" s="82"/>
      <c r="N197" s="85">
        <v>835</v>
      </c>
      <c r="O197" s="85"/>
    </row>
    <row r="198" spans="1:15" ht="45" customHeight="1" x14ac:dyDescent="0.25">
      <c r="A198" s="9" t="s">
        <v>76</v>
      </c>
      <c r="B198" s="81" t="s">
        <v>138</v>
      </c>
      <c r="C198" s="81"/>
      <c r="D198" s="86">
        <v>2</v>
      </c>
      <c r="E198" s="86"/>
      <c r="F198" s="83" t="s">
        <v>12</v>
      </c>
      <c r="G198" s="83"/>
      <c r="H198" s="12">
        <v>42314</v>
      </c>
      <c r="I198" s="13"/>
      <c r="J198" s="12">
        <v>42314</v>
      </c>
      <c r="K198" s="13"/>
      <c r="L198" s="82" t="s">
        <v>13</v>
      </c>
      <c r="M198" s="82"/>
      <c r="N198" s="85">
        <v>6275.58</v>
      </c>
      <c r="O198" s="85"/>
    </row>
    <row r="199" spans="1:15" ht="45" customHeight="1" x14ac:dyDescent="0.25">
      <c r="A199" s="9" t="s">
        <v>76</v>
      </c>
      <c r="B199" s="81" t="s">
        <v>139</v>
      </c>
      <c r="C199" s="81"/>
      <c r="D199" s="86">
        <v>2</v>
      </c>
      <c r="E199" s="86"/>
      <c r="F199" s="83" t="s">
        <v>12</v>
      </c>
      <c r="G199" s="83"/>
      <c r="H199" s="12">
        <v>42339</v>
      </c>
      <c r="I199" s="13"/>
      <c r="J199" s="12">
        <v>42339</v>
      </c>
      <c r="K199" s="13"/>
      <c r="L199" s="82" t="s">
        <v>13</v>
      </c>
      <c r="M199" s="82"/>
      <c r="N199" s="85">
        <v>1615</v>
      </c>
      <c r="O199" s="85"/>
    </row>
    <row r="200" spans="1:15" ht="45" customHeight="1" x14ac:dyDescent="0.25">
      <c r="A200" s="9" t="s">
        <v>76</v>
      </c>
      <c r="B200" s="81" t="s">
        <v>14</v>
      </c>
      <c r="C200" s="81"/>
      <c r="D200" s="86">
        <v>1</v>
      </c>
      <c r="E200" s="86"/>
      <c r="F200" s="83" t="s">
        <v>15</v>
      </c>
      <c r="G200" s="83"/>
      <c r="H200" s="12">
        <v>42349</v>
      </c>
      <c r="I200" s="13"/>
      <c r="J200" s="12">
        <v>42349</v>
      </c>
      <c r="K200" s="13"/>
      <c r="L200" s="82" t="s">
        <v>13</v>
      </c>
      <c r="M200" s="82"/>
      <c r="N200" s="85">
        <v>2925</v>
      </c>
      <c r="O200" s="85"/>
    </row>
    <row r="201" spans="1:15" ht="45" customHeight="1" x14ac:dyDescent="0.25">
      <c r="A201" s="9" t="s">
        <v>76</v>
      </c>
      <c r="B201" s="81" t="s">
        <v>140</v>
      </c>
      <c r="C201" s="81"/>
      <c r="D201" s="86">
        <v>2</v>
      </c>
      <c r="E201" s="86"/>
      <c r="F201" s="83" t="s">
        <v>29</v>
      </c>
      <c r="G201" s="83"/>
      <c r="H201" s="12">
        <v>42347</v>
      </c>
      <c r="I201" s="13"/>
      <c r="J201" s="12">
        <v>42347</v>
      </c>
      <c r="K201" s="13"/>
      <c r="L201" s="82" t="s">
        <v>13</v>
      </c>
      <c r="M201" s="82"/>
      <c r="N201" s="85">
        <v>656.41</v>
      </c>
      <c r="O201" s="85"/>
    </row>
    <row r="202" spans="1:15" ht="45" customHeight="1" x14ac:dyDescent="0.25">
      <c r="A202" s="9" t="s">
        <v>76</v>
      </c>
      <c r="B202" s="81" t="s">
        <v>141</v>
      </c>
      <c r="C202" s="81"/>
      <c r="D202" s="86">
        <v>2</v>
      </c>
      <c r="E202" s="86"/>
      <c r="F202" s="83" t="s">
        <v>12</v>
      </c>
      <c r="G202" s="83"/>
      <c r="H202" s="12">
        <v>42339</v>
      </c>
      <c r="I202" s="13"/>
      <c r="J202" s="12">
        <v>42339</v>
      </c>
      <c r="K202" s="13"/>
      <c r="L202" s="82" t="s">
        <v>13</v>
      </c>
      <c r="M202" s="82"/>
      <c r="N202" s="85">
        <v>760</v>
      </c>
      <c r="O202" s="85"/>
    </row>
    <row r="203" spans="1:15" ht="45" customHeight="1" x14ac:dyDescent="0.25">
      <c r="A203" s="9" t="s">
        <v>76</v>
      </c>
      <c r="B203" s="81" t="s">
        <v>141</v>
      </c>
      <c r="C203" s="81"/>
      <c r="D203" s="86">
        <v>1</v>
      </c>
      <c r="E203" s="86"/>
      <c r="F203" s="83" t="s">
        <v>12</v>
      </c>
      <c r="G203" s="83"/>
      <c r="H203" s="12">
        <v>42339</v>
      </c>
      <c r="I203" s="13"/>
      <c r="J203" s="12">
        <v>42339</v>
      </c>
      <c r="K203" s="13"/>
      <c r="L203" s="82" t="s">
        <v>13</v>
      </c>
      <c r="M203" s="82"/>
      <c r="N203" s="85">
        <v>1393</v>
      </c>
      <c r="O203" s="85"/>
    </row>
    <row r="204" spans="1:15" ht="45" customHeight="1" x14ac:dyDescent="0.25">
      <c r="A204" s="9" t="s">
        <v>76</v>
      </c>
      <c r="B204" s="81" t="s">
        <v>142</v>
      </c>
      <c r="C204" s="81"/>
      <c r="D204" s="86">
        <v>1</v>
      </c>
      <c r="E204" s="86"/>
      <c r="F204" s="83" t="s">
        <v>29</v>
      </c>
      <c r="G204" s="83"/>
      <c r="H204" s="12">
        <v>42352</v>
      </c>
      <c r="I204" s="13"/>
      <c r="J204" s="12">
        <v>42352</v>
      </c>
      <c r="K204" s="13"/>
      <c r="L204" s="82" t="s">
        <v>13</v>
      </c>
      <c r="M204" s="82"/>
      <c r="N204" s="85">
        <v>582.96</v>
      </c>
      <c r="O204" s="85"/>
    </row>
    <row r="205" spans="1:15" ht="45" customHeight="1" x14ac:dyDescent="0.25">
      <c r="A205" s="9" t="s">
        <v>76</v>
      </c>
      <c r="B205" s="81" t="s">
        <v>140</v>
      </c>
      <c r="C205" s="81"/>
      <c r="D205" s="86">
        <v>2</v>
      </c>
      <c r="E205" s="86"/>
      <c r="F205" s="83" t="s">
        <v>29</v>
      </c>
      <c r="G205" s="83"/>
      <c r="H205" s="12">
        <v>42347</v>
      </c>
      <c r="I205" s="13"/>
      <c r="J205" s="12">
        <v>42347</v>
      </c>
      <c r="K205" s="13"/>
      <c r="L205" s="82" t="s">
        <v>13</v>
      </c>
      <c r="M205" s="82"/>
      <c r="N205" s="85">
        <v>580</v>
      </c>
      <c r="O205" s="85"/>
    </row>
    <row r="206" spans="1:15" ht="45" customHeight="1" x14ac:dyDescent="0.25">
      <c r="A206" s="9" t="s">
        <v>76</v>
      </c>
      <c r="B206" s="81" t="s">
        <v>141</v>
      </c>
      <c r="C206" s="81"/>
      <c r="D206" s="86">
        <v>1</v>
      </c>
      <c r="E206" s="86"/>
      <c r="F206" s="83" t="s">
        <v>12</v>
      </c>
      <c r="G206" s="83"/>
      <c r="H206" s="12">
        <v>42339</v>
      </c>
      <c r="I206" s="13"/>
      <c r="J206" s="12">
        <v>42339</v>
      </c>
      <c r="K206" s="13"/>
      <c r="L206" s="82" t="s">
        <v>13</v>
      </c>
      <c r="M206" s="82"/>
      <c r="N206" s="85">
        <v>360</v>
      </c>
      <c r="O206" s="85"/>
    </row>
    <row r="207" spans="1:15" ht="45" customHeight="1" x14ac:dyDescent="0.25">
      <c r="A207" s="9" t="s">
        <v>76</v>
      </c>
      <c r="B207" s="81" t="s">
        <v>14</v>
      </c>
      <c r="C207" s="81"/>
      <c r="D207" s="86">
        <v>1</v>
      </c>
      <c r="E207" s="86"/>
      <c r="F207" s="83" t="s">
        <v>15</v>
      </c>
      <c r="G207" s="83"/>
      <c r="H207" s="12">
        <v>42339</v>
      </c>
      <c r="I207" s="13"/>
      <c r="J207" s="12">
        <v>42339</v>
      </c>
      <c r="K207" s="13"/>
      <c r="L207" s="82" t="s">
        <v>13</v>
      </c>
      <c r="M207" s="82"/>
      <c r="N207" s="85">
        <v>1389</v>
      </c>
      <c r="O207" s="85"/>
    </row>
    <row r="208" spans="1:15" ht="45" customHeight="1" x14ac:dyDescent="0.25">
      <c r="A208" s="9" t="s">
        <v>76</v>
      </c>
      <c r="B208" s="81" t="s">
        <v>143</v>
      </c>
      <c r="C208" s="81"/>
      <c r="D208" s="86">
        <v>2</v>
      </c>
      <c r="E208" s="86"/>
      <c r="F208" s="83" t="s">
        <v>29</v>
      </c>
      <c r="G208" s="83"/>
      <c r="H208" s="12">
        <v>42346</v>
      </c>
      <c r="I208" s="13"/>
      <c r="J208" s="12">
        <v>42348</v>
      </c>
      <c r="K208" s="13"/>
      <c r="L208" s="82" t="s">
        <v>13</v>
      </c>
      <c r="M208" s="82"/>
      <c r="N208" s="85">
        <v>955</v>
      </c>
      <c r="O208" s="85"/>
    </row>
    <row r="209" spans="1:15" ht="45" customHeight="1" x14ac:dyDescent="0.25">
      <c r="A209" s="9" t="s">
        <v>76</v>
      </c>
      <c r="B209" s="81" t="s">
        <v>144</v>
      </c>
      <c r="C209" s="81"/>
      <c r="D209" s="86">
        <v>1</v>
      </c>
      <c r="E209" s="86"/>
      <c r="F209" s="83" t="s">
        <v>29</v>
      </c>
      <c r="G209" s="83"/>
      <c r="H209" s="12">
        <v>42348</v>
      </c>
      <c r="I209" s="13"/>
      <c r="J209" s="12">
        <v>42349</v>
      </c>
      <c r="K209" s="13"/>
      <c r="L209" s="82" t="s">
        <v>13</v>
      </c>
      <c r="M209" s="82"/>
      <c r="N209" s="85">
        <v>392</v>
      </c>
      <c r="O209" s="85"/>
    </row>
    <row r="210" spans="1:15" ht="45" customHeight="1" x14ac:dyDescent="0.25">
      <c r="A210" s="9" t="s">
        <v>76</v>
      </c>
      <c r="B210" s="81" t="s">
        <v>145</v>
      </c>
      <c r="C210" s="81"/>
      <c r="D210" s="86">
        <v>1</v>
      </c>
      <c r="E210" s="86"/>
      <c r="F210" s="83" t="s">
        <v>29</v>
      </c>
      <c r="G210" s="83"/>
      <c r="H210" s="12">
        <v>42354</v>
      </c>
      <c r="I210" s="13"/>
      <c r="J210" s="12">
        <v>42354</v>
      </c>
      <c r="K210" s="13"/>
      <c r="L210" s="82" t="s">
        <v>13</v>
      </c>
      <c r="M210" s="82"/>
      <c r="N210" s="85">
        <v>483.99</v>
      </c>
      <c r="O210" s="85"/>
    </row>
    <row r="211" spans="1:15" ht="45" customHeight="1" x14ac:dyDescent="0.25">
      <c r="A211" s="9" t="s">
        <v>76</v>
      </c>
      <c r="B211" s="81" t="s">
        <v>14</v>
      </c>
      <c r="C211" s="81"/>
      <c r="D211" s="86">
        <v>1</v>
      </c>
      <c r="E211" s="86"/>
      <c r="F211" s="83" t="s">
        <v>15</v>
      </c>
      <c r="G211" s="83"/>
      <c r="H211" s="12">
        <v>42354</v>
      </c>
      <c r="I211" s="13"/>
      <c r="J211" s="12">
        <v>42354</v>
      </c>
      <c r="K211" s="13"/>
      <c r="L211" s="82" t="s">
        <v>13</v>
      </c>
      <c r="M211" s="82"/>
      <c r="N211" s="85">
        <v>1220</v>
      </c>
      <c r="O211" s="85"/>
    </row>
    <row r="212" spans="1:15" ht="45" customHeight="1" x14ac:dyDescent="0.25">
      <c r="A212" s="9" t="s">
        <v>76</v>
      </c>
      <c r="B212" s="81" t="s">
        <v>146</v>
      </c>
      <c r="C212" s="81"/>
      <c r="D212" s="86">
        <v>1</v>
      </c>
      <c r="E212" s="86"/>
      <c r="F212" s="83" t="s">
        <v>12</v>
      </c>
      <c r="G212" s="83"/>
      <c r="H212" s="12">
        <v>42356</v>
      </c>
      <c r="I212" s="13"/>
      <c r="J212" s="12">
        <v>42356</v>
      </c>
      <c r="K212" s="13"/>
      <c r="L212" s="82" t="s">
        <v>13</v>
      </c>
      <c r="M212" s="82"/>
      <c r="N212" s="85">
        <v>1544</v>
      </c>
      <c r="O212" s="85"/>
    </row>
    <row r="213" spans="1:15" ht="45" customHeight="1" x14ac:dyDescent="0.25">
      <c r="A213" s="9" t="s">
        <v>76</v>
      </c>
      <c r="B213" s="81" t="s">
        <v>147</v>
      </c>
      <c r="C213" s="81"/>
      <c r="D213" s="86">
        <v>1</v>
      </c>
      <c r="E213" s="86"/>
      <c r="F213" s="83" t="s">
        <v>148</v>
      </c>
      <c r="G213" s="83"/>
      <c r="H213" s="12">
        <v>42286</v>
      </c>
      <c r="I213" s="13"/>
      <c r="J213" s="12">
        <v>42286</v>
      </c>
      <c r="K213" s="13"/>
      <c r="L213" s="82" t="s">
        <v>13</v>
      </c>
      <c r="M213" s="82"/>
      <c r="N213" s="85">
        <v>960</v>
      </c>
      <c r="O213" s="85"/>
    </row>
    <row r="214" spans="1:15" ht="45" customHeight="1" x14ac:dyDescent="0.25">
      <c r="A214" s="9" t="s">
        <v>76</v>
      </c>
      <c r="B214" s="81" t="s">
        <v>146</v>
      </c>
      <c r="C214" s="81"/>
      <c r="D214" s="86">
        <v>1</v>
      </c>
      <c r="E214" s="86"/>
      <c r="F214" s="83" t="s">
        <v>12</v>
      </c>
      <c r="G214" s="83"/>
      <c r="H214" s="12">
        <v>42356</v>
      </c>
      <c r="I214" s="13"/>
      <c r="J214" s="12">
        <v>42356</v>
      </c>
      <c r="K214" s="13"/>
      <c r="L214" s="82" t="s">
        <v>13</v>
      </c>
      <c r="M214" s="82"/>
      <c r="N214" s="85">
        <v>219</v>
      </c>
      <c r="O214" s="85"/>
    </row>
    <row r="215" spans="1:15" ht="45" customHeight="1" x14ac:dyDescent="0.25">
      <c r="A215" s="9" t="s">
        <v>76</v>
      </c>
      <c r="B215" s="81" t="s">
        <v>147</v>
      </c>
      <c r="C215" s="81"/>
      <c r="D215" s="86">
        <v>1</v>
      </c>
      <c r="E215" s="86"/>
      <c r="F215" s="83" t="s">
        <v>148</v>
      </c>
      <c r="G215" s="83"/>
      <c r="H215" s="12">
        <v>42286</v>
      </c>
      <c r="I215" s="13"/>
      <c r="J215" s="12">
        <v>42286</v>
      </c>
      <c r="K215" s="13"/>
      <c r="L215" s="82" t="s">
        <v>13</v>
      </c>
      <c r="M215" s="82"/>
      <c r="N215" s="85">
        <v>260</v>
      </c>
      <c r="O215" s="85"/>
    </row>
    <row r="216" spans="1:15" ht="45" customHeight="1" x14ac:dyDescent="0.25">
      <c r="A216" s="9" t="s">
        <v>76</v>
      </c>
      <c r="B216" s="81" t="s">
        <v>149</v>
      </c>
      <c r="C216" s="81"/>
      <c r="D216" s="86">
        <v>1</v>
      </c>
      <c r="E216" s="86"/>
      <c r="F216" s="83" t="s">
        <v>29</v>
      </c>
      <c r="G216" s="83"/>
      <c r="H216" s="12">
        <v>42360</v>
      </c>
      <c r="I216" s="13"/>
      <c r="J216" s="12">
        <v>42360</v>
      </c>
      <c r="K216" s="13"/>
      <c r="L216" s="82" t="s">
        <v>13</v>
      </c>
      <c r="M216" s="82"/>
      <c r="N216" s="85">
        <v>813.02</v>
      </c>
      <c r="O216" s="85"/>
    </row>
    <row r="217" spans="1:15" ht="45" customHeight="1" x14ac:dyDescent="0.25">
      <c r="A217" s="9" t="s">
        <v>76</v>
      </c>
      <c r="B217" s="81" t="s">
        <v>149</v>
      </c>
      <c r="C217" s="81"/>
      <c r="D217" s="86">
        <v>1</v>
      </c>
      <c r="E217" s="86"/>
      <c r="F217" s="83" t="s">
        <v>29</v>
      </c>
      <c r="G217" s="83"/>
      <c r="H217" s="12">
        <v>42360</v>
      </c>
      <c r="I217" s="13"/>
      <c r="J217" s="12">
        <v>42360</v>
      </c>
      <c r="K217" s="13"/>
      <c r="L217" s="82" t="s">
        <v>13</v>
      </c>
      <c r="M217" s="82"/>
      <c r="N217" s="85">
        <v>216</v>
      </c>
      <c r="O217" s="85"/>
    </row>
    <row r="218" spans="1:15" ht="45" customHeight="1" x14ac:dyDescent="0.25">
      <c r="A218" s="9" t="s">
        <v>76</v>
      </c>
      <c r="B218" s="81" t="s">
        <v>14</v>
      </c>
      <c r="C218" s="81"/>
      <c r="D218" s="86">
        <v>1</v>
      </c>
      <c r="E218" s="86"/>
      <c r="F218" s="83" t="s">
        <v>15</v>
      </c>
      <c r="G218" s="83"/>
      <c r="H218" s="12">
        <v>42360</v>
      </c>
      <c r="I218" s="13"/>
      <c r="J218" s="12">
        <v>42360</v>
      </c>
      <c r="K218" s="13"/>
      <c r="L218" s="82" t="s">
        <v>13</v>
      </c>
      <c r="M218" s="82"/>
      <c r="N218" s="85">
        <v>90</v>
      </c>
      <c r="O218" s="85"/>
    </row>
    <row r="219" spans="1:15" ht="45" customHeight="1" x14ac:dyDescent="0.25">
      <c r="A219" s="9" t="s">
        <v>76</v>
      </c>
      <c r="B219" s="81" t="s">
        <v>150</v>
      </c>
      <c r="C219" s="81"/>
      <c r="D219" s="86">
        <v>1</v>
      </c>
      <c r="E219" s="86"/>
      <c r="F219" s="83" t="s">
        <v>29</v>
      </c>
      <c r="G219" s="83"/>
      <c r="H219" s="12">
        <v>42314</v>
      </c>
      <c r="I219" s="13"/>
      <c r="J219" s="12">
        <v>42321</v>
      </c>
      <c r="K219" s="13"/>
      <c r="L219" s="82" t="s">
        <v>13</v>
      </c>
      <c r="M219" s="82"/>
      <c r="N219" s="85">
        <v>592</v>
      </c>
      <c r="O219" s="85"/>
    </row>
    <row r="220" spans="1:15" ht="45" customHeight="1" x14ac:dyDescent="0.25">
      <c r="A220" s="9" t="s">
        <v>76</v>
      </c>
      <c r="B220" s="81" t="s">
        <v>151</v>
      </c>
      <c r="C220" s="81"/>
      <c r="D220" s="86">
        <v>1</v>
      </c>
      <c r="E220" s="86"/>
      <c r="F220" s="83" t="s">
        <v>29</v>
      </c>
      <c r="G220" s="83"/>
      <c r="H220" s="12">
        <v>42321</v>
      </c>
      <c r="I220" s="13"/>
      <c r="J220" s="12">
        <v>42325</v>
      </c>
      <c r="K220" s="13"/>
      <c r="L220" s="82" t="s">
        <v>13</v>
      </c>
      <c r="M220" s="82"/>
      <c r="N220" s="85">
        <v>488.38</v>
      </c>
      <c r="O220" s="85"/>
    </row>
    <row r="221" spans="1:15" ht="45" customHeight="1" x14ac:dyDescent="0.25">
      <c r="A221" s="9" t="s">
        <v>76</v>
      </c>
      <c r="B221" s="81" t="s">
        <v>14</v>
      </c>
      <c r="C221" s="81"/>
      <c r="D221" s="86">
        <v>1</v>
      </c>
      <c r="E221" s="86"/>
      <c r="F221" s="83" t="s">
        <v>15</v>
      </c>
      <c r="G221" s="83"/>
      <c r="H221" s="12">
        <v>42321</v>
      </c>
      <c r="I221" s="13"/>
      <c r="J221" s="12">
        <v>42321</v>
      </c>
      <c r="K221" s="13"/>
      <c r="L221" s="82" t="s">
        <v>13</v>
      </c>
      <c r="M221" s="82"/>
      <c r="N221" s="85">
        <v>1330</v>
      </c>
      <c r="O221" s="85"/>
    </row>
    <row r="222" spans="1:15" ht="45" customHeight="1" x14ac:dyDescent="0.25">
      <c r="A222" s="9" t="s">
        <v>76</v>
      </c>
      <c r="B222" s="81" t="s">
        <v>152</v>
      </c>
      <c r="C222" s="81"/>
      <c r="D222" s="86">
        <v>4</v>
      </c>
      <c r="E222" s="86"/>
      <c r="F222" s="83" t="s">
        <v>29</v>
      </c>
      <c r="G222" s="83"/>
      <c r="H222" s="12">
        <v>42333</v>
      </c>
      <c r="I222" s="13"/>
      <c r="J222" s="12">
        <v>42334</v>
      </c>
      <c r="K222" s="13"/>
      <c r="L222" s="82" t="s">
        <v>13</v>
      </c>
      <c r="M222" s="82"/>
      <c r="N222" s="85">
        <v>534.04</v>
      </c>
      <c r="O222" s="85"/>
    </row>
    <row r="223" spans="1:15" ht="45" customHeight="1" x14ac:dyDescent="0.25">
      <c r="A223" s="9" t="s">
        <v>76</v>
      </c>
      <c r="B223" s="81" t="s">
        <v>152</v>
      </c>
      <c r="C223" s="81"/>
      <c r="D223" s="86">
        <v>4</v>
      </c>
      <c r="E223" s="86"/>
      <c r="F223" s="83" t="s">
        <v>29</v>
      </c>
      <c r="G223" s="83"/>
      <c r="H223" s="12">
        <v>42333</v>
      </c>
      <c r="I223" s="13"/>
      <c r="J223" s="12">
        <v>42334</v>
      </c>
      <c r="K223" s="13"/>
      <c r="L223" s="82" t="s">
        <v>13</v>
      </c>
      <c r="M223" s="82"/>
      <c r="N223" s="85">
        <v>869</v>
      </c>
      <c r="O223" s="85"/>
    </row>
    <row r="224" spans="1:15" ht="45" customHeight="1" x14ac:dyDescent="0.25">
      <c r="A224" s="9" t="s">
        <v>76</v>
      </c>
      <c r="B224" s="81" t="s">
        <v>14</v>
      </c>
      <c r="C224" s="81"/>
      <c r="D224" s="86">
        <v>1</v>
      </c>
      <c r="E224" s="86"/>
      <c r="F224" s="83" t="s">
        <v>15</v>
      </c>
      <c r="G224" s="83"/>
      <c r="H224" s="12">
        <v>42320</v>
      </c>
      <c r="I224" s="13"/>
      <c r="J224" s="12">
        <v>42320</v>
      </c>
      <c r="K224" s="13"/>
      <c r="L224" s="82" t="s">
        <v>13</v>
      </c>
      <c r="M224" s="82"/>
      <c r="N224" s="85">
        <v>500</v>
      </c>
      <c r="O224" s="85"/>
    </row>
    <row r="225" spans="1:16" ht="45" customHeight="1" x14ac:dyDescent="0.25">
      <c r="A225" s="9" t="s">
        <v>76</v>
      </c>
      <c r="B225" s="81" t="s">
        <v>14</v>
      </c>
      <c r="C225" s="81"/>
      <c r="D225" s="86">
        <v>1</v>
      </c>
      <c r="E225" s="86"/>
      <c r="F225" s="83" t="s">
        <v>15</v>
      </c>
      <c r="G225" s="83"/>
      <c r="H225" s="12">
        <v>42317</v>
      </c>
      <c r="I225" s="13"/>
      <c r="J225" s="12">
        <v>42317</v>
      </c>
      <c r="K225" s="13"/>
      <c r="L225" s="82" t="s">
        <v>13</v>
      </c>
      <c r="M225" s="82"/>
      <c r="N225" s="85">
        <v>500</v>
      </c>
      <c r="O225" s="85"/>
    </row>
    <row r="226" spans="1:16" ht="45" customHeight="1" x14ac:dyDescent="0.25">
      <c r="A226" s="9" t="s">
        <v>76</v>
      </c>
      <c r="B226" s="81" t="s">
        <v>153</v>
      </c>
      <c r="C226" s="81"/>
      <c r="D226" s="86">
        <v>2</v>
      </c>
      <c r="E226" s="86"/>
      <c r="F226" s="83" t="s">
        <v>29</v>
      </c>
      <c r="G226" s="83"/>
      <c r="H226" s="12">
        <v>42341</v>
      </c>
      <c r="I226" s="13"/>
      <c r="J226" s="12">
        <v>42342</v>
      </c>
      <c r="K226" s="13"/>
      <c r="L226" s="82" t="s">
        <v>13</v>
      </c>
      <c r="M226" s="82"/>
      <c r="N226" s="85">
        <v>684</v>
      </c>
      <c r="O226" s="85"/>
    </row>
    <row r="227" spans="1:16" ht="45" customHeight="1" x14ac:dyDescent="0.25">
      <c r="A227" s="9" t="s">
        <v>76</v>
      </c>
      <c r="B227" s="81" t="s">
        <v>154</v>
      </c>
      <c r="C227" s="81"/>
      <c r="D227" s="86">
        <v>1</v>
      </c>
      <c r="E227" s="86"/>
      <c r="F227" s="83" t="s">
        <v>29</v>
      </c>
      <c r="G227" s="83"/>
      <c r="H227" s="12">
        <v>42335</v>
      </c>
      <c r="I227" s="13"/>
      <c r="J227" s="12">
        <v>42342</v>
      </c>
      <c r="K227" s="13"/>
      <c r="L227" s="82" t="s">
        <v>13</v>
      </c>
      <c r="M227" s="82"/>
      <c r="N227" s="85">
        <v>592</v>
      </c>
      <c r="O227" s="85"/>
    </row>
    <row r="228" spans="1:16" ht="45" customHeight="1" x14ac:dyDescent="0.25">
      <c r="A228" s="9" t="s">
        <v>76</v>
      </c>
      <c r="B228" s="81" t="s">
        <v>155</v>
      </c>
      <c r="C228" s="81"/>
      <c r="D228" s="86">
        <v>2</v>
      </c>
      <c r="E228" s="86"/>
      <c r="F228" s="83" t="s">
        <v>29</v>
      </c>
      <c r="G228" s="83"/>
      <c r="H228" s="12">
        <v>42341</v>
      </c>
      <c r="I228" s="13"/>
      <c r="J228" s="12">
        <v>42342</v>
      </c>
      <c r="K228" s="13"/>
      <c r="L228" s="82" t="s">
        <v>13</v>
      </c>
      <c r="M228" s="82"/>
      <c r="N228" s="85">
        <v>342</v>
      </c>
      <c r="O228" s="85"/>
    </row>
    <row r="229" spans="1:16" ht="45" customHeight="1" x14ac:dyDescent="0.25">
      <c r="A229" s="9" t="s">
        <v>76</v>
      </c>
      <c r="B229" s="81" t="s">
        <v>156</v>
      </c>
      <c r="C229" s="81"/>
      <c r="D229" s="86">
        <v>1</v>
      </c>
      <c r="E229" s="86"/>
      <c r="F229" s="83" t="s">
        <v>12</v>
      </c>
      <c r="G229" s="83"/>
      <c r="H229" s="12">
        <v>42333</v>
      </c>
      <c r="I229" s="13"/>
      <c r="J229" s="12">
        <v>42341</v>
      </c>
      <c r="K229" s="13"/>
      <c r="L229" s="82" t="s">
        <v>13</v>
      </c>
      <c r="M229" s="82"/>
      <c r="N229" s="85">
        <v>56</v>
      </c>
      <c r="O229" s="85"/>
      <c r="P229" s="5">
        <f>SUM(N87:N229)</f>
        <v>115097.50000000004</v>
      </c>
    </row>
    <row r="230" spans="1:16" ht="45" customHeight="1" x14ac:dyDescent="0.25">
      <c r="A230" s="9" t="s">
        <v>157</v>
      </c>
      <c r="B230" s="81" t="s">
        <v>14</v>
      </c>
      <c r="C230" s="81"/>
      <c r="D230" s="86" t="s">
        <v>158</v>
      </c>
      <c r="E230" s="86"/>
      <c r="F230" s="14" t="s">
        <v>15</v>
      </c>
      <c r="G230" s="13"/>
      <c r="H230" s="12">
        <v>42019</v>
      </c>
      <c r="I230" s="13"/>
      <c r="J230" s="12">
        <v>42753</v>
      </c>
      <c r="K230" s="13"/>
      <c r="L230" s="82" t="s">
        <v>13</v>
      </c>
      <c r="M230" s="82"/>
      <c r="N230" s="85">
        <v>21600</v>
      </c>
      <c r="O230" s="85"/>
    </row>
    <row r="231" spans="1:16" ht="45" customHeight="1" x14ac:dyDescent="0.25">
      <c r="A231" s="9" t="s">
        <v>157</v>
      </c>
      <c r="B231" s="81" t="s">
        <v>14</v>
      </c>
      <c r="C231" s="81"/>
      <c r="D231" s="86" t="s">
        <v>158</v>
      </c>
      <c r="E231" s="86"/>
      <c r="F231" s="14" t="s">
        <v>15</v>
      </c>
      <c r="G231" s="13"/>
      <c r="H231" s="12">
        <v>42019</v>
      </c>
      <c r="I231" s="13"/>
      <c r="J231" s="12">
        <v>42753</v>
      </c>
      <c r="K231" s="13"/>
      <c r="L231" s="82" t="s">
        <v>13</v>
      </c>
      <c r="M231" s="82"/>
      <c r="N231" s="85">
        <v>21600</v>
      </c>
      <c r="O231" s="85"/>
    </row>
    <row r="232" spans="1:16" ht="45" customHeight="1" x14ac:dyDescent="0.25">
      <c r="A232" s="9" t="s">
        <v>157</v>
      </c>
      <c r="B232" s="81" t="s">
        <v>14</v>
      </c>
      <c r="C232" s="81"/>
      <c r="D232" s="86" t="s">
        <v>158</v>
      </c>
      <c r="E232" s="86"/>
      <c r="F232" s="14" t="s">
        <v>15</v>
      </c>
      <c r="G232" s="13"/>
      <c r="H232" s="12">
        <v>42019</v>
      </c>
      <c r="I232" s="13"/>
      <c r="J232" s="12">
        <v>42753</v>
      </c>
      <c r="K232" s="13"/>
      <c r="L232" s="82" t="s">
        <v>13</v>
      </c>
      <c r="M232" s="82"/>
      <c r="N232" s="85">
        <v>21600</v>
      </c>
      <c r="O232" s="85"/>
    </row>
    <row r="233" spans="1:16" ht="45" customHeight="1" x14ac:dyDescent="0.25">
      <c r="A233" s="9" t="s">
        <v>157</v>
      </c>
      <c r="B233" s="81" t="s">
        <v>14</v>
      </c>
      <c r="C233" s="81"/>
      <c r="D233" s="86" t="s">
        <v>158</v>
      </c>
      <c r="E233" s="86"/>
      <c r="F233" s="14" t="s">
        <v>15</v>
      </c>
      <c r="G233" s="13"/>
      <c r="H233" s="12">
        <v>42068</v>
      </c>
      <c r="I233" s="13"/>
      <c r="J233" s="12">
        <v>42068</v>
      </c>
      <c r="K233" s="13"/>
      <c r="L233" s="82" t="s">
        <v>13</v>
      </c>
      <c r="M233" s="82"/>
      <c r="N233" s="85">
        <v>21600</v>
      </c>
      <c r="O233" s="85"/>
    </row>
    <row r="234" spans="1:16" ht="45" customHeight="1" x14ac:dyDescent="0.25">
      <c r="A234" s="9" t="s">
        <v>157</v>
      </c>
      <c r="B234" s="81" t="s">
        <v>14</v>
      </c>
      <c r="C234" s="81"/>
      <c r="D234" s="86" t="s">
        <v>158</v>
      </c>
      <c r="E234" s="86"/>
      <c r="F234" s="14" t="s">
        <v>15</v>
      </c>
      <c r="G234" s="13"/>
      <c r="H234" s="12">
        <v>42101</v>
      </c>
      <c r="I234" s="13"/>
      <c r="J234" s="12">
        <v>42101</v>
      </c>
      <c r="K234" s="13"/>
      <c r="L234" s="82" t="s">
        <v>13</v>
      </c>
      <c r="M234" s="82"/>
      <c r="N234" s="85">
        <v>21600</v>
      </c>
      <c r="O234" s="85"/>
    </row>
    <row r="235" spans="1:16" ht="45" customHeight="1" x14ac:dyDescent="0.25">
      <c r="A235" s="9" t="s">
        <v>157</v>
      </c>
      <c r="B235" s="81" t="s">
        <v>14</v>
      </c>
      <c r="C235" s="81"/>
      <c r="D235" s="86" t="s">
        <v>158</v>
      </c>
      <c r="E235" s="86"/>
      <c r="F235" s="14" t="s">
        <v>15</v>
      </c>
      <c r="G235" s="13"/>
      <c r="H235" s="12">
        <v>42131</v>
      </c>
      <c r="I235" s="13"/>
      <c r="J235" s="12">
        <v>42132</v>
      </c>
      <c r="K235" s="13"/>
      <c r="L235" s="82" t="s">
        <v>13</v>
      </c>
      <c r="M235" s="82"/>
      <c r="N235" s="85">
        <v>21600</v>
      </c>
      <c r="O235" s="85"/>
    </row>
    <row r="236" spans="1:16" ht="45" customHeight="1" x14ac:dyDescent="0.25">
      <c r="A236" s="9" t="s">
        <v>157</v>
      </c>
      <c r="B236" s="81" t="s">
        <v>14</v>
      </c>
      <c r="C236" s="81"/>
      <c r="D236" s="86" t="s">
        <v>158</v>
      </c>
      <c r="E236" s="86"/>
      <c r="F236" s="14" t="s">
        <v>15</v>
      </c>
      <c r="G236" s="13"/>
      <c r="H236" s="12">
        <v>42008</v>
      </c>
      <c r="I236" s="13"/>
      <c r="J236" s="12">
        <v>42008</v>
      </c>
      <c r="K236" s="13"/>
      <c r="L236" s="82" t="s">
        <v>13</v>
      </c>
      <c r="M236" s="82"/>
      <c r="N236" s="85">
        <v>27000</v>
      </c>
      <c r="O236" s="85"/>
    </row>
    <row r="237" spans="1:16" ht="45" customHeight="1" x14ac:dyDescent="0.25">
      <c r="A237" s="9" t="s">
        <v>157</v>
      </c>
      <c r="B237" s="81" t="s">
        <v>14</v>
      </c>
      <c r="C237" s="81"/>
      <c r="D237" s="86" t="s">
        <v>158</v>
      </c>
      <c r="E237" s="86"/>
      <c r="F237" s="14" t="s">
        <v>15</v>
      </c>
      <c r="G237" s="13"/>
      <c r="H237" s="12">
        <v>42198</v>
      </c>
      <c r="I237" s="13"/>
      <c r="J237" s="12">
        <v>42198</v>
      </c>
      <c r="K237" s="13"/>
      <c r="L237" s="82" t="s">
        <v>13</v>
      </c>
      <c r="M237" s="82"/>
      <c r="N237" s="85">
        <v>25650</v>
      </c>
      <c r="O237" s="85"/>
    </row>
    <row r="238" spans="1:16" ht="45" customHeight="1" x14ac:dyDescent="0.25">
      <c r="A238" s="9" t="s">
        <v>157</v>
      </c>
      <c r="B238" s="81" t="s">
        <v>14</v>
      </c>
      <c r="C238" s="81"/>
      <c r="D238" s="86" t="s">
        <v>158</v>
      </c>
      <c r="E238" s="86"/>
      <c r="F238" s="14" t="s">
        <v>15</v>
      </c>
      <c r="G238" s="13"/>
      <c r="H238" s="12">
        <v>42115</v>
      </c>
      <c r="I238" s="13"/>
      <c r="J238" s="12">
        <v>42115</v>
      </c>
      <c r="K238" s="13"/>
      <c r="L238" s="82" t="s">
        <v>13</v>
      </c>
      <c r="M238" s="82"/>
      <c r="N238" s="85">
        <v>20520</v>
      </c>
      <c r="O238" s="85"/>
    </row>
    <row r="239" spans="1:16" ht="45" customHeight="1" x14ac:dyDescent="0.25">
      <c r="A239" s="9" t="s">
        <v>157</v>
      </c>
      <c r="B239" s="81" t="s">
        <v>14</v>
      </c>
      <c r="C239" s="81"/>
      <c r="D239" s="86" t="s">
        <v>158</v>
      </c>
      <c r="E239" s="86"/>
      <c r="F239" s="14" t="s">
        <v>15</v>
      </c>
      <c r="G239" s="13"/>
      <c r="H239" s="12">
        <v>42202</v>
      </c>
      <c r="I239" s="13"/>
      <c r="J239" s="12">
        <v>42202</v>
      </c>
      <c r="K239" s="13"/>
      <c r="L239" s="82" t="s">
        <v>13</v>
      </c>
      <c r="M239" s="82"/>
      <c r="N239" s="85">
        <v>25650</v>
      </c>
      <c r="O239" s="85"/>
    </row>
    <row r="240" spans="1:16" ht="45" customHeight="1" x14ac:dyDescent="0.25">
      <c r="A240" s="9" t="s">
        <v>157</v>
      </c>
      <c r="B240" s="81" t="s">
        <v>14</v>
      </c>
      <c r="C240" s="81"/>
      <c r="D240" s="86" t="s">
        <v>158</v>
      </c>
      <c r="E240" s="86"/>
      <c r="F240" s="14" t="s">
        <v>15</v>
      </c>
      <c r="G240" s="13"/>
      <c r="H240" s="12">
        <v>42257</v>
      </c>
      <c r="I240" s="13"/>
      <c r="J240" s="12">
        <v>42257</v>
      </c>
      <c r="K240" s="13"/>
      <c r="L240" s="82" t="s">
        <v>13</v>
      </c>
      <c r="M240" s="82"/>
      <c r="N240" s="85">
        <v>20520</v>
      </c>
      <c r="O240" s="85"/>
    </row>
    <row r="241" spans="1:16" ht="45" customHeight="1" x14ac:dyDescent="0.25">
      <c r="A241" s="9" t="s">
        <v>157</v>
      </c>
      <c r="B241" s="81" t="s">
        <v>14</v>
      </c>
      <c r="C241" s="81"/>
      <c r="D241" s="86" t="s">
        <v>158</v>
      </c>
      <c r="E241" s="86"/>
      <c r="F241" s="14" t="s">
        <v>15</v>
      </c>
      <c r="G241" s="13"/>
      <c r="H241" s="12">
        <v>42293</v>
      </c>
      <c r="I241" s="13"/>
      <c r="J241" s="12">
        <v>42293</v>
      </c>
      <c r="K241" s="13"/>
      <c r="L241" s="82" t="s">
        <v>13</v>
      </c>
      <c r="M241" s="82"/>
      <c r="N241" s="85">
        <v>20520</v>
      </c>
      <c r="O241" s="85"/>
    </row>
    <row r="242" spans="1:16" ht="45" customHeight="1" x14ac:dyDescent="0.25">
      <c r="A242" s="9" t="s">
        <v>157</v>
      </c>
      <c r="B242" s="81" t="s">
        <v>14</v>
      </c>
      <c r="C242" s="81"/>
      <c r="D242" s="86" t="s">
        <v>158</v>
      </c>
      <c r="E242" s="86"/>
      <c r="F242" s="14" t="s">
        <v>15</v>
      </c>
      <c r="G242" s="13"/>
      <c r="H242" s="12">
        <v>42333</v>
      </c>
      <c r="I242" s="13"/>
      <c r="J242" s="12">
        <v>42333</v>
      </c>
      <c r="K242" s="13"/>
      <c r="L242" s="82" t="s">
        <v>13</v>
      </c>
      <c r="M242" s="82"/>
      <c r="N242" s="85">
        <v>24624</v>
      </c>
      <c r="O242" s="85"/>
      <c r="P242" s="5">
        <f>SUM(N230:N242)</f>
        <v>294084</v>
      </c>
    </row>
    <row r="243" spans="1:16" ht="45" customHeight="1" x14ac:dyDescent="0.25">
      <c r="A243" s="9" t="s">
        <v>159</v>
      </c>
      <c r="B243" s="81" t="s">
        <v>160</v>
      </c>
      <c r="C243" s="81"/>
      <c r="D243" s="13">
        <v>2</v>
      </c>
      <c r="E243" s="14"/>
      <c r="F243" s="14" t="s">
        <v>161</v>
      </c>
      <c r="G243" s="13"/>
      <c r="H243" s="12">
        <v>42045</v>
      </c>
      <c r="I243" s="13"/>
      <c r="J243" s="12">
        <v>42045</v>
      </c>
      <c r="K243" s="13"/>
      <c r="L243" s="82" t="s">
        <v>13</v>
      </c>
      <c r="M243" s="82"/>
      <c r="N243" s="85">
        <v>100</v>
      </c>
      <c r="O243" s="85"/>
    </row>
    <row r="244" spans="1:16" ht="45" customHeight="1" x14ac:dyDescent="0.25">
      <c r="A244" s="9" t="s">
        <v>159</v>
      </c>
      <c r="B244" s="81" t="s">
        <v>162</v>
      </c>
      <c r="C244" s="81"/>
      <c r="D244" s="13">
        <v>2</v>
      </c>
      <c r="E244" s="14"/>
      <c r="F244" s="14" t="s">
        <v>29</v>
      </c>
      <c r="G244" s="13"/>
      <c r="H244" s="12">
        <v>42067</v>
      </c>
      <c r="I244" s="13"/>
      <c r="J244" s="12">
        <v>42067</v>
      </c>
      <c r="K244" s="13"/>
      <c r="L244" s="82" t="s">
        <v>13</v>
      </c>
      <c r="M244" s="82"/>
      <c r="N244" s="85">
        <v>180</v>
      </c>
      <c r="O244" s="85"/>
    </row>
    <row r="245" spans="1:16" ht="45" customHeight="1" x14ac:dyDescent="0.25">
      <c r="A245" s="9" t="s">
        <v>159</v>
      </c>
      <c r="B245" s="81" t="s">
        <v>163</v>
      </c>
      <c r="C245" s="81"/>
      <c r="D245" s="13">
        <v>3</v>
      </c>
      <c r="E245" s="14"/>
      <c r="F245" s="14" t="s">
        <v>29</v>
      </c>
      <c r="G245" s="13"/>
      <c r="H245" s="12">
        <v>42076</v>
      </c>
      <c r="I245" s="13"/>
      <c r="J245" s="12">
        <v>42076</v>
      </c>
      <c r="K245" s="13"/>
      <c r="L245" s="82" t="s">
        <v>13</v>
      </c>
      <c r="M245" s="82"/>
      <c r="N245" s="85">
        <v>180</v>
      </c>
      <c r="O245" s="85"/>
    </row>
    <row r="246" spans="1:16" ht="45" customHeight="1" x14ac:dyDescent="0.25">
      <c r="A246" s="9" t="s">
        <v>159</v>
      </c>
      <c r="B246" s="81" t="s">
        <v>164</v>
      </c>
      <c r="C246" s="81"/>
      <c r="D246" s="13">
        <v>4</v>
      </c>
      <c r="E246" s="14"/>
      <c r="F246" s="14" t="s">
        <v>29</v>
      </c>
      <c r="G246" s="13"/>
      <c r="H246" s="12">
        <v>42082</v>
      </c>
      <c r="I246" s="13"/>
      <c r="J246" s="12">
        <v>42082</v>
      </c>
      <c r="K246" s="13"/>
      <c r="L246" s="82" t="s">
        <v>13</v>
      </c>
      <c r="M246" s="82"/>
      <c r="N246" s="85">
        <v>184</v>
      </c>
      <c r="O246" s="85"/>
    </row>
    <row r="247" spans="1:16" ht="45" customHeight="1" x14ac:dyDescent="0.25">
      <c r="A247" s="9" t="s">
        <v>159</v>
      </c>
      <c r="B247" s="81" t="s">
        <v>162</v>
      </c>
      <c r="C247" s="81"/>
      <c r="D247" s="13">
        <v>2</v>
      </c>
      <c r="E247" s="14"/>
      <c r="F247" s="14" t="s">
        <v>29</v>
      </c>
      <c r="G247" s="13"/>
      <c r="H247" s="12">
        <v>42067</v>
      </c>
      <c r="I247" s="13"/>
      <c r="J247" s="12">
        <v>42067</v>
      </c>
      <c r="K247" s="13"/>
      <c r="L247" s="82" t="s">
        <v>13</v>
      </c>
      <c r="M247" s="82"/>
      <c r="N247" s="85">
        <v>436</v>
      </c>
      <c r="O247" s="85"/>
    </row>
    <row r="248" spans="1:16" ht="45" customHeight="1" x14ac:dyDescent="0.25">
      <c r="A248" s="9" t="s">
        <v>159</v>
      </c>
      <c r="B248" s="81" t="s">
        <v>163</v>
      </c>
      <c r="C248" s="81"/>
      <c r="D248" s="13">
        <v>3</v>
      </c>
      <c r="E248" s="14"/>
      <c r="F248" s="14" t="s">
        <v>29</v>
      </c>
      <c r="G248" s="13"/>
      <c r="H248" s="12">
        <v>42076</v>
      </c>
      <c r="I248" s="13"/>
      <c r="J248" s="12">
        <v>42076</v>
      </c>
      <c r="K248" s="13"/>
      <c r="L248" s="82" t="s">
        <v>13</v>
      </c>
      <c r="M248" s="82"/>
      <c r="N248" s="85">
        <v>800</v>
      </c>
      <c r="O248" s="85"/>
    </row>
    <row r="249" spans="1:16" ht="45" customHeight="1" x14ac:dyDescent="0.25">
      <c r="A249" s="9" t="s">
        <v>159</v>
      </c>
      <c r="B249" s="81" t="s">
        <v>164</v>
      </c>
      <c r="C249" s="81"/>
      <c r="D249" s="13">
        <v>4</v>
      </c>
      <c r="E249" s="14"/>
      <c r="F249" s="14" t="s">
        <v>29</v>
      </c>
      <c r="G249" s="13"/>
      <c r="H249" s="12">
        <v>42082</v>
      </c>
      <c r="I249" s="13"/>
      <c r="J249" s="12">
        <v>42082</v>
      </c>
      <c r="K249" s="13"/>
      <c r="L249" s="82" t="s">
        <v>13</v>
      </c>
      <c r="M249" s="82"/>
      <c r="N249" s="85">
        <v>454</v>
      </c>
      <c r="O249" s="85"/>
    </row>
    <row r="250" spans="1:16" ht="45" customHeight="1" x14ac:dyDescent="0.25">
      <c r="A250" s="9" t="s">
        <v>159</v>
      </c>
      <c r="B250" s="81" t="s">
        <v>162</v>
      </c>
      <c r="C250" s="81"/>
      <c r="D250" s="13">
        <v>2</v>
      </c>
      <c r="E250" s="14"/>
      <c r="F250" s="14" t="s">
        <v>29</v>
      </c>
      <c r="G250" s="13"/>
      <c r="H250" s="12">
        <v>42067</v>
      </c>
      <c r="I250" s="13"/>
      <c r="J250" s="12">
        <v>42067</v>
      </c>
      <c r="K250" s="13"/>
      <c r="L250" s="82" t="s">
        <v>13</v>
      </c>
      <c r="M250" s="82"/>
      <c r="N250" s="85">
        <v>30</v>
      </c>
      <c r="O250" s="85"/>
    </row>
    <row r="251" spans="1:16" ht="45" customHeight="1" x14ac:dyDescent="0.25">
      <c r="A251" s="9" t="s">
        <v>159</v>
      </c>
      <c r="B251" s="81" t="s">
        <v>14</v>
      </c>
      <c r="C251" s="81"/>
      <c r="D251" s="13">
        <v>1</v>
      </c>
      <c r="E251" s="14"/>
      <c r="F251" s="14" t="s">
        <v>15</v>
      </c>
      <c r="G251" s="13"/>
      <c r="H251" s="12">
        <v>42067</v>
      </c>
      <c r="I251" s="13"/>
      <c r="J251" s="12">
        <v>42067</v>
      </c>
      <c r="K251" s="13"/>
      <c r="L251" s="82" t="s">
        <v>13</v>
      </c>
      <c r="M251" s="82"/>
      <c r="N251" s="85">
        <v>230</v>
      </c>
      <c r="O251" s="85"/>
    </row>
    <row r="252" spans="1:16" ht="45" customHeight="1" x14ac:dyDescent="0.25">
      <c r="A252" s="9" t="s">
        <v>159</v>
      </c>
      <c r="B252" s="81" t="s">
        <v>165</v>
      </c>
      <c r="C252" s="81"/>
      <c r="D252" s="13">
        <v>1</v>
      </c>
      <c r="E252" s="14"/>
      <c r="F252" s="14" t="s">
        <v>29</v>
      </c>
      <c r="G252" s="13"/>
      <c r="H252" s="12">
        <v>42089</v>
      </c>
      <c r="I252" s="13"/>
      <c r="J252" s="12">
        <v>42089</v>
      </c>
      <c r="K252" s="13"/>
      <c r="L252" s="82" t="s">
        <v>13</v>
      </c>
      <c r="M252" s="82"/>
      <c r="N252" s="85">
        <v>483.99</v>
      </c>
      <c r="O252" s="85"/>
    </row>
    <row r="253" spans="1:16" ht="45" customHeight="1" x14ac:dyDescent="0.25">
      <c r="A253" s="9" t="s">
        <v>159</v>
      </c>
      <c r="B253" s="81" t="s">
        <v>166</v>
      </c>
      <c r="C253" s="81"/>
      <c r="D253" s="13">
        <v>1</v>
      </c>
      <c r="E253" s="14"/>
      <c r="F253" s="14" t="s">
        <v>29</v>
      </c>
      <c r="G253" s="13"/>
      <c r="H253" s="12">
        <v>42094</v>
      </c>
      <c r="I253" s="13"/>
      <c r="J253" s="12">
        <v>42094</v>
      </c>
      <c r="K253" s="13"/>
      <c r="L253" s="82" t="s">
        <v>13</v>
      </c>
      <c r="M253" s="82"/>
      <c r="N253" s="85">
        <v>684.04</v>
      </c>
      <c r="O253" s="85"/>
    </row>
    <row r="254" spans="1:16" ht="45" customHeight="1" x14ac:dyDescent="0.25">
      <c r="A254" s="9" t="s">
        <v>159</v>
      </c>
      <c r="B254" s="81" t="s">
        <v>167</v>
      </c>
      <c r="C254" s="81"/>
      <c r="D254" s="13">
        <v>3</v>
      </c>
      <c r="E254" s="14"/>
      <c r="F254" s="14" t="s">
        <v>29</v>
      </c>
      <c r="G254" s="13"/>
      <c r="H254" s="12">
        <v>42086</v>
      </c>
      <c r="I254" s="13"/>
      <c r="J254" s="12">
        <v>42086</v>
      </c>
      <c r="K254" s="13"/>
      <c r="L254" s="82" t="s">
        <v>13</v>
      </c>
      <c r="M254" s="82"/>
      <c r="N254" s="85">
        <v>411</v>
      </c>
      <c r="O254" s="85"/>
    </row>
    <row r="255" spans="1:16" ht="45" customHeight="1" x14ac:dyDescent="0.25">
      <c r="A255" s="9" t="s">
        <v>159</v>
      </c>
      <c r="B255" s="81" t="s">
        <v>168</v>
      </c>
      <c r="C255" s="81"/>
      <c r="D255" s="13">
        <v>3</v>
      </c>
      <c r="E255" s="14"/>
      <c r="F255" s="14" t="s">
        <v>29</v>
      </c>
      <c r="G255" s="13"/>
      <c r="H255" s="12">
        <v>42089</v>
      </c>
      <c r="I255" s="13"/>
      <c r="J255" s="12">
        <v>42089</v>
      </c>
      <c r="K255" s="13"/>
      <c r="L255" s="82" t="s">
        <v>13</v>
      </c>
      <c r="M255" s="82"/>
      <c r="N255" s="85">
        <v>784</v>
      </c>
      <c r="O255" s="85"/>
    </row>
    <row r="256" spans="1:16" ht="45" customHeight="1" x14ac:dyDescent="0.25">
      <c r="A256" s="9" t="s">
        <v>159</v>
      </c>
      <c r="B256" s="81" t="s">
        <v>169</v>
      </c>
      <c r="C256" s="81"/>
      <c r="D256" s="13">
        <v>1</v>
      </c>
      <c r="E256" s="14"/>
      <c r="F256" s="14" t="s">
        <v>29</v>
      </c>
      <c r="G256" s="13"/>
      <c r="H256" s="12">
        <v>42094</v>
      </c>
      <c r="I256" s="13"/>
      <c r="J256" s="12">
        <v>42094</v>
      </c>
      <c r="K256" s="13"/>
      <c r="L256" s="82" t="s">
        <v>13</v>
      </c>
      <c r="M256" s="82"/>
      <c r="N256" s="85">
        <v>184</v>
      </c>
      <c r="O256" s="85"/>
    </row>
    <row r="257" spans="1:15" ht="45" customHeight="1" x14ac:dyDescent="0.25">
      <c r="A257" s="9" t="s">
        <v>159</v>
      </c>
      <c r="B257" s="81" t="s">
        <v>170</v>
      </c>
      <c r="C257" s="81"/>
      <c r="D257" s="13">
        <v>3</v>
      </c>
      <c r="E257" s="14"/>
      <c r="F257" s="14" t="s">
        <v>29</v>
      </c>
      <c r="G257" s="13"/>
      <c r="H257" s="12">
        <v>42102</v>
      </c>
      <c r="I257" s="13"/>
      <c r="J257" s="12">
        <v>42102</v>
      </c>
      <c r="K257" s="13"/>
      <c r="L257" s="82" t="s">
        <v>13</v>
      </c>
      <c r="M257" s="82"/>
      <c r="N257" s="85">
        <v>784</v>
      </c>
      <c r="O257" s="85"/>
    </row>
    <row r="258" spans="1:15" ht="45" customHeight="1" x14ac:dyDescent="0.25">
      <c r="A258" s="9" t="s">
        <v>159</v>
      </c>
      <c r="B258" s="81" t="s">
        <v>170</v>
      </c>
      <c r="C258" s="81"/>
      <c r="D258" s="13">
        <v>3</v>
      </c>
      <c r="E258" s="14"/>
      <c r="F258" s="14" t="s">
        <v>29</v>
      </c>
      <c r="G258" s="13"/>
      <c r="H258" s="12">
        <v>42103</v>
      </c>
      <c r="I258" s="13"/>
      <c r="J258" s="12">
        <v>42103</v>
      </c>
      <c r="K258" s="13"/>
      <c r="L258" s="82" t="s">
        <v>13</v>
      </c>
      <c r="M258" s="82"/>
      <c r="N258" s="85">
        <v>184</v>
      </c>
      <c r="O258" s="85"/>
    </row>
    <row r="259" spans="1:15" ht="45" customHeight="1" x14ac:dyDescent="0.25">
      <c r="A259" s="9" t="s">
        <v>159</v>
      </c>
      <c r="B259" s="81" t="s">
        <v>14</v>
      </c>
      <c r="C259" s="81"/>
      <c r="D259" s="13">
        <v>1</v>
      </c>
      <c r="E259" s="14"/>
      <c r="F259" s="14" t="s">
        <v>15</v>
      </c>
      <c r="G259" s="13"/>
      <c r="H259" s="12">
        <v>42103</v>
      </c>
      <c r="I259" s="13"/>
      <c r="J259" s="12">
        <v>42103</v>
      </c>
      <c r="K259" s="13"/>
      <c r="L259" s="82" t="s">
        <v>13</v>
      </c>
      <c r="M259" s="82"/>
      <c r="N259" s="85">
        <v>170</v>
      </c>
      <c r="O259" s="85"/>
    </row>
    <row r="260" spans="1:15" ht="45" customHeight="1" x14ac:dyDescent="0.25">
      <c r="A260" s="9" t="s">
        <v>159</v>
      </c>
      <c r="B260" s="81" t="s">
        <v>171</v>
      </c>
      <c r="C260" s="81"/>
      <c r="D260" s="13">
        <v>1</v>
      </c>
      <c r="E260" s="14"/>
      <c r="F260" s="14" t="s">
        <v>172</v>
      </c>
      <c r="G260" s="13"/>
      <c r="H260" s="12">
        <v>42109</v>
      </c>
      <c r="I260" s="13"/>
      <c r="J260" s="12">
        <v>42109</v>
      </c>
      <c r="K260" s="13"/>
      <c r="L260" s="82" t="s">
        <v>13</v>
      </c>
      <c r="M260" s="82"/>
      <c r="N260" s="85">
        <v>104</v>
      </c>
      <c r="O260" s="85"/>
    </row>
    <row r="261" spans="1:15" ht="45" customHeight="1" x14ac:dyDescent="0.25">
      <c r="A261" s="9" t="s">
        <v>159</v>
      </c>
      <c r="B261" s="81" t="s">
        <v>173</v>
      </c>
      <c r="C261" s="81"/>
      <c r="D261" s="13">
        <v>1</v>
      </c>
      <c r="E261" s="14"/>
      <c r="F261" s="14" t="s">
        <v>29</v>
      </c>
      <c r="G261" s="13"/>
      <c r="H261" s="12">
        <v>42116</v>
      </c>
      <c r="I261" s="13"/>
      <c r="J261" s="12">
        <v>42116</v>
      </c>
      <c r="K261" s="13"/>
      <c r="L261" s="82" t="s">
        <v>13</v>
      </c>
      <c r="M261" s="82"/>
      <c r="N261" s="85">
        <v>184</v>
      </c>
      <c r="O261" s="85"/>
    </row>
    <row r="262" spans="1:15" ht="45" customHeight="1" x14ac:dyDescent="0.25">
      <c r="A262" s="9" t="s">
        <v>159</v>
      </c>
      <c r="B262" s="81" t="s">
        <v>174</v>
      </c>
      <c r="C262" s="81"/>
      <c r="D262" s="13">
        <v>2</v>
      </c>
      <c r="E262" s="14"/>
      <c r="F262" s="14" t="s">
        <v>175</v>
      </c>
      <c r="G262" s="13"/>
      <c r="H262" s="12">
        <v>42122</v>
      </c>
      <c r="I262" s="13"/>
      <c r="J262" s="12">
        <v>42122</v>
      </c>
      <c r="K262" s="13"/>
      <c r="L262" s="82" t="s">
        <v>13</v>
      </c>
      <c r="M262" s="82"/>
      <c r="N262" s="85">
        <v>104</v>
      </c>
      <c r="O262" s="85"/>
    </row>
    <row r="263" spans="1:15" ht="45" customHeight="1" x14ac:dyDescent="0.25">
      <c r="A263" s="9" t="s">
        <v>159</v>
      </c>
      <c r="B263" s="81" t="s">
        <v>176</v>
      </c>
      <c r="C263" s="81"/>
      <c r="D263" s="13">
        <v>1</v>
      </c>
      <c r="E263" s="14"/>
      <c r="F263" s="14" t="s">
        <v>29</v>
      </c>
      <c r="G263" s="13"/>
      <c r="H263" s="12">
        <v>42045</v>
      </c>
      <c r="I263" s="13"/>
      <c r="J263" s="12">
        <v>42045</v>
      </c>
      <c r="K263" s="13"/>
      <c r="L263" s="82" t="s">
        <v>13</v>
      </c>
      <c r="M263" s="82"/>
      <c r="N263" s="85">
        <v>1008</v>
      </c>
      <c r="O263" s="85"/>
    </row>
    <row r="264" spans="1:15" ht="45" customHeight="1" x14ac:dyDescent="0.25">
      <c r="A264" s="9" t="s">
        <v>159</v>
      </c>
      <c r="B264" s="81" t="s">
        <v>176</v>
      </c>
      <c r="C264" s="81"/>
      <c r="D264" s="13">
        <v>1</v>
      </c>
      <c r="E264" s="14"/>
      <c r="F264" s="14" t="s">
        <v>29</v>
      </c>
      <c r="G264" s="13"/>
      <c r="H264" s="12">
        <v>42045</v>
      </c>
      <c r="I264" s="13"/>
      <c r="J264" s="12">
        <v>42045</v>
      </c>
      <c r="K264" s="13"/>
      <c r="L264" s="82" t="s">
        <v>13</v>
      </c>
      <c r="M264" s="82"/>
      <c r="N264" s="85">
        <v>485.99</v>
      </c>
      <c r="O264" s="85"/>
    </row>
    <row r="265" spans="1:15" ht="45" customHeight="1" x14ac:dyDescent="0.25">
      <c r="A265" s="9" t="s">
        <v>159</v>
      </c>
      <c r="B265" s="81" t="s">
        <v>177</v>
      </c>
      <c r="C265" s="81"/>
      <c r="D265" s="13">
        <v>1</v>
      </c>
      <c r="E265" s="14"/>
      <c r="F265" s="14" t="s">
        <v>29</v>
      </c>
      <c r="G265" s="13"/>
      <c r="H265" s="12">
        <v>42046</v>
      </c>
      <c r="I265" s="13"/>
      <c r="J265" s="12">
        <v>42046</v>
      </c>
      <c r="K265" s="13"/>
      <c r="L265" s="82" t="s">
        <v>13</v>
      </c>
      <c r="M265" s="82"/>
      <c r="N265" s="85">
        <v>446</v>
      </c>
      <c r="O265" s="85"/>
    </row>
    <row r="266" spans="1:15" ht="45" customHeight="1" x14ac:dyDescent="0.25">
      <c r="A266" s="9" t="s">
        <v>159</v>
      </c>
      <c r="B266" s="81" t="s">
        <v>178</v>
      </c>
      <c r="C266" s="81"/>
      <c r="D266" s="13">
        <v>1</v>
      </c>
      <c r="E266" s="14"/>
      <c r="F266" s="14" t="s">
        <v>29</v>
      </c>
      <c r="G266" s="13"/>
      <c r="H266" s="12">
        <v>42055</v>
      </c>
      <c r="I266" s="13"/>
      <c r="J266" s="12">
        <v>42055</v>
      </c>
      <c r="K266" s="13"/>
      <c r="L266" s="82" t="s">
        <v>13</v>
      </c>
      <c r="M266" s="82"/>
      <c r="N266" s="85">
        <v>176</v>
      </c>
      <c r="O266" s="85"/>
    </row>
    <row r="267" spans="1:15" ht="45" customHeight="1" x14ac:dyDescent="0.25">
      <c r="A267" s="9" t="s">
        <v>159</v>
      </c>
      <c r="B267" s="81" t="s">
        <v>179</v>
      </c>
      <c r="C267" s="81"/>
      <c r="D267" s="13">
        <v>13</v>
      </c>
      <c r="E267" s="14"/>
      <c r="F267" s="14" t="s">
        <v>180</v>
      </c>
      <c r="G267" s="13"/>
      <c r="H267" s="12">
        <v>42202</v>
      </c>
      <c r="I267" s="13"/>
      <c r="J267" s="12">
        <v>42204</v>
      </c>
      <c r="K267" s="13"/>
      <c r="L267" s="82" t="s">
        <v>13</v>
      </c>
      <c r="M267" s="82"/>
      <c r="N267" s="85">
        <v>1200</v>
      </c>
      <c r="O267" s="85"/>
    </row>
    <row r="268" spans="1:15" ht="45" customHeight="1" x14ac:dyDescent="0.25">
      <c r="A268" s="9" t="s">
        <v>159</v>
      </c>
      <c r="B268" s="81" t="s">
        <v>181</v>
      </c>
      <c r="C268" s="81"/>
      <c r="D268" s="13">
        <v>2</v>
      </c>
      <c r="E268" s="14"/>
      <c r="F268" s="14" t="s">
        <v>29</v>
      </c>
      <c r="G268" s="13"/>
      <c r="H268" s="12">
        <v>42208</v>
      </c>
      <c r="I268" s="13"/>
      <c r="J268" s="12">
        <v>42208</v>
      </c>
      <c r="K268" s="13"/>
      <c r="L268" s="82" t="s">
        <v>13</v>
      </c>
      <c r="M268" s="82"/>
      <c r="N268" s="85">
        <v>184</v>
      </c>
      <c r="O268" s="85"/>
    </row>
    <row r="269" spans="1:15" ht="45" customHeight="1" x14ac:dyDescent="0.25">
      <c r="A269" s="9" t="s">
        <v>159</v>
      </c>
      <c r="B269" s="81" t="s">
        <v>182</v>
      </c>
      <c r="C269" s="81"/>
      <c r="D269" s="13">
        <v>1</v>
      </c>
      <c r="E269" s="14"/>
      <c r="F269" s="14" t="s">
        <v>15</v>
      </c>
      <c r="G269" s="13"/>
      <c r="H269" s="12">
        <v>42212</v>
      </c>
      <c r="I269" s="13"/>
      <c r="J269" s="12">
        <v>42212</v>
      </c>
      <c r="K269" s="13"/>
      <c r="L269" s="82" t="s">
        <v>13</v>
      </c>
      <c r="M269" s="82"/>
      <c r="N269" s="85">
        <v>400</v>
      </c>
      <c r="O269" s="85"/>
    </row>
    <row r="270" spans="1:15" ht="45" customHeight="1" x14ac:dyDescent="0.25">
      <c r="A270" s="9" t="s">
        <v>159</v>
      </c>
      <c r="B270" s="81" t="s">
        <v>14</v>
      </c>
      <c r="C270" s="81"/>
      <c r="D270" s="13">
        <v>1</v>
      </c>
      <c r="E270" s="14"/>
      <c r="F270" s="14" t="s">
        <v>15</v>
      </c>
      <c r="G270" s="13"/>
      <c r="H270" s="12">
        <v>42212</v>
      </c>
      <c r="I270" s="13"/>
      <c r="J270" s="12">
        <v>42212</v>
      </c>
      <c r="K270" s="13"/>
      <c r="L270" s="82" t="s">
        <v>13</v>
      </c>
      <c r="M270" s="82"/>
      <c r="N270" s="85">
        <v>400</v>
      </c>
      <c r="O270" s="85"/>
    </row>
    <row r="271" spans="1:15" ht="45" customHeight="1" x14ac:dyDescent="0.25">
      <c r="A271" s="9" t="s">
        <v>159</v>
      </c>
      <c r="B271" s="81" t="s">
        <v>183</v>
      </c>
      <c r="C271" s="81"/>
      <c r="D271" s="13">
        <v>3</v>
      </c>
      <c r="E271" s="14"/>
      <c r="F271" s="14" t="s">
        <v>184</v>
      </c>
      <c r="G271" s="13"/>
      <c r="H271" s="12">
        <v>42153</v>
      </c>
      <c r="I271" s="13"/>
      <c r="J271" s="12">
        <v>42153</v>
      </c>
      <c r="K271" s="13"/>
      <c r="L271" s="82" t="s">
        <v>13</v>
      </c>
      <c r="M271" s="82"/>
      <c r="N271" s="85">
        <v>648</v>
      </c>
      <c r="O271" s="85"/>
    </row>
    <row r="272" spans="1:15" ht="45" customHeight="1" x14ac:dyDescent="0.25">
      <c r="A272" s="9" t="s">
        <v>159</v>
      </c>
      <c r="B272" s="81" t="s">
        <v>185</v>
      </c>
      <c r="C272" s="81"/>
      <c r="D272" s="13">
        <v>3</v>
      </c>
      <c r="E272" s="14"/>
      <c r="F272" s="14" t="s">
        <v>29</v>
      </c>
      <c r="G272" s="13"/>
      <c r="H272" s="12">
        <v>42164</v>
      </c>
      <c r="I272" s="13"/>
      <c r="J272" s="12">
        <v>42164</v>
      </c>
      <c r="K272" s="13"/>
      <c r="L272" s="82" t="s">
        <v>13</v>
      </c>
      <c r="M272" s="82"/>
      <c r="N272" s="85">
        <v>52</v>
      </c>
      <c r="O272" s="85"/>
    </row>
    <row r="273" spans="1:15" ht="45" customHeight="1" x14ac:dyDescent="0.25">
      <c r="A273" s="9" t="s">
        <v>159</v>
      </c>
      <c r="B273" s="81" t="s">
        <v>185</v>
      </c>
      <c r="C273" s="81"/>
      <c r="D273" s="13">
        <v>3</v>
      </c>
      <c r="E273" s="14"/>
      <c r="F273" s="14" t="s">
        <v>29</v>
      </c>
      <c r="G273" s="13"/>
      <c r="H273" s="12">
        <v>42164</v>
      </c>
      <c r="I273" s="13"/>
      <c r="J273" s="12">
        <v>42164</v>
      </c>
      <c r="K273" s="13"/>
      <c r="L273" s="82" t="s">
        <v>13</v>
      </c>
      <c r="M273" s="82"/>
      <c r="N273" s="85">
        <v>40</v>
      </c>
      <c r="O273" s="85"/>
    </row>
    <row r="274" spans="1:15" ht="45" customHeight="1" x14ac:dyDescent="0.25">
      <c r="A274" s="9" t="s">
        <v>159</v>
      </c>
      <c r="B274" s="81" t="s">
        <v>185</v>
      </c>
      <c r="C274" s="81"/>
      <c r="D274" s="13">
        <v>3</v>
      </c>
      <c r="E274" s="14"/>
      <c r="F274" s="14" t="s">
        <v>29</v>
      </c>
      <c r="G274" s="13"/>
      <c r="H274" s="12">
        <v>42164</v>
      </c>
      <c r="I274" s="13"/>
      <c r="J274" s="12">
        <v>42164</v>
      </c>
      <c r="K274" s="13"/>
      <c r="L274" s="82" t="s">
        <v>13</v>
      </c>
      <c r="M274" s="82"/>
      <c r="N274" s="85">
        <v>40</v>
      </c>
      <c r="O274" s="85"/>
    </row>
    <row r="275" spans="1:15" ht="45" customHeight="1" x14ac:dyDescent="0.25">
      <c r="A275" s="9" t="s">
        <v>159</v>
      </c>
      <c r="B275" s="81" t="s">
        <v>185</v>
      </c>
      <c r="C275" s="81"/>
      <c r="D275" s="13">
        <v>3</v>
      </c>
      <c r="E275" s="14"/>
      <c r="F275" s="14" t="s">
        <v>29</v>
      </c>
      <c r="G275" s="13"/>
      <c r="H275" s="12">
        <v>42164</v>
      </c>
      <c r="I275" s="13"/>
      <c r="J275" s="12">
        <v>42164</v>
      </c>
      <c r="K275" s="13"/>
      <c r="L275" s="82" t="s">
        <v>13</v>
      </c>
      <c r="M275" s="82"/>
      <c r="N275" s="85">
        <v>52</v>
      </c>
      <c r="O275" s="85"/>
    </row>
    <row r="276" spans="1:15" ht="45" customHeight="1" x14ac:dyDescent="0.25">
      <c r="A276" s="9" t="s">
        <v>159</v>
      </c>
      <c r="B276" s="81" t="s">
        <v>186</v>
      </c>
      <c r="C276" s="81"/>
      <c r="D276" s="13">
        <v>2</v>
      </c>
      <c r="E276" s="14"/>
      <c r="F276" s="14" t="s">
        <v>29</v>
      </c>
      <c r="G276" s="13"/>
      <c r="H276" s="12">
        <v>42165</v>
      </c>
      <c r="I276" s="13"/>
      <c r="J276" s="12">
        <v>42165</v>
      </c>
      <c r="K276" s="13"/>
      <c r="L276" s="82" t="s">
        <v>13</v>
      </c>
      <c r="M276" s="82"/>
      <c r="N276" s="85">
        <v>52</v>
      </c>
      <c r="O276" s="85"/>
    </row>
    <row r="277" spans="1:15" ht="45" customHeight="1" x14ac:dyDescent="0.25">
      <c r="A277" s="9" t="s">
        <v>159</v>
      </c>
      <c r="B277" s="81" t="s">
        <v>186</v>
      </c>
      <c r="C277" s="81"/>
      <c r="D277" s="13">
        <v>2</v>
      </c>
      <c r="E277" s="14"/>
      <c r="F277" s="14" t="s">
        <v>29</v>
      </c>
      <c r="G277" s="13"/>
      <c r="H277" s="12">
        <v>42165</v>
      </c>
      <c r="I277" s="13"/>
      <c r="J277" s="12">
        <v>42165</v>
      </c>
      <c r="K277" s="13"/>
      <c r="L277" s="82" t="s">
        <v>13</v>
      </c>
      <c r="M277" s="82"/>
      <c r="N277" s="85">
        <v>40</v>
      </c>
      <c r="O277" s="85"/>
    </row>
    <row r="278" spans="1:15" ht="45" customHeight="1" x14ac:dyDescent="0.25">
      <c r="A278" s="9" t="s">
        <v>159</v>
      </c>
      <c r="B278" s="81" t="s">
        <v>186</v>
      </c>
      <c r="C278" s="81"/>
      <c r="D278" s="13">
        <v>2</v>
      </c>
      <c r="E278" s="14"/>
      <c r="F278" s="14" t="s">
        <v>29</v>
      </c>
      <c r="G278" s="13"/>
      <c r="H278" s="12">
        <v>42165</v>
      </c>
      <c r="I278" s="13"/>
      <c r="J278" s="12">
        <v>42165</v>
      </c>
      <c r="K278" s="13"/>
      <c r="L278" s="82" t="s">
        <v>13</v>
      </c>
      <c r="M278" s="82"/>
      <c r="N278" s="85">
        <v>40</v>
      </c>
      <c r="O278" s="85"/>
    </row>
    <row r="279" spans="1:15" ht="45" customHeight="1" x14ac:dyDescent="0.25">
      <c r="A279" s="9" t="s">
        <v>159</v>
      </c>
      <c r="B279" s="81" t="s">
        <v>186</v>
      </c>
      <c r="C279" s="81"/>
      <c r="D279" s="13">
        <v>2</v>
      </c>
      <c r="E279" s="14"/>
      <c r="F279" s="14" t="s">
        <v>29</v>
      </c>
      <c r="G279" s="13"/>
      <c r="H279" s="12">
        <v>42165</v>
      </c>
      <c r="I279" s="13"/>
      <c r="J279" s="12">
        <v>42165</v>
      </c>
      <c r="K279" s="13"/>
      <c r="L279" s="82" t="s">
        <v>13</v>
      </c>
      <c r="M279" s="82"/>
      <c r="N279" s="85">
        <v>52</v>
      </c>
      <c r="O279" s="85"/>
    </row>
    <row r="280" spans="1:15" ht="45" customHeight="1" x14ac:dyDescent="0.25">
      <c r="A280" s="9" t="s">
        <v>159</v>
      </c>
      <c r="B280" s="81" t="s">
        <v>187</v>
      </c>
      <c r="C280" s="81"/>
      <c r="D280" s="13">
        <v>4</v>
      </c>
      <c r="E280" s="14"/>
      <c r="F280" s="14" t="s">
        <v>29</v>
      </c>
      <c r="G280" s="13"/>
      <c r="H280" s="12">
        <v>42166</v>
      </c>
      <c r="I280" s="13"/>
      <c r="J280" s="12">
        <v>42166</v>
      </c>
      <c r="K280" s="13"/>
      <c r="L280" s="82" t="s">
        <v>13</v>
      </c>
      <c r="M280" s="82"/>
      <c r="N280" s="85">
        <v>183</v>
      </c>
      <c r="O280" s="85"/>
    </row>
    <row r="281" spans="1:15" ht="45" customHeight="1" x14ac:dyDescent="0.25">
      <c r="A281" s="9" t="s">
        <v>159</v>
      </c>
      <c r="B281" s="81" t="s">
        <v>187</v>
      </c>
      <c r="C281" s="81"/>
      <c r="D281" s="13">
        <v>4</v>
      </c>
      <c r="E281" s="14"/>
      <c r="F281" s="14" t="s">
        <v>29</v>
      </c>
      <c r="G281" s="13"/>
      <c r="H281" s="12">
        <v>42166</v>
      </c>
      <c r="I281" s="13"/>
      <c r="J281" s="12">
        <v>42166</v>
      </c>
      <c r="K281" s="13"/>
      <c r="L281" s="82" t="s">
        <v>13</v>
      </c>
      <c r="M281" s="82"/>
      <c r="N281" s="85">
        <v>144</v>
      </c>
      <c r="O281" s="85"/>
    </row>
    <row r="282" spans="1:15" ht="45" customHeight="1" x14ac:dyDescent="0.25">
      <c r="A282" s="9" t="s">
        <v>159</v>
      </c>
      <c r="B282" s="81" t="s">
        <v>14</v>
      </c>
      <c r="C282" s="81"/>
      <c r="D282" s="13">
        <v>1</v>
      </c>
      <c r="E282" s="14"/>
      <c r="F282" s="14" t="s">
        <v>15</v>
      </c>
      <c r="G282" s="13"/>
      <c r="H282" s="12">
        <v>42166</v>
      </c>
      <c r="I282" s="13"/>
      <c r="J282" s="12">
        <v>42166</v>
      </c>
      <c r="K282" s="13"/>
      <c r="L282" s="82" t="s">
        <v>13</v>
      </c>
      <c r="M282" s="82"/>
      <c r="N282" s="85">
        <v>80</v>
      </c>
      <c r="O282" s="85"/>
    </row>
    <row r="283" spans="1:15" ht="45" customHeight="1" x14ac:dyDescent="0.25">
      <c r="A283" s="9" t="s">
        <v>159</v>
      </c>
      <c r="B283" s="81" t="s">
        <v>188</v>
      </c>
      <c r="C283" s="81"/>
      <c r="D283" s="13">
        <v>3</v>
      </c>
      <c r="E283" s="14"/>
      <c r="F283" s="14" t="s">
        <v>29</v>
      </c>
      <c r="G283" s="13"/>
      <c r="H283" s="12">
        <v>42195</v>
      </c>
      <c r="I283" s="13"/>
      <c r="J283" s="12">
        <v>42195</v>
      </c>
      <c r="K283" s="13"/>
      <c r="L283" s="82" t="s">
        <v>13</v>
      </c>
      <c r="M283" s="82"/>
      <c r="N283" s="85">
        <v>52</v>
      </c>
      <c r="O283" s="85"/>
    </row>
    <row r="284" spans="1:15" ht="45" customHeight="1" x14ac:dyDescent="0.25">
      <c r="A284" s="9" t="s">
        <v>159</v>
      </c>
      <c r="B284" s="81" t="s">
        <v>188</v>
      </c>
      <c r="C284" s="81"/>
      <c r="D284" s="13">
        <v>3</v>
      </c>
      <c r="E284" s="14"/>
      <c r="F284" s="14" t="s">
        <v>29</v>
      </c>
      <c r="G284" s="13"/>
      <c r="H284" s="12">
        <v>42195</v>
      </c>
      <c r="I284" s="13"/>
      <c r="J284" s="12">
        <v>42195</v>
      </c>
      <c r="K284" s="13"/>
      <c r="L284" s="82" t="s">
        <v>13</v>
      </c>
      <c r="M284" s="82"/>
      <c r="N284" s="85">
        <v>40</v>
      </c>
      <c r="O284" s="85"/>
    </row>
    <row r="285" spans="1:15" ht="45" customHeight="1" x14ac:dyDescent="0.25">
      <c r="A285" s="9" t="s">
        <v>159</v>
      </c>
      <c r="B285" s="81" t="s">
        <v>188</v>
      </c>
      <c r="C285" s="81"/>
      <c r="D285" s="13">
        <v>3</v>
      </c>
      <c r="E285" s="14"/>
      <c r="F285" s="14" t="s">
        <v>29</v>
      </c>
      <c r="G285" s="13"/>
      <c r="H285" s="12">
        <v>42195</v>
      </c>
      <c r="I285" s="13"/>
      <c r="J285" s="12">
        <v>42195</v>
      </c>
      <c r="K285" s="13"/>
      <c r="L285" s="82" t="s">
        <v>13</v>
      </c>
      <c r="M285" s="82"/>
      <c r="N285" s="85">
        <v>40</v>
      </c>
      <c r="O285" s="85"/>
    </row>
    <row r="286" spans="1:15" ht="45" customHeight="1" x14ac:dyDescent="0.25">
      <c r="A286" s="9" t="s">
        <v>159</v>
      </c>
      <c r="B286" s="81" t="s">
        <v>188</v>
      </c>
      <c r="C286" s="81"/>
      <c r="D286" s="13">
        <v>3</v>
      </c>
      <c r="E286" s="14"/>
      <c r="F286" s="14" t="s">
        <v>29</v>
      </c>
      <c r="G286" s="13"/>
      <c r="H286" s="12">
        <v>42195</v>
      </c>
      <c r="I286" s="13"/>
      <c r="J286" s="12">
        <v>42195</v>
      </c>
      <c r="K286" s="13"/>
      <c r="L286" s="82" t="s">
        <v>13</v>
      </c>
      <c r="M286" s="82"/>
      <c r="N286" s="85">
        <v>52</v>
      </c>
      <c r="O286" s="85"/>
    </row>
    <row r="287" spans="1:15" ht="45" customHeight="1" x14ac:dyDescent="0.25">
      <c r="A287" s="9" t="s">
        <v>159</v>
      </c>
      <c r="B287" s="81" t="s">
        <v>188</v>
      </c>
      <c r="C287" s="81"/>
      <c r="D287" s="13">
        <v>3</v>
      </c>
      <c r="E287" s="14"/>
      <c r="F287" s="14" t="s">
        <v>29</v>
      </c>
      <c r="G287" s="13"/>
      <c r="H287" s="12">
        <v>42195</v>
      </c>
      <c r="I287" s="13"/>
      <c r="J287" s="12">
        <v>42195</v>
      </c>
      <c r="K287" s="13"/>
      <c r="L287" s="82" t="s">
        <v>13</v>
      </c>
      <c r="M287" s="82"/>
      <c r="N287" s="85">
        <v>199.99</v>
      </c>
      <c r="O287" s="85"/>
    </row>
    <row r="288" spans="1:15" ht="45" customHeight="1" x14ac:dyDescent="0.25">
      <c r="A288" s="9" t="s">
        <v>159</v>
      </c>
      <c r="B288" s="81" t="s">
        <v>189</v>
      </c>
      <c r="C288" s="81"/>
      <c r="D288" s="13">
        <v>1</v>
      </c>
      <c r="E288" s="14"/>
      <c r="F288" s="14" t="s">
        <v>29</v>
      </c>
      <c r="G288" s="13"/>
      <c r="H288" s="12">
        <v>42198</v>
      </c>
      <c r="I288" s="13"/>
      <c r="J288" s="12">
        <v>42198</v>
      </c>
      <c r="K288" s="13"/>
      <c r="L288" s="82" t="s">
        <v>13</v>
      </c>
      <c r="M288" s="82"/>
      <c r="N288" s="85">
        <v>52</v>
      </c>
      <c r="O288" s="85"/>
    </row>
    <row r="289" spans="1:15" ht="45" customHeight="1" x14ac:dyDescent="0.25">
      <c r="A289" s="9" t="s">
        <v>159</v>
      </c>
      <c r="B289" s="81" t="s">
        <v>189</v>
      </c>
      <c r="C289" s="81"/>
      <c r="D289" s="13">
        <v>1</v>
      </c>
      <c r="E289" s="14"/>
      <c r="F289" s="14" t="s">
        <v>29</v>
      </c>
      <c r="G289" s="13"/>
      <c r="H289" s="12">
        <v>42198</v>
      </c>
      <c r="I289" s="13"/>
      <c r="J289" s="12">
        <v>42198</v>
      </c>
      <c r="K289" s="13"/>
      <c r="L289" s="82" t="s">
        <v>13</v>
      </c>
      <c r="M289" s="82"/>
      <c r="N289" s="85">
        <v>40</v>
      </c>
      <c r="O289" s="85"/>
    </row>
    <row r="290" spans="1:15" ht="45" customHeight="1" x14ac:dyDescent="0.25">
      <c r="A290" s="9" t="s">
        <v>159</v>
      </c>
      <c r="B290" s="81" t="s">
        <v>189</v>
      </c>
      <c r="C290" s="81"/>
      <c r="D290" s="13">
        <v>1</v>
      </c>
      <c r="E290" s="14"/>
      <c r="F290" s="14" t="s">
        <v>29</v>
      </c>
      <c r="G290" s="13"/>
      <c r="H290" s="12">
        <v>42198</v>
      </c>
      <c r="I290" s="13"/>
      <c r="J290" s="12">
        <v>42198</v>
      </c>
      <c r="K290" s="13"/>
      <c r="L290" s="82" t="s">
        <v>13</v>
      </c>
      <c r="M290" s="82"/>
      <c r="N290" s="85">
        <v>40</v>
      </c>
      <c r="O290" s="85"/>
    </row>
    <row r="291" spans="1:15" ht="45" customHeight="1" x14ac:dyDescent="0.25">
      <c r="A291" s="9" t="s">
        <v>159</v>
      </c>
      <c r="B291" s="81" t="s">
        <v>189</v>
      </c>
      <c r="C291" s="81"/>
      <c r="D291" s="13">
        <v>1</v>
      </c>
      <c r="E291" s="14"/>
      <c r="F291" s="14" t="s">
        <v>29</v>
      </c>
      <c r="G291" s="13"/>
      <c r="H291" s="12">
        <v>42198</v>
      </c>
      <c r="I291" s="13"/>
      <c r="J291" s="12">
        <v>42198</v>
      </c>
      <c r="K291" s="13"/>
      <c r="L291" s="82" t="s">
        <v>13</v>
      </c>
      <c r="M291" s="82"/>
      <c r="N291" s="85">
        <v>52</v>
      </c>
      <c r="O291" s="85"/>
    </row>
    <row r="292" spans="1:15" ht="45" customHeight="1" x14ac:dyDescent="0.25">
      <c r="A292" s="9" t="s">
        <v>159</v>
      </c>
      <c r="B292" s="81" t="s">
        <v>189</v>
      </c>
      <c r="C292" s="81"/>
      <c r="D292" s="13">
        <v>1</v>
      </c>
      <c r="E292" s="14"/>
      <c r="F292" s="14" t="s">
        <v>29</v>
      </c>
      <c r="G292" s="13"/>
      <c r="H292" s="12">
        <v>42198</v>
      </c>
      <c r="I292" s="13"/>
      <c r="J292" s="12">
        <v>42198</v>
      </c>
      <c r="K292" s="13"/>
      <c r="L292" s="82" t="s">
        <v>13</v>
      </c>
      <c r="M292" s="82"/>
      <c r="N292" s="85">
        <v>200</v>
      </c>
      <c r="O292" s="85"/>
    </row>
    <row r="293" spans="1:15" ht="45" customHeight="1" x14ac:dyDescent="0.25">
      <c r="A293" s="9" t="s">
        <v>159</v>
      </c>
      <c r="B293" s="81" t="s">
        <v>14</v>
      </c>
      <c r="C293" s="81"/>
      <c r="D293" s="13">
        <v>1</v>
      </c>
      <c r="E293" s="14"/>
      <c r="F293" s="14" t="s">
        <v>15</v>
      </c>
      <c r="G293" s="13"/>
      <c r="H293" s="12">
        <v>42198</v>
      </c>
      <c r="I293" s="13"/>
      <c r="J293" s="12">
        <v>42198</v>
      </c>
      <c r="K293" s="13"/>
      <c r="L293" s="82" t="s">
        <v>13</v>
      </c>
      <c r="M293" s="82"/>
      <c r="N293" s="85">
        <v>40</v>
      </c>
      <c r="O293" s="85"/>
    </row>
    <row r="294" spans="1:15" ht="45" customHeight="1" x14ac:dyDescent="0.25">
      <c r="A294" s="9" t="s">
        <v>159</v>
      </c>
      <c r="B294" s="81" t="s">
        <v>190</v>
      </c>
      <c r="C294" s="81"/>
      <c r="D294" s="13">
        <v>1</v>
      </c>
      <c r="E294" s="14"/>
      <c r="F294" s="14" t="s">
        <v>29</v>
      </c>
      <c r="G294" s="13"/>
      <c r="H294" s="12">
        <v>42226</v>
      </c>
      <c r="I294" s="13"/>
      <c r="J294" s="12">
        <v>42226</v>
      </c>
      <c r="K294" s="13"/>
      <c r="L294" s="82" t="s">
        <v>13</v>
      </c>
      <c r="M294" s="82"/>
      <c r="N294" s="85">
        <v>184</v>
      </c>
      <c r="O294" s="85"/>
    </row>
    <row r="295" spans="1:15" ht="45" customHeight="1" x14ac:dyDescent="0.25">
      <c r="A295" s="9" t="s">
        <v>159</v>
      </c>
      <c r="B295" s="81" t="s">
        <v>191</v>
      </c>
      <c r="C295" s="81"/>
      <c r="D295" s="13">
        <v>4</v>
      </c>
      <c r="E295" s="14"/>
      <c r="F295" s="14" t="s">
        <v>29</v>
      </c>
      <c r="G295" s="13"/>
      <c r="H295" s="12">
        <v>42236</v>
      </c>
      <c r="I295" s="13"/>
      <c r="J295" s="12">
        <v>42236</v>
      </c>
      <c r="K295" s="13"/>
      <c r="L295" s="82" t="s">
        <v>13</v>
      </c>
      <c r="M295" s="82"/>
      <c r="N295" s="85">
        <v>868</v>
      </c>
      <c r="O295" s="85"/>
    </row>
    <row r="296" spans="1:15" ht="45" customHeight="1" x14ac:dyDescent="0.25">
      <c r="A296" s="9" t="s">
        <v>159</v>
      </c>
      <c r="B296" s="81" t="s">
        <v>191</v>
      </c>
      <c r="C296" s="81"/>
      <c r="D296" s="13">
        <v>4</v>
      </c>
      <c r="E296" s="14"/>
      <c r="F296" s="14" t="s">
        <v>29</v>
      </c>
      <c r="G296" s="13"/>
      <c r="H296" s="12">
        <v>42236</v>
      </c>
      <c r="I296" s="13"/>
      <c r="J296" s="12">
        <v>42236</v>
      </c>
      <c r="K296" s="13"/>
      <c r="L296" s="82" t="s">
        <v>13</v>
      </c>
      <c r="M296" s="82"/>
      <c r="N296" s="85">
        <v>953</v>
      </c>
      <c r="O296" s="85"/>
    </row>
    <row r="297" spans="1:15" ht="45" customHeight="1" x14ac:dyDescent="0.25">
      <c r="A297" s="9" t="s">
        <v>159</v>
      </c>
      <c r="B297" s="81" t="s">
        <v>14</v>
      </c>
      <c r="C297" s="81"/>
      <c r="D297" s="13">
        <v>1</v>
      </c>
      <c r="E297" s="14"/>
      <c r="F297" s="14" t="s">
        <v>15</v>
      </c>
      <c r="G297" s="13"/>
      <c r="H297" s="12">
        <v>42236</v>
      </c>
      <c r="I297" s="13"/>
      <c r="J297" s="12">
        <v>42236</v>
      </c>
      <c r="K297" s="13"/>
      <c r="L297" s="82" t="s">
        <v>13</v>
      </c>
      <c r="M297" s="82"/>
      <c r="N297" s="85">
        <v>300</v>
      </c>
      <c r="O297" s="85"/>
    </row>
    <row r="298" spans="1:15" ht="45" customHeight="1" x14ac:dyDescent="0.25">
      <c r="A298" s="9" t="s">
        <v>159</v>
      </c>
      <c r="B298" s="81" t="s">
        <v>192</v>
      </c>
      <c r="C298" s="81"/>
      <c r="D298" s="13">
        <v>7</v>
      </c>
      <c r="E298" s="14"/>
      <c r="F298" s="14" t="s">
        <v>29</v>
      </c>
      <c r="G298" s="13"/>
      <c r="H298" s="12">
        <v>42236</v>
      </c>
      <c r="I298" s="13"/>
      <c r="J298" s="12">
        <v>42236</v>
      </c>
      <c r="K298" s="13"/>
      <c r="L298" s="82" t="s">
        <v>13</v>
      </c>
      <c r="M298" s="82"/>
      <c r="N298" s="85">
        <v>184</v>
      </c>
      <c r="O298" s="85"/>
    </row>
    <row r="299" spans="1:15" ht="45" customHeight="1" x14ac:dyDescent="0.25">
      <c r="A299" s="9" t="s">
        <v>159</v>
      </c>
      <c r="B299" s="81" t="s">
        <v>14</v>
      </c>
      <c r="C299" s="81"/>
      <c r="D299" s="13">
        <v>1</v>
      </c>
      <c r="E299" s="14"/>
      <c r="F299" s="14" t="s">
        <v>15</v>
      </c>
      <c r="G299" s="13"/>
      <c r="H299" s="12">
        <v>42236</v>
      </c>
      <c r="I299" s="13"/>
      <c r="J299" s="12">
        <v>42236</v>
      </c>
      <c r="K299" s="13"/>
      <c r="L299" s="82" t="s">
        <v>13</v>
      </c>
      <c r="M299" s="82"/>
      <c r="N299" s="85">
        <v>120</v>
      </c>
      <c r="O299" s="85"/>
    </row>
    <row r="300" spans="1:15" ht="45" customHeight="1" x14ac:dyDescent="0.25">
      <c r="A300" s="9" t="s">
        <v>159</v>
      </c>
      <c r="B300" s="81" t="s">
        <v>193</v>
      </c>
      <c r="C300" s="81"/>
      <c r="D300" s="13">
        <v>4</v>
      </c>
      <c r="E300" s="14"/>
      <c r="F300" s="14" t="s">
        <v>29</v>
      </c>
      <c r="G300" s="13"/>
      <c r="H300" s="12">
        <v>42249</v>
      </c>
      <c r="I300" s="13"/>
      <c r="J300" s="12">
        <v>42256</v>
      </c>
      <c r="K300" s="13"/>
      <c r="L300" s="82" t="s">
        <v>13</v>
      </c>
      <c r="M300" s="82"/>
      <c r="N300" s="85">
        <v>534</v>
      </c>
      <c r="O300" s="85"/>
    </row>
    <row r="301" spans="1:15" ht="45" customHeight="1" x14ac:dyDescent="0.25">
      <c r="A301" s="9" t="s">
        <v>159</v>
      </c>
      <c r="B301" s="81" t="s">
        <v>193</v>
      </c>
      <c r="C301" s="81"/>
      <c r="D301" s="13">
        <v>5</v>
      </c>
      <c r="E301" s="14"/>
      <c r="F301" s="14" t="s">
        <v>29</v>
      </c>
      <c r="G301" s="13"/>
      <c r="H301" s="12">
        <v>42249</v>
      </c>
      <c r="I301" s="13"/>
      <c r="J301" s="12">
        <v>42256</v>
      </c>
      <c r="K301" s="13"/>
      <c r="L301" s="82" t="s">
        <v>13</v>
      </c>
      <c r="M301" s="82"/>
      <c r="N301" s="85">
        <v>574</v>
      </c>
      <c r="O301" s="85"/>
    </row>
    <row r="302" spans="1:15" ht="45" customHeight="1" x14ac:dyDescent="0.25">
      <c r="A302" s="9" t="s">
        <v>159</v>
      </c>
      <c r="B302" s="81" t="s">
        <v>14</v>
      </c>
      <c r="C302" s="81"/>
      <c r="D302" s="13">
        <v>1</v>
      </c>
      <c r="E302" s="14"/>
      <c r="F302" s="14" t="s">
        <v>15</v>
      </c>
      <c r="G302" s="13"/>
      <c r="H302" s="12">
        <v>42249</v>
      </c>
      <c r="I302" s="13"/>
      <c r="J302" s="12">
        <v>42249</v>
      </c>
      <c r="K302" s="13"/>
      <c r="L302" s="82" t="s">
        <v>13</v>
      </c>
      <c r="M302" s="82"/>
      <c r="N302" s="85">
        <v>19</v>
      </c>
      <c r="O302" s="85"/>
    </row>
    <row r="303" spans="1:15" ht="45" customHeight="1" x14ac:dyDescent="0.25">
      <c r="A303" s="9" t="s">
        <v>159</v>
      </c>
      <c r="B303" s="81" t="s">
        <v>14</v>
      </c>
      <c r="C303" s="81"/>
      <c r="D303" s="13">
        <v>1</v>
      </c>
      <c r="E303" s="14"/>
      <c r="F303" s="14" t="s">
        <v>15</v>
      </c>
      <c r="G303" s="13"/>
      <c r="H303" s="12">
        <v>42249</v>
      </c>
      <c r="I303" s="13"/>
      <c r="J303" s="12">
        <v>42249</v>
      </c>
      <c r="K303" s="13"/>
      <c r="L303" s="82" t="s">
        <v>13</v>
      </c>
      <c r="M303" s="82"/>
      <c r="N303" s="85">
        <v>260</v>
      </c>
      <c r="O303" s="85"/>
    </row>
    <row r="304" spans="1:15" ht="45" customHeight="1" x14ac:dyDescent="0.25">
      <c r="A304" s="9" t="s">
        <v>159</v>
      </c>
      <c r="B304" s="81" t="s">
        <v>194</v>
      </c>
      <c r="C304" s="81"/>
      <c r="D304" s="13">
        <v>2</v>
      </c>
      <c r="E304" s="14"/>
      <c r="F304" s="14" t="s">
        <v>29</v>
      </c>
      <c r="G304" s="13"/>
      <c r="H304" s="12">
        <v>42257</v>
      </c>
      <c r="I304" s="13"/>
      <c r="J304" s="12">
        <v>42257</v>
      </c>
      <c r="K304" s="13"/>
      <c r="L304" s="82" t="s">
        <v>13</v>
      </c>
      <c r="M304" s="82"/>
      <c r="N304" s="85">
        <v>184</v>
      </c>
      <c r="O304" s="85"/>
    </row>
    <row r="305" spans="1:15" ht="45" customHeight="1" x14ac:dyDescent="0.25">
      <c r="A305" s="9" t="s">
        <v>159</v>
      </c>
      <c r="B305" s="81" t="s">
        <v>194</v>
      </c>
      <c r="C305" s="81"/>
      <c r="D305" s="13">
        <v>2</v>
      </c>
      <c r="E305" s="14"/>
      <c r="F305" s="14" t="s">
        <v>29</v>
      </c>
      <c r="G305" s="13"/>
      <c r="H305" s="12">
        <v>42257</v>
      </c>
      <c r="I305" s="13"/>
      <c r="J305" s="12">
        <v>42257</v>
      </c>
      <c r="K305" s="13"/>
      <c r="L305" s="82" t="s">
        <v>13</v>
      </c>
      <c r="M305" s="82"/>
      <c r="N305" s="85">
        <v>973</v>
      </c>
      <c r="O305" s="85"/>
    </row>
    <row r="306" spans="1:15" ht="45" customHeight="1" x14ac:dyDescent="0.25">
      <c r="A306" s="9" t="s">
        <v>159</v>
      </c>
      <c r="B306" s="81" t="s">
        <v>14</v>
      </c>
      <c r="C306" s="81"/>
      <c r="D306" s="13">
        <v>1</v>
      </c>
      <c r="E306" s="14"/>
      <c r="F306" s="14" t="s">
        <v>15</v>
      </c>
      <c r="G306" s="13"/>
      <c r="H306" s="12">
        <v>42257</v>
      </c>
      <c r="I306" s="13"/>
      <c r="J306" s="12">
        <v>42257</v>
      </c>
      <c r="K306" s="13"/>
      <c r="L306" s="82" t="s">
        <v>13</v>
      </c>
      <c r="M306" s="82"/>
      <c r="N306" s="85">
        <v>200</v>
      </c>
      <c r="O306" s="85"/>
    </row>
    <row r="307" spans="1:15" ht="45" customHeight="1" x14ac:dyDescent="0.25">
      <c r="A307" s="9" t="s">
        <v>159</v>
      </c>
      <c r="B307" s="81" t="s">
        <v>195</v>
      </c>
      <c r="C307" s="81"/>
      <c r="D307" s="13">
        <v>3</v>
      </c>
      <c r="E307" s="14"/>
      <c r="F307" s="14" t="s">
        <v>29</v>
      </c>
      <c r="G307" s="13"/>
      <c r="H307" s="12">
        <v>42237</v>
      </c>
      <c r="I307" s="13"/>
      <c r="J307" s="12">
        <v>42237</v>
      </c>
      <c r="K307" s="13"/>
      <c r="L307" s="82" t="s">
        <v>13</v>
      </c>
      <c r="M307" s="82"/>
      <c r="N307" s="85">
        <v>184</v>
      </c>
      <c r="O307" s="85"/>
    </row>
    <row r="308" spans="1:15" ht="45" customHeight="1" x14ac:dyDescent="0.25">
      <c r="A308" s="9" t="s">
        <v>159</v>
      </c>
      <c r="B308" s="81" t="s">
        <v>195</v>
      </c>
      <c r="C308" s="81"/>
      <c r="D308" s="13">
        <v>3</v>
      </c>
      <c r="E308" s="14"/>
      <c r="F308" s="14" t="s">
        <v>29</v>
      </c>
      <c r="G308" s="13"/>
      <c r="H308" s="12">
        <v>42237</v>
      </c>
      <c r="I308" s="13"/>
      <c r="J308" s="12">
        <v>42237</v>
      </c>
      <c r="K308" s="13"/>
      <c r="L308" s="82" t="s">
        <v>13</v>
      </c>
      <c r="M308" s="82"/>
      <c r="N308" s="85">
        <v>630</v>
      </c>
      <c r="O308" s="85"/>
    </row>
    <row r="309" spans="1:15" ht="45" customHeight="1" x14ac:dyDescent="0.25">
      <c r="A309" s="9" t="s">
        <v>159</v>
      </c>
      <c r="B309" s="81" t="s">
        <v>14</v>
      </c>
      <c r="C309" s="81"/>
      <c r="D309" s="13">
        <v>1</v>
      </c>
      <c r="E309" s="14"/>
      <c r="F309" s="14" t="s">
        <v>15</v>
      </c>
      <c r="G309" s="13"/>
      <c r="H309" s="12">
        <v>42237</v>
      </c>
      <c r="I309" s="13"/>
      <c r="J309" s="12">
        <v>42237</v>
      </c>
      <c r="K309" s="13"/>
      <c r="L309" s="82" t="s">
        <v>13</v>
      </c>
      <c r="M309" s="82"/>
      <c r="N309" s="85">
        <v>140</v>
      </c>
      <c r="O309" s="85"/>
    </row>
    <row r="310" spans="1:15" ht="45" customHeight="1" x14ac:dyDescent="0.25">
      <c r="A310" s="9" t="s">
        <v>159</v>
      </c>
      <c r="B310" s="81" t="s">
        <v>196</v>
      </c>
      <c r="C310" s="81"/>
      <c r="D310" s="13">
        <v>3</v>
      </c>
      <c r="E310" s="14"/>
      <c r="F310" s="14" t="s">
        <v>29</v>
      </c>
      <c r="G310" s="13"/>
      <c r="H310" s="12">
        <v>42278</v>
      </c>
      <c r="I310" s="13"/>
      <c r="J310" s="12">
        <v>42279</v>
      </c>
      <c r="K310" s="13"/>
      <c r="L310" s="82" t="s">
        <v>13</v>
      </c>
      <c r="M310" s="82"/>
      <c r="N310" s="85">
        <v>366</v>
      </c>
      <c r="O310" s="85"/>
    </row>
    <row r="311" spans="1:15" ht="45" customHeight="1" x14ac:dyDescent="0.25">
      <c r="A311" s="9" t="s">
        <v>159</v>
      </c>
      <c r="B311" s="81" t="s">
        <v>196</v>
      </c>
      <c r="C311" s="81"/>
      <c r="D311" s="13">
        <v>3</v>
      </c>
      <c r="E311" s="14"/>
      <c r="F311" s="14" t="s">
        <v>29</v>
      </c>
      <c r="G311" s="13"/>
      <c r="H311" s="12">
        <v>42278</v>
      </c>
      <c r="I311" s="13"/>
      <c r="J311" s="12">
        <v>42279</v>
      </c>
      <c r="K311" s="13"/>
      <c r="L311" s="82" t="s">
        <v>13</v>
      </c>
      <c r="M311" s="82"/>
      <c r="N311" s="85">
        <v>714</v>
      </c>
      <c r="O311" s="85"/>
    </row>
    <row r="312" spans="1:15" ht="45" customHeight="1" x14ac:dyDescent="0.25">
      <c r="A312" s="9" t="s">
        <v>159</v>
      </c>
      <c r="B312" s="81" t="s">
        <v>197</v>
      </c>
      <c r="C312" s="81"/>
      <c r="D312" s="13">
        <v>3</v>
      </c>
      <c r="E312" s="14"/>
      <c r="F312" s="14" t="s">
        <v>29</v>
      </c>
      <c r="G312" s="13"/>
      <c r="H312" s="12">
        <v>42275</v>
      </c>
      <c r="I312" s="13"/>
      <c r="J312" s="12">
        <v>42275</v>
      </c>
      <c r="K312" s="13"/>
      <c r="L312" s="82" t="s">
        <v>13</v>
      </c>
      <c r="M312" s="82"/>
      <c r="N312" s="85">
        <v>184</v>
      </c>
      <c r="O312" s="85"/>
    </row>
    <row r="313" spans="1:15" ht="45" customHeight="1" x14ac:dyDescent="0.25">
      <c r="A313" s="9" t="s">
        <v>159</v>
      </c>
      <c r="B313" s="81" t="s">
        <v>14</v>
      </c>
      <c r="C313" s="81"/>
      <c r="D313" s="13">
        <v>1</v>
      </c>
      <c r="E313" s="14"/>
      <c r="F313" s="14" t="s">
        <v>15</v>
      </c>
      <c r="G313" s="13"/>
      <c r="H313" s="12">
        <v>42275</v>
      </c>
      <c r="I313" s="13"/>
      <c r="J313" s="12">
        <v>42275</v>
      </c>
      <c r="K313" s="13"/>
      <c r="L313" s="82" t="s">
        <v>13</v>
      </c>
      <c r="M313" s="82"/>
      <c r="N313" s="85">
        <v>140</v>
      </c>
      <c r="O313" s="85"/>
    </row>
    <row r="314" spans="1:15" ht="45" customHeight="1" x14ac:dyDescent="0.25">
      <c r="A314" s="9" t="s">
        <v>159</v>
      </c>
      <c r="B314" s="81" t="s">
        <v>198</v>
      </c>
      <c r="C314" s="81"/>
      <c r="D314" s="13">
        <v>1</v>
      </c>
      <c r="E314" s="14"/>
      <c r="F314" s="14" t="s">
        <v>29</v>
      </c>
      <c r="G314" s="13"/>
      <c r="H314" s="12">
        <v>42296</v>
      </c>
      <c r="I314" s="13"/>
      <c r="J314" s="12">
        <v>42296</v>
      </c>
      <c r="K314" s="13"/>
      <c r="L314" s="82" t="s">
        <v>13</v>
      </c>
      <c r="M314" s="82"/>
      <c r="N314" s="85">
        <v>684</v>
      </c>
      <c r="O314" s="85"/>
    </row>
    <row r="315" spans="1:15" ht="45" customHeight="1" x14ac:dyDescent="0.25">
      <c r="A315" s="9" t="s">
        <v>159</v>
      </c>
      <c r="B315" s="81" t="s">
        <v>199</v>
      </c>
      <c r="C315" s="81"/>
      <c r="D315" s="13">
        <v>1</v>
      </c>
      <c r="E315" s="14"/>
      <c r="F315" s="14" t="s">
        <v>29</v>
      </c>
      <c r="G315" s="13"/>
      <c r="H315" s="12">
        <v>42293</v>
      </c>
      <c r="I315" s="13"/>
      <c r="J315" s="12">
        <v>42293</v>
      </c>
      <c r="K315" s="13"/>
      <c r="L315" s="82" t="s">
        <v>13</v>
      </c>
      <c r="M315" s="82"/>
      <c r="N315" s="85">
        <v>684</v>
      </c>
      <c r="O315" s="85"/>
    </row>
    <row r="316" spans="1:15" ht="45" customHeight="1" x14ac:dyDescent="0.25">
      <c r="A316" s="9" t="s">
        <v>159</v>
      </c>
      <c r="B316" s="81" t="s">
        <v>200</v>
      </c>
      <c r="C316" s="81"/>
      <c r="D316" s="13">
        <v>4</v>
      </c>
      <c r="E316" s="14"/>
      <c r="F316" s="14" t="s">
        <v>29</v>
      </c>
      <c r="G316" s="13"/>
      <c r="H316" s="12">
        <v>42303</v>
      </c>
      <c r="I316" s="13"/>
      <c r="J316" s="12">
        <v>42303</v>
      </c>
      <c r="K316" s="13"/>
      <c r="L316" s="82" t="s">
        <v>13</v>
      </c>
      <c r="M316" s="82"/>
      <c r="N316" s="85">
        <v>684</v>
      </c>
      <c r="O316" s="85"/>
    </row>
    <row r="317" spans="1:15" ht="45" customHeight="1" x14ac:dyDescent="0.25">
      <c r="A317" s="9" t="s">
        <v>159</v>
      </c>
      <c r="B317" s="81" t="s">
        <v>201</v>
      </c>
      <c r="C317" s="81"/>
      <c r="D317" s="13">
        <v>3</v>
      </c>
      <c r="E317" s="14"/>
      <c r="F317" s="14" t="s">
        <v>202</v>
      </c>
      <c r="G317" s="13"/>
      <c r="H317" s="12">
        <v>42306</v>
      </c>
      <c r="I317" s="13"/>
      <c r="J317" s="12">
        <v>42306</v>
      </c>
      <c r="K317" s="13"/>
      <c r="L317" s="82" t="s">
        <v>13</v>
      </c>
      <c r="M317" s="82"/>
      <c r="N317" s="85">
        <v>300.44</v>
      </c>
      <c r="O317" s="85"/>
    </row>
    <row r="318" spans="1:15" ht="45" customHeight="1" x14ac:dyDescent="0.25">
      <c r="A318" s="9" t="s">
        <v>159</v>
      </c>
      <c r="B318" s="81" t="s">
        <v>203</v>
      </c>
      <c r="C318" s="81"/>
      <c r="D318" s="13">
        <v>1</v>
      </c>
      <c r="E318" s="14"/>
      <c r="F318" s="14" t="s">
        <v>29</v>
      </c>
      <c r="G318" s="13"/>
      <c r="H318" s="12">
        <v>42312</v>
      </c>
      <c r="I318" s="13"/>
      <c r="J318" s="12">
        <v>42312</v>
      </c>
      <c r="K318" s="13"/>
      <c r="L318" s="82" t="s">
        <v>13</v>
      </c>
      <c r="M318" s="82"/>
      <c r="N318" s="85">
        <v>664</v>
      </c>
      <c r="O318" s="85"/>
    </row>
    <row r="319" spans="1:15" ht="45" customHeight="1" x14ac:dyDescent="0.25">
      <c r="A319" s="9" t="s">
        <v>159</v>
      </c>
      <c r="B319" s="81" t="s">
        <v>204</v>
      </c>
      <c r="C319" s="81"/>
      <c r="D319" s="13">
        <v>3</v>
      </c>
      <c r="E319" s="14"/>
      <c r="F319" s="14" t="s">
        <v>29</v>
      </c>
      <c r="G319" s="13"/>
      <c r="H319" s="12">
        <v>42320</v>
      </c>
      <c r="I319" s="13"/>
      <c r="J319" s="12">
        <v>42320</v>
      </c>
      <c r="K319" s="13"/>
      <c r="L319" s="82" t="s">
        <v>13</v>
      </c>
      <c r="M319" s="82"/>
      <c r="N319" s="85">
        <v>312</v>
      </c>
      <c r="O319" s="85"/>
    </row>
    <row r="320" spans="1:15" ht="45" customHeight="1" x14ac:dyDescent="0.25">
      <c r="A320" s="9" t="s">
        <v>159</v>
      </c>
      <c r="B320" s="81" t="s">
        <v>205</v>
      </c>
      <c r="C320" s="81"/>
      <c r="D320" s="13">
        <v>1</v>
      </c>
      <c r="E320" s="14"/>
      <c r="F320" s="14" t="s">
        <v>29</v>
      </c>
      <c r="G320" s="13"/>
      <c r="H320" s="12">
        <v>42327</v>
      </c>
      <c r="I320" s="13"/>
      <c r="J320" s="12">
        <v>42327</v>
      </c>
      <c r="K320" s="13"/>
      <c r="L320" s="82" t="s">
        <v>13</v>
      </c>
      <c r="M320" s="82"/>
      <c r="N320" s="85">
        <v>1155</v>
      </c>
      <c r="O320" s="85"/>
    </row>
    <row r="321" spans="1:16" ht="45" customHeight="1" x14ac:dyDescent="0.25">
      <c r="A321" s="9" t="s">
        <v>159</v>
      </c>
      <c r="B321" s="81" t="s">
        <v>203</v>
      </c>
      <c r="C321" s="81"/>
      <c r="D321" s="13">
        <v>1</v>
      </c>
      <c r="E321" s="14"/>
      <c r="F321" s="14" t="s">
        <v>29</v>
      </c>
      <c r="G321" s="13"/>
      <c r="H321" s="12">
        <v>42312</v>
      </c>
      <c r="I321" s="13"/>
      <c r="J321" s="12">
        <v>42312</v>
      </c>
      <c r="K321" s="13"/>
      <c r="L321" s="82" t="s">
        <v>13</v>
      </c>
      <c r="M321" s="82"/>
      <c r="N321" s="85">
        <v>334</v>
      </c>
      <c r="O321" s="85"/>
    </row>
    <row r="322" spans="1:16" ht="45" customHeight="1" x14ac:dyDescent="0.25">
      <c r="A322" s="9" t="s">
        <v>159</v>
      </c>
      <c r="B322" s="81" t="s">
        <v>204</v>
      </c>
      <c r="C322" s="81"/>
      <c r="D322" s="13">
        <v>3</v>
      </c>
      <c r="E322" s="14"/>
      <c r="F322" s="14" t="s">
        <v>29</v>
      </c>
      <c r="G322" s="13"/>
      <c r="H322" s="12">
        <v>42320</v>
      </c>
      <c r="I322" s="13"/>
      <c r="J322" s="12">
        <v>42320</v>
      </c>
      <c r="K322" s="13"/>
      <c r="L322" s="82" t="s">
        <v>13</v>
      </c>
      <c r="M322" s="82"/>
      <c r="N322" s="85">
        <v>75.010000000000005</v>
      </c>
      <c r="O322" s="85"/>
    </row>
    <row r="323" spans="1:16" ht="45" customHeight="1" x14ac:dyDescent="0.25">
      <c r="A323" s="9" t="s">
        <v>159</v>
      </c>
      <c r="B323" s="81" t="s">
        <v>205</v>
      </c>
      <c r="C323" s="81"/>
      <c r="D323" s="13">
        <v>1</v>
      </c>
      <c r="E323" s="14"/>
      <c r="F323" s="14" t="s">
        <v>29</v>
      </c>
      <c r="G323" s="13"/>
      <c r="H323" s="12">
        <v>42327</v>
      </c>
      <c r="I323" s="13"/>
      <c r="J323" s="12">
        <v>42327</v>
      </c>
      <c r="K323" s="13"/>
      <c r="L323" s="82" t="s">
        <v>13</v>
      </c>
      <c r="M323" s="82"/>
      <c r="N323" s="85">
        <v>780</v>
      </c>
      <c r="O323" s="85"/>
    </row>
    <row r="324" spans="1:16" ht="45" customHeight="1" x14ac:dyDescent="0.25">
      <c r="A324" s="9" t="s">
        <v>159</v>
      </c>
      <c r="B324" s="81" t="s">
        <v>14</v>
      </c>
      <c r="C324" s="81"/>
      <c r="D324" s="13">
        <v>1</v>
      </c>
      <c r="E324" s="14"/>
      <c r="F324" s="14" t="s">
        <v>15</v>
      </c>
      <c r="G324" s="13"/>
      <c r="H324" s="12">
        <v>42327</v>
      </c>
      <c r="I324" s="13"/>
      <c r="J324" s="12">
        <v>42327</v>
      </c>
      <c r="K324" s="13"/>
      <c r="L324" s="82" t="s">
        <v>13</v>
      </c>
      <c r="M324" s="82"/>
      <c r="N324" s="85">
        <v>369.5</v>
      </c>
      <c r="O324" s="85"/>
    </row>
    <row r="325" spans="1:16" ht="45" customHeight="1" x14ac:dyDescent="0.25">
      <c r="A325" s="9" t="s">
        <v>159</v>
      </c>
      <c r="B325" s="81" t="s">
        <v>206</v>
      </c>
      <c r="C325" s="81"/>
      <c r="D325" s="13">
        <v>1</v>
      </c>
      <c r="E325" s="14"/>
      <c r="F325" s="14" t="s">
        <v>29</v>
      </c>
      <c r="G325" s="13"/>
      <c r="H325" s="12">
        <v>42328</v>
      </c>
      <c r="I325" s="13"/>
      <c r="J325" s="12">
        <v>42328</v>
      </c>
      <c r="K325" s="13"/>
      <c r="L325" s="82" t="s">
        <v>13</v>
      </c>
      <c r="M325" s="82"/>
      <c r="N325" s="85">
        <v>286</v>
      </c>
      <c r="O325" s="85"/>
    </row>
    <row r="326" spans="1:16" ht="45" customHeight="1" x14ac:dyDescent="0.25">
      <c r="A326" s="9" t="s">
        <v>159</v>
      </c>
      <c r="B326" s="81" t="s">
        <v>207</v>
      </c>
      <c r="C326" s="81"/>
      <c r="D326" s="13">
        <v>1</v>
      </c>
      <c r="E326" s="14"/>
      <c r="F326" s="14" t="s">
        <v>172</v>
      </c>
      <c r="G326" s="13"/>
      <c r="H326" s="12">
        <v>42333</v>
      </c>
      <c r="I326" s="13"/>
      <c r="J326" s="12">
        <v>42333</v>
      </c>
      <c r="K326" s="13"/>
      <c r="L326" s="82" t="s">
        <v>13</v>
      </c>
      <c r="M326" s="82"/>
      <c r="N326" s="85">
        <v>104</v>
      </c>
      <c r="O326" s="85"/>
    </row>
    <row r="327" spans="1:16" ht="45" customHeight="1" x14ac:dyDescent="0.25">
      <c r="A327" s="9" t="s">
        <v>159</v>
      </c>
      <c r="B327" s="81" t="s">
        <v>208</v>
      </c>
      <c r="C327" s="81"/>
      <c r="D327" s="13">
        <v>1</v>
      </c>
      <c r="E327" s="14"/>
      <c r="F327" s="14" t="s">
        <v>29</v>
      </c>
      <c r="G327" s="13"/>
      <c r="H327" s="12">
        <v>42334</v>
      </c>
      <c r="I327" s="13"/>
      <c r="J327" s="12">
        <v>42334</v>
      </c>
      <c r="K327" s="13"/>
      <c r="L327" s="82" t="s">
        <v>13</v>
      </c>
      <c r="M327" s="82"/>
      <c r="N327" s="85">
        <v>184</v>
      </c>
      <c r="O327" s="85"/>
    </row>
    <row r="328" spans="1:16" ht="45" customHeight="1" x14ac:dyDescent="0.25">
      <c r="A328" s="9" t="s">
        <v>159</v>
      </c>
      <c r="B328" s="81" t="s">
        <v>206</v>
      </c>
      <c r="C328" s="81"/>
      <c r="D328" s="13">
        <v>1</v>
      </c>
      <c r="E328" s="14"/>
      <c r="F328" s="14" t="s">
        <v>29</v>
      </c>
      <c r="G328" s="13"/>
      <c r="H328" s="12">
        <v>42328</v>
      </c>
      <c r="I328" s="13"/>
      <c r="J328" s="12">
        <v>42328</v>
      </c>
      <c r="K328" s="13"/>
      <c r="L328" s="82" t="s">
        <v>13</v>
      </c>
      <c r="M328" s="82"/>
      <c r="N328" s="85">
        <v>490</v>
      </c>
      <c r="O328" s="85"/>
    </row>
    <row r="329" spans="1:16" ht="45" customHeight="1" x14ac:dyDescent="0.25">
      <c r="A329" s="9" t="s">
        <v>159</v>
      </c>
      <c r="B329" s="81" t="s">
        <v>209</v>
      </c>
      <c r="C329" s="81"/>
      <c r="D329" s="13">
        <v>1</v>
      </c>
      <c r="E329" s="14"/>
      <c r="F329" s="14" t="s">
        <v>12</v>
      </c>
      <c r="G329" s="13"/>
      <c r="H329" s="12">
        <v>42312</v>
      </c>
      <c r="I329" s="13"/>
      <c r="J329" s="12">
        <v>42312</v>
      </c>
      <c r="K329" s="13"/>
      <c r="L329" s="82" t="s">
        <v>13</v>
      </c>
      <c r="M329" s="82"/>
      <c r="N329" s="85">
        <v>2975</v>
      </c>
      <c r="O329" s="85"/>
    </row>
    <row r="330" spans="1:16" ht="45" customHeight="1" x14ac:dyDescent="0.25">
      <c r="A330" s="9" t="s">
        <v>159</v>
      </c>
      <c r="B330" s="81" t="s">
        <v>210</v>
      </c>
      <c r="C330" s="81"/>
      <c r="D330" s="13">
        <v>2</v>
      </c>
      <c r="E330" s="14"/>
      <c r="F330" s="14" t="s">
        <v>12</v>
      </c>
      <c r="G330" s="13"/>
      <c r="H330" s="12">
        <v>42300</v>
      </c>
      <c r="I330" s="13"/>
      <c r="J330" s="12">
        <v>42300</v>
      </c>
      <c r="K330" s="13"/>
      <c r="L330" s="82" t="s">
        <v>13</v>
      </c>
      <c r="M330" s="82"/>
      <c r="N330" s="85">
        <v>8252</v>
      </c>
      <c r="O330" s="85"/>
    </row>
    <row r="331" spans="1:16" ht="45" customHeight="1" x14ac:dyDescent="0.25">
      <c r="A331" s="9" t="s">
        <v>159</v>
      </c>
      <c r="B331" s="81" t="s">
        <v>210</v>
      </c>
      <c r="C331" s="81"/>
      <c r="D331" s="13">
        <v>2</v>
      </c>
      <c r="E331" s="14"/>
      <c r="F331" s="14" t="s">
        <v>12</v>
      </c>
      <c r="G331" s="13"/>
      <c r="H331" s="12">
        <v>42306</v>
      </c>
      <c r="I331" s="13"/>
      <c r="J331" s="12">
        <v>42306</v>
      </c>
      <c r="K331" s="13"/>
      <c r="L331" s="82" t="s">
        <v>13</v>
      </c>
      <c r="M331" s="82"/>
      <c r="N331" s="85">
        <v>8252</v>
      </c>
      <c r="O331" s="85"/>
    </row>
    <row r="332" spans="1:16" ht="45" customHeight="1" x14ac:dyDescent="0.25">
      <c r="A332" s="9" t="s">
        <v>159</v>
      </c>
      <c r="B332" s="81" t="s">
        <v>211</v>
      </c>
      <c r="C332" s="81"/>
      <c r="D332" s="13">
        <v>1</v>
      </c>
      <c r="E332" s="14"/>
      <c r="F332" s="14" t="s">
        <v>29</v>
      </c>
      <c r="G332" s="13"/>
      <c r="H332" s="12">
        <v>42326</v>
      </c>
      <c r="I332" s="13"/>
      <c r="J332" s="12">
        <v>42326</v>
      </c>
      <c r="K332" s="13"/>
      <c r="L332" s="82" t="s">
        <v>13</v>
      </c>
      <c r="M332" s="82"/>
      <c r="N332" s="85">
        <v>144</v>
      </c>
      <c r="O332" s="85"/>
    </row>
    <row r="333" spans="1:16" ht="45" customHeight="1" x14ac:dyDescent="0.25">
      <c r="A333" s="9" t="s">
        <v>159</v>
      </c>
      <c r="B333" s="81" t="s">
        <v>212</v>
      </c>
      <c r="C333" s="81"/>
      <c r="D333" s="13">
        <v>1</v>
      </c>
      <c r="E333" s="14"/>
      <c r="F333" s="14" t="s">
        <v>29</v>
      </c>
      <c r="G333" s="13"/>
      <c r="H333" s="12">
        <v>42326</v>
      </c>
      <c r="I333" s="13"/>
      <c r="J333" s="12">
        <v>42326</v>
      </c>
      <c r="K333" s="13"/>
      <c r="L333" s="82" t="s">
        <v>13</v>
      </c>
      <c r="M333" s="82"/>
      <c r="N333" s="85">
        <v>669.43</v>
      </c>
      <c r="O333" s="85"/>
    </row>
    <row r="334" spans="1:16" ht="45" customHeight="1" x14ac:dyDescent="0.25">
      <c r="A334" s="9" t="s">
        <v>159</v>
      </c>
      <c r="B334" s="81" t="s">
        <v>211</v>
      </c>
      <c r="C334" s="81"/>
      <c r="D334" s="13">
        <v>1</v>
      </c>
      <c r="E334" s="14"/>
      <c r="F334" s="14" t="s">
        <v>29</v>
      </c>
      <c r="G334" s="13"/>
      <c r="H334" s="12">
        <v>42326</v>
      </c>
      <c r="I334" s="13"/>
      <c r="J334" s="12">
        <v>42326</v>
      </c>
      <c r="K334" s="13"/>
      <c r="L334" s="82" t="s">
        <v>13</v>
      </c>
      <c r="M334" s="82"/>
      <c r="N334" s="85">
        <v>256</v>
      </c>
      <c r="O334" s="85"/>
    </row>
    <row r="335" spans="1:16" ht="45" customHeight="1" x14ac:dyDescent="0.25">
      <c r="A335" s="9" t="s">
        <v>159</v>
      </c>
      <c r="B335" s="81" t="s">
        <v>14</v>
      </c>
      <c r="C335" s="81"/>
      <c r="D335" s="13">
        <v>1</v>
      </c>
      <c r="E335" s="14"/>
      <c r="F335" s="14" t="s">
        <v>15</v>
      </c>
      <c r="G335" s="13"/>
      <c r="H335" s="12">
        <v>42326</v>
      </c>
      <c r="I335" s="13"/>
      <c r="J335" s="12">
        <v>42326</v>
      </c>
      <c r="K335" s="13"/>
      <c r="L335" s="82" t="s">
        <v>13</v>
      </c>
      <c r="M335" s="82"/>
      <c r="N335" s="85">
        <v>19</v>
      </c>
      <c r="O335" s="85"/>
    </row>
    <row r="336" spans="1:16" ht="45" customHeight="1" x14ac:dyDescent="0.25">
      <c r="A336" s="9" t="s">
        <v>159</v>
      </c>
      <c r="B336" s="81" t="s">
        <v>213</v>
      </c>
      <c r="C336" s="81"/>
      <c r="D336" s="13">
        <v>1</v>
      </c>
      <c r="E336" s="14"/>
      <c r="F336" s="14" t="s">
        <v>29</v>
      </c>
      <c r="G336" s="13"/>
      <c r="H336" s="12">
        <v>42354</v>
      </c>
      <c r="I336" s="13"/>
      <c r="J336" s="12">
        <v>42354</v>
      </c>
      <c r="K336" s="13"/>
      <c r="L336" s="82" t="s">
        <v>13</v>
      </c>
      <c r="M336" s="82"/>
      <c r="N336" s="85">
        <v>144</v>
      </c>
      <c r="O336" s="85"/>
      <c r="P336" s="5">
        <f>SUM(N243:N336)</f>
        <v>48730.39</v>
      </c>
    </row>
    <row r="337" spans="1:15" ht="45" customHeight="1" x14ac:dyDescent="0.25">
      <c r="A337" s="9" t="s">
        <v>214</v>
      </c>
      <c r="B337" s="81" t="s">
        <v>215</v>
      </c>
      <c r="C337" s="81"/>
      <c r="D337" s="82">
        <v>1</v>
      </c>
      <c r="E337" s="82"/>
      <c r="F337" s="83" t="s">
        <v>29</v>
      </c>
      <c r="G337" s="83"/>
      <c r="H337" s="84">
        <v>42041</v>
      </c>
      <c r="I337" s="84"/>
      <c r="J337" s="84">
        <v>42041</v>
      </c>
      <c r="K337" s="84"/>
      <c r="L337" s="82" t="s">
        <v>13</v>
      </c>
      <c r="M337" s="82"/>
      <c r="N337" s="85">
        <v>601.4</v>
      </c>
      <c r="O337" s="85">
        <f>SUM(N337:N337)</f>
        <v>601.4</v>
      </c>
    </row>
    <row r="338" spans="1:15" ht="45" customHeight="1" x14ac:dyDescent="0.25">
      <c r="A338" s="9" t="s">
        <v>214</v>
      </c>
      <c r="B338" s="81" t="s">
        <v>215</v>
      </c>
      <c r="C338" s="81"/>
      <c r="D338" s="82">
        <v>1</v>
      </c>
      <c r="E338" s="82"/>
      <c r="F338" s="83" t="s">
        <v>29</v>
      </c>
      <c r="G338" s="83"/>
      <c r="H338" s="84">
        <v>42044</v>
      </c>
      <c r="I338" s="84"/>
      <c r="J338" s="84">
        <v>42044</v>
      </c>
      <c r="K338" s="84"/>
      <c r="L338" s="82" t="s">
        <v>13</v>
      </c>
      <c r="M338" s="82"/>
      <c r="N338" s="85">
        <v>564</v>
      </c>
      <c r="O338" s="85">
        <f>SUM(N337:N337,N338:N338)</f>
        <v>1165.4000000000001</v>
      </c>
    </row>
    <row r="339" spans="1:15" ht="45" customHeight="1" x14ac:dyDescent="0.25">
      <c r="A339" s="9" t="s">
        <v>214</v>
      </c>
      <c r="B339" s="81" t="s">
        <v>215</v>
      </c>
      <c r="C339" s="81"/>
      <c r="D339" s="82">
        <v>1</v>
      </c>
      <c r="E339" s="82"/>
      <c r="F339" s="83" t="s">
        <v>29</v>
      </c>
      <c r="G339" s="83"/>
      <c r="H339" s="84">
        <v>42039</v>
      </c>
      <c r="I339" s="84"/>
      <c r="J339" s="84">
        <v>42039</v>
      </c>
      <c r="K339" s="84"/>
      <c r="L339" s="82" t="s">
        <v>13</v>
      </c>
      <c r="M339" s="82"/>
      <c r="N339" s="85">
        <v>528</v>
      </c>
      <c r="O339" s="85">
        <f>SUM(N337:N337,N338:N338,N339:N339)</f>
        <v>1693.4</v>
      </c>
    </row>
    <row r="340" spans="1:15" ht="45" customHeight="1" x14ac:dyDescent="0.25">
      <c r="A340" s="9" t="s">
        <v>214</v>
      </c>
      <c r="B340" s="81" t="s">
        <v>215</v>
      </c>
      <c r="C340" s="81"/>
      <c r="D340" s="82">
        <v>1</v>
      </c>
      <c r="E340" s="82"/>
      <c r="F340" s="83" t="s">
        <v>29</v>
      </c>
      <c r="G340" s="83"/>
      <c r="H340" s="84">
        <v>42039</v>
      </c>
      <c r="I340" s="84"/>
      <c r="J340" s="84">
        <v>42039</v>
      </c>
      <c r="K340" s="84"/>
      <c r="L340" s="82" t="s">
        <v>13</v>
      </c>
      <c r="M340" s="82"/>
      <c r="N340" s="85">
        <v>550</v>
      </c>
      <c r="O340" s="85">
        <f>SUM(N337:N337,N338:N338,N339:N339,N340:N340)</f>
        <v>2243.4</v>
      </c>
    </row>
    <row r="341" spans="1:15" ht="45" customHeight="1" x14ac:dyDescent="0.25">
      <c r="A341" s="9" t="s">
        <v>214</v>
      </c>
      <c r="B341" s="81" t="s">
        <v>215</v>
      </c>
      <c r="C341" s="81"/>
      <c r="D341" s="82">
        <v>1</v>
      </c>
      <c r="E341" s="82"/>
      <c r="F341" s="83" t="s">
        <v>29</v>
      </c>
      <c r="G341" s="83"/>
      <c r="H341" s="84">
        <v>42040</v>
      </c>
      <c r="I341" s="84"/>
      <c r="J341" s="84">
        <v>42040</v>
      </c>
      <c r="K341" s="84"/>
      <c r="L341" s="82" t="s">
        <v>13</v>
      </c>
      <c r="M341" s="82"/>
      <c r="N341" s="85">
        <v>676</v>
      </c>
      <c r="O341" s="85">
        <f>SUM(N337:N337,N338:N338,N339:N339,N340:N340,N341:N341)</f>
        <v>2919.4</v>
      </c>
    </row>
    <row r="342" spans="1:15" ht="45" customHeight="1" x14ac:dyDescent="0.25">
      <c r="A342" s="9" t="s">
        <v>214</v>
      </c>
      <c r="B342" s="81" t="s">
        <v>215</v>
      </c>
      <c r="C342" s="81"/>
      <c r="D342" s="82">
        <v>1</v>
      </c>
      <c r="E342" s="82"/>
      <c r="F342" s="83" t="s">
        <v>29</v>
      </c>
      <c r="G342" s="83"/>
      <c r="H342" s="84">
        <v>42045</v>
      </c>
      <c r="I342" s="84"/>
      <c r="J342" s="84">
        <v>42045</v>
      </c>
      <c r="K342" s="84"/>
      <c r="L342" s="82" t="s">
        <v>13</v>
      </c>
      <c r="M342" s="82"/>
      <c r="N342" s="85">
        <v>1046.99</v>
      </c>
      <c r="O342" s="85">
        <f>SUM(N337:N337,N338:N338,N339:N339,N340:N340,N341:N341,N342:N342)</f>
        <v>3966.3900000000003</v>
      </c>
    </row>
    <row r="343" spans="1:15" ht="45" customHeight="1" x14ac:dyDescent="0.25">
      <c r="A343" s="9" t="s">
        <v>214</v>
      </c>
      <c r="B343" s="81" t="s">
        <v>216</v>
      </c>
      <c r="C343" s="81"/>
      <c r="D343" s="82">
        <v>1</v>
      </c>
      <c r="E343" s="82"/>
      <c r="F343" s="83" t="s">
        <v>12</v>
      </c>
      <c r="G343" s="83"/>
      <c r="H343" s="84">
        <v>42045</v>
      </c>
      <c r="I343" s="84"/>
      <c r="J343" s="84">
        <v>42045</v>
      </c>
      <c r="K343" s="84"/>
      <c r="L343" s="82" t="s">
        <v>13</v>
      </c>
      <c r="M343" s="82"/>
      <c r="N343" s="85">
        <v>1420</v>
      </c>
      <c r="O343" s="85">
        <f>SUM(N337:N337,N338:N338,N339:N339,N340:N340,N341:N341,N342:N342,N343:N343)</f>
        <v>5386.39</v>
      </c>
    </row>
    <row r="344" spans="1:15" ht="45" customHeight="1" x14ac:dyDescent="0.25">
      <c r="A344" s="9" t="s">
        <v>214</v>
      </c>
      <c r="B344" s="81" t="s">
        <v>215</v>
      </c>
      <c r="C344" s="81"/>
      <c r="D344" s="82">
        <v>1</v>
      </c>
      <c r="E344" s="82"/>
      <c r="F344" s="83" t="s">
        <v>29</v>
      </c>
      <c r="G344" s="83"/>
      <c r="H344" s="84">
        <v>42046</v>
      </c>
      <c r="I344" s="84"/>
      <c r="J344" s="84">
        <v>42046</v>
      </c>
      <c r="K344" s="84"/>
      <c r="L344" s="82" t="s">
        <v>13</v>
      </c>
      <c r="M344" s="82"/>
      <c r="N344" s="85">
        <v>571</v>
      </c>
      <c r="O344" s="85">
        <f>SUM(N337:N337,N338:N338,N339:N339,N340:N340,N341:N341,N342:N342,N343:N343,N344:N344)</f>
        <v>5957.39</v>
      </c>
    </row>
    <row r="345" spans="1:15" ht="45" customHeight="1" x14ac:dyDescent="0.25">
      <c r="A345" s="9" t="s">
        <v>214</v>
      </c>
      <c r="B345" s="81" t="s">
        <v>215</v>
      </c>
      <c r="C345" s="81"/>
      <c r="D345" s="82">
        <v>1</v>
      </c>
      <c r="E345" s="82"/>
      <c r="F345" s="83" t="s">
        <v>29</v>
      </c>
      <c r="G345" s="83"/>
      <c r="H345" s="84">
        <v>42048</v>
      </c>
      <c r="I345" s="84"/>
      <c r="J345" s="84">
        <v>42048</v>
      </c>
      <c r="K345" s="84"/>
      <c r="L345" s="82" t="s">
        <v>13</v>
      </c>
      <c r="M345" s="82"/>
      <c r="N345" s="85">
        <v>637.70000000000005</v>
      </c>
      <c r="O345" s="85">
        <f>SUM(N337:N337,N338:N338,N339:N339,N340:N340,N341:N341,N342:N342,N343:N343,N344:N344,N345:N345)</f>
        <v>6595.09</v>
      </c>
    </row>
    <row r="346" spans="1:15" ht="45" customHeight="1" x14ac:dyDescent="0.25">
      <c r="A346" s="9" t="s">
        <v>214</v>
      </c>
      <c r="B346" s="81" t="s">
        <v>215</v>
      </c>
      <c r="C346" s="81"/>
      <c r="D346" s="82">
        <v>1</v>
      </c>
      <c r="E346" s="82"/>
      <c r="F346" s="83" t="s">
        <v>29</v>
      </c>
      <c r="G346" s="83"/>
      <c r="H346" s="84">
        <v>42054</v>
      </c>
      <c r="I346" s="84"/>
      <c r="J346" s="84">
        <v>42054</v>
      </c>
      <c r="K346" s="84"/>
      <c r="L346" s="82" t="s">
        <v>13</v>
      </c>
      <c r="M346" s="82"/>
      <c r="N346" s="85">
        <v>558</v>
      </c>
      <c r="O346" s="85">
        <f>SUM(N337:N337,N338:N338,N339:N339,N340:N340,N341:N341,N342:N342,N343:N343,N344:N344,N345:N345,N346:N346)</f>
        <v>7153.09</v>
      </c>
    </row>
    <row r="347" spans="1:15" ht="45" customHeight="1" x14ac:dyDescent="0.25">
      <c r="A347" s="9" t="s">
        <v>214</v>
      </c>
      <c r="B347" s="81" t="s">
        <v>215</v>
      </c>
      <c r="C347" s="81"/>
      <c r="D347" s="82">
        <v>1</v>
      </c>
      <c r="E347" s="82"/>
      <c r="F347" s="83" t="s">
        <v>29</v>
      </c>
      <c r="G347" s="83"/>
      <c r="H347" s="84">
        <v>42054</v>
      </c>
      <c r="I347" s="84"/>
      <c r="J347" s="84">
        <v>42054</v>
      </c>
      <c r="K347" s="84"/>
      <c r="L347" s="82" t="s">
        <v>13</v>
      </c>
      <c r="M347" s="82"/>
      <c r="N347" s="85">
        <v>614</v>
      </c>
      <c r="O347" s="85">
        <f>SUM(N337:N337,N338:N338,N339:N339,N340:N340,N341:N341,N342:N342,N343:N343,N344:N344,N345:N345,N346:N346,N347:N347)</f>
        <v>7767.09</v>
      </c>
    </row>
    <row r="348" spans="1:15" ht="45" customHeight="1" x14ac:dyDescent="0.25">
      <c r="A348" s="9" t="s">
        <v>214</v>
      </c>
      <c r="B348" s="81" t="s">
        <v>215</v>
      </c>
      <c r="C348" s="81"/>
      <c r="D348" s="82">
        <v>1</v>
      </c>
      <c r="E348" s="82"/>
      <c r="F348" s="83" t="s">
        <v>29</v>
      </c>
      <c r="G348" s="83"/>
      <c r="H348" s="84">
        <v>42024</v>
      </c>
      <c r="I348" s="84"/>
      <c r="J348" s="84">
        <v>42024</v>
      </c>
      <c r="K348" s="84"/>
      <c r="L348" s="82" t="s">
        <v>13</v>
      </c>
      <c r="M348" s="82"/>
      <c r="N348" s="85">
        <v>542</v>
      </c>
      <c r="O348" s="85">
        <f>SUM(N337:N337,N338:N338,N339:N339,N340:N340,N341:N341,N342:N342,N343:N343,N344:N344,N345:N345,N346:N346,N347:N347,N348:N348)</f>
        <v>8309.09</v>
      </c>
    </row>
    <row r="349" spans="1:15" ht="45" customHeight="1" x14ac:dyDescent="0.25">
      <c r="A349" s="9" t="s">
        <v>214</v>
      </c>
      <c r="B349" s="81" t="s">
        <v>215</v>
      </c>
      <c r="C349" s="81"/>
      <c r="D349" s="82">
        <v>1</v>
      </c>
      <c r="E349" s="82"/>
      <c r="F349" s="83" t="s">
        <v>29</v>
      </c>
      <c r="G349" s="83"/>
      <c r="H349" s="84">
        <v>42058</v>
      </c>
      <c r="I349" s="84"/>
      <c r="J349" s="84">
        <v>42055</v>
      </c>
      <c r="K349" s="84"/>
      <c r="L349" s="82" t="s">
        <v>13</v>
      </c>
      <c r="M349" s="82"/>
      <c r="N349" s="85">
        <v>555.20000000000005</v>
      </c>
      <c r="O349" s="85">
        <f>SUM(N337:N337,N338:N338,N339:N339,N340:N340,N341:N341,N342:N342,N343:N343,N344:N344,N345:N345,N346:N346,N347:N347,N348:N348,N349:N349)</f>
        <v>8864.2900000000009</v>
      </c>
    </row>
    <row r="350" spans="1:15" ht="45" customHeight="1" x14ac:dyDescent="0.25">
      <c r="A350" s="9" t="s">
        <v>214</v>
      </c>
      <c r="B350" s="81" t="s">
        <v>215</v>
      </c>
      <c r="C350" s="81"/>
      <c r="D350" s="82">
        <v>1</v>
      </c>
      <c r="E350" s="82"/>
      <c r="F350" s="83" t="s">
        <v>29</v>
      </c>
      <c r="G350" s="83"/>
      <c r="H350" s="84">
        <v>42024</v>
      </c>
      <c r="I350" s="84"/>
      <c r="J350" s="84">
        <v>42024</v>
      </c>
      <c r="K350" s="84"/>
      <c r="L350" s="82" t="s">
        <v>13</v>
      </c>
      <c r="M350" s="82"/>
      <c r="N350" s="85">
        <v>614</v>
      </c>
      <c r="O350" s="85">
        <f>SUM(N337:N337,N338:N338,N339:N339,N340:N340,N341:N341,N342:N342,N343:N343,N344:N344,N345:N345,N346:N346,N347:N347,N348:N348,N349:N349,N350:N350)</f>
        <v>9478.2900000000009</v>
      </c>
    </row>
    <row r="351" spans="1:15" ht="45" customHeight="1" x14ac:dyDescent="0.25">
      <c r="A351" s="9" t="s">
        <v>214</v>
      </c>
      <c r="B351" s="81" t="s">
        <v>215</v>
      </c>
      <c r="C351" s="81"/>
      <c r="D351" s="82">
        <v>1</v>
      </c>
      <c r="E351" s="82"/>
      <c r="F351" s="83" t="s">
        <v>29</v>
      </c>
      <c r="G351" s="83"/>
      <c r="H351" s="84">
        <v>42030</v>
      </c>
      <c r="I351" s="84"/>
      <c r="J351" s="84">
        <v>42030</v>
      </c>
      <c r="K351" s="84"/>
      <c r="L351" s="82" t="s">
        <v>13</v>
      </c>
      <c r="M351" s="82"/>
      <c r="N351" s="85">
        <v>606</v>
      </c>
      <c r="O351" s="85">
        <f>SUM(N337:N337,N338:N338,N339:N339,N340:N340,N341:N341,N342:N342,N343:N343,N344:N344,N345:N345,N346:N346,N347:N347,N348:N348,N349:N349,N350:N350,N351:N351)</f>
        <v>10084.290000000001</v>
      </c>
    </row>
    <row r="352" spans="1:15" ht="45" customHeight="1" x14ac:dyDescent="0.25">
      <c r="A352" s="9" t="s">
        <v>214</v>
      </c>
      <c r="B352" s="81" t="s">
        <v>215</v>
      </c>
      <c r="C352" s="81"/>
      <c r="D352" s="82">
        <v>1</v>
      </c>
      <c r="E352" s="82"/>
      <c r="F352" s="83" t="s">
        <v>29</v>
      </c>
      <c r="G352" s="83"/>
      <c r="H352" s="84">
        <v>42031</v>
      </c>
      <c r="I352" s="84"/>
      <c r="J352" s="84">
        <v>42031</v>
      </c>
      <c r="K352" s="84"/>
      <c r="L352" s="82" t="s">
        <v>13</v>
      </c>
      <c r="M352" s="82"/>
      <c r="N352" s="85">
        <v>676</v>
      </c>
      <c r="O352" s="85">
        <f>SUM(N337:N337,N338:N338,N339:N339,N340:N340,N341:N341,N342:N342,N343:N343,N344:N344,N345:N345,N346:N346,N347:N347,N348:N348,N349:N349,N350:N350,N351:N351,N352:N352)</f>
        <v>10760.29</v>
      </c>
    </row>
    <row r="353" spans="1:15" ht="45" customHeight="1" x14ac:dyDescent="0.25">
      <c r="A353" s="9" t="s">
        <v>214</v>
      </c>
      <c r="B353" s="81" t="s">
        <v>215</v>
      </c>
      <c r="C353" s="81"/>
      <c r="D353" s="82">
        <v>1</v>
      </c>
      <c r="E353" s="82"/>
      <c r="F353" s="83" t="s">
        <v>29</v>
      </c>
      <c r="G353" s="83"/>
      <c r="H353" s="84">
        <v>42031</v>
      </c>
      <c r="I353" s="84"/>
      <c r="J353" s="84">
        <v>42031</v>
      </c>
      <c r="K353" s="84"/>
      <c r="L353" s="82" t="s">
        <v>13</v>
      </c>
      <c r="M353" s="82"/>
      <c r="N353" s="85">
        <v>561.20000000000005</v>
      </c>
      <c r="O353" s="85">
        <f>SUM(N337:N337,N338:N338,N339:N339,N340:N340,N341:N341,N342:N342,N343:N343,N344:N344,N345:N345,N346:N346,N347:N347,N348:N348,N349:N349,N350:N350,N351:N351,N352:N352,N353:N353)</f>
        <v>11321.490000000002</v>
      </c>
    </row>
    <row r="354" spans="1:15" ht="45" customHeight="1" x14ac:dyDescent="0.25">
      <c r="A354" s="9" t="s">
        <v>214</v>
      </c>
      <c r="B354" s="81" t="s">
        <v>215</v>
      </c>
      <c r="C354" s="81"/>
      <c r="D354" s="82">
        <v>1</v>
      </c>
      <c r="E354" s="82"/>
      <c r="F354" s="83" t="s">
        <v>29</v>
      </c>
      <c r="G354" s="83"/>
      <c r="H354" s="84">
        <v>42032</v>
      </c>
      <c r="I354" s="84"/>
      <c r="J354" s="84">
        <v>42032</v>
      </c>
      <c r="K354" s="84"/>
      <c r="L354" s="82" t="s">
        <v>13</v>
      </c>
      <c r="M354" s="82"/>
      <c r="N354" s="85">
        <v>550</v>
      </c>
      <c r="O354" s="85">
        <f>SUM(N337:N337,N338:N338,N339:N339,N340:N340,N341:N341,N342:N342,N343:N343,N344:N344,N345:N345,N346:N346,N347:N347,N348:N348,N349:N349,N350:N350,N351:N351,N352:N352,N353:N353,N354:N354)</f>
        <v>11871.490000000002</v>
      </c>
    </row>
    <row r="355" spans="1:15" ht="45" customHeight="1" x14ac:dyDescent="0.25">
      <c r="A355" s="9" t="s">
        <v>214</v>
      </c>
      <c r="B355" s="81" t="s">
        <v>215</v>
      </c>
      <c r="C355" s="81"/>
      <c r="D355" s="82">
        <v>1</v>
      </c>
      <c r="E355" s="82"/>
      <c r="F355" s="83" t="s">
        <v>29</v>
      </c>
      <c r="G355" s="83"/>
      <c r="H355" s="84">
        <v>42033</v>
      </c>
      <c r="I355" s="84"/>
      <c r="J355" s="84">
        <v>42033</v>
      </c>
      <c r="K355" s="84"/>
      <c r="L355" s="82" t="s">
        <v>13</v>
      </c>
      <c r="M355" s="82"/>
      <c r="N355" s="85">
        <v>676.01</v>
      </c>
      <c r="O355" s="85">
        <f>SUM(N337:N337,N338:N338,N339:N339,N340:N340,N341:N341,N342:N342,N343:N343,N344:N344,N345:N345,N346:N346,N347:N347,N348:N348,N349:N349,N350:N350,N351:N351,N352:N352,N353:N353,N354:N354,N355:N355)</f>
        <v>12547.500000000002</v>
      </c>
    </row>
    <row r="356" spans="1:15" ht="45" customHeight="1" x14ac:dyDescent="0.25">
      <c r="A356" s="9" t="s">
        <v>214</v>
      </c>
      <c r="B356" s="81" t="s">
        <v>215</v>
      </c>
      <c r="C356" s="81"/>
      <c r="D356" s="82">
        <v>1</v>
      </c>
      <c r="E356" s="82"/>
      <c r="F356" s="83" t="s">
        <v>29</v>
      </c>
      <c r="G356" s="83"/>
      <c r="H356" s="84">
        <v>42033</v>
      </c>
      <c r="I356" s="84"/>
      <c r="J356" s="84">
        <v>42033</v>
      </c>
      <c r="K356" s="84"/>
      <c r="L356" s="82" t="s">
        <v>13</v>
      </c>
      <c r="M356" s="82"/>
      <c r="N356" s="85">
        <v>568</v>
      </c>
      <c r="O356" s="85">
        <f>SUM(N337:N337,N338:N338,N339:N339,N340:N340,N341:N341,N342:N342,N343:N343,N344:N344,N345:N345,N346:N346,N347:N347,N348:N348,N349:N349,N350:N350,N351:N351,N352:N352,N353:N353,N354:N354,N355:N355,N356:N356)</f>
        <v>13115.500000000002</v>
      </c>
    </row>
    <row r="357" spans="1:15" ht="45" customHeight="1" x14ac:dyDescent="0.25">
      <c r="A357" s="9" t="s">
        <v>214</v>
      </c>
      <c r="B357" s="81" t="s">
        <v>215</v>
      </c>
      <c r="C357" s="81"/>
      <c r="D357" s="82">
        <v>1</v>
      </c>
      <c r="E357" s="82"/>
      <c r="F357" s="83" t="s">
        <v>29</v>
      </c>
      <c r="G357" s="83"/>
      <c r="H357" s="84">
        <v>42034</v>
      </c>
      <c r="I357" s="84"/>
      <c r="J357" s="84">
        <v>42034</v>
      </c>
      <c r="K357" s="84"/>
      <c r="L357" s="82" t="s">
        <v>13</v>
      </c>
      <c r="M357" s="82"/>
      <c r="N357" s="85">
        <v>614</v>
      </c>
      <c r="O357" s="85">
        <f>SUM(N337:N337,N338:N338,N339:N339,N340:N340,N341:N341,N342:N342,N343:N343,N344:N344,N345:N345,N346:N346,N347:N347,N348:N348,N349:N349,N350:N350,N351:N351,N352:N352,N353:N353,N354:N354,N355:N355,N356:N356,N357:N357)</f>
        <v>13729.500000000002</v>
      </c>
    </row>
    <row r="358" spans="1:15" ht="45" customHeight="1" x14ac:dyDescent="0.25">
      <c r="A358" s="9" t="s">
        <v>214</v>
      </c>
      <c r="B358" s="81" t="s">
        <v>217</v>
      </c>
      <c r="C358" s="81"/>
      <c r="D358" s="82">
        <v>1</v>
      </c>
      <c r="E358" s="82"/>
      <c r="F358" s="83" t="s">
        <v>29</v>
      </c>
      <c r="G358" s="83"/>
      <c r="H358" s="84">
        <v>42011</v>
      </c>
      <c r="I358" s="84"/>
      <c r="J358" s="84">
        <v>42011</v>
      </c>
      <c r="K358" s="84"/>
      <c r="L358" s="82" t="s">
        <v>13</v>
      </c>
      <c r="M358" s="82"/>
      <c r="N358" s="85">
        <v>414</v>
      </c>
      <c r="O358" s="85">
        <f>SUM(N337:N337,N338:N338,N339:N339,N340:N340,N341:N341,N342:N342,N343:N343,N344:N344,N345:N345,N346:N346,N347:N347,N348:N348,N349:N349,N350:N350,N351:N351,N352:N352,N353:N353,N354:N354,N355:N355,N356:N356,N357:N357,N358:N358)</f>
        <v>14143.500000000002</v>
      </c>
    </row>
    <row r="359" spans="1:15" ht="45" customHeight="1" x14ac:dyDescent="0.25">
      <c r="A359" s="9" t="s">
        <v>214</v>
      </c>
      <c r="B359" s="81" t="s">
        <v>218</v>
      </c>
      <c r="C359" s="81"/>
      <c r="D359" s="82">
        <v>1</v>
      </c>
      <c r="E359" s="82"/>
      <c r="F359" s="83" t="s">
        <v>29</v>
      </c>
      <c r="G359" s="83"/>
      <c r="H359" s="84">
        <v>42011</v>
      </c>
      <c r="I359" s="84"/>
      <c r="J359" s="84">
        <v>42011</v>
      </c>
      <c r="K359" s="84"/>
      <c r="L359" s="82" t="s">
        <v>13</v>
      </c>
      <c r="M359" s="82"/>
      <c r="N359" s="85">
        <v>406</v>
      </c>
      <c r="O359" s="85">
        <f>SUM(N337:N337,N338:N338,N339:N339,N340:N340,N341:N341,N342:N342,N343:N343,N344:N344,N345:N345,N346:N346,N347:N347,N348:N348,N349:N349,N350:N350,N351:N351,N352:N352,N353:N353,N354:N354,N355:N355,N356:N356,N357:N357,N358:N358,N359:N359)</f>
        <v>14549.500000000002</v>
      </c>
    </row>
    <row r="360" spans="1:15" ht="45" customHeight="1" x14ac:dyDescent="0.25">
      <c r="A360" s="9" t="s">
        <v>214</v>
      </c>
      <c r="B360" s="81" t="s">
        <v>219</v>
      </c>
      <c r="C360" s="81"/>
      <c r="D360" s="82">
        <v>1</v>
      </c>
      <c r="E360" s="82"/>
      <c r="F360" s="83" t="s">
        <v>29</v>
      </c>
      <c r="G360" s="83"/>
      <c r="H360" s="84">
        <v>42016</v>
      </c>
      <c r="I360" s="84"/>
      <c r="J360" s="84">
        <v>42016</v>
      </c>
      <c r="K360" s="84"/>
      <c r="L360" s="82" t="s">
        <v>13</v>
      </c>
      <c r="M360" s="82"/>
      <c r="N360" s="85">
        <v>406</v>
      </c>
      <c r="O360" s="85">
        <f>SUM(N337:N337,N338:N338,N339:N339,N340:N340,N341:N341,N342:N342,N343:N343,N344:N344,N345:N345,N346:N346,N347:N347,N348:N348,N349:N349,N350:N350,N351:N351,N352:N352,N353:N353,N354:N354,N355:N355,N356:N356,N357:N357,N358:N358,N359:N359,N360:N360)</f>
        <v>14955.500000000002</v>
      </c>
    </row>
    <row r="361" spans="1:15" ht="45" customHeight="1" x14ac:dyDescent="0.25">
      <c r="A361" s="9" t="s">
        <v>214</v>
      </c>
      <c r="B361" s="81" t="s">
        <v>219</v>
      </c>
      <c r="C361" s="81"/>
      <c r="D361" s="82">
        <v>1</v>
      </c>
      <c r="E361" s="82"/>
      <c r="F361" s="83" t="s">
        <v>29</v>
      </c>
      <c r="G361" s="83"/>
      <c r="H361" s="84">
        <v>42017</v>
      </c>
      <c r="I361" s="84"/>
      <c r="J361" s="84">
        <v>42017</v>
      </c>
      <c r="K361" s="84"/>
      <c r="L361" s="82" t="s">
        <v>13</v>
      </c>
      <c r="M361" s="82"/>
      <c r="N361" s="85">
        <v>406</v>
      </c>
      <c r="O361" s="85">
        <f>SUM(N337:N337,N338:N338,N339:N339,N340:N340,N341:N341,N342:N342,N343:N343,N344:N344,N345:N345,N346:N346,N347:N347,N348:N348,N349:N349,N350:N350,N351:N351,N352:N352,N353:N353,N354:N354,N355:N355,N356:N356,N357:N357,N358:N358,N359:N359,N360:N360,N361:N361)</f>
        <v>15361.500000000002</v>
      </c>
    </row>
    <row r="362" spans="1:15" ht="45" customHeight="1" x14ac:dyDescent="0.25">
      <c r="A362" s="9" t="s">
        <v>214</v>
      </c>
      <c r="B362" s="81" t="s">
        <v>219</v>
      </c>
      <c r="C362" s="81"/>
      <c r="D362" s="82">
        <v>1</v>
      </c>
      <c r="E362" s="82"/>
      <c r="F362" s="83" t="s">
        <v>29</v>
      </c>
      <c r="G362" s="83"/>
      <c r="H362" s="84">
        <v>42017</v>
      </c>
      <c r="I362" s="84"/>
      <c r="J362" s="84">
        <v>42017</v>
      </c>
      <c r="K362" s="84"/>
      <c r="L362" s="82" t="s">
        <v>13</v>
      </c>
      <c r="M362" s="82"/>
      <c r="N362" s="85">
        <v>350</v>
      </c>
      <c r="O362" s="85">
        <f>SUM(N337:N337,N338:N338,N339:N339,N340:N340,N341:N341,N342:N342,N343:N343,N344:N344,N345:N345,N346:N346,N347:N347,N348:N348,N349:N349,N350:N350,N351:N351,N352:N352,N353:N353,N354:N354,N355:N355,N356:N356,N357:N357,N358:N358,N359:N359,N360:N360,N361:N361,N362:N362)</f>
        <v>15711.500000000002</v>
      </c>
    </row>
    <row r="363" spans="1:15" ht="45" customHeight="1" x14ac:dyDescent="0.25">
      <c r="A363" s="9" t="s">
        <v>214</v>
      </c>
      <c r="B363" s="81" t="s">
        <v>219</v>
      </c>
      <c r="C363" s="81"/>
      <c r="D363" s="82">
        <v>1</v>
      </c>
      <c r="E363" s="82"/>
      <c r="F363" s="83" t="s">
        <v>29</v>
      </c>
      <c r="G363" s="83"/>
      <c r="H363" s="84">
        <v>42018</v>
      </c>
      <c r="I363" s="84"/>
      <c r="J363" s="84">
        <v>42018</v>
      </c>
      <c r="K363" s="84"/>
      <c r="L363" s="82" t="s">
        <v>13</v>
      </c>
      <c r="M363" s="82"/>
      <c r="N363" s="85">
        <v>476</v>
      </c>
      <c r="O363" s="85">
        <f>SUM(N337:N337,N338:N338,N339:N339,N340:N340,N341:N341,N342:N342,N343:N343,N344:N344,N345:N345,N346:N346,N347:N347,N348:N348,N349:N349,N350:N350,N351:N351,N352:N352,N353:N353,N354:N354,N355:N355,N356:N356,N357:N357,N358:N358,N359:N359,N360:N360,N361:N361,N362:N362,N363:N363)</f>
        <v>16187.500000000002</v>
      </c>
    </row>
    <row r="364" spans="1:15" ht="45" customHeight="1" x14ac:dyDescent="0.25">
      <c r="A364" s="9" t="s">
        <v>214</v>
      </c>
      <c r="B364" s="81" t="s">
        <v>219</v>
      </c>
      <c r="C364" s="81"/>
      <c r="D364" s="82">
        <v>1</v>
      </c>
      <c r="E364" s="82"/>
      <c r="F364" s="83" t="s">
        <v>29</v>
      </c>
      <c r="G364" s="83"/>
      <c r="H364" s="84">
        <v>42019</v>
      </c>
      <c r="I364" s="84"/>
      <c r="J364" s="84">
        <v>42019</v>
      </c>
      <c r="K364" s="84"/>
      <c r="L364" s="82" t="s">
        <v>13</v>
      </c>
      <c r="M364" s="82"/>
      <c r="N364" s="85">
        <v>406</v>
      </c>
      <c r="O364" s="85">
        <f>SUM(N337:N337,N338:N338,N339:N339,N340:N340,N341:N341,N342:N342,N343:N343,N344:N344,N345:N345,N346:N346,N347:N347,N348:N348,N349:N349,N350:N350,N351:N351,N352:N352,N353:N353,N354:N354,N355:N355,N356:N356,N357:N357,N358:N358,N359:N359,N360:N360,N361:N361,N362:N362,N363:N363,N364:N364)</f>
        <v>16593.5</v>
      </c>
    </row>
    <row r="365" spans="1:15" ht="45" customHeight="1" x14ac:dyDescent="0.25">
      <c r="A365" s="9" t="s">
        <v>214</v>
      </c>
      <c r="B365" s="81" t="s">
        <v>217</v>
      </c>
      <c r="C365" s="81"/>
      <c r="D365" s="82">
        <v>1</v>
      </c>
      <c r="E365" s="82"/>
      <c r="F365" s="83" t="s">
        <v>29</v>
      </c>
      <c r="G365" s="83"/>
      <c r="H365" s="84">
        <v>42011</v>
      </c>
      <c r="I365" s="84"/>
      <c r="J365" s="84">
        <v>42011</v>
      </c>
      <c r="K365" s="84"/>
      <c r="L365" s="82" t="s">
        <v>13</v>
      </c>
      <c r="M365" s="82"/>
      <c r="N365" s="85">
        <v>168</v>
      </c>
      <c r="O365" s="85">
        <f>SUM(N337:N337,N338:N338,N339:N339,N340:N340,N341:N341,N342:N342,N343:N343,N344:N344,N345:N345,N346:N346,N347:N347,N348:N348,N349:N349,N350:N350,N351:N351,N352:N352,N353:N353,N354:N354,N355:N355,N356:N356,N357:N357,N358:N358,N359:N359,N360:N360,N361:N361,N362:N362,N363:N363,N364:N364,N365:N365)</f>
        <v>16761.5</v>
      </c>
    </row>
    <row r="366" spans="1:15" ht="45" customHeight="1" x14ac:dyDescent="0.25">
      <c r="A366" s="9" t="s">
        <v>214</v>
      </c>
      <c r="B366" s="81" t="s">
        <v>220</v>
      </c>
      <c r="C366" s="81"/>
      <c r="D366" s="82">
        <v>1</v>
      </c>
      <c r="E366" s="82"/>
      <c r="F366" s="83" t="s">
        <v>29</v>
      </c>
      <c r="G366" s="83"/>
      <c r="H366" s="84">
        <v>42011</v>
      </c>
      <c r="I366" s="84"/>
      <c r="J366" s="84">
        <v>42011</v>
      </c>
      <c r="K366" s="84"/>
      <c r="L366" s="82" t="s">
        <v>13</v>
      </c>
      <c r="M366" s="82"/>
      <c r="N366" s="85">
        <v>162</v>
      </c>
      <c r="O366" s="85">
        <f>SUM(N337:N337,N338:N338,N339:N339,N340:N340,N341:N341,N342:N342,N343:N343,N344:N344,N345:N345,N346:N346,N347:N347,N348:N348,N349:N349,N350:N350,N351:N351,N352:N352,N353:N353,N354:N354,N355:N355,N356:N356,N357:N357,N358:N358,N359:N359,N360:N360,N361:N361,N362:N362,N363:N363,N364:N364,N365:N365,N366:N366)</f>
        <v>16923.5</v>
      </c>
    </row>
    <row r="367" spans="1:15" ht="45" customHeight="1" x14ac:dyDescent="0.25">
      <c r="A367" s="9" t="s">
        <v>214</v>
      </c>
      <c r="B367" s="81" t="s">
        <v>219</v>
      </c>
      <c r="C367" s="81"/>
      <c r="D367" s="82">
        <v>1</v>
      </c>
      <c r="E367" s="82"/>
      <c r="F367" s="83" t="s">
        <v>29</v>
      </c>
      <c r="G367" s="83"/>
      <c r="H367" s="84">
        <v>42016</v>
      </c>
      <c r="I367" s="84"/>
      <c r="J367" s="84">
        <v>42016</v>
      </c>
      <c r="K367" s="84"/>
      <c r="L367" s="82" t="s">
        <v>13</v>
      </c>
      <c r="M367" s="82"/>
      <c r="N367" s="85">
        <v>122.25</v>
      </c>
      <c r="O367" s="85" t="e">
        <f>#N/A</f>
        <v>#N/A</v>
      </c>
    </row>
    <row r="368" spans="1:15" ht="45" customHeight="1" x14ac:dyDescent="0.25">
      <c r="A368" s="9" t="s">
        <v>214</v>
      </c>
      <c r="B368" s="81" t="s">
        <v>219</v>
      </c>
      <c r="C368" s="81"/>
      <c r="D368" s="82">
        <v>1</v>
      </c>
      <c r="E368" s="82"/>
      <c r="F368" s="83" t="s">
        <v>29</v>
      </c>
      <c r="G368" s="83"/>
      <c r="H368" s="84">
        <v>42017</v>
      </c>
      <c r="I368" s="84"/>
      <c r="J368" s="84">
        <v>42017</v>
      </c>
      <c r="K368" s="84"/>
      <c r="L368" s="82" t="s">
        <v>13</v>
      </c>
      <c r="M368" s="82"/>
      <c r="N368" s="85">
        <v>200</v>
      </c>
      <c r="O368" s="85" t="e">
        <f>#N/A</f>
        <v>#N/A</v>
      </c>
    </row>
    <row r="369" spans="1:15" ht="45" customHeight="1" x14ac:dyDescent="0.25">
      <c r="A369" s="9" t="s">
        <v>214</v>
      </c>
      <c r="B369" s="81" t="s">
        <v>219</v>
      </c>
      <c r="C369" s="81"/>
      <c r="D369" s="82">
        <v>1</v>
      </c>
      <c r="E369" s="82"/>
      <c r="F369" s="83" t="s">
        <v>29</v>
      </c>
      <c r="G369" s="83"/>
      <c r="H369" s="84">
        <v>42017</v>
      </c>
      <c r="I369" s="84"/>
      <c r="J369" s="84">
        <v>42017</v>
      </c>
      <c r="K369" s="84"/>
      <c r="L369" s="82" t="s">
        <v>13</v>
      </c>
      <c r="M369" s="82"/>
      <c r="N369" s="85">
        <v>200</v>
      </c>
      <c r="O369" s="85" t="e">
        <f>#N/A</f>
        <v>#N/A</v>
      </c>
    </row>
    <row r="370" spans="1:15" ht="45" customHeight="1" x14ac:dyDescent="0.25">
      <c r="A370" s="9" t="s">
        <v>214</v>
      </c>
      <c r="B370" s="81" t="s">
        <v>219</v>
      </c>
      <c r="C370" s="81"/>
      <c r="D370" s="82">
        <v>1</v>
      </c>
      <c r="E370" s="82"/>
      <c r="F370" s="83" t="s">
        <v>29</v>
      </c>
      <c r="G370" s="83"/>
      <c r="H370" s="84">
        <v>42018</v>
      </c>
      <c r="I370" s="84"/>
      <c r="J370" s="84">
        <v>42018</v>
      </c>
      <c r="K370" s="84"/>
      <c r="L370" s="82" t="s">
        <v>13</v>
      </c>
      <c r="M370" s="82"/>
      <c r="N370" s="85">
        <v>200</v>
      </c>
      <c r="O370" s="85" t="e">
        <f>#N/A</f>
        <v>#N/A</v>
      </c>
    </row>
    <row r="371" spans="1:15" ht="45" customHeight="1" x14ac:dyDescent="0.25">
      <c r="A371" s="9" t="s">
        <v>214</v>
      </c>
      <c r="B371" s="81" t="s">
        <v>219</v>
      </c>
      <c r="C371" s="81"/>
      <c r="D371" s="82">
        <v>1</v>
      </c>
      <c r="E371" s="82"/>
      <c r="F371" s="83" t="s">
        <v>29</v>
      </c>
      <c r="G371" s="83"/>
      <c r="H371" s="84">
        <v>42019</v>
      </c>
      <c r="I371" s="84"/>
      <c r="J371" s="84">
        <v>42019</v>
      </c>
      <c r="K371" s="84"/>
      <c r="L371" s="82" t="s">
        <v>13</v>
      </c>
      <c r="M371" s="82"/>
      <c r="N371" s="85">
        <v>134</v>
      </c>
      <c r="O371" s="85" t="e">
        <f>#N/A</f>
        <v>#N/A</v>
      </c>
    </row>
    <row r="372" spans="1:15" ht="45" customHeight="1" x14ac:dyDescent="0.25">
      <c r="A372" s="9" t="s">
        <v>214</v>
      </c>
      <c r="B372" s="81" t="s">
        <v>14</v>
      </c>
      <c r="C372" s="81"/>
      <c r="D372" s="82">
        <v>1</v>
      </c>
      <c r="E372" s="82"/>
      <c r="F372" s="83" t="s">
        <v>15</v>
      </c>
      <c r="G372" s="83"/>
      <c r="H372" s="84">
        <v>42019</v>
      </c>
      <c r="I372" s="84"/>
      <c r="J372" s="84">
        <v>42019</v>
      </c>
      <c r="K372" s="84"/>
      <c r="L372" s="82" t="s">
        <v>13</v>
      </c>
      <c r="M372" s="82"/>
      <c r="N372" s="85">
        <v>220</v>
      </c>
      <c r="O372" s="85" t="e">
        <f>#N/A</f>
        <v>#N/A</v>
      </c>
    </row>
    <row r="373" spans="1:15" ht="45" customHeight="1" x14ac:dyDescent="0.25">
      <c r="A373" s="9" t="s">
        <v>214</v>
      </c>
      <c r="B373" s="81" t="s">
        <v>221</v>
      </c>
      <c r="C373" s="81"/>
      <c r="D373" s="82">
        <v>1</v>
      </c>
      <c r="E373" s="82"/>
      <c r="F373" s="83" t="s">
        <v>29</v>
      </c>
      <c r="G373" s="83"/>
      <c r="H373" s="84">
        <v>42074</v>
      </c>
      <c r="I373" s="84"/>
      <c r="J373" s="84">
        <v>42074</v>
      </c>
      <c r="K373" s="84"/>
      <c r="L373" s="82" t="s">
        <v>13</v>
      </c>
      <c r="M373" s="82"/>
      <c r="N373" s="85">
        <v>414</v>
      </c>
      <c r="O373" s="85" t="e">
        <f>#N/A</f>
        <v>#N/A</v>
      </c>
    </row>
    <row r="374" spans="1:15" ht="45" customHeight="1" x14ac:dyDescent="0.25">
      <c r="A374" s="9" t="s">
        <v>214</v>
      </c>
      <c r="B374" s="81" t="s">
        <v>221</v>
      </c>
      <c r="C374" s="81"/>
      <c r="D374" s="82">
        <v>1</v>
      </c>
      <c r="E374" s="82"/>
      <c r="F374" s="83" t="s">
        <v>29</v>
      </c>
      <c r="G374" s="83"/>
      <c r="H374" s="84">
        <v>42075</v>
      </c>
      <c r="I374" s="84"/>
      <c r="J374" s="84">
        <v>42075</v>
      </c>
      <c r="K374" s="84"/>
      <c r="L374" s="82" t="s">
        <v>13</v>
      </c>
      <c r="M374" s="82"/>
      <c r="N374" s="85">
        <v>356</v>
      </c>
      <c r="O374" s="85" t="e">
        <f>#N/A</f>
        <v>#N/A</v>
      </c>
    </row>
    <row r="375" spans="1:15" ht="45" customHeight="1" x14ac:dyDescent="0.25">
      <c r="A375" s="9" t="s">
        <v>214</v>
      </c>
      <c r="B375" s="81" t="s">
        <v>221</v>
      </c>
      <c r="C375" s="81"/>
      <c r="D375" s="82">
        <v>1</v>
      </c>
      <c r="E375" s="82"/>
      <c r="F375" s="83" t="s">
        <v>29</v>
      </c>
      <c r="G375" s="83"/>
      <c r="H375" s="84">
        <v>42075</v>
      </c>
      <c r="I375" s="84"/>
      <c r="J375" s="84">
        <v>42075</v>
      </c>
      <c r="K375" s="84"/>
      <c r="L375" s="82" t="s">
        <v>13</v>
      </c>
      <c r="M375" s="82"/>
      <c r="N375" s="85">
        <v>480</v>
      </c>
      <c r="O375" s="85" t="e">
        <f>#N/A</f>
        <v>#N/A</v>
      </c>
    </row>
    <row r="376" spans="1:15" ht="45" customHeight="1" x14ac:dyDescent="0.25">
      <c r="A376" s="9" t="s">
        <v>214</v>
      </c>
      <c r="B376" s="81" t="s">
        <v>221</v>
      </c>
      <c r="C376" s="81"/>
      <c r="D376" s="82">
        <v>1</v>
      </c>
      <c r="E376" s="82"/>
      <c r="F376" s="83" t="s">
        <v>29</v>
      </c>
      <c r="G376" s="83"/>
      <c r="H376" s="84">
        <v>42080</v>
      </c>
      <c r="I376" s="84"/>
      <c r="J376" s="84">
        <v>42080</v>
      </c>
      <c r="K376" s="84"/>
      <c r="L376" s="82" t="s">
        <v>13</v>
      </c>
      <c r="M376" s="82"/>
      <c r="N376" s="85">
        <v>406</v>
      </c>
      <c r="O376" s="85" t="e">
        <f>#N/A</f>
        <v>#N/A</v>
      </c>
    </row>
    <row r="377" spans="1:15" ht="45" customHeight="1" x14ac:dyDescent="0.25">
      <c r="A377" s="9" t="s">
        <v>214</v>
      </c>
      <c r="B377" s="81" t="s">
        <v>221</v>
      </c>
      <c r="C377" s="81"/>
      <c r="D377" s="82">
        <v>1</v>
      </c>
      <c r="E377" s="82"/>
      <c r="F377" s="83" t="s">
        <v>29</v>
      </c>
      <c r="G377" s="83"/>
      <c r="H377" s="84">
        <v>42081</v>
      </c>
      <c r="I377" s="84"/>
      <c r="J377" s="84">
        <v>42081</v>
      </c>
      <c r="K377" s="84"/>
      <c r="L377" s="82" t="s">
        <v>13</v>
      </c>
      <c r="M377" s="82"/>
      <c r="N377" s="85">
        <v>364</v>
      </c>
      <c r="O377" s="85" t="e">
        <f>#N/A</f>
        <v>#N/A</v>
      </c>
    </row>
    <row r="378" spans="1:15" ht="45" customHeight="1" x14ac:dyDescent="0.25">
      <c r="A378" s="9" t="s">
        <v>214</v>
      </c>
      <c r="B378" s="81" t="s">
        <v>221</v>
      </c>
      <c r="C378" s="81"/>
      <c r="D378" s="82">
        <v>1</v>
      </c>
      <c r="E378" s="82"/>
      <c r="F378" s="83" t="s">
        <v>29</v>
      </c>
      <c r="G378" s="83"/>
      <c r="H378" s="84">
        <v>42082</v>
      </c>
      <c r="I378" s="84"/>
      <c r="J378" s="84">
        <v>42082</v>
      </c>
      <c r="K378" s="84"/>
      <c r="L378" s="82" t="s">
        <v>13</v>
      </c>
      <c r="M378" s="82"/>
      <c r="N378" s="85">
        <v>684</v>
      </c>
      <c r="O378" s="85" t="e">
        <f>#N/A</f>
        <v>#N/A</v>
      </c>
    </row>
    <row r="379" spans="1:15" ht="45" customHeight="1" x14ac:dyDescent="0.25">
      <c r="A379" s="9" t="s">
        <v>214</v>
      </c>
      <c r="B379" s="81" t="s">
        <v>221</v>
      </c>
      <c r="C379" s="81"/>
      <c r="D379" s="82">
        <v>1</v>
      </c>
      <c r="E379" s="82"/>
      <c r="F379" s="83" t="s">
        <v>29</v>
      </c>
      <c r="G379" s="83"/>
      <c r="H379" s="84">
        <v>42082</v>
      </c>
      <c r="I379" s="84"/>
      <c r="J379" s="84">
        <v>42082</v>
      </c>
      <c r="K379" s="84"/>
      <c r="L379" s="82" t="s">
        <v>13</v>
      </c>
      <c r="M379" s="82"/>
      <c r="N379" s="85">
        <v>406</v>
      </c>
      <c r="O379" s="85" t="e">
        <f>#N/A</f>
        <v>#N/A</v>
      </c>
    </row>
    <row r="380" spans="1:15" ht="45" customHeight="1" x14ac:dyDescent="0.25">
      <c r="A380" s="9" t="s">
        <v>214</v>
      </c>
      <c r="B380" s="81" t="s">
        <v>221</v>
      </c>
      <c r="C380" s="81"/>
      <c r="D380" s="82">
        <v>1</v>
      </c>
      <c r="E380" s="82"/>
      <c r="F380" s="83" t="s">
        <v>29</v>
      </c>
      <c r="G380" s="83"/>
      <c r="H380" s="84">
        <v>42086</v>
      </c>
      <c r="I380" s="84"/>
      <c r="J380" s="84">
        <v>42086</v>
      </c>
      <c r="K380" s="84"/>
      <c r="L380" s="82" t="s">
        <v>13</v>
      </c>
      <c r="M380" s="82"/>
      <c r="N380" s="85">
        <v>364</v>
      </c>
      <c r="O380" s="85" t="e">
        <f>#N/A</f>
        <v>#N/A</v>
      </c>
    </row>
    <row r="381" spans="1:15" ht="45" customHeight="1" x14ac:dyDescent="0.25">
      <c r="A381" s="9" t="s">
        <v>214</v>
      </c>
      <c r="B381" s="81" t="s">
        <v>221</v>
      </c>
      <c r="C381" s="81"/>
      <c r="D381" s="82">
        <v>1</v>
      </c>
      <c r="E381" s="82"/>
      <c r="F381" s="83" t="s">
        <v>29</v>
      </c>
      <c r="G381" s="83"/>
      <c r="H381" s="84">
        <v>42086</v>
      </c>
      <c r="I381" s="84"/>
      <c r="J381" s="84">
        <v>42086</v>
      </c>
      <c r="K381" s="84"/>
      <c r="L381" s="82" t="s">
        <v>13</v>
      </c>
      <c r="M381" s="82"/>
      <c r="N381" s="85">
        <v>584.03</v>
      </c>
      <c r="O381" s="85" t="e">
        <f>#N/A</f>
        <v>#N/A</v>
      </c>
    </row>
    <row r="382" spans="1:15" ht="45" customHeight="1" x14ac:dyDescent="0.25">
      <c r="A382" s="9" t="s">
        <v>214</v>
      </c>
      <c r="B382" s="81" t="s">
        <v>221</v>
      </c>
      <c r="C382" s="81"/>
      <c r="D382" s="82">
        <v>1</v>
      </c>
      <c r="E382" s="82"/>
      <c r="F382" s="83" t="s">
        <v>29</v>
      </c>
      <c r="G382" s="83"/>
      <c r="H382" s="84">
        <v>42088</v>
      </c>
      <c r="I382" s="84"/>
      <c r="J382" s="84">
        <v>42088</v>
      </c>
      <c r="K382" s="84"/>
      <c r="L382" s="82" t="s">
        <v>13</v>
      </c>
      <c r="M382" s="82"/>
      <c r="N382" s="85">
        <v>684</v>
      </c>
      <c r="O382" s="85" t="e">
        <f>#N/A</f>
        <v>#N/A</v>
      </c>
    </row>
    <row r="383" spans="1:15" ht="45" customHeight="1" x14ac:dyDescent="0.25">
      <c r="A383" s="9" t="s">
        <v>214</v>
      </c>
      <c r="B383" s="81" t="s">
        <v>221</v>
      </c>
      <c r="C383" s="81"/>
      <c r="D383" s="82">
        <v>1</v>
      </c>
      <c r="E383" s="82"/>
      <c r="F383" s="83" t="s">
        <v>29</v>
      </c>
      <c r="G383" s="83"/>
      <c r="H383" s="84">
        <v>42088</v>
      </c>
      <c r="I383" s="84"/>
      <c r="J383" s="84">
        <v>42088</v>
      </c>
      <c r="K383" s="84"/>
      <c r="L383" s="82" t="s">
        <v>13</v>
      </c>
      <c r="M383" s="82"/>
      <c r="N383" s="85">
        <v>406</v>
      </c>
      <c r="O383" s="85" t="e">
        <f>#N/A</f>
        <v>#N/A</v>
      </c>
    </row>
    <row r="384" spans="1:15" ht="45" customHeight="1" x14ac:dyDescent="0.25">
      <c r="A384" s="9" t="s">
        <v>214</v>
      </c>
      <c r="B384" s="81" t="s">
        <v>221</v>
      </c>
      <c r="C384" s="81"/>
      <c r="D384" s="82">
        <v>1</v>
      </c>
      <c r="E384" s="82"/>
      <c r="F384" s="83" t="s">
        <v>29</v>
      </c>
      <c r="G384" s="83"/>
      <c r="H384" s="84">
        <v>42089</v>
      </c>
      <c r="I384" s="84"/>
      <c r="J384" s="84">
        <v>42089</v>
      </c>
      <c r="K384" s="84"/>
      <c r="L384" s="82" t="s">
        <v>13</v>
      </c>
      <c r="M384" s="82"/>
      <c r="N384" s="85">
        <v>406</v>
      </c>
      <c r="O384" s="85" t="e">
        <f>#N/A</f>
        <v>#N/A</v>
      </c>
    </row>
    <row r="385" spans="1:15" ht="45" customHeight="1" x14ac:dyDescent="0.25">
      <c r="A385" s="9" t="s">
        <v>214</v>
      </c>
      <c r="B385" s="81" t="s">
        <v>221</v>
      </c>
      <c r="C385" s="81"/>
      <c r="D385" s="82">
        <v>1</v>
      </c>
      <c r="E385" s="82"/>
      <c r="F385" s="83" t="s">
        <v>29</v>
      </c>
      <c r="G385" s="83"/>
      <c r="H385" s="84">
        <v>42090</v>
      </c>
      <c r="I385" s="84"/>
      <c r="J385" s="84">
        <v>42090</v>
      </c>
      <c r="K385" s="84"/>
      <c r="L385" s="82" t="s">
        <v>13</v>
      </c>
      <c r="M385" s="82"/>
      <c r="N385" s="85">
        <v>406</v>
      </c>
      <c r="O385" s="85" t="e">
        <f>#N/A</f>
        <v>#N/A</v>
      </c>
    </row>
    <row r="386" spans="1:15" ht="45" customHeight="1" x14ac:dyDescent="0.25">
      <c r="A386" s="9" t="s">
        <v>214</v>
      </c>
      <c r="B386" s="81" t="s">
        <v>221</v>
      </c>
      <c r="C386" s="81"/>
      <c r="D386" s="82">
        <v>1</v>
      </c>
      <c r="E386" s="82"/>
      <c r="F386" s="83" t="s">
        <v>29</v>
      </c>
      <c r="G386" s="83"/>
      <c r="H386" s="84">
        <v>42093</v>
      </c>
      <c r="I386" s="84"/>
      <c r="J386" s="84">
        <v>42093</v>
      </c>
      <c r="K386" s="84"/>
      <c r="L386" s="82" t="s">
        <v>13</v>
      </c>
      <c r="M386" s="82"/>
      <c r="N386" s="85">
        <v>414</v>
      </c>
      <c r="O386" s="85" t="e">
        <f>#N/A</f>
        <v>#N/A</v>
      </c>
    </row>
    <row r="387" spans="1:15" ht="45" customHeight="1" x14ac:dyDescent="0.25">
      <c r="A387" s="9" t="s">
        <v>214</v>
      </c>
      <c r="B387" s="81" t="s">
        <v>221</v>
      </c>
      <c r="C387" s="81"/>
      <c r="D387" s="82">
        <v>1</v>
      </c>
      <c r="E387" s="82"/>
      <c r="F387" s="83" t="s">
        <v>29</v>
      </c>
      <c r="G387" s="83"/>
      <c r="H387" s="84">
        <v>42093</v>
      </c>
      <c r="I387" s="84"/>
      <c r="J387" s="84">
        <v>42093</v>
      </c>
      <c r="K387" s="84"/>
      <c r="L387" s="82" t="s">
        <v>13</v>
      </c>
      <c r="M387" s="82"/>
      <c r="N387" s="85">
        <v>684</v>
      </c>
      <c r="O387" s="85" t="e">
        <f>#N/A</f>
        <v>#N/A</v>
      </c>
    </row>
    <row r="388" spans="1:15" ht="45" customHeight="1" x14ac:dyDescent="0.25">
      <c r="A388" s="9" t="s">
        <v>214</v>
      </c>
      <c r="B388" s="81" t="s">
        <v>221</v>
      </c>
      <c r="C388" s="81"/>
      <c r="D388" s="82">
        <v>1</v>
      </c>
      <c r="E388" s="82"/>
      <c r="F388" s="83" t="s">
        <v>29</v>
      </c>
      <c r="G388" s="83"/>
      <c r="H388" s="84">
        <v>42094</v>
      </c>
      <c r="I388" s="84"/>
      <c r="J388" s="84">
        <v>42094</v>
      </c>
      <c r="K388" s="84"/>
      <c r="L388" s="82" t="s">
        <v>13</v>
      </c>
      <c r="M388" s="82"/>
      <c r="N388" s="85">
        <v>414</v>
      </c>
      <c r="O388" s="85" t="e">
        <f>#N/A</f>
        <v>#N/A</v>
      </c>
    </row>
    <row r="389" spans="1:15" ht="45" customHeight="1" x14ac:dyDescent="0.25">
      <c r="A389" s="9" t="s">
        <v>214</v>
      </c>
      <c r="B389" s="81" t="s">
        <v>221</v>
      </c>
      <c r="C389" s="81"/>
      <c r="D389" s="82">
        <v>1</v>
      </c>
      <c r="E389" s="82"/>
      <c r="F389" s="83" t="s">
        <v>29</v>
      </c>
      <c r="G389" s="83"/>
      <c r="H389" s="84">
        <v>42074</v>
      </c>
      <c r="I389" s="84"/>
      <c r="J389" s="84">
        <v>42074</v>
      </c>
      <c r="K389" s="84"/>
      <c r="L389" s="82" t="s">
        <v>13</v>
      </c>
      <c r="M389" s="82"/>
      <c r="N389" s="85">
        <v>196</v>
      </c>
      <c r="O389" s="85" t="e">
        <f>#N/A</f>
        <v>#N/A</v>
      </c>
    </row>
    <row r="390" spans="1:15" ht="45" customHeight="1" x14ac:dyDescent="0.25">
      <c r="A390" s="9" t="s">
        <v>214</v>
      </c>
      <c r="B390" s="81" t="s">
        <v>221</v>
      </c>
      <c r="C390" s="81"/>
      <c r="D390" s="82">
        <v>1</v>
      </c>
      <c r="E390" s="82"/>
      <c r="F390" s="83" t="s">
        <v>29</v>
      </c>
      <c r="G390" s="83"/>
      <c r="H390" s="84">
        <v>42075</v>
      </c>
      <c r="I390" s="84"/>
      <c r="J390" s="84">
        <v>42075</v>
      </c>
      <c r="K390" s="84"/>
      <c r="L390" s="82" t="s">
        <v>13</v>
      </c>
      <c r="M390" s="82"/>
      <c r="N390" s="85">
        <v>189</v>
      </c>
      <c r="O390" s="85" t="e">
        <f>#N/A</f>
        <v>#N/A</v>
      </c>
    </row>
    <row r="391" spans="1:15" ht="45" customHeight="1" x14ac:dyDescent="0.25">
      <c r="A391" s="9" t="s">
        <v>214</v>
      </c>
      <c r="B391" s="81" t="s">
        <v>221</v>
      </c>
      <c r="C391" s="81"/>
      <c r="D391" s="82">
        <v>1</v>
      </c>
      <c r="E391" s="82"/>
      <c r="F391" s="83" t="s">
        <v>29</v>
      </c>
      <c r="G391" s="83"/>
      <c r="H391" s="84">
        <v>42075</v>
      </c>
      <c r="I391" s="84"/>
      <c r="J391" s="84">
        <v>42075</v>
      </c>
      <c r="K391" s="84"/>
      <c r="L391" s="82" t="s">
        <v>13</v>
      </c>
      <c r="M391" s="82"/>
      <c r="N391" s="85">
        <v>200</v>
      </c>
      <c r="O391" s="85" t="e">
        <f>#N/A</f>
        <v>#N/A</v>
      </c>
    </row>
    <row r="392" spans="1:15" ht="45" customHeight="1" x14ac:dyDescent="0.25">
      <c r="A392" s="9" t="s">
        <v>214</v>
      </c>
      <c r="B392" s="81" t="s">
        <v>221</v>
      </c>
      <c r="C392" s="81"/>
      <c r="D392" s="82">
        <v>1</v>
      </c>
      <c r="E392" s="82"/>
      <c r="F392" s="83" t="s">
        <v>29</v>
      </c>
      <c r="G392" s="83"/>
      <c r="H392" s="84">
        <v>42080</v>
      </c>
      <c r="I392" s="84"/>
      <c r="J392" s="84">
        <v>42080</v>
      </c>
      <c r="K392" s="84"/>
      <c r="L392" s="82" t="s">
        <v>13</v>
      </c>
      <c r="M392" s="82"/>
      <c r="N392" s="85">
        <v>140.4</v>
      </c>
      <c r="O392" s="85" t="e">
        <f>#N/A</f>
        <v>#N/A</v>
      </c>
    </row>
    <row r="393" spans="1:15" ht="45" customHeight="1" x14ac:dyDescent="0.25">
      <c r="A393" s="9" t="s">
        <v>214</v>
      </c>
      <c r="B393" s="81" t="s">
        <v>221</v>
      </c>
      <c r="C393" s="81"/>
      <c r="D393" s="82">
        <v>1</v>
      </c>
      <c r="E393" s="82"/>
      <c r="F393" s="83" t="s">
        <v>29</v>
      </c>
      <c r="G393" s="83"/>
      <c r="H393" s="84">
        <v>42081</v>
      </c>
      <c r="I393" s="84"/>
      <c r="J393" s="84">
        <v>42081</v>
      </c>
      <c r="K393" s="84"/>
      <c r="L393" s="82" t="s">
        <v>13</v>
      </c>
      <c r="M393" s="82"/>
      <c r="N393" s="85">
        <v>200</v>
      </c>
      <c r="O393" s="85" t="e">
        <f>#N/A</f>
        <v>#N/A</v>
      </c>
    </row>
    <row r="394" spans="1:15" ht="45" customHeight="1" x14ac:dyDescent="0.25">
      <c r="A394" s="9" t="s">
        <v>214</v>
      </c>
      <c r="B394" s="81" t="s">
        <v>221</v>
      </c>
      <c r="C394" s="81"/>
      <c r="D394" s="82">
        <v>1</v>
      </c>
      <c r="E394" s="82"/>
      <c r="F394" s="83" t="s">
        <v>29</v>
      </c>
      <c r="G394" s="83"/>
      <c r="H394" s="84">
        <v>42082</v>
      </c>
      <c r="I394" s="84"/>
      <c r="J394" s="84">
        <v>42082</v>
      </c>
      <c r="K394" s="84"/>
      <c r="L394" s="82" t="s">
        <v>13</v>
      </c>
      <c r="M394" s="82"/>
      <c r="N394" s="85">
        <v>200</v>
      </c>
      <c r="O394" s="85" t="e">
        <f>#N/A</f>
        <v>#N/A</v>
      </c>
    </row>
    <row r="395" spans="1:15" ht="45" customHeight="1" x14ac:dyDescent="0.25">
      <c r="A395" s="9" t="s">
        <v>214</v>
      </c>
      <c r="B395" s="81" t="s">
        <v>221</v>
      </c>
      <c r="C395" s="81"/>
      <c r="D395" s="82">
        <v>1</v>
      </c>
      <c r="E395" s="82"/>
      <c r="F395" s="83" t="s">
        <v>29</v>
      </c>
      <c r="G395" s="83"/>
      <c r="H395" s="84">
        <v>42082</v>
      </c>
      <c r="I395" s="84"/>
      <c r="J395" s="84">
        <v>42082</v>
      </c>
      <c r="K395" s="84"/>
      <c r="L395" s="82" t="s">
        <v>13</v>
      </c>
      <c r="M395" s="82"/>
      <c r="N395" s="85">
        <v>119</v>
      </c>
      <c r="O395" s="85" t="e">
        <f>#N/A</f>
        <v>#N/A</v>
      </c>
    </row>
    <row r="396" spans="1:15" ht="45" customHeight="1" x14ac:dyDescent="0.25">
      <c r="A396" s="9" t="s">
        <v>214</v>
      </c>
      <c r="B396" s="81" t="s">
        <v>221</v>
      </c>
      <c r="C396" s="81"/>
      <c r="D396" s="82">
        <v>1</v>
      </c>
      <c r="E396" s="82"/>
      <c r="F396" s="83" t="s">
        <v>29</v>
      </c>
      <c r="G396" s="83"/>
      <c r="H396" s="84">
        <v>42086</v>
      </c>
      <c r="I396" s="84"/>
      <c r="J396" s="84">
        <v>42086</v>
      </c>
      <c r="K396" s="84"/>
      <c r="L396" s="82" t="s">
        <v>13</v>
      </c>
      <c r="M396" s="82"/>
      <c r="N396" s="85">
        <v>158.55000000000001</v>
      </c>
      <c r="O396" s="85" t="e">
        <f>#N/A</f>
        <v>#N/A</v>
      </c>
    </row>
    <row r="397" spans="1:15" ht="45" customHeight="1" x14ac:dyDescent="0.25">
      <c r="A397" s="9" t="s">
        <v>214</v>
      </c>
      <c r="B397" s="81" t="s">
        <v>221</v>
      </c>
      <c r="C397" s="81"/>
      <c r="D397" s="82">
        <v>1</v>
      </c>
      <c r="E397" s="82"/>
      <c r="F397" s="83" t="s">
        <v>29</v>
      </c>
      <c r="G397" s="83"/>
      <c r="H397" s="84">
        <v>42088</v>
      </c>
      <c r="I397" s="84"/>
      <c r="J397" s="84">
        <v>42088</v>
      </c>
      <c r="K397" s="84"/>
      <c r="L397" s="82" t="s">
        <v>13</v>
      </c>
      <c r="M397" s="82"/>
      <c r="N397" s="85">
        <v>146.69999999999999</v>
      </c>
      <c r="O397" s="85" t="e">
        <f>#N/A</f>
        <v>#N/A</v>
      </c>
    </row>
    <row r="398" spans="1:15" ht="45" customHeight="1" x14ac:dyDescent="0.25">
      <c r="A398" s="9" t="s">
        <v>214</v>
      </c>
      <c r="B398" s="81" t="s">
        <v>221</v>
      </c>
      <c r="C398" s="81"/>
      <c r="D398" s="82">
        <v>1</v>
      </c>
      <c r="E398" s="82"/>
      <c r="F398" s="83" t="s">
        <v>29</v>
      </c>
      <c r="G398" s="83"/>
      <c r="H398" s="84">
        <v>42088</v>
      </c>
      <c r="I398" s="84"/>
      <c r="J398" s="84">
        <v>42088</v>
      </c>
      <c r="K398" s="84"/>
      <c r="L398" s="82" t="s">
        <v>13</v>
      </c>
      <c r="M398" s="82"/>
      <c r="N398" s="85">
        <v>183.5</v>
      </c>
      <c r="O398" s="85" t="e">
        <f>#N/A</f>
        <v>#N/A</v>
      </c>
    </row>
    <row r="399" spans="1:15" ht="45" customHeight="1" x14ac:dyDescent="0.25">
      <c r="A399" s="9" t="s">
        <v>214</v>
      </c>
      <c r="B399" s="81" t="s">
        <v>221</v>
      </c>
      <c r="C399" s="81"/>
      <c r="D399" s="82">
        <v>1</v>
      </c>
      <c r="E399" s="82"/>
      <c r="F399" s="83" t="s">
        <v>29</v>
      </c>
      <c r="G399" s="83"/>
      <c r="H399" s="84">
        <v>42089</v>
      </c>
      <c r="I399" s="84"/>
      <c r="J399" s="84">
        <v>42089</v>
      </c>
      <c r="K399" s="84"/>
      <c r="L399" s="82" t="s">
        <v>13</v>
      </c>
      <c r="M399" s="82"/>
      <c r="N399" s="85">
        <v>200</v>
      </c>
      <c r="O399" s="85" t="e">
        <f>#N/A</f>
        <v>#N/A</v>
      </c>
    </row>
    <row r="400" spans="1:15" ht="45" customHeight="1" x14ac:dyDescent="0.25">
      <c r="A400" s="9" t="s">
        <v>214</v>
      </c>
      <c r="B400" s="81" t="s">
        <v>221</v>
      </c>
      <c r="C400" s="81"/>
      <c r="D400" s="82">
        <v>1</v>
      </c>
      <c r="E400" s="82"/>
      <c r="F400" s="83" t="s">
        <v>29</v>
      </c>
      <c r="G400" s="83"/>
      <c r="H400" s="84">
        <v>42090</v>
      </c>
      <c r="I400" s="84"/>
      <c r="J400" s="84">
        <v>42090</v>
      </c>
      <c r="K400" s="84"/>
      <c r="L400" s="82" t="s">
        <v>13</v>
      </c>
      <c r="M400" s="82"/>
      <c r="N400" s="85">
        <v>143</v>
      </c>
      <c r="O400" s="85" t="e">
        <f>#N/A</f>
        <v>#N/A</v>
      </c>
    </row>
    <row r="401" spans="1:15" ht="45" customHeight="1" x14ac:dyDescent="0.25">
      <c r="A401" s="9" t="s">
        <v>214</v>
      </c>
      <c r="B401" s="81" t="s">
        <v>221</v>
      </c>
      <c r="C401" s="81"/>
      <c r="D401" s="82">
        <v>1</v>
      </c>
      <c r="E401" s="82"/>
      <c r="F401" s="83" t="s">
        <v>29</v>
      </c>
      <c r="G401" s="83"/>
      <c r="H401" s="84">
        <v>42093</v>
      </c>
      <c r="I401" s="84"/>
      <c r="J401" s="84">
        <v>42093</v>
      </c>
      <c r="K401" s="84"/>
      <c r="L401" s="82" t="s">
        <v>13</v>
      </c>
      <c r="M401" s="82"/>
      <c r="N401" s="85">
        <v>155.1</v>
      </c>
      <c r="O401" s="85" t="e">
        <f>#N/A</f>
        <v>#N/A</v>
      </c>
    </row>
    <row r="402" spans="1:15" ht="45" customHeight="1" x14ac:dyDescent="0.25">
      <c r="A402" s="9" t="s">
        <v>214</v>
      </c>
      <c r="B402" s="81" t="s">
        <v>221</v>
      </c>
      <c r="C402" s="81"/>
      <c r="D402" s="82">
        <v>1</v>
      </c>
      <c r="E402" s="82"/>
      <c r="F402" s="83" t="s">
        <v>29</v>
      </c>
      <c r="G402" s="83"/>
      <c r="H402" s="84">
        <v>42093</v>
      </c>
      <c r="I402" s="84"/>
      <c r="J402" s="84">
        <v>42093</v>
      </c>
      <c r="K402" s="84"/>
      <c r="L402" s="82" t="s">
        <v>13</v>
      </c>
      <c r="M402" s="82"/>
      <c r="N402" s="85">
        <v>200</v>
      </c>
      <c r="O402" s="85" t="e">
        <f>#N/A</f>
        <v>#N/A</v>
      </c>
    </row>
    <row r="403" spans="1:15" ht="45" customHeight="1" x14ac:dyDescent="0.25">
      <c r="A403" s="9" t="s">
        <v>214</v>
      </c>
      <c r="B403" s="81" t="s">
        <v>221</v>
      </c>
      <c r="C403" s="81"/>
      <c r="D403" s="82">
        <v>1</v>
      </c>
      <c r="E403" s="82"/>
      <c r="F403" s="83" t="s">
        <v>29</v>
      </c>
      <c r="G403" s="83"/>
      <c r="H403" s="84">
        <v>42086</v>
      </c>
      <c r="I403" s="84"/>
      <c r="J403" s="84">
        <v>42086</v>
      </c>
      <c r="K403" s="84"/>
      <c r="L403" s="82" t="s">
        <v>13</v>
      </c>
      <c r="M403" s="82"/>
      <c r="N403" s="85">
        <v>200</v>
      </c>
      <c r="O403" s="85" t="e">
        <f>#N/A</f>
        <v>#N/A</v>
      </c>
    </row>
    <row r="404" spans="1:15" ht="45" customHeight="1" x14ac:dyDescent="0.25">
      <c r="A404" s="9" t="s">
        <v>214</v>
      </c>
      <c r="B404" s="81" t="s">
        <v>221</v>
      </c>
      <c r="C404" s="81"/>
      <c r="D404" s="82">
        <v>1</v>
      </c>
      <c r="E404" s="82"/>
      <c r="F404" s="83" t="s">
        <v>29</v>
      </c>
      <c r="G404" s="83"/>
      <c r="H404" s="84">
        <v>42094</v>
      </c>
      <c r="I404" s="84"/>
      <c r="J404" s="84">
        <v>42094</v>
      </c>
      <c r="K404" s="84"/>
      <c r="L404" s="82" t="s">
        <v>13</v>
      </c>
      <c r="M404" s="82"/>
      <c r="N404" s="85">
        <v>200</v>
      </c>
      <c r="O404" s="85" t="e">
        <f>#N/A</f>
        <v>#N/A</v>
      </c>
    </row>
    <row r="405" spans="1:15" ht="45" customHeight="1" x14ac:dyDescent="0.25">
      <c r="A405" s="9" t="s">
        <v>214</v>
      </c>
      <c r="B405" s="81" t="s">
        <v>14</v>
      </c>
      <c r="C405" s="81"/>
      <c r="D405" s="82">
        <v>1</v>
      </c>
      <c r="E405" s="82"/>
      <c r="F405" s="83" t="s">
        <v>15</v>
      </c>
      <c r="G405" s="83"/>
      <c r="H405" s="84">
        <v>42094</v>
      </c>
      <c r="I405" s="84"/>
      <c r="J405" s="84">
        <v>42094</v>
      </c>
      <c r="K405" s="84"/>
      <c r="L405" s="82" t="s">
        <v>13</v>
      </c>
      <c r="M405" s="82"/>
      <c r="N405" s="85">
        <v>400</v>
      </c>
      <c r="O405" s="85" t="e">
        <f>#N/A</f>
        <v>#N/A</v>
      </c>
    </row>
    <row r="406" spans="1:15" ht="45" customHeight="1" x14ac:dyDescent="0.25">
      <c r="A406" s="9" t="s">
        <v>214</v>
      </c>
      <c r="B406" s="81" t="s">
        <v>14</v>
      </c>
      <c r="C406" s="81"/>
      <c r="D406" s="82">
        <v>1</v>
      </c>
      <c r="E406" s="82"/>
      <c r="F406" s="83" t="s">
        <v>15</v>
      </c>
      <c r="G406" s="83"/>
      <c r="H406" s="84">
        <v>42111</v>
      </c>
      <c r="I406" s="84"/>
      <c r="J406" s="84">
        <v>42111</v>
      </c>
      <c r="K406" s="84"/>
      <c r="L406" s="82" t="s">
        <v>13</v>
      </c>
      <c r="M406" s="82"/>
      <c r="N406" s="85">
        <v>7206</v>
      </c>
      <c r="O406" s="85" t="e">
        <f>#N/A</f>
        <v>#N/A</v>
      </c>
    </row>
    <row r="407" spans="1:15" ht="45" customHeight="1" x14ac:dyDescent="0.25">
      <c r="A407" s="9" t="s">
        <v>214</v>
      </c>
      <c r="B407" s="81" t="s">
        <v>14</v>
      </c>
      <c r="C407" s="81"/>
      <c r="D407" s="82">
        <v>1</v>
      </c>
      <c r="E407" s="82"/>
      <c r="F407" s="83" t="s">
        <v>15</v>
      </c>
      <c r="G407" s="83"/>
      <c r="H407" s="84">
        <v>42111</v>
      </c>
      <c r="I407" s="84"/>
      <c r="J407" s="84">
        <v>42111</v>
      </c>
      <c r="K407" s="84"/>
      <c r="L407" s="82" t="s">
        <v>13</v>
      </c>
      <c r="M407" s="82"/>
      <c r="N407" s="85">
        <v>2400.85</v>
      </c>
      <c r="O407" s="85" t="e">
        <f>#N/A</f>
        <v>#N/A</v>
      </c>
    </row>
    <row r="408" spans="1:15" ht="45" customHeight="1" x14ac:dyDescent="0.25">
      <c r="A408" s="9" t="s">
        <v>214</v>
      </c>
      <c r="B408" s="81" t="s">
        <v>14</v>
      </c>
      <c r="C408" s="81"/>
      <c r="D408" s="82">
        <v>1</v>
      </c>
      <c r="E408" s="82"/>
      <c r="F408" s="83" t="s">
        <v>15</v>
      </c>
      <c r="G408" s="83"/>
      <c r="H408" s="84">
        <v>42111</v>
      </c>
      <c r="I408" s="84"/>
      <c r="J408" s="84">
        <v>42111</v>
      </c>
      <c r="K408" s="84"/>
      <c r="L408" s="82" t="s">
        <v>13</v>
      </c>
      <c r="M408" s="82"/>
      <c r="N408" s="85">
        <v>666</v>
      </c>
      <c r="O408" s="85" t="e">
        <f>#N/A</f>
        <v>#N/A</v>
      </c>
    </row>
    <row r="409" spans="1:15" ht="45" customHeight="1" x14ac:dyDescent="0.25">
      <c r="A409" s="9" t="s">
        <v>214</v>
      </c>
      <c r="B409" s="81" t="s">
        <v>222</v>
      </c>
      <c r="C409" s="81"/>
      <c r="D409" s="82">
        <v>1</v>
      </c>
      <c r="E409" s="82"/>
      <c r="F409" s="83" t="s">
        <v>29</v>
      </c>
      <c r="G409" s="83"/>
      <c r="H409" s="84">
        <v>42018</v>
      </c>
      <c r="I409" s="84"/>
      <c r="J409" s="84">
        <v>42018</v>
      </c>
      <c r="K409" s="84"/>
      <c r="L409" s="82" t="s">
        <v>13</v>
      </c>
      <c r="M409" s="82"/>
      <c r="N409" s="85">
        <v>176</v>
      </c>
      <c r="O409" s="85" t="e">
        <f>#N/A</f>
        <v>#N/A</v>
      </c>
    </row>
    <row r="410" spans="1:15" ht="45" customHeight="1" x14ac:dyDescent="0.25">
      <c r="A410" s="9" t="s">
        <v>214</v>
      </c>
      <c r="B410" s="81" t="s">
        <v>223</v>
      </c>
      <c r="C410" s="81"/>
      <c r="D410" s="82">
        <v>1</v>
      </c>
      <c r="E410" s="82"/>
      <c r="F410" s="83" t="s">
        <v>29</v>
      </c>
      <c r="G410" s="83"/>
      <c r="H410" s="84">
        <v>42020</v>
      </c>
      <c r="I410" s="84"/>
      <c r="J410" s="84">
        <v>42020</v>
      </c>
      <c r="K410" s="84"/>
      <c r="L410" s="82" t="s">
        <v>13</v>
      </c>
      <c r="M410" s="82"/>
      <c r="N410" s="85">
        <v>256</v>
      </c>
      <c r="O410" s="85" t="e">
        <f>#N/A</f>
        <v>#N/A</v>
      </c>
    </row>
    <row r="411" spans="1:15" ht="45" customHeight="1" x14ac:dyDescent="0.25">
      <c r="A411" s="9" t="s">
        <v>214</v>
      </c>
      <c r="B411" s="81" t="s">
        <v>224</v>
      </c>
      <c r="C411" s="81"/>
      <c r="D411" s="82">
        <v>1</v>
      </c>
      <c r="E411" s="82"/>
      <c r="F411" s="83" t="s">
        <v>29</v>
      </c>
      <c r="G411" s="83"/>
      <c r="H411" s="84">
        <v>42076</v>
      </c>
      <c r="I411" s="84"/>
      <c r="J411" s="84">
        <v>42076</v>
      </c>
      <c r="K411" s="84"/>
      <c r="L411" s="82" t="s">
        <v>13</v>
      </c>
      <c r="M411" s="82"/>
      <c r="N411" s="85">
        <v>256</v>
      </c>
      <c r="O411" s="85" t="e">
        <f>#N/A</f>
        <v>#N/A</v>
      </c>
    </row>
    <row r="412" spans="1:15" ht="45" customHeight="1" x14ac:dyDescent="0.25">
      <c r="A412" s="9" t="s">
        <v>214</v>
      </c>
      <c r="B412" s="81" t="s">
        <v>224</v>
      </c>
      <c r="C412" s="81"/>
      <c r="D412" s="82">
        <v>1</v>
      </c>
      <c r="E412" s="82"/>
      <c r="F412" s="83" t="s">
        <v>29</v>
      </c>
      <c r="G412" s="83"/>
      <c r="H412" s="84">
        <v>42100</v>
      </c>
      <c r="I412" s="84"/>
      <c r="J412" s="84">
        <v>42100</v>
      </c>
      <c r="K412" s="84"/>
      <c r="L412" s="82" t="s">
        <v>13</v>
      </c>
      <c r="M412" s="82"/>
      <c r="N412" s="85">
        <v>406</v>
      </c>
      <c r="O412" s="85" t="e">
        <f>#N/A</f>
        <v>#N/A</v>
      </c>
    </row>
    <row r="413" spans="1:15" ht="45" customHeight="1" x14ac:dyDescent="0.25">
      <c r="A413" s="9" t="s">
        <v>214</v>
      </c>
      <c r="B413" s="81" t="s">
        <v>224</v>
      </c>
      <c r="C413" s="81"/>
      <c r="D413" s="82">
        <v>1</v>
      </c>
      <c r="E413" s="82"/>
      <c r="F413" s="83" t="s">
        <v>29</v>
      </c>
      <c r="G413" s="83"/>
      <c r="H413" s="84">
        <v>42101</v>
      </c>
      <c r="I413" s="84"/>
      <c r="J413" s="84">
        <v>42101</v>
      </c>
      <c r="K413" s="84"/>
      <c r="L413" s="82" t="s">
        <v>13</v>
      </c>
      <c r="M413" s="82"/>
      <c r="N413" s="85">
        <v>406</v>
      </c>
      <c r="O413" s="85" t="e">
        <f>#N/A</f>
        <v>#N/A</v>
      </c>
    </row>
    <row r="414" spans="1:15" ht="45" customHeight="1" x14ac:dyDescent="0.25">
      <c r="A414" s="9" t="s">
        <v>214</v>
      </c>
      <c r="B414" s="81" t="s">
        <v>224</v>
      </c>
      <c r="C414" s="81"/>
      <c r="D414" s="82">
        <v>1</v>
      </c>
      <c r="E414" s="82"/>
      <c r="F414" s="83" t="s">
        <v>29</v>
      </c>
      <c r="G414" s="83"/>
      <c r="H414" s="84">
        <v>42101</v>
      </c>
      <c r="I414" s="84"/>
      <c r="J414" s="84">
        <v>42101</v>
      </c>
      <c r="K414" s="84"/>
      <c r="L414" s="82" t="s">
        <v>13</v>
      </c>
      <c r="M414" s="82"/>
      <c r="N414" s="85">
        <v>484</v>
      </c>
      <c r="O414" s="85" t="e">
        <f>#N/A</f>
        <v>#N/A</v>
      </c>
    </row>
    <row r="415" spans="1:15" ht="45" customHeight="1" x14ac:dyDescent="0.25">
      <c r="A415" s="9" t="s">
        <v>214</v>
      </c>
      <c r="B415" s="81" t="s">
        <v>224</v>
      </c>
      <c r="C415" s="81"/>
      <c r="D415" s="82">
        <v>1</v>
      </c>
      <c r="E415" s="82"/>
      <c r="F415" s="83" t="s">
        <v>29</v>
      </c>
      <c r="G415" s="83"/>
      <c r="H415" s="84">
        <v>42102</v>
      </c>
      <c r="I415" s="84"/>
      <c r="J415" s="84">
        <v>42102</v>
      </c>
      <c r="K415" s="84"/>
      <c r="L415" s="82" t="s">
        <v>13</v>
      </c>
      <c r="M415" s="82"/>
      <c r="N415" s="85">
        <v>406</v>
      </c>
      <c r="O415" s="85" t="e">
        <f>#N/A</f>
        <v>#N/A</v>
      </c>
    </row>
    <row r="416" spans="1:15" ht="45" customHeight="1" x14ac:dyDescent="0.25">
      <c r="A416" s="9" t="s">
        <v>214</v>
      </c>
      <c r="B416" s="81" t="s">
        <v>224</v>
      </c>
      <c r="C416" s="81"/>
      <c r="D416" s="82">
        <v>1</v>
      </c>
      <c r="E416" s="82"/>
      <c r="F416" s="83" t="s">
        <v>29</v>
      </c>
      <c r="G416" s="83"/>
      <c r="H416" s="84">
        <v>42103</v>
      </c>
      <c r="I416" s="84"/>
      <c r="J416" s="84">
        <v>42103</v>
      </c>
      <c r="K416" s="84"/>
      <c r="L416" s="82" t="s">
        <v>13</v>
      </c>
      <c r="M416" s="82"/>
      <c r="N416" s="85">
        <v>484</v>
      </c>
      <c r="O416" s="85" t="e">
        <f>#N/A</f>
        <v>#N/A</v>
      </c>
    </row>
    <row r="417" spans="1:15" ht="45" customHeight="1" x14ac:dyDescent="0.25">
      <c r="A417" s="9" t="s">
        <v>214</v>
      </c>
      <c r="B417" s="81" t="s">
        <v>224</v>
      </c>
      <c r="C417" s="81"/>
      <c r="D417" s="82">
        <v>1</v>
      </c>
      <c r="E417" s="82"/>
      <c r="F417" s="83" t="s">
        <v>29</v>
      </c>
      <c r="G417" s="83"/>
      <c r="H417" s="84">
        <v>42103</v>
      </c>
      <c r="I417" s="84"/>
      <c r="J417" s="84">
        <v>42103</v>
      </c>
      <c r="K417" s="84"/>
      <c r="L417" s="82" t="s">
        <v>13</v>
      </c>
      <c r="M417" s="82"/>
      <c r="N417" s="85">
        <v>406</v>
      </c>
      <c r="O417" s="85" t="e">
        <f>#N/A</f>
        <v>#N/A</v>
      </c>
    </row>
    <row r="418" spans="1:15" ht="45" customHeight="1" x14ac:dyDescent="0.25">
      <c r="A418" s="9" t="s">
        <v>214</v>
      </c>
      <c r="B418" s="81" t="s">
        <v>224</v>
      </c>
      <c r="C418" s="81"/>
      <c r="D418" s="82">
        <v>1</v>
      </c>
      <c r="E418" s="82"/>
      <c r="F418" s="83" t="s">
        <v>29</v>
      </c>
      <c r="G418" s="83"/>
      <c r="H418" s="84">
        <v>42104</v>
      </c>
      <c r="I418" s="84"/>
      <c r="J418" s="84">
        <v>42104</v>
      </c>
      <c r="K418" s="84"/>
      <c r="L418" s="82" t="s">
        <v>13</v>
      </c>
      <c r="M418" s="82"/>
      <c r="N418" s="85">
        <v>406</v>
      </c>
      <c r="O418" s="85" t="e">
        <f>#N/A</f>
        <v>#N/A</v>
      </c>
    </row>
    <row r="419" spans="1:15" ht="45" customHeight="1" x14ac:dyDescent="0.25">
      <c r="A419" s="9" t="s">
        <v>214</v>
      </c>
      <c r="B419" s="81" t="s">
        <v>225</v>
      </c>
      <c r="C419" s="81"/>
      <c r="D419" s="82">
        <v>1</v>
      </c>
      <c r="E419" s="82"/>
      <c r="F419" s="83" t="s">
        <v>29</v>
      </c>
      <c r="G419" s="83"/>
      <c r="H419" s="84">
        <v>42107</v>
      </c>
      <c r="I419" s="84"/>
      <c r="J419" s="84">
        <v>42107</v>
      </c>
      <c r="K419" s="84"/>
      <c r="L419" s="82" t="s">
        <v>13</v>
      </c>
      <c r="M419" s="82"/>
      <c r="N419" s="85">
        <v>278</v>
      </c>
      <c r="O419" s="85" t="e">
        <f>#N/A</f>
        <v>#N/A</v>
      </c>
    </row>
    <row r="420" spans="1:15" ht="45" customHeight="1" x14ac:dyDescent="0.25">
      <c r="A420" s="9" t="s">
        <v>214</v>
      </c>
      <c r="B420" s="81" t="s">
        <v>224</v>
      </c>
      <c r="C420" s="81"/>
      <c r="D420" s="82">
        <v>1</v>
      </c>
      <c r="E420" s="82"/>
      <c r="F420" s="83" t="s">
        <v>29</v>
      </c>
      <c r="G420" s="83"/>
      <c r="H420" s="84">
        <v>42107</v>
      </c>
      <c r="I420" s="84"/>
      <c r="J420" s="84">
        <v>42107</v>
      </c>
      <c r="K420" s="84"/>
      <c r="L420" s="82" t="s">
        <v>13</v>
      </c>
      <c r="M420" s="82"/>
      <c r="N420" s="85">
        <v>484.03</v>
      </c>
      <c r="O420" s="85" t="e">
        <f>#N/A</f>
        <v>#N/A</v>
      </c>
    </row>
    <row r="421" spans="1:15" ht="45" customHeight="1" x14ac:dyDescent="0.25">
      <c r="A421" s="9" t="s">
        <v>214</v>
      </c>
      <c r="B421" s="81" t="s">
        <v>224</v>
      </c>
      <c r="C421" s="81"/>
      <c r="D421" s="82">
        <v>1</v>
      </c>
      <c r="E421" s="82"/>
      <c r="F421" s="83" t="s">
        <v>29</v>
      </c>
      <c r="G421" s="83"/>
      <c r="H421" s="84">
        <v>42107</v>
      </c>
      <c r="I421" s="84"/>
      <c r="J421" s="84">
        <v>42107</v>
      </c>
      <c r="K421" s="84"/>
      <c r="L421" s="82" t="s">
        <v>13</v>
      </c>
      <c r="M421" s="82"/>
      <c r="N421" s="85">
        <v>406</v>
      </c>
      <c r="O421" s="85" t="e">
        <f>#N/A</f>
        <v>#N/A</v>
      </c>
    </row>
    <row r="422" spans="1:15" ht="45" customHeight="1" x14ac:dyDescent="0.25">
      <c r="A422" s="9" t="s">
        <v>214</v>
      </c>
      <c r="B422" s="81" t="s">
        <v>224</v>
      </c>
      <c r="C422" s="81"/>
      <c r="D422" s="82">
        <v>1</v>
      </c>
      <c r="E422" s="82"/>
      <c r="F422" s="83" t="s">
        <v>29</v>
      </c>
      <c r="G422" s="83"/>
      <c r="H422" s="84">
        <v>42138</v>
      </c>
      <c r="I422" s="84"/>
      <c r="J422" s="84">
        <v>42138</v>
      </c>
      <c r="K422" s="84"/>
      <c r="L422" s="82" t="s">
        <v>13</v>
      </c>
      <c r="M422" s="82"/>
      <c r="N422" s="85">
        <v>406</v>
      </c>
      <c r="O422" s="85" t="e">
        <f>#N/A</f>
        <v>#N/A</v>
      </c>
    </row>
    <row r="423" spans="1:15" ht="45" customHeight="1" x14ac:dyDescent="0.25">
      <c r="A423" s="9" t="s">
        <v>214</v>
      </c>
      <c r="B423" s="81" t="s">
        <v>224</v>
      </c>
      <c r="C423" s="81"/>
      <c r="D423" s="82">
        <v>1</v>
      </c>
      <c r="E423" s="82"/>
      <c r="F423" s="83" t="s">
        <v>29</v>
      </c>
      <c r="G423" s="83"/>
      <c r="H423" s="84">
        <v>42109</v>
      </c>
      <c r="I423" s="84"/>
      <c r="J423" s="84">
        <v>42109</v>
      </c>
      <c r="K423" s="84"/>
      <c r="L423" s="82" t="s">
        <v>13</v>
      </c>
      <c r="M423" s="82"/>
      <c r="N423" s="85">
        <v>406</v>
      </c>
      <c r="O423" s="85" t="e">
        <f>#N/A</f>
        <v>#N/A</v>
      </c>
    </row>
    <row r="424" spans="1:15" ht="45" customHeight="1" x14ac:dyDescent="0.25">
      <c r="A424" s="9" t="s">
        <v>214</v>
      </c>
      <c r="B424" s="81" t="s">
        <v>224</v>
      </c>
      <c r="C424" s="81"/>
      <c r="D424" s="82">
        <v>1</v>
      </c>
      <c r="E424" s="82"/>
      <c r="F424" s="83" t="s">
        <v>29</v>
      </c>
      <c r="G424" s="83"/>
      <c r="H424" s="84">
        <v>42114</v>
      </c>
      <c r="I424" s="84"/>
      <c r="J424" s="84">
        <v>42114</v>
      </c>
      <c r="K424" s="84"/>
      <c r="L424" s="82" t="s">
        <v>13</v>
      </c>
      <c r="M424" s="82"/>
      <c r="N424" s="85">
        <v>406</v>
      </c>
      <c r="O424" s="85" t="e">
        <f>#N/A</f>
        <v>#N/A</v>
      </c>
    </row>
    <row r="425" spans="1:15" ht="45" customHeight="1" x14ac:dyDescent="0.25">
      <c r="A425" s="9" t="s">
        <v>214</v>
      </c>
      <c r="B425" s="81" t="s">
        <v>224</v>
      </c>
      <c r="C425" s="81"/>
      <c r="D425" s="82">
        <v>1</v>
      </c>
      <c r="E425" s="82"/>
      <c r="F425" s="83" t="s">
        <v>29</v>
      </c>
      <c r="G425" s="83"/>
      <c r="H425" s="84">
        <v>42115</v>
      </c>
      <c r="I425" s="84"/>
      <c r="J425" s="84">
        <v>42115</v>
      </c>
      <c r="K425" s="84"/>
      <c r="L425" s="82" t="s">
        <v>13</v>
      </c>
      <c r="M425" s="82"/>
      <c r="N425" s="85">
        <v>406</v>
      </c>
      <c r="O425" s="85" t="e">
        <f>#N/A</f>
        <v>#N/A</v>
      </c>
    </row>
    <row r="426" spans="1:15" ht="45" customHeight="1" x14ac:dyDescent="0.25">
      <c r="A426" s="9" t="s">
        <v>214</v>
      </c>
      <c r="B426" s="81" t="s">
        <v>224</v>
      </c>
      <c r="C426" s="81"/>
      <c r="D426" s="82">
        <v>1</v>
      </c>
      <c r="E426" s="82"/>
      <c r="F426" s="83" t="s">
        <v>29</v>
      </c>
      <c r="G426" s="83"/>
      <c r="H426" s="84">
        <v>42114</v>
      </c>
      <c r="I426" s="84"/>
      <c r="J426" s="84">
        <v>42114</v>
      </c>
      <c r="K426" s="84"/>
      <c r="L426" s="82" t="s">
        <v>13</v>
      </c>
      <c r="M426" s="82"/>
      <c r="N426" s="85">
        <v>484</v>
      </c>
      <c r="O426" s="85" t="e">
        <f>#N/A</f>
        <v>#N/A</v>
      </c>
    </row>
    <row r="427" spans="1:15" ht="45" customHeight="1" x14ac:dyDescent="0.25">
      <c r="A427" s="9" t="s">
        <v>214</v>
      </c>
      <c r="B427" s="81" t="s">
        <v>224</v>
      </c>
      <c r="C427" s="81"/>
      <c r="D427" s="82">
        <v>1</v>
      </c>
      <c r="E427" s="82"/>
      <c r="F427" s="83" t="s">
        <v>29</v>
      </c>
      <c r="G427" s="83"/>
      <c r="H427" s="84">
        <v>42116</v>
      </c>
      <c r="I427" s="84"/>
      <c r="J427" s="84">
        <v>42116</v>
      </c>
      <c r="K427" s="84"/>
      <c r="L427" s="82" t="s">
        <v>13</v>
      </c>
      <c r="M427" s="82"/>
      <c r="N427" s="85">
        <v>406</v>
      </c>
      <c r="O427" s="85" t="e">
        <f>#N/A</f>
        <v>#N/A</v>
      </c>
    </row>
    <row r="428" spans="1:15" ht="45" customHeight="1" x14ac:dyDescent="0.25">
      <c r="A428" s="9" t="s">
        <v>214</v>
      </c>
      <c r="B428" s="81" t="s">
        <v>224</v>
      </c>
      <c r="C428" s="81"/>
      <c r="D428" s="82">
        <v>1</v>
      </c>
      <c r="E428" s="82"/>
      <c r="F428" s="83" t="s">
        <v>29</v>
      </c>
      <c r="G428" s="83"/>
      <c r="H428" s="84">
        <v>42118</v>
      </c>
      <c r="I428" s="84"/>
      <c r="J428" s="84">
        <v>42118</v>
      </c>
      <c r="K428" s="84"/>
      <c r="L428" s="82" t="s">
        <v>13</v>
      </c>
      <c r="M428" s="82"/>
      <c r="N428" s="85">
        <v>406</v>
      </c>
      <c r="O428" s="85" t="e">
        <f>#N/A</f>
        <v>#N/A</v>
      </c>
    </row>
    <row r="429" spans="1:15" ht="45" customHeight="1" x14ac:dyDescent="0.25">
      <c r="A429" s="9" t="s">
        <v>214</v>
      </c>
      <c r="B429" s="81" t="s">
        <v>224</v>
      </c>
      <c r="C429" s="81"/>
      <c r="D429" s="82">
        <v>1</v>
      </c>
      <c r="E429" s="82"/>
      <c r="F429" s="83" t="s">
        <v>29</v>
      </c>
      <c r="G429" s="83"/>
      <c r="H429" s="84">
        <v>42122</v>
      </c>
      <c r="I429" s="84"/>
      <c r="J429" s="84">
        <v>42122</v>
      </c>
      <c r="K429" s="84"/>
      <c r="L429" s="82" t="s">
        <v>13</v>
      </c>
      <c r="M429" s="82"/>
      <c r="N429" s="85">
        <v>406</v>
      </c>
      <c r="O429" s="85" t="e">
        <f>#N/A</f>
        <v>#N/A</v>
      </c>
    </row>
    <row r="430" spans="1:15" ht="45" customHeight="1" x14ac:dyDescent="0.25">
      <c r="A430" s="9" t="s">
        <v>214</v>
      </c>
      <c r="B430" s="81" t="s">
        <v>224</v>
      </c>
      <c r="C430" s="81"/>
      <c r="D430" s="82">
        <v>1</v>
      </c>
      <c r="E430" s="82"/>
      <c r="F430" s="83" t="s">
        <v>29</v>
      </c>
      <c r="G430" s="83"/>
      <c r="H430" s="84">
        <v>42123</v>
      </c>
      <c r="I430" s="84"/>
      <c r="J430" s="84">
        <v>42123</v>
      </c>
      <c r="K430" s="84"/>
      <c r="L430" s="82" t="s">
        <v>13</v>
      </c>
      <c r="M430" s="82"/>
      <c r="N430" s="85">
        <v>484</v>
      </c>
      <c r="O430" s="85" t="e">
        <f>#N/A</f>
        <v>#N/A</v>
      </c>
    </row>
    <row r="431" spans="1:15" ht="45" customHeight="1" x14ac:dyDescent="0.25">
      <c r="A431" s="9" t="s">
        <v>214</v>
      </c>
      <c r="B431" s="81" t="s">
        <v>224</v>
      </c>
      <c r="C431" s="81"/>
      <c r="D431" s="82">
        <v>1</v>
      </c>
      <c r="E431" s="82"/>
      <c r="F431" s="83" t="s">
        <v>29</v>
      </c>
      <c r="G431" s="83"/>
      <c r="H431" s="84">
        <v>42121</v>
      </c>
      <c r="I431" s="84"/>
      <c r="J431" s="84">
        <v>42121</v>
      </c>
      <c r="K431" s="84"/>
      <c r="L431" s="82" t="s">
        <v>13</v>
      </c>
      <c r="M431" s="82"/>
      <c r="N431" s="85">
        <v>406</v>
      </c>
      <c r="O431" s="85" t="e">
        <f>#N/A</f>
        <v>#N/A</v>
      </c>
    </row>
    <row r="432" spans="1:15" ht="45" customHeight="1" x14ac:dyDescent="0.25">
      <c r="A432" s="9" t="s">
        <v>214</v>
      </c>
      <c r="B432" s="81" t="s">
        <v>224</v>
      </c>
      <c r="C432" s="81"/>
      <c r="D432" s="82">
        <v>1</v>
      </c>
      <c r="E432" s="82"/>
      <c r="F432" s="83" t="s">
        <v>29</v>
      </c>
      <c r="G432" s="83"/>
      <c r="H432" s="84">
        <v>42123</v>
      </c>
      <c r="I432" s="84"/>
      <c r="J432" s="84">
        <v>42123</v>
      </c>
      <c r="K432" s="84"/>
      <c r="L432" s="82" t="s">
        <v>13</v>
      </c>
      <c r="M432" s="82"/>
      <c r="N432" s="85">
        <v>406</v>
      </c>
      <c r="O432" s="85" t="e">
        <f>#N/A</f>
        <v>#N/A</v>
      </c>
    </row>
    <row r="433" spans="1:15" ht="45" customHeight="1" x14ac:dyDescent="0.25">
      <c r="A433" s="9" t="s">
        <v>214</v>
      </c>
      <c r="B433" s="81" t="s">
        <v>224</v>
      </c>
      <c r="C433" s="81"/>
      <c r="D433" s="82">
        <v>1</v>
      </c>
      <c r="E433" s="82"/>
      <c r="F433" s="83" t="s">
        <v>29</v>
      </c>
      <c r="G433" s="83"/>
      <c r="H433" s="84">
        <v>42124</v>
      </c>
      <c r="I433" s="84"/>
      <c r="J433" s="84">
        <v>42124</v>
      </c>
      <c r="K433" s="84"/>
      <c r="L433" s="82" t="s">
        <v>13</v>
      </c>
      <c r="M433" s="82"/>
      <c r="N433" s="85">
        <v>406</v>
      </c>
      <c r="O433" s="85" t="e">
        <f>#N/A</f>
        <v>#N/A</v>
      </c>
    </row>
    <row r="434" spans="1:15" ht="45" customHeight="1" x14ac:dyDescent="0.25">
      <c r="A434" s="9" t="s">
        <v>214</v>
      </c>
      <c r="B434" s="81" t="s">
        <v>224</v>
      </c>
      <c r="C434" s="81"/>
      <c r="D434" s="82">
        <v>1</v>
      </c>
      <c r="E434" s="82"/>
      <c r="F434" s="83" t="s">
        <v>29</v>
      </c>
      <c r="G434" s="83"/>
      <c r="H434" s="84">
        <v>42131</v>
      </c>
      <c r="I434" s="84"/>
      <c r="J434" s="84">
        <v>42131</v>
      </c>
      <c r="K434" s="84"/>
      <c r="L434" s="82" t="s">
        <v>13</v>
      </c>
      <c r="M434" s="82"/>
      <c r="N434" s="85">
        <v>406</v>
      </c>
      <c r="O434" s="85" t="e">
        <f>#N/A</f>
        <v>#N/A</v>
      </c>
    </row>
    <row r="435" spans="1:15" ht="45" customHeight="1" x14ac:dyDescent="0.25">
      <c r="A435" s="9" t="s">
        <v>214</v>
      </c>
      <c r="B435" s="81" t="s">
        <v>224</v>
      </c>
      <c r="C435" s="81"/>
      <c r="D435" s="82">
        <v>1</v>
      </c>
      <c r="E435" s="82"/>
      <c r="F435" s="83" t="s">
        <v>29</v>
      </c>
      <c r="G435" s="83"/>
      <c r="H435" s="84">
        <v>42136</v>
      </c>
      <c r="I435" s="84"/>
      <c r="J435" s="84">
        <v>42136</v>
      </c>
      <c r="K435" s="84"/>
      <c r="L435" s="82" t="s">
        <v>13</v>
      </c>
      <c r="M435" s="82"/>
      <c r="N435" s="85">
        <v>406</v>
      </c>
      <c r="O435" s="85" t="e">
        <f>#N/A</f>
        <v>#N/A</v>
      </c>
    </row>
    <row r="436" spans="1:15" ht="45" customHeight="1" x14ac:dyDescent="0.25">
      <c r="A436" s="9" t="s">
        <v>214</v>
      </c>
      <c r="B436" s="81" t="s">
        <v>224</v>
      </c>
      <c r="C436" s="81"/>
      <c r="D436" s="82">
        <v>1</v>
      </c>
      <c r="E436" s="82"/>
      <c r="F436" s="83" t="s">
        <v>29</v>
      </c>
      <c r="G436" s="83"/>
      <c r="H436" s="84">
        <v>42136</v>
      </c>
      <c r="I436" s="84"/>
      <c r="J436" s="84">
        <v>42136</v>
      </c>
      <c r="K436" s="84"/>
      <c r="L436" s="82" t="s">
        <v>13</v>
      </c>
      <c r="M436" s="82"/>
      <c r="N436" s="85">
        <v>484</v>
      </c>
      <c r="O436" s="85" t="e">
        <f>#N/A</f>
        <v>#N/A</v>
      </c>
    </row>
    <row r="437" spans="1:15" ht="45" customHeight="1" x14ac:dyDescent="0.25">
      <c r="A437" s="9" t="s">
        <v>214</v>
      </c>
      <c r="B437" s="81" t="s">
        <v>224</v>
      </c>
      <c r="C437" s="81"/>
      <c r="D437" s="82">
        <v>1</v>
      </c>
      <c r="E437" s="82"/>
      <c r="F437" s="83" t="s">
        <v>29</v>
      </c>
      <c r="G437" s="83"/>
      <c r="H437" s="84">
        <v>42137</v>
      </c>
      <c r="I437" s="84"/>
      <c r="J437" s="84">
        <v>42137</v>
      </c>
      <c r="K437" s="84"/>
      <c r="L437" s="82" t="s">
        <v>13</v>
      </c>
      <c r="M437" s="82"/>
      <c r="N437" s="85">
        <v>406</v>
      </c>
      <c r="O437" s="85" t="e">
        <f>#N/A</f>
        <v>#N/A</v>
      </c>
    </row>
    <row r="438" spans="1:15" ht="45" customHeight="1" x14ac:dyDescent="0.25">
      <c r="A438" s="9" t="s">
        <v>214</v>
      </c>
      <c r="B438" s="81" t="s">
        <v>224</v>
      </c>
      <c r="C438" s="81"/>
      <c r="D438" s="82">
        <v>1</v>
      </c>
      <c r="E438" s="82"/>
      <c r="F438" s="83" t="s">
        <v>29</v>
      </c>
      <c r="G438" s="83"/>
      <c r="H438" s="84">
        <v>42138</v>
      </c>
      <c r="I438" s="84"/>
      <c r="J438" s="84">
        <v>42138</v>
      </c>
      <c r="K438" s="84"/>
      <c r="L438" s="82" t="s">
        <v>13</v>
      </c>
      <c r="M438" s="82"/>
      <c r="N438" s="85">
        <v>406</v>
      </c>
      <c r="O438" s="85" t="e">
        <f>#N/A</f>
        <v>#N/A</v>
      </c>
    </row>
    <row r="439" spans="1:15" ht="45" customHeight="1" x14ac:dyDescent="0.25">
      <c r="A439" s="9" t="s">
        <v>214</v>
      </c>
      <c r="B439" s="81" t="s">
        <v>226</v>
      </c>
      <c r="C439" s="81"/>
      <c r="D439" s="82">
        <v>1</v>
      </c>
      <c r="E439" s="82"/>
      <c r="F439" s="83" t="s">
        <v>12</v>
      </c>
      <c r="G439" s="83"/>
      <c r="H439" s="84">
        <v>42139</v>
      </c>
      <c r="I439" s="84"/>
      <c r="J439" s="84">
        <v>42139</v>
      </c>
      <c r="K439" s="84"/>
      <c r="L439" s="82" t="s">
        <v>13</v>
      </c>
      <c r="M439" s="82"/>
      <c r="N439" s="85">
        <v>1390</v>
      </c>
      <c r="O439" s="85" t="e">
        <f>#N/A</f>
        <v>#N/A</v>
      </c>
    </row>
    <row r="440" spans="1:15" ht="45" customHeight="1" x14ac:dyDescent="0.25">
      <c r="A440" s="9" t="s">
        <v>214</v>
      </c>
      <c r="B440" s="81" t="s">
        <v>224</v>
      </c>
      <c r="C440" s="81"/>
      <c r="D440" s="82">
        <v>1</v>
      </c>
      <c r="E440" s="82"/>
      <c r="F440" s="83" t="s">
        <v>29</v>
      </c>
      <c r="G440" s="83"/>
      <c r="H440" s="84">
        <v>42143</v>
      </c>
      <c r="I440" s="84"/>
      <c r="J440" s="84">
        <v>42143</v>
      </c>
      <c r="K440" s="84"/>
      <c r="L440" s="82" t="s">
        <v>13</v>
      </c>
      <c r="M440" s="82"/>
      <c r="N440" s="85">
        <v>406</v>
      </c>
      <c r="O440" s="85" t="e">
        <f>#N/A</f>
        <v>#N/A</v>
      </c>
    </row>
    <row r="441" spans="1:15" ht="45" customHeight="1" x14ac:dyDescent="0.25">
      <c r="A441" s="9" t="s">
        <v>214</v>
      </c>
      <c r="B441" s="81" t="s">
        <v>224</v>
      </c>
      <c r="C441" s="81"/>
      <c r="D441" s="82">
        <v>1</v>
      </c>
      <c r="E441" s="82"/>
      <c r="F441" s="83" t="s">
        <v>29</v>
      </c>
      <c r="G441" s="83"/>
      <c r="H441" s="84">
        <v>42139</v>
      </c>
      <c r="I441" s="84"/>
      <c r="J441" s="84">
        <v>42139</v>
      </c>
      <c r="K441" s="84"/>
      <c r="L441" s="82" t="s">
        <v>13</v>
      </c>
      <c r="M441" s="82"/>
      <c r="N441" s="85">
        <v>256</v>
      </c>
      <c r="O441" s="85" t="e">
        <f>#N/A</f>
        <v>#N/A</v>
      </c>
    </row>
    <row r="442" spans="1:15" ht="45" customHeight="1" x14ac:dyDescent="0.25">
      <c r="A442" s="9" t="s">
        <v>214</v>
      </c>
      <c r="B442" s="81" t="s">
        <v>224</v>
      </c>
      <c r="C442" s="81"/>
      <c r="D442" s="82">
        <v>1</v>
      </c>
      <c r="E442" s="82"/>
      <c r="F442" s="83" t="s">
        <v>29</v>
      </c>
      <c r="G442" s="83"/>
      <c r="H442" s="84">
        <v>42144</v>
      </c>
      <c r="I442" s="84"/>
      <c r="J442" s="84">
        <v>42144</v>
      </c>
      <c r="K442" s="84"/>
      <c r="L442" s="82" t="s">
        <v>13</v>
      </c>
      <c r="M442" s="82"/>
      <c r="N442" s="85">
        <v>256</v>
      </c>
      <c r="O442" s="85" t="e">
        <f>#N/A</f>
        <v>#N/A</v>
      </c>
    </row>
    <row r="443" spans="1:15" ht="45" customHeight="1" x14ac:dyDescent="0.25">
      <c r="A443" s="9" t="s">
        <v>214</v>
      </c>
      <c r="B443" s="81" t="s">
        <v>224</v>
      </c>
      <c r="C443" s="81"/>
      <c r="D443" s="82">
        <v>1</v>
      </c>
      <c r="E443" s="82"/>
      <c r="F443" s="83" t="s">
        <v>29</v>
      </c>
      <c r="G443" s="83"/>
      <c r="H443" s="84">
        <v>42145</v>
      </c>
      <c r="I443" s="84"/>
      <c r="J443" s="84">
        <v>42145</v>
      </c>
      <c r="K443" s="84"/>
      <c r="L443" s="82" t="s">
        <v>13</v>
      </c>
      <c r="M443" s="82"/>
      <c r="N443" s="85">
        <v>406</v>
      </c>
      <c r="O443" s="85" t="e">
        <f>#N/A</f>
        <v>#N/A</v>
      </c>
    </row>
    <row r="444" spans="1:15" ht="45" customHeight="1" x14ac:dyDescent="0.25">
      <c r="A444" s="9" t="s">
        <v>214</v>
      </c>
      <c r="B444" s="81" t="s">
        <v>224</v>
      </c>
      <c r="C444" s="81"/>
      <c r="D444" s="82">
        <v>1</v>
      </c>
      <c r="E444" s="82"/>
      <c r="F444" s="83" t="s">
        <v>29</v>
      </c>
      <c r="G444" s="83"/>
      <c r="H444" s="84">
        <v>42146</v>
      </c>
      <c r="I444" s="84"/>
      <c r="J444" s="84">
        <v>42146</v>
      </c>
      <c r="K444" s="84"/>
      <c r="L444" s="82" t="s">
        <v>13</v>
      </c>
      <c r="M444" s="82"/>
      <c r="N444" s="85">
        <v>406</v>
      </c>
      <c r="O444" s="85" t="e">
        <f>#N/A</f>
        <v>#N/A</v>
      </c>
    </row>
    <row r="445" spans="1:15" ht="45" customHeight="1" x14ac:dyDescent="0.25">
      <c r="A445" s="9" t="s">
        <v>214</v>
      </c>
      <c r="B445" s="81" t="s">
        <v>224</v>
      </c>
      <c r="C445" s="81"/>
      <c r="D445" s="82">
        <v>1</v>
      </c>
      <c r="E445" s="82"/>
      <c r="F445" s="83" t="s">
        <v>29</v>
      </c>
      <c r="G445" s="83"/>
      <c r="H445" s="84">
        <v>42149</v>
      </c>
      <c r="I445" s="84"/>
      <c r="J445" s="84">
        <v>42149</v>
      </c>
      <c r="K445" s="84"/>
      <c r="L445" s="82" t="s">
        <v>13</v>
      </c>
      <c r="M445" s="82"/>
      <c r="N445" s="85">
        <v>406</v>
      </c>
      <c r="O445" s="85" t="e">
        <f>#N/A</f>
        <v>#N/A</v>
      </c>
    </row>
    <row r="446" spans="1:15" ht="45" customHeight="1" x14ac:dyDescent="0.25">
      <c r="A446" s="9" t="s">
        <v>214</v>
      </c>
      <c r="B446" s="81" t="s">
        <v>224</v>
      </c>
      <c r="C446" s="81"/>
      <c r="D446" s="82">
        <v>1</v>
      </c>
      <c r="E446" s="82"/>
      <c r="F446" s="83" t="s">
        <v>29</v>
      </c>
      <c r="G446" s="83"/>
      <c r="H446" s="84">
        <v>42149</v>
      </c>
      <c r="I446" s="84"/>
      <c r="J446" s="84">
        <v>42149</v>
      </c>
      <c r="K446" s="84"/>
      <c r="L446" s="82" t="s">
        <v>13</v>
      </c>
      <c r="M446" s="82"/>
      <c r="N446" s="85">
        <v>484</v>
      </c>
      <c r="O446" s="85" t="e">
        <f>#N/A</f>
        <v>#N/A</v>
      </c>
    </row>
    <row r="447" spans="1:15" ht="45" customHeight="1" x14ac:dyDescent="0.25">
      <c r="A447" s="9" t="s">
        <v>214</v>
      </c>
      <c r="B447" s="81" t="s">
        <v>224</v>
      </c>
      <c r="C447" s="81"/>
      <c r="D447" s="82">
        <v>1</v>
      </c>
      <c r="E447" s="82"/>
      <c r="F447" s="83" t="s">
        <v>29</v>
      </c>
      <c r="G447" s="83"/>
      <c r="H447" s="84">
        <v>42151</v>
      </c>
      <c r="I447" s="84"/>
      <c r="J447" s="84">
        <v>42151</v>
      </c>
      <c r="K447" s="84"/>
      <c r="L447" s="82" t="s">
        <v>13</v>
      </c>
      <c r="M447" s="82"/>
      <c r="N447" s="85">
        <v>406</v>
      </c>
      <c r="O447" s="85" t="e">
        <f>#N/A</f>
        <v>#N/A</v>
      </c>
    </row>
    <row r="448" spans="1:15" ht="45" customHeight="1" x14ac:dyDescent="0.25">
      <c r="A448" s="9" t="s">
        <v>214</v>
      </c>
      <c r="B448" s="81" t="s">
        <v>224</v>
      </c>
      <c r="C448" s="81"/>
      <c r="D448" s="82">
        <v>1</v>
      </c>
      <c r="E448" s="82"/>
      <c r="F448" s="83" t="s">
        <v>29</v>
      </c>
      <c r="G448" s="83"/>
      <c r="H448" s="84">
        <v>42152</v>
      </c>
      <c r="I448" s="84"/>
      <c r="J448" s="84">
        <v>42152</v>
      </c>
      <c r="K448" s="84"/>
      <c r="L448" s="82" t="s">
        <v>13</v>
      </c>
      <c r="M448" s="82"/>
      <c r="N448" s="85">
        <v>406</v>
      </c>
      <c r="O448" s="85" t="e">
        <f>#N/A</f>
        <v>#N/A</v>
      </c>
    </row>
    <row r="449" spans="1:15" ht="45" customHeight="1" x14ac:dyDescent="0.25">
      <c r="A449" s="9" t="s">
        <v>214</v>
      </c>
      <c r="B449" s="81" t="s">
        <v>224</v>
      </c>
      <c r="C449" s="81"/>
      <c r="D449" s="82">
        <v>1</v>
      </c>
      <c r="E449" s="82"/>
      <c r="F449" s="83" t="s">
        <v>29</v>
      </c>
      <c r="G449" s="83"/>
      <c r="H449" s="84">
        <v>42153</v>
      </c>
      <c r="I449" s="84"/>
      <c r="J449" s="84">
        <v>42153</v>
      </c>
      <c r="K449" s="84"/>
      <c r="L449" s="82" t="s">
        <v>13</v>
      </c>
      <c r="M449" s="82"/>
      <c r="N449" s="85">
        <v>256</v>
      </c>
      <c r="O449" s="85" t="e">
        <f>#N/A</f>
        <v>#N/A</v>
      </c>
    </row>
    <row r="450" spans="1:15" ht="45" customHeight="1" x14ac:dyDescent="0.25">
      <c r="A450" s="9" t="s">
        <v>214</v>
      </c>
      <c r="B450" s="81" t="s">
        <v>224</v>
      </c>
      <c r="C450" s="81"/>
      <c r="D450" s="82">
        <v>1</v>
      </c>
      <c r="E450" s="82"/>
      <c r="F450" s="83" t="s">
        <v>29</v>
      </c>
      <c r="G450" s="83"/>
      <c r="H450" s="84">
        <v>42153</v>
      </c>
      <c r="I450" s="84"/>
      <c r="J450" s="84">
        <v>42153</v>
      </c>
      <c r="K450" s="84"/>
      <c r="L450" s="82" t="s">
        <v>13</v>
      </c>
      <c r="M450" s="82"/>
      <c r="N450" s="85">
        <v>406</v>
      </c>
      <c r="O450" s="85" t="e">
        <f>#N/A</f>
        <v>#N/A</v>
      </c>
    </row>
    <row r="451" spans="1:15" ht="45" customHeight="1" x14ac:dyDescent="0.25">
      <c r="A451" s="9" t="s">
        <v>214</v>
      </c>
      <c r="B451" s="81" t="s">
        <v>224</v>
      </c>
      <c r="C451" s="81"/>
      <c r="D451" s="82">
        <v>1</v>
      </c>
      <c r="E451" s="82"/>
      <c r="F451" s="83" t="s">
        <v>29</v>
      </c>
      <c r="G451" s="83"/>
      <c r="H451" s="84">
        <v>42156</v>
      </c>
      <c r="I451" s="84"/>
      <c r="J451" s="84">
        <v>42156</v>
      </c>
      <c r="K451" s="84"/>
      <c r="L451" s="82" t="s">
        <v>13</v>
      </c>
      <c r="M451" s="82"/>
      <c r="N451" s="85">
        <v>406</v>
      </c>
      <c r="O451" s="85" t="e">
        <f>#N/A</f>
        <v>#N/A</v>
      </c>
    </row>
    <row r="452" spans="1:15" ht="45" customHeight="1" x14ac:dyDescent="0.25">
      <c r="A452" s="9" t="s">
        <v>214</v>
      </c>
      <c r="B452" s="81" t="s">
        <v>224</v>
      </c>
      <c r="C452" s="81"/>
      <c r="D452" s="82">
        <v>1</v>
      </c>
      <c r="E452" s="82"/>
      <c r="F452" s="83" t="s">
        <v>29</v>
      </c>
      <c r="G452" s="83"/>
      <c r="H452" s="84">
        <v>42159</v>
      </c>
      <c r="I452" s="84"/>
      <c r="J452" s="84">
        <v>42159</v>
      </c>
      <c r="K452" s="84"/>
      <c r="L452" s="82" t="s">
        <v>13</v>
      </c>
      <c r="M452" s="82"/>
      <c r="N452" s="85">
        <v>406</v>
      </c>
      <c r="O452" s="85" t="e">
        <f>#N/A</f>
        <v>#N/A</v>
      </c>
    </row>
    <row r="453" spans="1:15" ht="45" customHeight="1" x14ac:dyDescent="0.25">
      <c r="A453" s="9" t="s">
        <v>214</v>
      </c>
      <c r="B453" s="81" t="s">
        <v>224</v>
      </c>
      <c r="C453" s="81"/>
      <c r="D453" s="82">
        <v>1</v>
      </c>
      <c r="E453" s="82"/>
      <c r="F453" s="83" t="s">
        <v>29</v>
      </c>
      <c r="G453" s="83"/>
      <c r="H453" s="84">
        <v>42156</v>
      </c>
      <c r="I453" s="84"/>
      <c r="J453" s="84">
        <v>42156</v>
      </c>
      <c r="K453" s="84"/>
      <c r="L453" s="82" t="s">
        <v>13</v>
      </c>
      <c r="M453" s="82"/>
      <c r="N453" s="85">
        <v>684</v>
      </c>
      <c r="O453" s="85" t="e">
        <f>#N/A</f>
        <v>#N/A</v>
      </c>
    </row>
    <row r="454" spans="1:15" ht="45" customHeight="1" x14ac:dyDescent="0.25">
      <c r="A454" s="9" t="s">
        <v>214</v>
      </c>
      <c r="B454" s="81" t="s">
        <v>224</v>
      </c>
      <c r="C454" s="81"/>
      <c r="D454" s="82">
        <v>1</v>
      </c>
      <c r="E454" s="82"/>
      <c r="F454" s="83" t="s">
        <v>29</v>
      </c>
      <c r="G454" s="83"/>
      <c r="H454" s="84">
        <v>42157</v>
      </c>
      <c r="I454" s="84"/>
      <c r="J454" s="84">
        <v>42157</v>
      </c>
      <c r="K454" s="84"/>
      <c r="L454" s="82" t="s">
        <v>13</v>
      </c>
      <c r="M454" s="82"/>
      <c r="N454" s="85">
        <v>256</v>
      </c>
      <c r="O454" s="85" t="e">
        <f>#N/A</f>
        <v>#N/A</v>
      </c>
    </row>
    <row r="455" spans="1:15" ht="45" customHeight="1" x14ac:dyDescent="0.25">
      <c r="A455" s="9" t="s">
        <v>214</v>
      </c>
      <c r="B455" s="81" t="s">
        <v>224</v>
      </c>
      <c r="C455" s="81"/>
      <c r="D455" s="82">
        <v>1</v>
      </c>
      <c r="E455" s="82"/>
      <c r="F455" s="83" t="s">
        <v>29</v>
      </c>
      <c r="G455" s="83"/>
      <c r="H455" s="84">
        <v>42157</v>
      </c>
      <c r="I455" s="84"/>
      <c r="J455" s="84">
        <v>42157</v>
      </c>
      <c r="K455" s="84"/>
      <c r="L455" s="82" t="s">
        <v>13</v>
      </c>
      <c r="M455" s="82"/>
      <c r="N455" s="85">
        <v>150</v>
      </c>
      <c r="O455" s="85" t="e">
        <f>#N/A</f>
        <v>#N/A</v>
      </c>
    </row>
    <row r="456" spans="1:15" ht="45" customHeight="1" x14ac:dyDescent="0.25">
      <c r="A456" s="9" t="s">
        <v>214</v>
      </c>
      <c r="B456" s="81" t="s">
        <v>224</v>
      </c>
      <c r="C456" s="81"/>
      <c r="D456" s="82">
        <v>1</v>
      </c>
      <c r="E456" s="82"/>
      <c r="F456" s="83" t="s">
        <v>29</v>
      </c>
      <c r="G456" s="83"/>
      <c r="H456" s="84">
        <v>42153</v>
      </c>
      <c r="I456" s="84"/>
      <c r="J456" s="84">
        <v>42153</v>
      </c>
      <c r="K456" s="84"/>
      <c r="L456" s="82" t="s">
        <v>13</v>
      </c>
      <c r="M456" s="82"/>
      <c r="N456" s="85">
        <v>158</v>
      </c>
      <c r="O456" s="85" t="e">
        <f>#N/A</f>
        <v>#N/A</v>
      </c>
    </row>
    <row r="457" spans="1:15" ht="45" customHeight="1" x14ac:dyDescent="0.25">
      <c r="A457" s="9" t="s">
        <v>214</v>
      </c>
      <c r="B457" s="81" t="s">
        <v>224</v>
      </c>
      <c r="C457" s="81"/>
      <c r="D457" s="82">
        <v>1</v>
      </c>
      <c r="E457" s="82"/>
      <c r="F457" s="83" t="s">
        <v>29</v>
      </c>
      <c r="G457" s="83"/>
      <c r="H457" s="84">
        <v>42139</v>
      </c>
      <c r="I457" s="84"/>
      <c r="J457" s="84">
        <v>42139</v>
      </c>
      <c r="K457" s="84"/>
      <c r="L457" s="82" t="s">
        <v>13</v>
      </c>
      <c r="M457" s="82"/>
      <c r="N457" s="85">
        <v>166</v>
      </c>
      <c r="O457" s="85" t="e">
        <f>#N/A</f>
        <v>#N/A</v>
      </c>
    </row>
    <row r="458" spans="1:15" ht="45" customHeight="1" x14ac:dyDescent="0.25">
      <c r="A458" s="9" t="s">
        <v>214</v>
      </c>
      <c r="B458" s="81" t="s">
        <v>224</v>
      </c>
      <c r="C458" s="81"/>
      <c r="D458" s="82">
        <v>1</v>
      </c>
      <c r="E458" s="82"/>
      <c r="F458" s="83" t="s">
        <v>29</v>
      </c>
      <c r="G458" s="83"/>
      <c r="H458" s="84">
        <v>42144</v>
      </c>
      <c r="I458" s="84"/>
      <c r="J458" s="84">
        <v>42144</v>
      </c>
      <c r="K458" s="84"/>
      <c r="L458" s="82" t="s">
        <v>13</v>
      </c>
      <c r="M458" s="82"/>
      <c r="N458" s="85">
        <v>166</v>
      </c>
      <c r="O458" s="85" t="e">
        <f>#N/A</f>
        <v>#N/A</v>
      </c>
    </row>
    <row r="459" spans="1:15" ht="45" customHeight="1" x14ac:dyDescent="0.25">
      <c r="A459" s="9" t="s">
        <v>214</v>
      </c>
      <c r="B459" s="81" t="s">
        <v>224</v>
      </c>
      <c r="C459" s="81"/>
      <c r="D459" s="82">
        <v>1</v>
      </c>
      <c r="E459" s="82"/>
      <c r="F459" s="83" t="s">
        <v>29</v>
      </c>
      <c r="G459" s="83"/>
      <c r="H459" s="84">
        <v>42101</v>
      </c>
      <c r="I459" s="84"/>
      <c r="J459" s="84">
        <v>42101</v>
      </c>
      <c r="K459" s="84"/>
      <c r="L459" s="82" t="s">
        <v>13</v>
      </c>
      <c r="M459" s="82"/>
      <c r="N459" s="85">
        <v>8</v>
      </c>
      <c r="O459" s="85" t="e">
        <f>#N/A</f>
        <v>#N/A</v>
      </c>
    </row>
    <row r="460" spans="1:15" ht="45" customHeight="1" x14ac:dyDescent="0.25">
      <c r="A460" s="9" t="s">
        <v>214</v>
      </c>
      <c r="B460" s="81" t="s">
        <v>224</v>
      </c>
      <c r="C460" s="81"/>
      <c r="D460" s="82">
        <v>1</v>
      </c>
      <c r="E460" s="82"/>
      <c r="F460" s="83" t="s">
        <v>29</v>
      </c>
      <c r="G460" s="83"/>
      <c r="H460" s="84">
        <v>42100</v>
      </c>
      <c r="I460" s="84"/>
      <c r="J460" s="84">
        <v>42100</v>
      </c>
      <c r="K460" s="84"/>
      <c r="L460" s="82" t="s">
        <v>13</v>
      </c>
      <c r="M460" s="82"/>
      <c r="N460" s="85">
        <v>8</v>
      </c>
      <c r="O460" s="85" t="e">
        <f>#N/A</f>
        <v>#N/A</v>
      </c>
    </row>
    <row r="461" spans="1:15" ht="45" customHeight="1" x14ac:dyDescent="0.25">
      <c r="A461" s="9" t="s">
        <v>214</v>
      </c>
      <c r="B461" s="81" t="s">
        <v>224</v>
      </c>
      <c r="C461" s="81"/>
      <c r="D461" s="82">
        <v>1</v>
      </c>
      <c r="E461" s="82"/>
      <c r="F461" s="83" t="s">
        <v>29</v>
      </c>
      <c r="G461" s="83"/>
      <c r="H461" s="84">
        <v>42076</v>
      </c>
      <c r="I461" s="84"/>
      <c r="J461" s="84">
        <v>42076</v>
      </c>
      <c r="K461" s="84"/>
      <c r="L461" s="82" t="s">
        <v>13</v>
      </c>
      <c r="M461" s="82"/>
      <c r="N461" s="85">
        <v>166</v>
      </c>
      <c r="O461" s="85" t="e">
        <f>#N/A</f>
        <v>#N/A</v>
      </c>
    </row>
    <row r="462" spans="1:15" ht="45" customHeight="1" x14ac:dyDescent="0.25">
      <c r="A462" s="9" t="s">
        <v>214</v>
      </c>
      <c r="B462" s="81" t="s">
        <v>222</v>
      </c>
      <c r="C462" s="81"/>
      <c r="D462" s="82">
        <v>1</v>
      </c>
      <c r="E462" s="82"/>
      <c r="F462" s="83" t="s">
        <v>29</v>
      </c>
      <c r="G462" s="83"/>
      <c r="H462" s="84">
        <v>42018</v>
      </c>
      <c r="I462" s="84"/>
      <c r="J462" s="84">
        <v>42018</v>
      </c>
      <c r="K462" s="84"/>
      <c r="L462" s="82" t="s">
        <v>13</v>
      </c>
      <c r="M462" s="82"/>
      <c r="N462" s="85">
        <v>18</v>
      </c>
      <c r="O462" s="85" t="e">
        <f>#N/A</f>
        <v>#N/A</v>
      </c>
    </row>
    <row r="463" spans="1:15" ht="45" customHeight="1" x14ac:dyDescent="0.25">
      <c r="A463" s="9" t="s">
        <v>214</v>
      </c>
      <c r="B463" s="81" t="s">
        <v>224</v>
      </c>
      <c r="C463" s="81"/>
      <c r="D463" s="82">
        <v>1</v>
      </c>
      <c r="E463" s="82"/>
      <c r="F463" s="83" t="s">
        <v>29</v>
      </c>
      <c r="G463" s="83"/>
      <c r="H463" s="84">
        <v>42157</v>
      </c>
      <c r="I463" s="84"/>
      <c r="J463" s="84">
        <v>42157</v>
      </c>
      <c r="K463" s="84"/>
      <c r="L463" s="82" t="s">
        <v>13</v>
      </c>
      <c r="M463" s="82"/>
      <c r="N463" s="85">
        <v>200</v>
      </c>
      <c r="O463" s="85" t="e">
        <f>#N/A</f>
        <v>#N/A</v>
      </c>
    </row>
    <row r="464" spans="1:15" ht="45" customHeight="1" x14ac:dyDescent="0.25">
      <c r="A464" s="9" t="s">
        <v>214</v>
      </c>
      <c r="B464" s="81" t="s">
        <v>224</v>
      </c>
      <c r="C464" s="81"/>
      <c r="D464" s="82">
        <v>1</v>
      </c>
      <c r="E464" s="82"/>
      <c r="F464" s="83" t="s">
        <v>29</v>
      </c>
      <c r="G464" s="83"/>
      <c r="H464" s="84">
        <v>42156</v>
      </c>
      <c r="I464" s="84"/>
      <c r="J464" s="84">
        <v>42156</v>
      </c>
      <c r="K464" s="84"/>
      <c r="L464" s="82" t="s">
        <v>13</v>
      </c>
      <c r="M464" s="82"/>
      <c r="N464" s="85">
        <v>200</v>
      </c>
      <c r="O464" s="85" t="e">
        <f>#N/A</f>
        <v>#N/A</v>
      </c>
    </row>
    <row r="465" spans="1:15" ht="45" customHeight="1" x14ac:dyDescent="0.25">
      <c r="A465" s="9" t="s">
        <v>214</v>
      </c>
      <c r="B465" s="81" t="s">
        <v>224</v>
      </c>
      <c r="C465" s="81"/>
      <c r="D465" s="82">
        <v>1</v>
      </c>
      <c r="E465" s="82"/>
      <c r="F465" s="83" t="s">
        <v>29</v>
      </c>
      <c r="G465" s="83"/>
      <c r="H465" s="84">
        <v>42159</v>
      </c>
      <c r="I465" s="84"/>
      <c r="J465" s="84">
        <v>42159</v>
      </c>
      <c r="K465" s="84"/>
      <c r="L465" s="82" t="s">
        <v>13</v>
      </c>
      <c r="M465" s="82"/>
      <c r="N465" s="85">
        <v>195</v>
      </c>
      <c r="O465" s="85" t="e">
        <f>#N/A</f>
        <v>#N/A</v>
      </c>
    </row>
    <row r="466" spans="1:15" ht="45" customHeight="1" x14ac:dyDescent="0.25">
      <c r="A466" s="9" t="s">
        <v>214</v>
      </c>
      <c r="B466" s="81" t="s">
        <v>224</v>
      </c>
      <c r="C466" s="81"/>
      <c r="D466" s="82">
        <v>1</v>
      </c>
      <c r="E466" s="82"/>
      <c r="F466" s="83" t="s">
        <v>29</v>
      </c>
      <c r="G466" s="83"/>
      <c r="H466" s="84">
        <v>42156</v>
      </c>
      <c r="I466" s="84"/>
      <c r="J466" s="84">
        <v>42156</v>
      </c>
      <c r="K466" s="84"/>
      <c r="L466" s="82" t="s">
        <v>13</v>
      </c>
      <c r="M466" s="82"/>
      <c r="N466" s="85">
        <v>196.65</v>
      </c>
      <c r="O466" s="85" t="e">
        <f>#N/A</f>
        <v>#N/A</v>
      </c>
    </row>
    <row r="467" spans="1:15" ht="45" customHeight="1" x14ac:dyDescent="0.25">
      <c r="A467" s="9" t="s">
        <v>214</v>
      </c>
      <c r="B467" s="81" t="s">
        <v>224</v>
      </c>
      <c r="C467" s="81"/>
      <c r="D467" s="82">
        <v>1</v>
      </c>
      <c r="E467" s="82"/>
      <c r="F467" s="83" t="s">
        <v>29</v>
      </c>
      <c r="G467" s="83"/>
      <c r="H467" s="84">
        <v>42153</v>
      </c>
      <c r="I467" s="84"/>
      <c r="J467" s="84">
        <v>42153</v>
      </c>
      <c r="K467" s="84"/>
      <c r="L467" s="82" t="s">
        <v>13</v>
      </c>
      <c r="M467" s="82"/>
      <c r="N467" s="85">
        <v>122.5</v>
      </c>
      <c r="O467" s="85" t="e">
        <f>#N/A</f>
        <v>#N/A</v>
      </c>
    </row>
    <row r="468" spans="1:15" ht="45" customHeight="1" x14ac:dyDescent="0.25">
      <c r="A468" s="9" t="s">
        <v>214</v>
      </c>
      <c r="B468" s="81" t="s">
        <v>224</v>
      </c>
      <c r="C468" s="81"/>
      <c r="D468" s="82">
        <v>1</v>
      </c>
      <c r="E468" s="82"/>
      <c r="F468" s="83" t="s">
        <v>29</v>
      </c>
      <c r="G468" s="83"/>
      <c r="H468" s="84">
        <v>42153</v>
      </c>
      <c r="I468" s="84"/>
      <c r="J468" s="84">
        <v>42153</v>
      </c>
      <c r="K468" s="84"/>
      <c r="L468" s="82" t="s">
        <v>13</v>
      </c>
      <c r="M468" s="82"/>
      <c r="N468" s="85">
        <v>156.5</v>
      </c>
      <c r="O468" s="85" t="e">
        <f>#N/A</f>
        <v>#N/A</v>
      </c>
    </row>
    <row r="469" spans="1:15" ht="45" customHeight="1" x14ac:dyDescent="0.25">
      <c r="A469" s="9" t="s">
        <v>214</v>
      </c>
      <c r="B469" s="81" t="s">
        <v>224</v>
      </c>
      <c r="C469" s="81"/>
      <c r="D469" s="82">
        <v>1</v>
      </c>
      <c r="E469" s="82"/>
      <c r="F469" s="83" t="s">
        <v>29</v>
      </c>
      <c r="G469" s="83"/>
      <c r="H469" s="84">
        <v>42152</v>
      </c>
      <c r="I469" s="84"/>
      <c r="J469" s="84">
        <v>42152</v>
      </c>
      <c r="K469" s="84"/>
      <c r="L469" s="82" t="s">
        <v>13</v>
      </c>
      <c r="M469" s="82"/>
      <c r="N469" s="85">
        <v>107.1</v>
      </c>
      <c r="O469" s="85" t="e">
        <f>#N/A</f>
        <v>#N/A</v>
      </c>
    </row>
    <row r="470" spans="1:15" ht="45" customHeight="1" x14ac:dyDescent="0.25">
      <c r="A470" s="9" t="s">
        <v>214</v>
      </c>
      <c r="B470" s="81" t="s">
        <v>224</v>
      </c>
      <c r="C470" s="81"/>
      <c r="D470" s="82">
        <v>1</v>
      </c>
      <c r="E470" s="82"/>
      <c r="F470" s="83" t="s">
        <v>29</v>
      </c>
      <c r="G470" s="83"/>
      <c r="H470" s="84">
        <v>42151</v>
      </c>
      <c r="I470" s="84"/>
      <c r="J470" s="84">
        <v>42151</v>
      </c>
      <c r="K470" s="84"/>
      <c r="L470" s="82" t="s">
        <v>13</v>
      </c>
      <c r="M470" s="82"/>
      <c r="N470" s="85">
        <v>94.5</v>
      </c>
      <c r="O470" s="85" t="e">
        <f>#N/A</f>
        <v>#N/A</v>
      </c>
    </row>
    <row r="471" spans="1:15" ht="45" customHeight="1" x14ac:dyDescent="0.25">
      <c r="A471" s="9" t="s">
        <v>214</v>
      </c>
      <c r="B471" s="81" t="s">
        <v>224</v>
      </c>
      <c r="C471" s="81"/>
      <c r="D471" s="82">
        <v>1</v>
      </c>
      <c r="E471" s="82"/>
      <c r="F471" s="83" t="s">
        <v>29</v>
      </c>
      <c r="G471" s="83"/>
      <c r="H471" s="84">
        <v>42149</v>
      </c>
      <c r="I471" s="84"/>
      <c r="J471" s="84">
        <v>42149</v>
      </c>
      <c r="K471" s="84"/>
      <c r="L471" s="82" t="s">
        <v>13</v>
      </c>
      <c r="M471" s="82"/>
      <c r="N471" s="85">
        <v>200</v>
      </c>
      <c r="O471" s="85" t="e">
        <f>#N/A</f>
        <v>#N/A</v>
      </c>
    </row>
    <row r="472" spans="1:15" ht="45" customHeight="1" x14ac:dyDescent="0.25">
      <c r="A472" s="9" t="s">
        <v>214</v>
      </c>
      <c r="B472" s="81" t="s">
        <v>224</v>
      </c>
      <c r="C472" s="81"/>
      <c r="D472" s="82">
        <v>1</v>
      </c>
      <c r="E472" s="82"/>
      <c r="F472" s="83" t="s">
        <v>29</v>
      </c>
      <c r="G472" s="83"/>
      <c r="H472" s="84">
        <v>42149</v>
      </c>
      <c r="I472" s="84"/>
      <c r="J472" s="84">
        <v>42149</v>
      </c>
      <c r="K472" s="84"/>
      <c r="L472" s="82" t="s">
        <v>13</v>
      </c>
      <c r="M472" s="82"/>
      <c r="N472" s="85">
        <v>150</v>
      </c>
      <c r="O472" s="85" t="e">
        <f>#N/A</f>
        <v>#N/A</v>
      </c>
    </row>
    <row r="473" spans="1:15" ht="45" customHeight="1" x14ac:dyDescent="0.25">
      <c r="A473" s="9" t="s">
        <v>214</v>
      </c>
      <c r="B473" s="81" t="s">
        <v>224</v>
      </c>
      <c r="C473" s="81"/>
      <c r="D473" s="82">
        <v>1</v>
      </c>
      <c r="E473" s="82"/>
      <c r="F473" s="83" t="s">
        <v>29</v>
      </c>
      <c r="G473" s="83"/>
      <c r="H473" s="84">
        <v>42146</v>
      </c>
      <c r="I473" s="84"/>
      <c r="J473" s="84">
        <v>42146</v>
      </c>
      <c r="K473" s="84"/>
      <c r="L473" s="82" t="s">
        <v>13</v>
      </c>
      <c r="M473" s="82"/>
      <c r="N473" s="85">
        <v>168</v>
      </c>
      <c r="O473" s="85" t="e">
        <f>#N/A</f>
        <v>#N/A</v>
      </c>
    </row>
    <row r="474" spans="1:15" ht="45" customHeight="1" x14ac:dyDescent="0.25">
      <c r="A474" s="9" t="s">
        <v>214</v>
      </c>
      <c r="B474" s="81" t="s">
        <v>224</v>
      </c>
      <c r="C474" s="81"/>
      <c r="D474" s="82">
        <v>1</v>
      </c>
      <c r="E474" s="82"/>
      <c r="F474" s="83" t="s">
        <v>29</v>
      </c>
      <c r="G474" s="83"/>
      <c r="H474" s="84">
        <v>42145</v>
      </c>
      <c r="I474" s="84"/>
      <c r="J474" s="84">
        <v>42145</v>
      </c>
      <c r="K474" s="84"/>
      <c r="L474" s="82" t="s">
        <v>13</v>
      </c>
      <c r="M474" s="82"/>
      <c r="N474" s="85">
        <v>93</v>
      </c>
      <c r="O474" s="85" t="e">
        <f>#N/A</f>
        <v>#N/A</v>
      </c>
    </row>
    <row r="475" spans="1:15" ht="45" customHeight="1" x14ac:dyDescent="0.25">
      <c r="A475" s="9" t="s">
        <v>214</v>
      </c>
      <c r="B475" s="81" t="s">
        <v>224</v>
      </c>
      <c r="C475" s="81"/>
      <c r="D475" s="82">
        <v>1</v>
      </c>
      <c r="E475" s="82"/>
      <c r="F475" s="83" t="s">
        <v>29</v>
      </c>
      <c r="G475" s="83"/>
      <c r="H475" s="84">
        <v>42144</v>
      </c>
      <c r="I475" s="84"/>
      <c r="J475" s="84">
        <v>42144</v>
      </c>
      <c r="K475" s="84"/>
      <c r="L475" s="82" t="s">
        <v>13</v>
      </c>
      <c r="M475" s="82"/>
      <c r="N475" s="85">
        <v>143</v>
      </c>
      <c r="O475" s="85" t="e">
        <f>#N/A</f>
        <v>#N/A</v>
      </c>
    </row>
    <row r="476" spans="1:15" ht="45" customHeight="1" x14ac:dyDescent="0.25">
      <c r="A476" s="9" t="s">
        <v>214</v>
      </c>
      <c r="B476" s="81" t="s">
        <v>224</v>
      </c>
      <c r="C476" s="81"/>
      <c r="D476" s="82">
        <v>1</v>
      </c>
      <c r="E476" s="82"/>
      <c r="F476" s="83" t="s">
        <v>29</v>
      </c>
      <c r="G476" s="83"/>
      <c r="H476" s="84">
        <v>42139</v>
      </c>
      <c r="I476" s="84"/>
      <c r="J476" s="84">
        <v>42139</v>
      </c>
      <c r="K476" s="84"/>
      <c r="L476" s="82" t="s">
        <v>13</v>
      </c>
      <c r="M476" s="82"/>
      <c r="N476" s="85">
        <v>48</v>
      </c>
      <c r="O476" s="85" t="e">
        <f>#N/A</f>
        <v>#N/A</v>
      </c>
    </row>
    <row r="477" spans="1:15" ht="45" customHeight="1" x14ac:dyDescent="0.25">
      <c r="A477" s="9" t="s">
        <v>214</v>
      </c>
      <c r="B477" s="81" t="s">
        <v>224</v>
      </c>
      <c r="C477" s="81"/>
      <c r="D477" s="82">
        <v>1</v>
      </c>
      <c r="E477" s="82"/>
      <c r="F477" s="10" t="s">
        <v>29</v>
      </c>
      <c r="G477" s="15"/>
      <c r="H477" s="84">
        <v>42143</v>
      </c>
      <c r="I477" s="84"/>
      <c r="J477" s="84">
        <v>42143</v>
      </c>
      <c r="K477" s="84"/>
      <c r="L477" s="82" t="s">
        <v>13</v>
      </c>
      <c r="M477" s="82"/>
      <c r="N477" s="85">
        <v>174.5</v>
      </c>
      <c r="O477" s="85" t="e">
        <f>#N/A</f>
        <v>#N/A</v>
      </c>
    </row>
    <row r="478" spans="1:15" ht="45" customHeight="1" x14ac:dyDescent="0.25">
      <c r="A478" s="9" t="s">
        <v>214</v>
      </c>
      <c r="B478" s="81" t="s">
        <v>226</v>
      </c>
      <c r="C478" s="81"/>
      <c r="D478" s="82">
        <v>1</v>
      </c>
      <c r="E478" s="82"/>
      <c r="F478" s="10" t="s">
        <v>12</v>
      </c>
      <c r="G478" s="15"/>
      <c r="H478" s="84">
        <v>42139</v>
      </c>
      <c r="I478" s="84"/>
      <c r="J478" s="84">
        <v>42139</v>
      </c>
      <c r="K478" s="84"/>
      <c r="L478" s="82" t="s">
        <v>13</v>
      </c>
      <c r="M478" s="82"/>
      <c r="N478" s="85">
        <v>250</v>
      </c>
      <c r="O478" s="85" t="e">
        <f>#N/A</f>
        <v>#N/A</v>
      </c>
    </row>
    <row r="479" spans="1:15" ht="45" customHeight="1" x14ac:dyDescent="0.25">
      <c r="A479" s="9" t="s">
        <v>214</v>
      </c>
      <c r="B479" s="81" t="s">
        <v>224</v>
      </c>
      <c r="C479" s="81"/>
      <c r="D479" s="82">
        <v>1</v>
      </c>
      <c r="E479" s="82"/>
      <c r="F479" s="83" t="s">
        <v>29</v>
      </c>
      <c r="G479" s="83"/>
      <c r="H479" s="84">
        <v>42138</v>
      </c>
      <c r="I479" s="84"/>
      <c r="J479" s="84">
        <v>42138</v>
      </c>
      <c r="K479" s="84"/>
      <c r="L479" s="82" t="s">
        <v>13</v>
      </c>
      <c r="M479" s="82"/>
      <c r="N479" s="85">
        <v>110</v>
      </c>
      <c r="O479" s="85" t="e">
        <f>#N/A</f>
        <v>#N/A</v>
      </c>
    </row>
    <row r="480" spans="1:15" ht="45" customHeight="1" x14ac:dyDescent="0.25">
      <c r="A480" s="9" t="s">
        <v>214</v>
      </c>
      <c r="B480" s="81" t="s">
        <v>224</v>
      </c>
      <c r="C480" s="81"/>
      <c r="D480" s="82">
        <v>1</v>
      </c>
      <c r="E480" s="82"/>
      <c r="F480" s="83" t="s">
        <v>29</v>
      </c>
      <c r="G480" s="83"/>
      <c r="H480" s="84">
        <v>42136</v>
      </c>
      <c r="I480" s="84"/>
      <c r="J480" s="84">
        <v>42136</v>
      </c>
      <c r="K480" s="84"/>
      <c r="L480" s="82" t="s">
        <v>13</v>
      </c>
      <c r="M480" s="82"/>
      <c r="N480" s="85">
        <v>200</v>
      </c>
      <c r="O480" s="85" t="e">
        <f>#N/A</f>
        <v>#N/A</v>
      </c>
    </row>
    <row r="481" spans="1:15" ht="45" customHeight="1" x14ac:dyDescent="0.25">
      <c r="A481" s="9" t="s">
        <v>214</v>
      </c>
      <c r="B481" s="81" t="s">
        <v>224</v>
      </c>
      <c r="C481" s="81"/>
      <c r="D481" s="82">
        <v>1</v>
      </c>
      <c r="E481" s="82"/>
      <c r="F481" s="83" t="s">
        <v>29</v>
      </c>
      <c r="G481" s="83"/>
      <c r="H481" s="84">
        <v>42136</v>
      </c>
      <c r="I481" s="84"/>
      <c r="J481" s="84">
        <v>42136</v>
      </c>
      <c r="K481" s="84"/>
      <c r="L481" s="82" t="s">
        <v>13</v>
      </c>
      <c r="M481" s="82"/>
      <c r="N481" s="85">
        <v>107</v>
      </c>
      <c r="O481" s="85" t="e">
        <f>#N/A</f>
        <v>#N/A</v>
      </c>
    </row>
    <row r="482" spans="1:15" ht="45" customHeight="1" x14ac:dyDescent="0.25">
      <c r="A482" s="9" t="s">
        <v>214</v>
      </c>
      <c r="B482" s="81" t="s">
        <v>224</v>
      </c>
      <c r="C482" s="81"/>
      <c r="D482" s="82">
        <v>1</v>
      </c>
      <c r="E482" s="82"/>
      <c r="F482" s="83" t="s">
        <v>29</v>
      </c>
      <c r="G482" s="83"/>
      <c r="H482" s="84">
        <v>42137</v>
      </c>
      <c r="I482" s="84"/>
      <c r="J482" s="84">
        <v>42137</v>
      </c>
      <c r="K482" s="84"/>
      <c r="L482" s="82" t="s">
        <v>13</v>
      </c>
      <c r="M482" s="82"/>
      <c r="N482" s="85">
        <v>107.1</v>
      </c>
      <c r="O482" s="85" t="e">
        <f>#N/A</f>
        <v>#N/A</v>
      </c>
    </row>
    <row r="483" spans="1:15" ht="45" customHeight="1" x14ac:dyDescent="0.25">
      <c r="A483" s="9" t="s">
        <v>214</v>
      </c>
      <c r="B483" s="81" t="s">
        <v>224</v>
      </c>
      <c r="C483" s="81"/>
      <c r="D483" s="82">
        <v>1</v>
      </c>
      <c r="E483" s="82"/>
      <c r="F483" s="83" t="s">
        <v>29</v>
      </c>
      <c r="G483" s="83"/>
      <c r="H483" s="84">
        <v>42131</v>
      </c>
      <c r="I483" s="84"/>
      <c r="J483" s="84">
        <v>42131</v>
      </c>
      <c r="K483" s="84"/>
      <c r="L483" s="82" t="s">
        <v>13</v>
      </c>
      <c r="M483" s="82"/>
      <c r="N483" s="85">
        <v>86</v>
      </c>
      <c r="O483" s="85" t="e">
        <f>#N/A</f>
        <v>#N/A</v>
      </c>
    </row>
    <row r="484" spans="1:15" ht="45" customHeight="1" x14ac:dyDescent="0.25">
      <c r="A484" s="9" t="s">
        <v>214</v>
      </c>
      <c r="B484" s="81" t="s">
        <v>224</v>
      </c>
      <c r="C484" s="81"/>
      <c r="D484" s="82">
        <v>1</v>
      </c>
      <c r="E484" s="82"/>
      <c r="F484" s="83" t="s">
        <v>29</v>
      </c>
      <c r="G484" s="83"/>
      <c r="H484" s="84">
        <v>42124</v>
      </c>
      <c r="I484" s="84"/>
      <c r="J484" s="84">
        <v>42124</v>
      </c>
      <c r="K484" s="84"/>
      <c r="L484" s="82" t="s">
        <v>13</v>
      </c>
      <c r="M484" s="82"/>
      <c r="N484" s="85">
        <v>58</v>
      </c>
      <c r="O484" s="85" t="e">
        <f>#N/A</f>
        <v>#N/A</v>
      </c>
    </row>
    <row r="485" spans="1:15" ht="45" customHeight="1" x14ac:dyDescent="0.25">
      <c r="A485" s="9" t="s">
        <v>214</v>
      </c>
      <c r="B485" s="81" t="s">
        <v>224</v>
      </c>
      <c r="C485" s="81"/>
      <c r="D485" s="82">
        <v>1</v>
      </c>
      <c r="E485" s="82"/>
      <c r="F485" s="83" t="s">
        <v>29</v>
      </c>
      <c r="G485" s="83"/>
      <c r="H485" s="84">
        <v>42123</v>
      </c>
      <c r="I485" s="84"/>
      <c r="J485" s="84">
        <v>42123</v>
      </c>
      <c r="K485" s="84"/>
      <c r="L485" s="82" t="s">
        <v>13</v>
      </c>
      <c r="M485" s="82"/>
      <c r="N485" s="85">
        <v>143</v>
      </c>
      <c r="O485" s="85" t="e">
        <f>#N/A</f>
        <v>#N/A</v>
      </c>
    </row>
    <row r="486" spans="1:15" ht="45" customHeight="1" x14ac:dyDescent="0.25">
      <c r="A486" s="9" t="s">
        <v>214</v>
      </c>
      <c r="B486" s="81" t="s">
        <v>224</v>
      </c>
      <c r="C486" s="81"/>
      <c r="D486" s="82">
        <v>1</v>
      </c>
      <c r="E486" s="82"/>
      <c r="F486" s="83" t="s">
        <v>29</v>
      </c>
      <c r="G486" s="83"/>
      <c r="H486" s="84">
        <v>42121</v>
      </c>
      <c r="I486" s="84"/>
      <c r="J486" s="84">
        <v>42121</v>
      </c>
      <c r="K486" s="84"/>
      <c r="L486" s="82" t="s">
        <v>13</v>
      </c>
      <c r="M486" s="82"/>
      <c r="N486" s="85">
        <v>184</v>
      </c>
      <c r="O486" s="85" t="e">
        <f>#N/A</f>
        <v>#N/A</v>
      </c>
    </row>
    <row r="487" spans="1:15" ht="45" customHeight="1" x14ac:dyDescent="0.25">
      <c r="A487" s="9" t="s">
        <v>214</v>
      </c>
      <c r="B487" s="81" t="s">
        <v>224</v>
      </c>
      <c r="C487" s="81"/>
      <c r="D487" s="82">
        <v>1</v>
      </c>
      <c r="E487" s="82"/>
      <c r="F487" s="83" t="s">
        <v>29</v>
      </c>
      <c r="G487" s="83"/>
      <c r="H487" s="84">
        <v>42123</v>
      </c>
      <c r="I487" s="84"/>
      <c r="J487" s="84">
        <v>42123</v>
      </c>
      <c r="K487" s="84"/>
      <c r="L487" s="82" t="s">
        <v>13</v>
      </c>
      <c r="M487" s="82"/>
      <c r="N487" s="85">
        <v>121.8</v>
      </c>
      <c r="O487" s="85" t="e">
        <f>#N/A</f>
        <v>#N/A</v>
      </c>
    </row>
    <row r="488" spans="1:15" ht="45" customHeight="1" x14ac:dyDescent="0.25">
      <c r="A488" s="9" t="s">
        <v>214</v>
      </c>
      <c r="B488" s="81" t="s">
        <v>224</v>
      </c>
      <c r="C488" s="81"/>
      <c r="D488" s="82">
        <v>1</v>
      </c>
      <c r="E488" s="82"/>
      <c r="F488" s="83" t="s">
        <v>29</v>
      </c>
      <c r="G488" s="83"/>
      <c r="H488" s="84">
        <v>42122</v>
      </c>
      <c r="I488" s="84"/>
      <c r="J488" s="84">
        <v>42122</v>
      </c>
      <c r="K488" s="84"/>
      <c r="L488" s="82" t="s">
        <v>13</v>
      </c>
      <c r="M488" s="82"/>
      <c r="N488" s="85">
        <v>135</v>
      </c>
      <c r="O488" s="85" t="e">
        <f>#N/A</f>
        <v>#N/A</v>
      </c>
    </row>
    <row r="489" spans="1:15" ht="45" customHeight="1" x14ac:dyDescent="0.25">
      <c r="A489" s="9" t="s">
        <v>214</v>
      </c>
      <c r="B489" s="81" t="s">
        <v>224</v>
      </c>
      <c r="C489" s="81"/>
      <c r="D489" s="82">
        <v>1</v>
      </c>
      <c r="E489" s="82"/>
      <c r="F489" s="83" t="s">
        <v>29</v>
      </c>
      <c r="G489" s="83"/>
      <c r="H489" s="84">
        <v>42118</v>
      </c>
      <c r="I489" s="84"/>
      <c r="J489" s="84">
        <v>42118</v>
      </c>
      <c r="K489" s="84"/>
      <c r="L489" s="82" t="s">
        <v>13</v>
      </c>
      <c r="M489" s="82"/>
      <c r="N489" s="85">
        <v>98.1</v>
      </c>
      <c r="O489" s="85" t="e">
        <f>#N/A</f>
        <v>#N/A</v>
      </c>
    </row>
    <row r="490" spans="1:15" ht="45" customHeight="1" x14ac:dyDescent="0.25">
      <c r="A490" s="9" t="s">
        <v>214</v>
      </c>
      <c r="B490" s="81" t="s">
        <v>224</v>
      </c>
      <c r="C490" s="81"/>
      <c r="D490" s="82">
        <v>1</v>
      </c>
      <c r="E490" s="82"/>
      <c r="F490" s="83" t="s">
        <v>29</v>
      </c>
      <c r="G490" s="83"/>
      <c r="H490" s="84">
        <v>42114</v>
      </c>
      <c r="I490" s="84"/>
      <c r="J490" s="84">
        <v>42114</v>
      </c>
      <c r="K490" s="84"/>
      <c r="L490" s="82" t="s">
        <v>13</v>
      </c>
      <c r="M490" s="82"/>
      <c r="N490" s="85">
        <v>105.6</v>
      </c>
      <c r="O490" s="85" t="e">
        <f>#N/A</f>
        <v>#N/A</v>
      </c>
    </row>
    <row r="491" spans="1:15" ht="45" customHeight="1" x14ac:dyDescent="0.25">
      <c r="A491" s="9" t="s">
        <v>214</v>
      </c>
      <c r="B491" s="81" t="s">
        <v>224</v>
      </c>
      <c r="C491" s="81"/>
      <c r="D491" s="82">
        <v>1</v>
      </c>
      <c r="E491" s="82"/>
      <c r="F491" s="83" t="s">
        <v>29</v>
      </c>
      <c r="G491" s="83"/>
      <c r="H491" s="84">
        <v>42115</v>
      </c>
      <c r="I491" s="84"/>
      <c r="J491" s="84">
        <v>42115</v>
      </c>
      <c r="K491" s="84"/>
      <c r="L491" s="82" t="s">
        <v>13</v>
      </c>
      <c r="M491" s="82"/>
      <c r="N491" s="85">
        <v>200</v>
      </c>
      <c r="O491" s="85" t="e">
        <f>#N/A</f>
        <v>#N/A</v>
      </c>
    </row>
    <row r="492" spans="1:15" ht="45" customHeight="1" x14ac:dyDescent="0.25">
      <c r="A492" s="9" t="s">
        <v>214</v>
      </c>
      <c r="B492" s="81" t="s">
        <v>224</v>
      </c>
      <c r="C492" s="81"/>
      <c r="D492" s="82">
        <v>1</v>
      </c>
      <c r="E492" s="82"/>
      <c r="F492" s="83" t="s">
        <v>29</v>
      </c>
      <c r="G492" s="83"/>
      <c r="H492" s="84">
        <v>42114</v>
      </c>
      <c r="I492" s="84"/>
      <c r="J492" s="84">
        <v>42114</v>
      </c>
      <c r="K492" s="84"/>
      <c r="L492" s="82" t="s">
        <v>13</v>
      </c>
      <c r="M492" s="82"/>
      <c r="N492" s="85">
        <v>186</v>
      </c>
      <c r="O492" s="85" t="e">
        <f>#N/A</f>
        <v>#N/A</v>
      </c>
    </row>
    <row r="493" spans="1:15" ht="45" customHeight="1" x14ac:dyDescent="0.25">
      <c r="A493" s="9" t="s">
        <v>214</v>
      </c>
      <c r="B493" s="81" t="s">
        <v>224</v>
      </c>
      <c r="C493" s="81"/>
      <c r="D493" s="82">
        <v>1</v>
      </c>
      <c r="E493" s="82"/>
      <c r="F493" s="83" t="s">
        <v>29</v>
      </c>
      <c r="G493" s="83"/>
      <c r="H493" s="84">
        <v>42109</v>
      </c>
      <c r="I493" s="84"/>
      <c r="J493" s="84">
        <v>42109</v>
      </c>
      <c r="K493" s="84"/>
      <c r="L493" s="82" t="s">
        <v>13</v>
      </c>
      <c r="M493" s="82"/>
      <c r="N493" s="85">
        <v>120</v>
      </c>
      <c r="O493" s="85" t="e">
        <f>#N/A</f>
        <v>#N/A</v>
      </c>
    </row>
    <row r="494" spans="1:15" ht="45" customHeight="1" x14ac:dyDescent="0.25">
      <c r="A494" s="9" t="s">
        <v>214</v>
      </c>
      <c r="B494" s="81" t="s">
        <v>224</v>
      </c>
      <c r="C494" s="81"/>
      <c r="D494" s="82">
        <v>1</v>
      </c>
      <c r="E494" s="82"/>
      <c r="F494" s="83" t="s">
        <v>29</v>
      </c>
      <c r="G494" s="83"/>
      <c r="H494" s="84">
        <v>42138</v>
      </c>
      <c r="I494" s="84"/>
      <c r="J494" s="84">
        <v>42138</v>
      </c>
      <c r="K494" s="84"/>
      <c r="L494" s="82" t="s">
        <v>13</v>
      </c>
      <c r="M494" s="82"/>
      <c r="N494" s="85">
        <v>210.45</v>
      </c>
      <c r="O494" s="85" t="e">
        <f>#N/A</f>
        <v>#N/A</v>
      </c>
    </row>
    <row r="495" spans="1:15" ht="45" customHeight="1" x14ac:dyDescent="0.25">
      <c r="A495" s="9" t="s">
        <v>214</v>
      </c>
      <c r="B495" s="81" t="s">
        <v>224</v>
      </c>
      <c r="C495" s="81"/>
      <c r="D495" s="82">
        <v>1</v>
      </c>
      <c r="E495" s="82"/>
      <c r="F495" s="83" t="s">
        <v>29</v>
      </c>
      <c r="G495" s="83"/>
      <c r="H495" s="84">
        <v>42107</v>
      </c>
      <c r="I495" s="84"/>
      <c r="J495" s="84">
        <v>42107</v>
      </c>
      <c r="K495" s="84"/>
      <c r="L495" s="82" t="s">
        <v>13</v>
      </c>
      <c r="M495" s="82"/>
      <c r="N495" s="85">
        <v>143</v>
      </c>
      <c r="O495" s="85" t="e">
        <f>#N/A</f>
        <v>#N/A</v>
      </c>
    </row>
    <row r="496" spans="1:15" ht="45" customHeight="1" x14ac:dyDescent="0.25">
      <c r="A496" s="9" t="s">
        <v>214</v>
      </c>
      <c r="B496" s="81" t="s">
        <v>224</v>
      </c>
      <c r="C496" s="81"/>
      <c r="D496" s="82">
        <v>1</v>
      </c>
      <c r="E496" s="82"/>
      <c r="F496" s="83" t="s">
        <v>29</v>
      </c>
      <c r="G496" s="83"/>
      <c r="H496" s="84">
        <v>42107</v>
      </c>
      <c r="I496" s="84"/>
      <c r="J496" s="84">
        <v>42107</v>
      </c>
      <c r="K496" s="84"/>
      <c r="L496" s="82" t="s">
        <v>13</v>
      </c>
      <c r="M496" s="82"/>
      <c r="N496" s="85">
        <v>200</v>
      </c>
      <c r="O496" s="85" t="e">
        <f>#N/A</f>
        <v>#N/A</v>
      </c>
    </row>
    <row r="497" spans="1:15" ht="45" customHeight="1" x14ac:dyDescent="0.25">
      <c r="A497" s="9" t="s">
        <v>214</v>
      </c>
      <c r="B497" s="81" t="s">
        <v>225</v>
      </c>
      <c r="C497" s="81"/>
      <c r="D497" s="82">
        <v>1</v>
      </c>
      <c r="E497" s="82"/>
      <c r="F497" s="83" t="s">
        <v>29</v>
      </c>
      <c r="G497" s="83"/>
      <c r="H497" s="84">
        <v>42107</v>
      </c>
      <c r="I497" s="84"/>
      <c r="J497" s="84">
        <v>42107</v>
      </c>
      <c r="K497" s="84"/>
      <c r="L497" s="82" t="s">
        <v>13</v>
      </c>
      <c r="M497" s="82"/>
      <c r="N497" s="85">
        <v>181</v>
      </c>
      <c r="O497" s="85" t="e">
        <f>#N/A</f>
        <v>#N/A</v>
      </c>
    </row>
    <row r="498" spans="1:15" ht="45" customHeight="1" x14ac:dyDescent="0.25">
      <c r="A498" s="9" t="s">
        <v>214</v>
      </c>
      <c r="B498" s="81" t="s">
        <v>224</v>
      </c>
      <c r="C498" s="81"/>
      <c r="D498" s="82">
        <v>1</v>
      </c>
      <c r="E498" s="82"/>
      <c r="F498" s="83" t="s">
        <v>29</v>
      </c>
      <c r="G498" s="83"/>
      <c r="H498" s="84">
        <v>42104</v>
      </c>
      <c r="I498" s="84"/>
      <c r="J498" s="84">
        <v>42104</v>
      </c>
      <c r="K498" s="84"/>
      <c r="L498" s="16" t="s">
        <v>13</v>
      </c>
      <c r="M498" s="15"/>
      <c r="N498" s="85">
        <v>155.30000000000001</v>
      </c>
      <c r="O498" s="85" t="e">
        <f>#N/A</f>
        <v>#N/A</v>
      </c>
    </row>
    <row r="499" spans="1:15" ht="45" customHeight="1" x14ac:dyDescent="0.25">
      <c r="A499" s="9" t="s">
        <v>214</v>
      </c>
      <c r="B499" s="81" t="s">
        <v>224</v>
      </c>
      <c r="C499" s="81"/>
      <c r="D499" s="82">
        <v>1</v>
      </c>
      <c r="E499" s="82"/>
      <c r="F499" s="83" t="s">
        <v>29</v>
      </c>
      <c r="G499" s="83"/>
      <c r="H499" s="84">
        <v>42103</v>
      </c>
      <c r="I499" s="84"/>
      <c r="J499" s="84">
        <v>42103</v>
      </c>
      <c r="K499" s="84"/>
      <c r="L499" s="82" t="s">
        <v>13</v>
      </c>
      <c r="M499" s="82"/>
      <c r="N499" s="85">
        <v>136</v>
      </c>
      <c r="O499" s="85" t="e">
        <f>#N/A</f>
        <v>#N/A</v>
      </c>
    </row>
    <row r="500" spans="1:15" ht="45" customHeight="1" x14ac:dyDescent="0.25">
      <c r="A500" s="9" t="s">
        <v>214</v>
      </c>
      <c r="B500" s="81" t="s">
        <v>224</v>
      </c>
      <c r="C500" s="81"/>
      <c r="D500" s="82">
        <v>1</v>
      </c>
      <c r="E500" s="82"/>
      <c r="F500" s="83" t="s">
        <v>29</v>
      </c>
      <c r="G500" s="83"/>
      <c r="H500" s="84">
        <v>42103</v>
      </c>
      <c r="I500" s="84"/>
      <c r="J500" s="84">
        <v>42103</v>
      </c>
      <c r="K500" s="84"/>
      <c r="L500" s="82" t="s">
        <v>13</v>
      </c>
      <c r="M500" s="82"/>
      <c r="N500" s="85">
        <v>389.8</v>
      </c>
      <c r="O500" s="85" t="e">
        <f>#N/A</f>
        <v>#N/A</v>
      </c>
    </row>
    <row r="501" spans="1:15" ht="45" customHeight="1" x14ac:dyDescent="0.25">
      <c r="A501" s="9" t="s">
        <v>214</v>
      </c>
      <c r="B501" s="81" t="s">
        <v>224</v>
      </c>
      <c r="C501" s="81"/>
      <c r="D501" s="82">
        <v>1</v>
      </c>
      <c r="E501" s="82"/>
      <c r="F501" s="83" t="s">
        <v>29</v>
      </c>
      <c r="G501" s="83"/>
      <c r="H501" s="84">
        <v>42102</v>
      </c>
      <c r="I501" s="84"/>
      <c r="J501" s="84">
        <v>42102</v>
      </c>
      <c r="K501" s="84"/>
      <c r="L501" s="82" t="s">
        <v>13</v>
      </c>
      <c r="M501" s="82"/>
      <c r="N501" s="85">
        <v>143</v>
      </c>
      <c r="O501" s="85" t="e">
        <f>#N/A</f>
        <v>#N/A</v>
      </c>
    </row>
    <row r="502" spans="1:15" ht="45" customHeight="1" x14ac:dyDescent="0.25">
      <c r="A502" s="9" t="s">
        <v>214</v>
      </c>
      <c r="B502" s="81" t="s">
        <v>224</v>
      </c>
      <c r="C502" s="81"/>
      <c r="D502" s="82">
        <v>1</v>
      </c>
      <c r="E502" s="82"/>
      <c r="F502" s="83" t="s">
        <v>29</v>
      </c>
      <c r="G502" s="83"/>
      <c r="H502" s="84">
        <v>42101</v>
      </c>
      <c r="I502" s="84"/>
      <c r="J502" s="84">
        <v>42101</v>
      </c>
      <c r="K502" s="84"/>
      <c r="L502" s="82" t="s">
        <v>13</v>
      </c>
      <c r="M502" s="82"/>
      <c r="N502" s="85">
        <v>200</v>
      </c>
      <c r="O502" s="85" t="e">
        <f>#N/A</f>
        <v>#N/A</v>
      </c>
    </row>
    <row r="503" spans="1:15" ht="45" customHeight="1" x14ac:dyDescent="0.25">
      <c r="A503" s="9" t="s">
        <v>214</v>
      </c>
      <c r="B503" s="81" t="s">
        <v>224</v>
      </c>
      <c r="C503" s="81"/>
      <c r="D503" s="82">
        <v>1</v>
      </c>
      <c r="E503" s="82"/>
      <c r="F503" s="83" t="s">
        <v>29</v>
      </c>
      <c r="G503" s="83"/>
      <c r="H503" s="84">
        <v>42101</v>
      </c>
      <c r="I503" s="84"/>
      <c r="J503" s="84">
        <v>42101</v>
      </c>
      <c r="K503" s="84"/>
      <c r="L503" s="82" t="s">
        <v>13</v>
      </c>
      <c r="M503" s="82"/>
      <c r="N503" s="85">
        <v>114.5</v>
      </c>
      <c r="O503" s="85" t="e">
        <f>#N/A</f>
        <v>#N/A</v>
      </c>
    </row>
    <row r="504" spans="1:15" ht="45" customHeight="1" x14ac:dyDescent="0.25">
      <c r="A504" s="9" t="s">
        <v>214</v>
      </c>
      <c r="B504" s="81" t="s">
        <v>224</v>
      </c>
      <c r="C504" s="81"/>
      <c r="D504" s="82">
        <v>1</v>
      </c>
      <c r="E504" s="82"/>
      <c r="F504" s="83" t="s">
        <v>29</v>
      </c>
      <c r="G504" s="83"/>
      <c r="H504" s="84">
        <v>42100</v>
      </c>
      <c r="I504" s="84"/>
      <c r="J504" s="84">
        <v>42100</v>
      </c>
      <c r="K504" s="84"/>
      <c r="L504" s="82" t="s">
        <v>13</v>
      </c>
      <c r="M504" s="82"/>
      <c r="N504" s="85">
        <v>182.6</v>
      </c>
      <c r="O504" s="85" t="e">
        <f>#N/A</f>
        <v>#N/A</v>
      </c>
    </row>
    <row r="505" spans="1:15" ht="45" customHeight="1" x14ac:dyDescent="0.25">
      <c r="A505" s="9" t="s">
        <v>214</v>
      </c>
      <c r="B505" s="81" t="s">
        <v>224</v>
      </c>
      <c r="C505" s="81"/>
      <c r="D505" s="82">
        <v>1</v>
      </c>
      <c r="E505" s="82"/>
      <c r="F505" s="83" t="s">
        <v>29</v>
      </c>
      <c r="G505" s="83"/>
      <c r="H505" s="84">
        <v>42076</v>
      </c>
      <c r="I505" s="84"/>
      <c r="J505" s="84">
        <v>42076</v>
      </c>
      <c r="K505" s="84"/>
      <c r="L505" s="82" t="s">
        <v>13</v>
      </c>
      <c r="M505" s="82"/>
      <c r="N505" s="85">
        <v>132.5</v>
      </c>
      <c r="O505" s="85" t="e">
        <f>#N/A</f>
        <v>#N/A</v>
      </c>
    </row>
    <row r="506" spans="1:15" ht="45" customHeight="1" x14ac:dyDescent="0.25">
      <c r="A506" s="9" t="s">
        <v>214</v>
      </c>
      <c r="B506" s="81" t="s">
        <v>223</v>
      </c>
      <c r="C506" s="81"/>
      <c r="D506" s="82">
        <v>1</v>
      </c>
      <c r="E506" s="82"/>
      <c r="F506" s="83" t="s">
        <v>29</v>
      </c>
      <c r="G506" s="83"/>
      <c r="H506" s="84">
        <v>42020</v>
      </c>
      <c r="I506" s="84"/>
      <c r="J506" s="84">
        <v>42020</v>
      </c>
      <c r="K506" s="84"/>
      <c r="L506" s="82" t="s">
        <v>13</v>
      </c>
      <c r="M506" s="82"/>
      <c r="N506" s="85">
        <v>125</v>
      </c>
      <c r="O506" s="85" t="e">
        <f>#N/A</f>
        <v>#N/A</v>
      </c>
    </row>
    <row r="507" spans="1:15" ht="45" customHeight="1" x14ac:dyDescent="0.25">
      <c r="A507" s="9" t="s">
        <v>214</v>
      </c>
      <c r="B507" s="81" t="s">
        <v>222</v>
      </c>
      <c r="C507" s="81"/>
      <c r="D507" s="82">
        <v>1</v>
      </c>
      <c r="E507" s="82"/>
      <c r="F507" s="83" t="s">
        <v>29</v>
      </c>
      <c r="G507" s="83"/>
      <c r="H507" s="84">
        <v>42018</v>
      </c>
      <c r="I507" s="84"/>
      <c r="J507" s="84">
        <v>42018</v>
      </c>
      <c r="K507" s="84"/>
      <c r="L507" s="82" t="s">
        <v>13</v>
      </c>
      <c r="M507" s="82"/>
      <c r="N507" s="85">
        <v>585</v>
      </c>
      <c r="O507" s="85" t="e">
        <f>#N/A</f>
        <v>#N/A</v>
      </c>
    </row>
    <row r="508" spans="1:15" ht="45" customHeight="1" x14ac:dyDescent="0.25">
      <c r="A508" s="9" t="s">
        <v>214</v>
      </c>
      <c r="B508" s="81" t="s">
        <v>14</v>
      </c>
      <c r="C508" s="81"/>
      <c r="D508" s="82">
        <v>1</v>
      </c>
      <c r="E508" s="82"/>
      <c r="F508" s="83" t="s">
        <v>15</v>
      </c>
      <c r="G508" s="83"/>
      <c r="H508" s="84">
        <v>42018</v>
      </c>
      <c r="I508" s="84"/>
      <c r="J508" s="84">
        <v>42018</v>
      </c>
      <c r="K508" s="84"/>
      <c r="L508" s="82" t="s">
        <v>13</v>
      </c>
      <c r="M508" s="82"/>
      <c r="N508" s="85">
        <v>2532</v>
      </c>
      <c r="O508" s="85" t="e">
        <f>#N/A</f>
        <v>#N/A</v>
      </c>
    </row>
    <row r="509" spans="1:15" ht="45" customHeight="1" x14ac:dyDescent="0.25">
      <c r="A509" s="9" t="s">
        <v>214</v>
      </c>
      <c r="B509" s="81" t="s">
        <v>227</v>
      </c>
      <c r="C509" s="81"/>
      <c r="D509" s="82">
        <v>1</v>
      </c>
      <c r="E509" s="82"/>
      <c r="F509" s="83" t="s">
        <v>29</v>
      </c>
      <c r="G509" s="83"/>
      <c r="H509" s="84">
        <v>42186</v>
      </c>
      <c r="I509" s="84"/>
      <c r="J509" s="84">
        <v>42186</v>
      </c>
      <c r="K509" s="84"/>
      <c r="L509" s="82" t="s">
        <v>13</v>
      </c>
      <c r="M509" s="82"/>
      <c r="N509" s="85">
        <v>414</v>
      </c>
      <c r="O509" s="85" t="e">
        <f>#N/A</f>
        <v>#N/A</v>
      </c>
    </row>
    <row r="510" spans="1:15" ht="45" customHeight="1" x14ac:dyDescent="0.25">
      <c r="A510" s="9" t="s">
        <v>214</v>
      </c>
      <c r="B510" s="81" t="s">
        <v>227</v>
      </c>
      <c r="C510" s="81"/>
      <c r="D510" s="82">
        <v>1</v>
      </c>
      <c r="E510" s="82"/>
      <c r="F510" s="83" t="s">
        <v>29</v>
      </c>
      <c r="G510" s="83"/>
      <c r="H510" s="84">
        <v>42187</v>
      </c>
      <c r="I510" s="84"/>
      <c r="J510" s="84">
        <v>42187</v>
      </c>
      <c r="K510" s="84"/>
      <c r="L510" s="82" t="s">
        <v>13</v>
      </c>
      <c r="M510" s="82"/>
      <c r="N510" s="85">
        <v>414</v>
      </c>
      <c r="O510" s="85" t="e">
        <f>#N/A</f>
        <v>#N/A</v>
      </c>
    </row>
    <row r="511" spans="1:15" ht="45" customHeight="1" x14ac:dyDescent="0.25">
      <c r="A511" s="9" t="s">
        <v>214</v>
      </c>
      <c r="B511" s="81" t="s">
        <v>228</v>
      </c>
      <c r="C511" s="81"/>
      <c r="D511" s="82">
        <v>1</v>
      </c>
      <c r="E511" s="82"/>
      <c r="F511" s="83" t="s">
        <v>29</v>
      </c>
      <c r="G511" s="83"/>
      <c r="H511" s="84">
        <v>42188</v>
      </c>
      <c r="I511" s="84"/>
      <c r="J511" s="84">
        <v>42188</v>
      </c>
      <c r="K511" s="84"/>
      <c r="L511" s="82" t="s">
        <v>13</v>
      </c>
      <c r="M511" s="82"/>
      <c r="N511" s="85">
        <v>282</v>
      </c>
      <c r="O511" s="85" t="e">
        <f>#N/A</f>
        <v>#N/A</v>
      </c>
    </row>
    <row r="512" spans="1:15" ht="45" customHeight="1" x14ac:dyDescent="0.25">
      <c r="A512" s="9" t="s">
        <v>214</v>
      </c>
      <c r="B512" s="81" t="s">
        <v>227</v>
      </c>
      <c r="C512" s="81"/>
      <c r="D512" s="82">
        <v>1</v>
      </c>
      <c r="E512" s="82"/>
      <c r="F512" s="83" t="s">
        <v>29</v>
      </c>
      <c r="G512" s="83"/>
      <c r="H512" s="84">
        <v>42191</v>
      </c>
      <c r="I512" s="84"/>
      <c r="J512" s="84">
        <v>42191</v>
      </c>
      <c r="K512" s="84"/>
      <c r="L512" s="82" t="s">
        <v>13</v>
      </c>
      <c r="M512" s="82"/>
      <c r="N512" s="85">
        <v>414</v>
      </c>
      <c r="O512" s="85" t="e">
        <f>#N/A</f>
        <v>#N/A</v>
      </c>
    </row>
    <row r="513" spans="1:15" ht="45" customHeight="1" x14ac:dyDescent="0.25">
      <c r="A513" s="9" t="s">
        <v>214</v>
      </c>
      <c r="B513" s="81" t="s">
        <v>227</v>
      </c>
      <c r="C513" s="81"/>
      <c r="D513" s="82">
        <v>1</v>
      </c>
      <c r="E513" s="82"/>
      <c r="F513" s="83" t="s">
        <v>29</v>
      </c>
      <c r="G513" s="83"/>
      <c r="H513" s="84">
        <v>42192</v>
      </c>
      <c r="I513" s="84"/>
      <c r="J513" s="84">
        <v>42192</v>
      </c>
      <c r="K513" s="84"/>
      <c r="L513" s="82" t="s">
        <v>13</v>
      </c>
      <c r="M513" s="82"/>
      <c r="N513" s="85">
        <v>414</v>
      </c>
      <c r="O513" s="85" t="e">
        <f>#N/A</f>
        <v>#N/A</v>
      </c>
    </row>
    <row r="514" spans="1:15" ht="45" customHeight="1" x14ac:dyDescent="0.25">
      <c r="A514" s="9" t="s">
        <v>214</v>
      </c>
      <c r="B514" s="81" t="s">
        <v>227</v>
      </c>
      <c r="C514" s="81"/>
      <c r="D514" s="82">
        <v>1</v>
      </c>
      <c r="E514" s="82"/>
      <c r="F514" s="83" t="s">
        <v>29</v>
      </c>
      <c r="G514" s="83"/>
      <c r="H514" s="84">
        <v>42186</v>
      </c>
      <c r="I514" s="84"/>
      <c r="J514" s="84">
        <v>42186</v>
      </c>
      <c r="K514" s="84"/>
      <c r="L514" s="82" t="s">
        <v>13</v>
      </c>
      <c r="M514" s="82"/>
      <c r="N514" s="85">
        <v>116</v>
      </c>
      <c r="O514" s="85" t="e">
        <f>#N/A</f>
        <v>#N/A</v>
      </c>
    </row>
    <row r="515" spans="1:15" ht="45" customHeight="1" x14ac:dyDescent="0.25">
      <c r="A515" s="9" t="s">
        <v>214</v>
      </c>
      <c r="B515" s="81" t="s">
        <v>227</v>
      </c>
      <c r="C515" s="81"/>
      <c r="D515" s="82">
        <v>1</v>
      </c>
      <c r="E515" s="82"/>
      <c r="F515" s="83" t="s">
        <v>29</v>
      </c>
      <c r="G515" s="83"/>
      <c r="H515" s="84">
        <v>42187</v>
      </c>
      <c r="I515" s="84"/>
      <c r="J515" s="84">
        <v>42187</v>
      </c>
      <c r="K515" s="84"/>
      <c r="L515" s="82" t="s">
        <v>13</v>
      </c>
      <c r="M515" s="82"/>
      <c r="N515" s="85">
        <v>101.7</v>
      </c>
      <c r="O515" s="85" t="e">
        <f>#N/A</f>
        <v>#N/A</v>
      </c>
    </row>
    <row r="516" spans="1:15" ht="45" customHeight="1" x14ac:dyDescent="0.25">
      <c r="A516" s="9" t="s">
        <v>214</v>
      </c>
      <c r="B516" s="81" t="s">
        <v>227</v>
      </c>
      <c r="C516" s="81"/>
      <c r="D516" s="82">
        <v>1</v>
      </c>
      <c r="E516" s="82"/>
      <c r="F516" s="83" t="s">
        <v>29</v>
      </c>
      <c r="G516" s="83"/>
      <c r="H516" s="84">
        <v>42191</v>
      </c>
      <c r="I516" s="84"/>
      <c r="J516" s="84">
        <v>42191</v>
      </c>
      <c r="K516" s="84"/>
      <c r="L516" s="82" t="s">
        <v>13</v>
      </c>
      <c r="M516" s="82"/>
      <c r="N516" s="85">
        <v>91.2</v>
      </c>
      <c r="O516" s="85" t="e">
        <f>#N/A</f>
        <v>#N/A</v>
      </c>
    </row>
    <row r="517" spans="1:15" ht="45" customHeight="1" x14ac:dyDescent="0.25">
      <c r="A517" s="9" t="s">
        <v>214</v>
      </c>
      <c r="B517" s="81" t="s">
        <v>227</v>
      </c>
      <c r="C517" s="81"/>
      <c r="D517" s="82">
        <v>1</v>
      </c>
      <c r="E517" s="82"/>
      <c r="F517" s="83" t="s">
        <v>29</v>
      </c>
      <c r="G517" s="83"/>
      <c r="H517" s="84">
        <v>42192</v>
      </c>
      <c r="I517" s="84"/>
      <c r="J517" s="84">
        <v>42192</v>
      </c>
      <c r="K517" s="84"/>
      <c r="L517" s="82" t="s">
        <v>13</v>
      </c>
      <c r="M517" s="82"/>
      <c r="N517" s="85">
        <v>159.5</v>
      </c>
      <c r="O517" s="85" t="e">
        <f>#N/A</f>
        <v>#N/A</v>
      </c>
    </row>
    <row r="518" spans="1:15" ht="45" customHeight="1" x14ac:dyDescent="0.25">
      <c r="A518" s="9" t="s">
        <v>214</v>
      </c>
      <c r="B518" s="81" t="s">
        <v>14</v>
      </c>
      <c r="C518" s="81"/>
      <c r="D518" s="82">
        <v>1</v>
      </c>
      <c r="E518" s="82"/>
      <c r="F518" s="83" t="s">
        <v>15</v>
      </c>
      <c r="G518" s="83"/>
      <c r="H518" s="84">
        <v>42192</v>
      </c>
      <c r="I518" s="84"/>
      <c r="J518" s="84">
        <v>42192</v>
      </c>
      <c r="K518" s="84"/>
      <c r="L518" s="82" t="s">
        <v>13</v>
      </c>
      <c r="M518" s="82"/>
      <c r="N518" s="85">
        <v>250</v>
      </c>
      <c r="O518" s="85" t="e">
        <f>#N/A</f>
        <v>#N/A</v>
      </c>
    </row>
    <row r="519" spans="1:15" ht="45" customHeight="1" x14ac:dyDescent="0.25">
      <c r="A519" s="9" t="s">
        <v>214</v>
      </c>
      <c r="B519" s="81" t="s">
        <v>227</v>
      </c>
      <c r="C519" s="81"/>
      <c r="D519" s="82">
        <v>1</v>
      </c>
      <c r="E519" s="82"/>
      <c r="F519" s="83" t="s">
        <v>29</v>
      </c>
      <c r="G519" s="83"/>
      <c r="H519" s="84">
        <v>42164</v>
      </c>
      <c r="I519" s="84"/>
      <c r="J519" s="84">
        <v>42164</v>
      </c>
      <c r="K519" s="84"/>
      <c r="L519" s="82" t="s">
        <v>13</v>
      </c>
      <c r="M519" s="82"/>
      <c r="N519" s="85">
        <v>406</v>
      </c>
      <c r="O519" s="85" t="e">
        <f>#N/A</f>
        <v>#N/A</v>
      </c>
    </row>
    <row r="520" spans="1:15" ht="45" customHeight="1" x14ac:dyDescent="0.25">
      <c r="A520" s="9" t="s">
        <v>214</v>
      </c>
      <c r="B520" s="81" t="s">
        <v>227</v>
      </c>
      <c r="C520" s="81"/>
      <c r="D520" s="82">
        <v>1</v>
      </c>
      <c r="E520" s="82"/>
      <c r="F520" s="83" t="s">
        <v>29</v>
      </c>
      <c r="G520" s="83"/>
      <c r="H520" s="84">
        <v>42166</v>
      </c>
      <c r="I520" s="84"/>
      <c r="J520" s="84">
        <v>42166</v>
      </c>
      <c r="K520" s="84"/>
      <c r="L520" s="82" t="s">
        <v>13</v>
      </c>
      <c r="M520" s="82"/>
      <c r="N520" s="85">
        <v>406</v>
      </c>
      <c r="O520" s="85" t="e">
        <f>#N/A</f>
        <v>#N/A</v>
      </c>
    </row>
    <row r="521" spans="1:15" ht="45" customHeight="1" x14ac:dyDescent="0.25">
      <c r="A521" s="9" t="s">
        <v>214</v>
      </c>
      <c r="B521" s="81" t="s">
        <v>227</v>
      </c>
      <c r="C521" s="81"/>
      <c r="D521" s="82">
        <v>1</v>
      </c>
      <c r="E521" s="82"/>
      <c r="F521" s="83" t="s">
        <v>29</v>
      </c>
      <c r="G521" s="83"/>
      <c r="H521" s="84">
        <v>42158</v>
      </c>
      <c r="I521" s="84"/>
      <c r="J521" s="84">
        <v>42158</v>
      </c>
      <c r="K521" s="84"/>
      <c r="L521" s="82" t="s">
        <v>13</v>
      </c>
      <c r="M521" s="82"/>
      <c r="N521" s="85">
        <v>406</v>
      </c>
      <c r="O521" s="85" t="e">
        <f>#N/A</f>
        <v>#N/A</v>
      </c>
    </row>
    <row r="522" spans="1:15" ht="45" customHeight="1" x14ac:dyDescent="0.25">
      <c r="A522" s="9" t="s">
        <v>214</v>
      </c>
      <c r="B522" s="81" t="s">
        <v>227</v>
      </c>
      <c r="C522" s="81"/>
      <c r="D522" s="82">
        <v>1</v>
      </c>
      <c r="E522" s="82"/>
      <c r="F522" s="83" t="s">
        <v>29</v>
      </c>
      <c r="G522" s="83"/>
      <c r="H522" s="84">
        <v>42158</v>
      </c>
      <c r="I522" s="84"/>
      <c r="J522" s="84">
        <v>42158</v>
      </c>
      <c r="K522" s="84"/>
      <c r="L522" s="82" t="s">
        <v>13</v>
      </c>
      <c r="M522" s="82"/>
      <c r="N522" s="85">
        <v>406</v>
      </c>
      <c r="O522" s="85" t="e">
        <f>#N/A</f>
        <v>#N/A</v>
      </c>
    </row>
    <row r="523" spans="1:15" ht="45" customHeight="1" x14ac:dyDescent="0.25">
      <c r="A523" s="9" t="s">
        <v>214</v>
      </c>
      <c r="B523" s="81" t="s">
        <v>227</v>
      </c>
      <c r="C523" s="81"/>
      <c r="D523" s="82">
        <v>1</v>
      </c>
      <c r="E523" s="82"/>
      <c r="F523" s="83" t="s">
        <v>29</v>
      </c>
      <c r="G523" s="83"/>
      <c r="H523" s="84">
        <v>42059</v>
      </c>
      <c r="I523" s="84"/>
      <c r="J523" s="84">
        <v>42059</v>
      </c>
      <c r="K523" s="84"/>
      <c r="L523" s="82" t="s">
        <v>13</v>
      </c>
      <c r="M523" s="82"/>
      <c r="N523" s="85">
        <v>406</v>
      </c>
      <c r="O523" s="85" t="e">
        <f>#N/A</f>
        <v>#N/A</v>
      </c>
    </row>
    <row r="524" spans="1:15" ht="45" customHeight="1" x14ac:dyDescent="0.25">
      <c r="A524" s="9" t="s">
        <v>214</v>
      </c>
      <c r="B524" s="81" t="s">
        <v>227</v>
      </c>
      <c r="C524" s="81"/>
      <c r="D524" s="82">
        <v>1</v>
      </c>
      <c r="E524" s="82"/>
      <c r="F524" s="83" t="s">
        <v>29</v>
      </c>
      <c r="G524" s="83"/>
      <c r="H524" s="84">
        <v>42060</v>
      </c>
      <c r="I524" s="84"/>
      <c r="J524" s="84">
        <v>42060</v>
      </c>
      <c r="K524" s="84"/>
      <c r="L524" s="82" t="s">
        <v>13</v>
      </c>
      <c r="M524" s="82"/>
      <c r="N524" s="85">
        <v>406</v>
      </c>
      <c r="O524" s="85" t="e">
        <f>#N/A</f>
        <v>#N/A</v>
      </c>
    </row>
    <row r="525" spans="1:15" ht="45" customHeight="1" x14ac:dyDescent="0.25">
      <c r="A525" s="9" t="s">
        <v>214</v>
      </c>
      <c r="B525" s="81" t="s">
        <v>227</v>
      </c>
      <c r="C525" s="81"/>
      <c r="D525" s="82">
        <v>1</v>
      </c>
      <c r="E525" s="82"/>
      <c r="F525" s="83" t="s">
        <v>29</v>
      </c>
      <c r="G525" s="83"/>
      <c r="H525" s="84">
        <v>42062</v>
      </c>
      <c r="I525" s="84"/>
      <c r="J525" s="84">
        <v>42062</v>
      </c>
      <c r="K525" s="84"/>
      <c r="L525" s="82" t="s">
        <v>13</v>
      </c>
      <c r="M525" s="82"/>
      <c r="N525" s="85">
        <v>406</v>
      </c>
      <c r="O525" s="85" t="e">
        <f>#N/A</f>
        <v>#N/A</v>
      </c>
    </row>
    <row r="526" spans="1:15" ht="45" customHeight="1" x14ac:dyDescent="0.25">
      <c r="A526" s="9" t="s">
        <v>214</v>
      </c>
      <c r="B526" s="81" t="s">
        <v>229</v>
      </c>
      <c r="C526" s="81"/>
      <c r="D526" s="82">
        <v>1</v>
      </c>
      <c r="E526" s="82"/>
      <c r="F526" s="83" t="s">
        <v>29</v>
      </c>
      <c r="G526" s="83"/>
      <c r="H526" s="84">
        <v>42068</v>
      </c>
      <c r="I526" s="84"/>
      <c r="J526" s="84">
        <v>42068</v>
      </c>
      <c r="K526" s="84"/>
      <c r="L526" s="82" t="s">
        <v>13</v>
      </c>
      <c r="M526" s="82"/>
      <c r="N526" s="85">
        <v>639.99</v>
      </c>
      <c r="O526" s="85" t="e">
        <f>#N/A</f>
        <v>#N/A</v>
      </c>
    </row>
    <row r="527" spans="1:15" ht="45" customHeight="1" x14ac:dyDescent="0.25">
      <c r="A527" s="9" t="s">
        <v>214</v>
      </c>
      <c r="B527" s="81" t="s">
        <v>227</v>
      </c>
      <c r="C527" s="81"/>
      <c r="D527" s="82">
        <v>1</v>
      </c>
      <c r="E527" s="82"/>
      <c r="F527" s="83" t="s">
        <v>29</v>
      </c>
      <c r="G527" s="83"/>
      <c r="H527" s="84">
        <v>42072</v>
      </c>
      <c r="I527" s="84"/>
      <c r="J527" s="84">
        <v>42072</v>
      </c>
      <c r="K527" s="84"/>
      <c r="L527" s="82" t="s">
        <v>13</v>
      </c>
      <c r="M527" s="82"/>
      <c r="N527" s="85">
        <v>406</v>
      </c>
      <c r="O527" s="85" t="e">
        <f>#N/A</f>
        <v>#N/A</v>
      </c>
    </row>
    <row r="528" spans="1:15" ht="45" customHeight="1" x14ac:dyDescent="0.25">
      <c r="A528" s="9" t="s">
        <v>214</v>
      </c>
      <c r="B528" s="81" t="s">
        <v>227</v>
      </c>
      <c r="C528" s="81"/>
      <c r="D528" s="82">
        <v>1</v>
      </c>
      <c r="E528" s="82"/>
      <c r="F528" s="83" t="s">
        <v>29</v>
      </c>
      <c r="G528" s="83"/>
      <c r="H528" s="84">
        <v>42073</v>
      </c>
      <c r="I528" s="84"/>
      <c r="J528" s="84">
        <v>42073</v>
      </c>
      <c r="K528" s="84"/>
      <c r="L528" s="82" t="s">
        <v>13</v>
      </c>
      <c r="M528" s="82"/>
      <c r="N528" s="85">
        <v>406</v>
      </c>
      <c r="O528" s="85" t="e">
        <f>#N/A</f>
        <v>#N/A</v>
      </c>
    </row>
    <row r="529" spans="1:15" ht="45" customHeight="1" x14ac:dyDescent="0.25">
      <c r="A529" s="9" t="s">
        <v>214</v>
      </c>
      <c r="B529" s="81" t="s">
        <v>227</v>
      </c>
      <c r="C529" s="81"/>
      <c r="D529" s="82">
        <v>1</v>
      </c>
      <c r="E529" s="82"/>
      <c r="F529" s="83" t="s">
        <v>29</v>
      </c>
      <c r="G529" s="83"/>
      <c r="H529" s="84">
        <v>42159</v>
      </c>
      <c r="I529" s="84"/>
      <c r="J529" s="84">
        <v>42159</v>
      </c>
      <c r="K529" s="84"/>
      <c r="L529" s="82" t="s">
        <v>13</v>
      </c>
      <c r="M529" s="82"/>
      <c r="N529" s="85">
        <v>406</v>
      </c>
      <c r="O529" s="85" t="e">
        <f>#N/A</f>
        <v>#N/A</v>
      </c>
    </row>
    <row r="530" spans="1:15" ht="45" customHeight="1" x14ac:dyDescent="0.25">
      <c r="A530" s="9" t="s">
        <v>214</v>
      </c>
      <c r="B530" s="81" t="s">
        <v>227</v>
      </c>
      <c r="C530" s="81"/>
      <c r="D530" s="82">
        <v>1</v>
      </c>
      <c r="E530" s="82"/>
      <c r="F530" s="83" t="s">
        <v>29</v>
      </c>
      <c r="G530" s="83"/>
      <c r="H530" s="84">
        <v>42159</v>
      </c>
      <c r="I530" s="84"/>
      <c r="J530" s="84">
        <v>42159</v>
      </c>
      <c r="K530" s="84"/>
      <c r="L530" s="82" t="s">
        <v>13</v>
      </c>
      <c r="M530" s="82"/>
      <c r="N530" s="85">
        <v>484.11</v>
      </c>
      <c r="O530" s="85" t="e">
        <f>#N/A</f>
        <v>#N/A</v>
      </c>
    </row>
    <row r="531" spans="1:15" ht="45" customHeight="1" x14ac:dyDescent="0.25">
      <c r="A531" s="9" t="s">
        <v>214</v>
      </c>
      <c r="B531" s="81" t="s">
        <v>227</v>
      </c>
      <c r="C531" s="81"/>
      <c r="D531" s="82">
        <v>1</v>
      </c>
      <c r="E531" s="82"/>
      <c r="F531" s="83" t="s">
        <v>29</v>
      </c>
      <c r="G531" s="83"/>
      <c r="H531" s="84">
        <v>42159</v>
      </c>
      <c r="I531" s="84"/>
      <c r="J531" s="84">
        <v>42159</v>
      </c>
      <c r="K531" s="84"/>
      <c r="L531" s="82" t="s">
        <v>13</v>
      </c>
      <c r="M531" s="82"/>
      <c r="N531" s="85">
        <v>684</v>
      </c>
      <c r="O531" s="85" t="e">
        <f>#N/A</f>
        <v>#N/A</v>
      </c>
    </row>
    <row r="532" spans="1:15" ht="45" customHeight="1" x14ac:dyDescent="0.25">
      <c r="A532" s="9" t="s">
        <v>214</v>
      </c>
      <c r="B532" s="81" t="s">
        <v>227</v>
      </c>
      <c r="C532" s="81"/>
      <c r="D532" s="82">
        <v>1</v>
      </c>
      <c r="E532" s="82"/>
      <c r="F532" s="83" t="s">
        <v>29</v>
      </c>
      <c r="G532" s="83"/>
      <c r="H532" s="84">
        <v>42160</v>
      </c>
      <c r="I532" s="84"/>
      <c r="J532" s="84">
        <v>42160</v>
      </c>
      <c r="K532" s="84"/>
      <c r="L532" s="82" t="s">
        <v>13</v>
      </c>
      <c r="M532" s="82"/>
      <c r="N532" s="85">
        <v>406</v>
      </c>
      <c r="O532" s="85" t="e">
        <f>#N/A</f>
        <v>#N/A</v>
      </c>
    </row>
    <row r="533" spans="1:15" ht="45" customHeight="1" x14ac:dyDescent="0.25">
      <c r="A533" s="9" t="s">
        <v>214</v>
      </c>
      <c r="B533" s="81" t="s">
        <v>227</v>
      </c>
      <c r="C533" s="81"/>
      <c r="D533" s="82">
        <v>1</v>
      </c>
      <c r="E533" s="82"/>
      <c r="F533" s="83" t="s">
        <v>29</v>
      </c>
      <c r="G533" s="83"/>
      <c r="H533" s="84">
        <v>42159</v>
      </c>
      <c r="I533" s="84"/>
      <c r="J533" s="84">
        <v>42159</v>
      </c>
      <c r="K533" s="84"/>
      <c r="L533" s="82" t="s">
        <v>13</v>
      </c>
      <c r="M533" s="82"/>
      <c r="N533" s="85">
        <v>48</v>
      </c>
      <c r="O533" s="85" t="e">
        <f>#N/A</f>
        <v>#N/A</v>
      </c>
    </row>
    <row r="534" spans="1:15" ht="45" customHeight="1" x14ac:dyDescent="0.25">
      <c r="A534" s="9" t="s">
        <v>214</v>
      </c>
      <c r="B534" s="81" t="s">
        <v>227</v>
      </c>
      <c r="C534" s="81"/>
      <c r="D534" s="82">
        <v>1</v>
      </c>
      <c r="E534" s="82"/>
      <c r="F534" s="83" t="s">
        <v>29</v>
      </c>
      <c r="G534" s="83"/>
      <c r="H534" s="84">
        <v>42159</v>
      </c>
      <c r="I534" s="84"/>
      <c r="J534" s="84">
        <v>42159</v>
      </c>
      <c r="K534" s="84"/>
      <c r="L534" s="82" t="s">
        <v>13</v>
      </c>
      <c r="M534" s="82"/>
      <c r="N534" s="85">
        <v>155.69999999999999</v>
      </c>
      <c r="O534" s="85" t="e">
        <f>#N/A</f>
        <v>#N/A</v>
      </c>
    </row>
    <row r="535" spans="1:15" ht="45" customHeight="1" x14ac:dyDescent="0.25">
      <c r="A535" s="9" t="s">
        <v>214</v>
      </c>
      <c r="B535" s="81" t="s">
        <v>227</v>
      </c>
      <c r="C535" s="81"/>
      <c r="D535" s="82">
        <v>1</v>
      </c>
      <c r="E535" s="82"/>
      <c r="F535" s="83" t="s">
        <v>29</v>
      </c>
      <c r="G535" s="83"/>
      <c r="H535" s="84">
        <v>42159</v>
      </c>
      <c r="I535" s="84"/>
      <c r="J535" s="84">
        <v>42159</v>
      </c>
      <c r="K535" s="84"/>
      <c r="L535" s="82" t="s">
        <v>13</v>
      </c>
      <c r="M535" s="82"/>
      <c r="N535" s="85">
        <v>151.9</v>
      </c>
      <c r="O535" s="85" t="e">
        <f>#N/A</f>
        <v>#N/A</v>
      </c>
    </row>
    <row r="536" spans="1:15" ht="45" customHeight="1" x14ac:dyDescent="0.25">
      <c r="A536" s="9" t="s">
        <v>214</v>
      </c>
      <c r="B536" s="81" t="s">
        <v>227</v>
      </c>
      <c r="C536" s="81"/>
      <c r="D536" s="82">
        <v>1</v>
      </c>
      <c r="E536" s="82"/>
      <c r="F536" s="83" t="s">
        <v>29</v>
      </c>
      <c r="G536" s="83"/>
      <c r="H536" s="84">
        <v>42160</v>
      </c>
      <c r="I536" s="84"/>
      <c r="J536" s="84">
        <v>42160</v>
      </c>
      <c r="K536" s="84"/>
      <c r="L536" s="82" t="s">
        <v>13</v>
      </c>
      <c r="M536" s="82"/>
      <c r="N536" s="85">
        <v>250</v>
      </c>
      <c r="O536" s="85" t="e">
        <f>#N/A</f>
        <v>#N/A</v>
      </c>
    </row>
    <row r="537" spans="1:15" ht="45" customHeight="1" x14ac:dyDescent="0.25">
      <c r="A537" s="9" t="s">
        <v>214</v>
      </c>
      <c r="B537" s="81" t="s">
        <v>227</v>
      </c>
      <c r="C537" s="81"/>
      <c r="D537" s="82">
        <v>1</v>
      </c>
      <c r="E537" s="82"/>
      <c r="F537" s="83" t="s">
        <v>29</v>
      </c>
      <c r="G537" s="83"/>
      <c r="H537" s="84">
        <v>42164</v>
      </c>
      <c r="I537" s="84"/>
      <c r="J537" s="84">
        <v>42164</v>
      </c>
      <c r="K537" s="84"/>
      <c r="L537" s="82" t="s">
        <v>13</v>
      </c>
      <c r="M537" s="82"/>
      <c r="N537" s="85">
        <v>147.19999999999999</v>
      </c>
      <c r="O537" s="85" t="e">
        <f>#N/A</f>
        <v>#N/A</v>
      </c>
    </row>
    <row r="538" spans="1:15" ht="45" customHeight="1" x14ac:dyDescent="0.25">
      <c r="A538" s="9" t="s">
        <v>214</v>
      </c>
      <c r="B538" s="81" t="s">
        <v>227</v>
      </c>
      <c r="C538" s="81"/>
      <c r="D538" s="82">
        <v>1</v>
      </c>
      <c r="E538" s="82"/>
      <c r="F538" s="83" t="s">
        <v>29</v>
      </c>
      <c r="G538" s="83"/>
      <c r="H538" s="84">
        <v>42166</v>
      </c>
      <c r="I538" s="84"/>
      <c r="J538" s="84">
        <v>42166</v>
      </c>
      <c r="K538" s="84"/>
      <c r="L538" s="82" t="s">
        <v>13</v>
      </c>
      <c r="M538" s="82"/>
      <c r="N538" s="85">
        <v>143</v>
      </c>
      <c r="O538" s="85" t="e">
        <f>#N/A</f>
        <v>#N/A</v>
      </c>
    </row>
    <row r="539" spans="1:15" ht="45" customHeight="1" x14ac:dyDescent="0.25">
      <c r="A539" s="9" t="s">
        <v>214</v>
      </c>
      <c r="B539" s="81" t="s">
        <v>227</v>
      </c>
      <c r="C539" s="81"/>
      <c r="D539" s="82">
        <v>1</v>
      </c>
      <c r="E539" s="82"/>
      <c r="F539" s="83" t="s">
        <v>29</v>
      </c>
      <c r="G539" s="83"/>
      <c r="H539" s="84">
        <v>42158</v>
      </c>
      <c r="I539" s="84"/>
      <c r="J539" s="84">
        <v>42158</v>
      </c>
      <c r="K539" s="84"/>
      <c r="L539" s="82" t="s">
        <v>13</v>
      </c>
      <c r="M539" s="82"/>
      <c r="N539" s="85">
        <v>107.5</v>
      </c>
      <c r="O539" s="85" t="e">
        <f>#N/A</f>
        <v>#N/A</v>
      </c>
    </row>
    <row r="540" spans="1:15" ht="45" customHeight="1" x14ac:dyDescent="0.25">
      <c r="A540" s="9" t="s">
        <v>214</v>
      </c>
      <c r="B540" s="81" t="s">
        <v>227</v>
      </c>
      <c r="C540" s="81"/>
      <c r="D540" s="82">
        <v>1</v>
      </c>
      <c r="E540" s="82"/>
      <c r="F540" s="83" t="s">
        <v>29</v>
      </c>
      <c r="G540" s="83"/>
      <c r="H540" s="84">
        <v>42158</v>
      </c>
      <c r="I540" s="84"/>
      <c r="J540" s="84">
        <v>42158</v>
      </c>
      <c r="K540" s="84"/>
      <c r="L540" s="82" t="s">
        <v>13</v>
      </c>
      <c r="M540" s="82"/>
      <c r="N540" s="85">
        <v>109.35</v>
      </c>
      <c r="O540" s="85" t="e">
        <f>#N/A</f>
        <v>#N/A</v>
      </c>
    </row>
    <row r="541" spans="1:15" ht="45" customHeight="1" x14ac:dyDescent="0.25">
      <c r="A541" s="9" t="s">
        <v>214</v>
      </c>
      <c r="B541" s="81" t="s">
        <v>227</v>
      </c>
      <c r="C541" s="81"/>
      <c r="D541" s="82">
        <v>1</v>
      </c>
      <c r="E541" s="82"/>
      <c r="F541" s="83" t="s">
        <v>29</v>
      </c>
      <c r="G541" s="83"/>
      <c r="H541" s="84">
        <v>42059</v>
      </c>
      <c r="I541" s="84"/>
      <c r="J541" s="84">
        <v>42059</v>
      </c>
      <c r="K541" s="84"/>
      <c r="L541" s="82" t="s">
        <v>13</v>
      </c>
      <c r="M541" s="82"/>
      <c r="N541" s="85">
        <v>199.75</v>
      </c>
      <c r="O541" s="85" t="e">
        <f>#N/A</f>
        <v>#N/A</v>
      </c>
    </row>
    <row r="542" spans="1:15" ht="45" customHeight="1" x14ac:dyDescent="0.25">
      <c r="A542" s="9" t="s">
        <v>214</v>
      </c>
      <c r="B542" s="81" t="s">
        <v>227</v>
      </c>
      <c r="C542" s="81"/>
      <c r="D542" s="82">
        <v>1</v>
      </c>
      <c r="E542" s="82"/>
      <c r="F542" s="83" t="s">
        <v>29</v>
      </c>
      <c r="G542" s="83"/>
      <c r="H542" s="84">
        <v>42060</v>
      </c>
      <c r="I542" s="84"/>
      <c r="J542" s="84">
        <v>42060</v>
      </c>
      <c r="K542" s="84"/>
      <c r="L542" s="82" t="s">
        <v>13</v>
      </c>
      <c r="M542" s="82"/>
      <c r="N542" s="85">
        <v>147</v>
      </c>
      <c r="O542" s="85" t="e">
        <f>#N/A</f>
        <v>#N/A</v>
      </c>
    </row>
    <row r="543" spans="1:15" ht="45" customHeight="1" x14ac:dyDescent="0.25">
      <c r="A543" s="9" t="s">
        <v>214</v>
      </c>
      <c r="B543" s="81" t="s">
        <v>227</v>
      </c>
      <c r="C543" s="81"/>
      <c r="D543" s="82">
        <v>1</v>
      </c>
      <c r="E543" s="82"/>
      <c r="F543" s="83" t="s">
        <v>29</v>
      </c>
      <c r="G543" s="83"/>
      <c r="H543" s="84">
        <v>42062</v>
      </c>
      <c r="I543" s="84"/>
      <c r="J543" s="84">
        <v>42062</v>
      </c>
      <c r="K543" s="84"/>
      <c r="L543" s="82" t="s">
        <v>13</v>
      </c>
      <c r="M543" s="82"/>
      <c r="N543" s="85">
        <v>200</v>
      </c>
      <c r="O543" s="85" t="e">
        <f>#N/A</f>
        <v>#N/A</v>
      </c>
    </row>
    <row r="544" spans="1:15" ht="45" customHeight="1" x14ac:dyDescent="0.25">
      <c r="A544" s="9" t="s">
        <v>214</v>
      </c>
      <c r="B544" s="81" t="s">
        <v>229</v>
      </c>
      <c r="C544" s="81"/>
      <c r="D544" s="82">
        <v>1</v>
      </c>
      <c r="E544" s="82"/>
      <c r="F544" s="83" t="s">
        <v>29</v>
      </c>
      <c r="G544" s="83"/>
      <c r="H544" s="84">
        <v>42068</v>
      </c>
      <c r="I544" s="84"/>
      <c r="J544" s="84">
        <v>42068</v>
      </c>
      <c r="K544" s="84"/>
      <c r="L544" s="82" t="s">
        <v>13</v>
      </c>
      <c r="M544" s="82"/>
      <c r="N544" s="85">
        <v>242</v>
      </c>
      <c r="O544" s="85" t="e">
        <f>#N/A</f>
        <v>#N/A</v>
      </c>
    </row>
    <row r="545" spans="1:15" ht="45" customHeight="1" x14ac:dyDescent="0.25">
      <c r="A545" s="9" t="s">
        <v>214</v>
      </c>
      <c r="B545" s="81" t="s">
        <v>227</v>
      </c>
      <c r="C545" s="81"/>
      <c r="D545" s="82">
        <v>1</v>
      </c>
      <c r="E545" s="82"/>
      <c r="F545" s="83" t="s">
        <v>29</v>
      </c>
      <c r="G545" s="83"/>
      <c r="H545" s="84">
        <v>42072</v>
      </c>
      <c r="I545" s="84"/>
      <c r="J545" s="84">
        <v>42072</v>
      </c>
      <c r="K545" s="84"/>
      <c r="L545" s="82" t="s">
        <v>13</v>
      </c>
      <c r="M545" s="82"/>
      <c r="N545" s="85">
        <v>200</v>
      </c>
      <c r="O545" s="85" t="e">
        <f>#N/A</f>
        <v>#N/A</v>
      </c>
    </row>
    <row r="546" spans="1:15" ht="45" customHeight="1" x14ac:dyDescent="0.25">
      <c r="A546" s="9" t="s">
        <v>214</v>
      </c>
      <c r="B546" s="81" t="s">
        <v>227</v>
      </c>
      <c r="C546" s="81"/>
      <c r="D546" s="82">
        <v>1</v>
      </c>
      <c r="E546" s="82"/>
      <c r="F546" s="83" t="s">
        <v>29</v>
      </c>
      <c r="G546" s="83"/>
      <c r="H546" s="84">
        <v>42073</v>
      </c>
      <c r="I546" s="84"/>
      <c r="J546" s="84">
        <v>42073</v>
      </c>
      <c r="K546" s="84"/>
      <c r="L546" s="82" t="s">
        <v>13</v>
      </c>
      <c r="M546" s="82"/>
      <c r="N546" s="85">
        <v>250</v>
      </c>
      <c r="O546" s="85" t="e">
        <f>#N/A</f>
        <v>#N/A</v>
      </c>
    </row>
    <row r="547" spans="1:15" ht="45" customHeight="1" x14ac:dyDescent="0.25">
      <c r="A547" s="9" t="s">
        <v>214</v>
      </c>
      <c r="B547" s="81" t="s">
        <v>14</v>
      </c>
      <c r="C547" s="81"/>
      <c r="D547" s="82">
        <v>1</v>
      </c>
      <c r="E547" s="82"/>
      <c r="F547" s="83" t="s">
        <v>15</v>
      </c>
      <c r="G547" s="83"/>
      <c r="H547" s="84">
        <v>42073</v>
      </c>
      <c r="I547" s="84"/>
      <c r="J547" s="84">
        <v>42073</v>
      </c>
      <c r="K547" s="84"/>
      <c r="L547" s="82" t="s">
        <v>13</v>
      </c>
      <c r="M547" s="82"/>
      <c r="N547" s="85">
        <v>3508</v>
      </c>
      <c r="O547" s="85" t="e">
        <f>#N/A</f>
        <v>#N/A</v>
      </c>
    </row>
    <row r="548" spans="1:15" ht="45" customHeight="1" x14ac:dyDescent="0.25">
      <c r="A548" s="9" t="s">
        <v>214</v>
      </c>
      <c r="B548" s="81" t="s">
        <v>230</v>
      </c>
      <c r="C548" s="81"/>
      <c r="D548" s="82">
        <v>1</v>
      </c>
      <c r="E548" s="82"/>
      <c r="F548" s="83" t="s">
        <v>29</v>
      </c>
      <c r="G548" s="83"/>
      <c r="H548" s="84">
        <v>42201</v>
      </c>
      <c r="I548" s="84"/>
      <c r="J548" s="84">
        <v>42201</v>
      </c>
      <c r="K548" s="84"/>
      <c r="L548" s="82" t="s">
        <v>13</v>
      </c>
      <c r="M548" s="82"/>
      <c r="N548" s="85">
        <v>248</v>
      </c>
      <c r="O548" s="85" t="e">
        <f>#N/A</f>
        <v>#N/A</v>
      </c>
    </row>
    <row r="549" spans="1:15" ht="45" customHeight="1" x14ac:dyDescent="0.25">
      <c r="A549" s="9" t="s">
        <v>214</v>
      </c>
      <c r="B549" s="81" t="s">
        <v>230</v>
      </c>
      <c r="C549" s="81"/>
      <c r="D549" s="82">
        <v>1</v>
      </c>
      <c r="E549" s="82"/>
      <c r="F549" s="83" t="s">
        <v>29</v>
      </c>
      <c r="G549" s="83"/>
      <c r="H549" s="84">
        <v>42201</v>
      </c>
      <c r="I549" s="84"/>
      <c r="J549" s="84">
        <v>42201</v>
      </c>
      <c r="K549" s="84"/>
      <c r="L549" s="82" t="s">
        <v>13</v>
      </c>
      <c r="M549" s="82"/>
      <c r="N549" s="85">
        <v>180</v>
      </c>
      <c r="O549" s="85" t="e">
        <f>#N/A</f>
        <v>#N/A</v>
      </c>
    </row>
    <row r="550" spans="1:15" ht="45" customHeight="1" x14ac:dyDescent="0.25">
      <c r="A550" s="9" t="s">
        <v>214</v>
      </c>
      <c r="B550" s="81" t="s">
        <v>14</v>
      </c>
      <c r="C550" s="81"/>
      <c r="D550" s="82">
        <v>1</v>
      </c>
      <c r="E550" s="82"/>
      <c r="F550" s="83" t="s">
        <v>15</v>
      </c>
      <c r="G550" s="83"/>
      <c r="H550" s="84">
        <v>42201</v>
      </c>
      <c r="I550" s="84"/>
      <c r="J550" s="84">
        <v>42201</v>
      </c>
      <c r="K550" s="84"/>
      <c r="L550" s="82" t="s">
        <v>13</v>
      </c>
      <c r="M550" s="82"/>
      <c r="N550" s="85">
        <v>630</v>
      </c>
      <c r="O550" s="85" t="e">
        <f>#N/A</f>
        <v>#N/A</v>
      </c>
    </row>
    <row r="551" spans="1:15" ht="45" customHeight="1" x14ac:dyDescent="0.25">
      <c r="A551" s="9" t="s">
        <v>214</v>
      </c>
      <c r="B551" s="81" t="s">
        <v>231</v>
      </c>
      <c r="C551" s="81"/>
      <c r="D551" s="82">
        <v>1</v>
      </c>
      <c r="E551" s="82"/>
      <c r="F551" s="83" t="s">
        <v>29</v>
      </c>
      <c r="G551" s="83"/>
      <c r="H551" s="84">
        <v>42194</v>
      </c>
      <c r="I551" s="84"/>
      <c r="J551" s="84">
        <v>42194</v>
      </c>
      <c r="K551" s="84"/>
      <c r="L551" s="82" t="s">
        <v>13</v>
      </c>
      <c r="M551" s="82"/>
      <c r="N551" s="85">
        <v>406</v>
      </c>
      <c r="O551" s="85" t="e">
        <f>#N/A</f>
        <v>#N/A</v>
      </c>
    </row>
    <row r="552" spans="1:15" ht="45" customHeight="1" x14ac:dyDescent="0.25">
      <c r="A552" s="9" t="s">
        <v>214</v>
      </c>
      <c r="B552" s="81" t="s">
        <v>232</v>
      </c>
      <c r="C552" s="81"/>
      <c r="D552" s="82">
        <v>1</v>
      </c>
      <c r="E552" s="82"/>
      <c r="F552" s="83" t="s">
        <v>29</v>
      </c>
      <c r="G552" s="83"/>
      <c r="H552" s="84">
        <v>42186</v>
      </c>
      <c r="I552" s="84"/>
      <c r="J552" s="84">
        <v>42186</v>
      </c>
      <c r="K552" s="84"/>
      <c r="L552" s="82" t="s">
        <v>13</v>
      </c>
      <c r="M552" s="82"/>
      <c r="N552" s="85">
        <v>1060</v>
      </c>
      <c r="O552" s="85" t="e">
        <f>#N/A</f>
        <v>#N/A</v>
      </c>
    </row>
    <row r="553" spans="1:15" ht="45" customHeight="1" x14ac:dyDescent="0.25">
      <c r="A553" s="9" t="s">
        <v>214</v>
      </c>
      <c r="B553" s="81" t="s">
        <v>233</v>
      </c>
      <c r="C553" s="81"/>
      <c r="D553" s="82">
        <v>1</v>
      </c>
      <c r="E553" s="82"/>
      <c r="F553" s="83" t="s">
        <v>29</v>
      </c>
      <c r="G553" s="83"/>
      <c r="H553" s="84">
        <v>42205</v>
      </c>
      <c r="I553" s="84"/>
      <c r="J553" s="84">
        <v>42205</v>
      </c>
      <c r="K553" s="84"/>
      <c r="L553" s="82" t="s">
        <v>13</v>
      </c>
      <c r="M553" s="82"/>
      <c r="N553" s="85">
        <v>128</v>
      </c>
      <c r="O553" s="85" t="e">
        <f>#N/A</f>
        <v>#N/A</v>
      </c>
    </row>
    <row r="554" spans="1:15" ht="45" customHeight="1" x14ac:dyDescent="0.25">
      <c r="A554" s="9" t="s">
        <v>214</v>
      </c>
      <c r="B554" s="81" t="s">
        <v>231</v>
      </c>
      <c r="C554" s="81"/>
      <c r="D554" s="82">
        <v>1</v>
      </c>
      <c r="E554" s="82"/>
      <c r="F554" s="83" t="s">
        <v>29</v>
      </c>
      <c r="G554" s="83"/>
      <c r="H554" s="84">
        <v>42194</v>
      </c>
      <c r="I554" s="84"/>
      <c r="J554" s="84">
        <v>42194</v>
      </c>
      <c r="K554" s="84"/>
      <c r="L554" s="82" t="s">
        <v>13</v>
      </c>
      <c r="M554" s="82"/>
      <c r="N554" s="85">
        <v>145.80000000000001</v>
      </c>
      <c r="O554" s="85" t="e">
        <f>#N/A</f>
        <v>#N/A</v>
      </c>
    </row>
    <row r="555" spans="1:15" ht="45" customHeight="1" x14ac:dyDescent="0.25">
      <c r="A555" s="9" t="s">
        <v>214</v>
      </c>
      <c r="B555" s="81" t="s">
        <v>232</v>
      </c>
      <c r="C555" s="81"/>
      <c r="D555" s="82">
        <v>1</v>
      </c>
      <c r="E555" s="82"/>
      <c r="F555" s="83" t="s">
        <v>29</v>
      </c>
      <c r="G555" s="83"/>
      <c r="H555" s="84">
        <v>42186</v>
      </c>
      <c r="I555" s="84"/>
      <c r="J555" s="84">
        <v>42186</v>
      </c>
      <c r="K555" s="84"/>
      <c r="L555" s="82" t="s">
        <v>13</v>
      </c>
      <c r="M555" s="82"/>
      <c r="N555" s="85">
        <v>280</v>
      </c>
      <c r="O555" s="85" t="e">
        <f>#N/A</f>
        <v>#N/A</v>
      </c>
    </row>
    <row r="556" spans="1:15" ht="45" customHeight="1" x14ac:dyDescent="0.25">
      <c r="A556" s="9" t="s">
        <v>214</v>
      </c>
      <c r="B556" s="81" t="s">
        <v>14</v>
      </c>
      <c r="C556" s="81"/>
      <c r="D556" s="82">
        <v>1</v>
      </c>
      <c r="E556" s="82"/>
      <c r="F556" s="83" t="s">
        <v>15</v>
      </c>
      <c r="G556" s="83"/>
      <c r="H556" s="84">
        <v>42186</v>
      </c>
      <c r="I556" s="84"/>
      <c r="J556" s="84">
        <v>42186</v>
      </c>
      <c r="K556" s="84"/>
      <c r="L556" s="82" t="s">
        <v>13</v>
      </c>
      <c r="M556" s="82"/>
      <c r="N556" s="85">
        <v>250</v>
      </c>
      <c r="O556" s="85" t="e">
        <f>#N/A</f>
        <v>#N/A</v>
      </c>
    </row>
    <row r="557" spans="1:15" ht="45" customHeight="1" x14ac:dyDescent="0.25">
      <c r="A557" s="9" t="s">
        <v>214</v>
      </c>
      <c r="B557" s="81" t="s">
        <v>234</v>
      </c>
      <c r="C557" s="81"/>
      <c r="D557" s="82">
        <v>1</v>
      </c>
      <c r="E557" s="82"/>
      <c r="F557" s="83" t="s">
        <v>29</v>
      </c>
      <c r="G557" s="83"/>
      <c r="H557" s="84">
        <v>42228</v>
      </c>
      <c r="I557" s="84"/>
      <c r="J557" s="84">
        <v>42228</v>
      </c>
      <c r="K557" s="84"/>
      <c r="L557" s="82" t="s">
        <v>13</v>
      </c>
      <c r="M557" s="82"/>
      <c r="N557" s="85">
        <v>406</v>
      </c>
      <c r="O557" s="85" t="e">
        <f>#N/A</f>
        <v>#N/A</v>
      </c>
    </row>
    <row r="558" spans="1:15" ht="45" customHeight="1" x14ac:dyDescent="0.25">
      <c r="A558" s="9" t="s">
        <v>214</v>
      </c>
      <c r="B558" s="81" t="s">
        <v>234</v>
      </c>
      <c r="C558" s="81"/>
      <c r="D558" s="82">
        <v>1</v>
      </c>
      <c r="E558" s="82"/>
      <c r="F558" s="83" t="s">
        <v>29</v>
      </c>
      <c r="G558" s="83"/>
      <c r="H558" s="84">
        <v>42229</v>
      </c>
      <c r="I558" s="84"/>
      <c r="J558" s="84">
        <v>42229</v>
      </c>
      <c r="K558" s="84"/>
      <c r="L558" s="82" t="s">
        <v>13</v>
      </c>
      <c r="M558" s="82"/>
      <c r="N558" s="85">
        <v>406</v>
      </c>
      <c r="O558" s="85" t="e">
        <f>#N/A</f>
        <v>#N/A</v>
      </c>
    </row>
    <row r="559" spans="1:15" ht="45" customHeight="1" x14ac:dyDescent="0.25">
      <c r="A559" s="9" t="s">
        <v>214</v>
      </c>
      <c r="B559" s="81" t="s">
        <v>235</v>
      </c>
      <c r="C559" s="81"/>
      <c r="D559" s="82">
        <v>1</v>
      </c>
      <c r="E559" s="82"/>
      <c r="F559" s="83" t="s">
        <v>29</v>
      </c>
      <c r="G559" s="83"/>
      <c r="H559" s="84">
        <v>42229</v>
      </c>
      <c r="I559" s="84"/>
      <c r="J559" s="84">
        <v>42229</v>
      </c>
      <c r="K559" s="84"/>
      <c r="L559" s="82" t="s">
        <v>13</v>
      </c>
      <c r="M559" s="82"/>
      <c r="N559" s="85">
        <v>416</v>
      </c>
      <c r="O559" s="85" t="e">
        <f>#N/A</f>
        <v>#N/A</v>
      </c>
    </row>
    <row r="560" spans="1:15" ht="45" customHeight="1" x14ac:dyDescent="0.25">
      <c r="A560" s="9" t="s">
        <v>214</v>
      </c>
      <c r="B560" s="81" t="s">
        <v>234</v>
      </c>
      <c r="C560" s="81"/>
      <c r="D560" s="82">
        <v>1</v>
      </c>
      <c r="E560" s="82"/>
      <c r="F560" s="83" t="s">
        <v>29</v>
      </c>
      <c r="G560" s="83"/>
      <c r="H560" s="84">
        <v>42243</v>
      </c>
      <c r="I560" s="84"/>
      <c r="J560" s="84">
        <v>42243</v>
      </c>
      <c r="K560" s="84"/>
      <c r="L560" s="82" t="s">
        <v>13</v>
      </c>
      <c r="M560" s="82"/>
      <c r="N560" s="85">
        <v>406</v>
      </c>
      <c r="O560" s="85" t="e">
        <f>#N/A</f>
        <v>#N/A</v>
      </c>
    </row>
    <row r="561" spans="1:15" ht="45" customHeight="1" x14ac:dyDescent="0.25">
      <c r="A561" s="9" t="s">
        <v>214</v>
      </c>
      <c r="B561" s="81" t="s">
        <v>236</v>
      </c>
      <c r="C561" s="81"/>
      <c r="D561" s="82">
        <v>1</v>
      </c>
      <c r="E561" s="82"/>
      <c r="F561" s="83" t="s">
        <v>29</v>
      </c>
      <c r="G561" s="83"/>
      <c r="H561" s="84">
        <v>42243</v>
      </c>
      <c r="I561" s="84"/>
      <c r="J561" s="84">
        <v>42243</v>
      </c>
      <c r="K561" s="84"/>
      <c r="L561" s="82" t="s">
        <v>13</v>
      </c>
      <c r="M561" s="82"/>
      <c r="N561" s="85">
        <v>402</v>
      </c>
      <c r="O561" s="85" t="e">
        <f>#N/A</f>
        <v>#N/A</v>
      </c>
    </row>
    <row r="562" spans="1:15" ht="45" customHeight="1" x14ac:dyDescent="0.25">
      <c r="A562" s="9" t="s">
        <v>214</v>
      </c>
      <c r="B562" s="81" t="s">
        <v>234</v>
      </c>
      <c r="C562" s="81"/>
      <c r="D562" s="82">
        <v>1</v>
      </c>
      <c r="E562" s="82"/>
      <c r="F562" s="83" t="s">
        <v>29</v>
      </c>
      <c r="G562" s="83"/>
      <c r="H562" s="84">
        <v>42243</v>
      </c>
      <c r="I562" s="84"/>
      <c r="J562" s="84">
        <v>42243</v>
      </c>
      <c r="K562" s="84"/>
      <c r="L562" s="82" t="s">
        <v>13</v>
      </c>
      <c r="M562" s="82"/>
      <c r="N562" s="85">
        <v>484</v>
      </c>
      <c r="O562" s="85" t="e">
        <f>#N/A</f>
        <v>#N/A</v>
      </c>
    </row>
    <row r="563" spans="1:15" ht="45" customHeight="1" x14ac:dyDescent="0.25">
      <c r="A563" s="9" t="s">
        <v>214</v>
      </c>
      <c r="B563" s="81" t="s">
        <v>234</v>
      </c>
      <c r="C563" s="81"/>
      <c r="D563" s="82">
        <v>1</v>
      </c>
      <c r="E563" s="82"/>
      <c r="F563" s="83" t="s">
        <v>29</v>
      </c>
      <c r="G563" s="83"/>
      <c r="H563" s="84">
        <v>42240</v>
      </c>
      <c r="I563" s="84"/>
      <c r="J563" s="84">
        <v>42240</v>
      </c>
      <c r="K563" s="84"/>
      <c r="L563" s="82" t="s">
        <v>13</v>
      </c>
      <c r="M563" s="82"/>
      <c r="N563" s="85">
        <v>406</v>
      </c>
      <c r="O563" s="85" t="e">
        <f>#N/A</f>
        <v>#N/A</v>
      </c>
    </row>
    <row r="564" spans="1:15" ht="45" customHeight="1" x14ac:dyDescent="0.25">
      <c r="A564" s="9" t="s">
        <v>214</v>
      </c>
      <c r="B564" s="81" t="s">
        <v>234</v>
      </c>
      <c r="C564" s="81"/>
      <c r="D564" s="82">
        <v>1</v>
      </c>
      <c r="E564" s="82"/>
      <c r="F564" s="83" t="s">
        <v>29</v>
      </c>
      <c r="G564" s="83"/>
      <c r="H564" s="84">
        <v>42241</v>
      </c>
      <c r="I564" s="84"/>
      <c r="J564" s="84">
        <v>42241</v>
      </c>
      <c r="K564" s="84"/>
      <c r="L564" s="82" t="s">
        <v>13</v>
      </c>
      <c r="M564" s="82"/>
      <c r="N564" s="85">
        <v>406</v>
      </c>
      <c r="O564" s="85" t="e">
        <f>#N/A</f>
        <v>#N/A</v>
      </c>
    </row>
    <row r="565" spans="1:15" ht="45" customHeight="1" x14ac:dyDescent="0.25">
      <c r="A565" s="9" t="s">
        <v>214</v>
      </c>
      <c r="B565" s="81" t="s">
        <v>234</v>
      </c>
      <c r="C565" s="81"/>
      <c r="D565" s="82">
        <v>1</v>
      </c>
      <c r="E565" s="82"/>
      <c r="F565" s="83" t="s">
        <v>29</v>
      </c>
      <c r="G565" s="83"/>
      <c r="H565" s="84">
        <v>42237</v>
      </c>
      <c r="I565" s="84"/>
      <c r="J565" s="84">
        <v>42237</v>
      </c>
      <c r="K565" s="84"/>
      <c r="L565" s="82" t="s">
        <v>13</v>
      </c>
      <c r="M565" s="82"/>
      <c r="N565" s="85">
        <v>406</v>
      </c>
      <c r="O565" s="85" t="e">
        <f>#N/A</f>
        <v>#N/A</v>
      </c>
    </row>
    <row r="566" spans="1:15" ht="45" customHeight="1" x14ac:dyDescent="0.25">
      <c r="A566" s="9" t="s">
        <v>214</v>
      </c>
      <c r="B566" s="81" t="s">
        <v>234</v>
      </c>
      <c r="C566" s="81"/>
      <c r="D566" s="82">
        <v>1</v>
      </c>
      <c r="E566" s="82"/>
      <c r="F566" s="83" t="s">
        <v>29</v>
      </c>
      <c r="G566" s="83"/>
      <c r="H566" s="84">
        <v>42234</v>
      </c>
      <c r="I566" s="84"/>
      <c r="J566" s="84">
        <v>42234</v>
      </c>
      <c r="K566" s="84"/>
      <c r="L566" s="82" t="s">
        <v>13</v>
      </c>
      <c r="M566" s="82"/>
      <c r="N566" s="85">
        <v>406</v>
      </c>
      <c r="O566" s="85" t="e">
        <f>#N/A</f>
        <v>#N/A</v>
      </c>
    </row>
    <row r="567" spans="1:15" ht="45" customHeight="1" x14ac:dyDescent="0.25">
      <c r="A567" s="9" t="s">
        <v>214</v>
      </c>
      <c r="B567" s="81" t="s">
        <v>234</v>
      </c>
      <c r="C567" s="81"/>
      <c r="D567" s="82">
        <v>1</v>
      </c>
      <c r="E567" s="82"/>
      <c r="F567" s="83" t="s">
        <v>29</v>
      </c>
      <c r="G567" s="83"/>
      <c r="H567" s="84">
        <v>42228</v>
      </c>
      <c r="I567" s="84"/>
      <c r="J567" s="84">
        <v>42228</v>
      </c>
      <c r="K567" s="84"/>
      <c r="L567" s="82" t="s">
        <v>13</v>
      </c>
      <c r="M567" s="82"/>
      <c r="N567" s="85">
        <v>109</v>
      </c>
      <c r="O567" s="85" t="e">
        <f>#N/A</f>
        <v>#N/A</v>
      </c>
    </row>
    <row r="568" spans="1:15" ht="45" customHeight="1" x14ac:dyDescent="0.25">
      <c r="A568" s="9" t="s">
        <v>214</v>
      </c>
      <c r="B568" s="81" t="s">
        <v>234</v>
      </c>
      <c r="C568" s="81"/>
      <c r="D568" s="82">
        <v>1</v>
      </c>
      <c r="E568" s="82"/>
      <c r="F568" s="83" t="s">
        <v>29</v>
      </c>
      <c r="G568" s="83"/>
      <c r="H568" s="84">
        <v>42229</v>
      </c>
      <c r="I568" s="84"/>
      <c r="J568" s="84">
        <v>42229</v>
      </c>
      <c r="K568" s="84"/>
      <c r="L568" s="82" t="s">
        <v>13</v>
      </c>
      <c r="M568" s="82"/>
      <c r="N568" s="85">
        <v>91.5</v>
      </c>
      <c r="O568" s="85" t="e">
        <f>#N/A</f>
        <v>#N/A</v>
      </c>
    </row>
    <row r="569" spans="1:15" ht="45" customHeight="1" x14ac:dyDescent="0.25">
      <c r="A569" s="9" t="s">
        <v>214</v>
      </c>
      <c r="B569" s="81" t="s">
        <v>235</v>
      </c>
      <c r="C569" s="81"/>
      <c r="D569" s="82">
        <v>1</v>
      </c>
      <c r="E569" s="82"/>
      <c r="F569" s="83" t="s">
        <v>29</v>
      </c>
      <c r="G569" s="83"/>
      <c r="H569" s="84">
        <v>42229</v>
      </c>
      <c r="I569" s="84"/>
      <c r="J569" s="84">
        <v>42229</v>
      </c>
      <c r="K569" s="84"/>
      <c r="L569" s="82" t="s">
        <v>13</v>
      </c>
      <c r="M569" s="82"/>
      <c r="N569" s="85">
        <v>149</v>
      </c>
      <c r="O569" s="85" t="e">
        <f>#N/A</f>
        <v>#N/A</v>
      </c>
    </row>
    <row r="570" spans="1:15" ht="45" customHeight="1" x14ac:dyDescent="0.25">
      <c r="A570" s="9" t="s">
        <v>214</v>
      </c>
      <c r="B570" s="81" t="s">
        <v>234</v>
      </c>
      <c r="C570" s="81"/>
      <c r="D570" s="82">
        <v>1</v>
      </c>
      <c r="E570" s="82"/>
      <c r="F570" s="83" t="s">
        <v>29</v>
      </c>
      <c r="G570" s="83"/>
      <c r="H570" s="84">
        <v>42243</v>
      </c>
      <c r="I570" s="84"/>
      <c r="J570" s="84">
        <v>42243</v>
      </c>
      <c r="K570" s="84"/>
      <c r="L570" s="82" t="s">
        <v>13</v>
      </c>
      <c r="M570" s="82"/>
      <c r="N570" s="85">
        <v>101.4</v>
      </c>
      <c r="O570" s="85" t="e">
        <f>#N/A</f>
        <v>#N/A</v>
      </c>
    </row>
    <row r="571" spans="1:15" ht="45" customHeight="1" x14ac:dyDescent="0.25">
      <c r="A571" s="9" t="s">
        <v>214</v>
      </c>
      <c r="B571" s="81" t="s">
        <v>234</v>
      </c>
      <c r="C571" s="81"/>
      <c r="D571" s="82">
        <v>1</v>
      </c>
      <c r="E571" s="82"/>
      <c r="F571" s="83" t="s">
        <v>29</v>
      </c>
      <c r="G571" s="83"/>
      <c r="H571" s="84">
        <v>42243</v>
      </c>
      <c r="I571" s="84"/>
      <c r="J571" s="84">
        <v>42243</v>
      </c>
      <c r="K571" s="84"/>
      <c r="L571" s="82" t="s">
        <v>13</v>
      </c>
      <c r="M571" s="82"/>
      <c r="N571" s="85">
        <v>200</v>
      </c>
      <c r="O571" s="85" t="e">
        <f>#N/A</f>
        <v>#N/A</v>
      </c>
    </row>
    <row r="572" spans="1:15" ht="45" customHeight="1" x14ac:dyDescent="0.25">
      <c r="A572" s="9" t="s">
        <v>214</v>
      </c>
      <c r="B572" s="81" t="s">
        <v>234</v>
      </c>
      <c r="C572" s="81"/>
      <c r="D572" s="82">
        <v>1</v>
      </c>
      <c r="E572" s="82"/>
      <c r="F572" s="83" t="s">
        <v>29</v>
      </c>
      <c r="G572" s="83"/>
      <c r="H572" s="84">
        <v>42240</v>
      </c>
      <c r="I572" s="84"/>
      <c r="J572" s="84">
        <v>42240</v>
      </c>
      <c r="K572" s="84"/>
      <c r="L572" s="82" t="s">
        <v>13</v>
      </c>
      <c r="M572" s="82"/>
      <c r="N572" s="85">
        <v>154.69999999999999</v>
      </c>
      <c r="O572" s="85" t="e">
        <f>#N/A</f>
        <v>#N/A</v>
      </c>
    </row>
    <row r="573" spans="1:15" ht="45" customHeight="1" x14ac:dyDescent="0.25">
      <c r="A573" s="9" t="s">
        <v>214</v>
      </c>
      <c r="B573" s="81" t="s">
        <v>234</v>
      </c>
      <c r="C573" s="81"/>
      <c r="D573" s="82">
        <v>1</v>
      </c>
      <c r="E573" s="82"/>
      <c r="F573" s="83" t="s">
        <v>29</v>
      </c>
      <c r="G573" s="83"/>
      <c r="H573" s="84">
        <v>42241</v>
      </c>
      <c r="I573" s="84"/>
      <c r="J573" s="84">
        <v>42241</v>
      </c>
      <c r="K573" s="84"/>
      <c r="L573" s="82" t="s">
        <v>13</v>
      </c>
      <c r="M573" s="82"/>
      <c r="N573" s="85">
        <v>103.8</v>
      </c>
      <c r="O573" s="85" t="e">
        <f>#N/A</f>
        <v>#N/A</v>
      </c>
    </row>
    <row r="574" spans="1:15" ht="45" customHeight="1" x14ac:dyDescent="0.25">
      <c r="A574" s="9" t="s">
        <v>214</v>
      </c>
      <c r="B574" s="81" t="s">
        <v>234</v>
      </c>
      <c r="C574" s="81"/>
      <c r="D574" s="82">
        <v>1</v>
      </c>
      <c r="E574" s="82"/>
      <c r="F574" s="83" t="s">
        <v>29</v>
      </c>
      <c r="G574" s="83"/>
      <c r="H574" s="84">
        <v>42237</v>
      </c>
      <c r="I574" s="84"/>
      <c r="J574" s="84">
        <v>42237</v>
      </c>
      <c r="K574" s="84"/>
      <c r="L574" s="82" t="s">
        <v>13</v>
      </c>
      <c r="M574" s="82"/>
      <c r="N574" s="85">
        <v>110.95</v>
      </c>
      <c r="O574" s="85" t="e">
        <f>#N/A</f>
        <v>#N/A</v>
      </c>
    </row>
    <row r="575" spans="1:15" ht="45" customHeight="1" x14ac:dyDescent="0.25">
      <c r="A575" s="9" t="s">
        <v>214</v>
      </c>
      <c r="B575" s="81" t="s">
        <v>234</v>
      </c>
      <c r="C575" s="81"/>
      <c r="D575" s="82">
        <v>1</v>
      </c>
      <c r="E575" s="82"/>
      <c r="F575" s="83" t="s">
        <v>29</v>
      </c>
      <c r="G575" s="83"/>
      <c r="H575" s="84">
        <v>42234</v>
      </c>
      <c r="I575" s="84"/>
      <c r="J575" s="84">
        <v>42234</v>
      </c>
      <c r="K575" s="84"/>
      <c r="L575" s="82" t="s">
        <v>13</v>
      </c>
      <c r="M575" s="82"/>
      <c r="N575" s="85">
        <v>124.2</v>
      </c>
      <c r="O575" s="85" t="e">
        <f>#N/A</f>
        <v>#N/A</v>
      </c>
    </row>
    <row r="576" spans="1:15" ht="45" customHeight="1" x14ac:dyDescent="0.25">
      <c r="A576" s="9" t="s">
        <v>214</v>
      </c>
      <c r="B576" s="81" t="s">
        <v>14</v>
      </c>
      <c r="C576" s="81"/>
      <c r="D576" s="82">
        <v>1</v>
      </c>
      <c r="E576" s="82"/>
      <c r="F576" s="83" t="s">
        <v>15</v>
      </c>
      <c r="G576" s="83"/>
      <c r="H576" s="84">
        <v>42234</v>
      </c>
      <c r="I576" s="84"/>
      <c r="J576" s="84">
        <v>42234</v>
      </c>
      <c r="K576" s="84"/>
      <c r="L576" s="82" t="s">
        <v>13</v>
      </c>
      <c r="M576" s="82"/>
      <c r="N576" s="85">
        <v>860</v>
      </c>
      <c r="O576" s="85" t="e">
        <f>#N/A</f>
        <v>#N/A</v>
      </c>
    </row>
    <row r="577" spans="1:15" ht="45" customHeight="1" x14ac:dyDescent="0.25">
      <c r="A577" s="9" t="s">
        <v>214</v>
      </c>
      <c r="B577" s="81" t="s">
        <v>14</v>
      </c>
      <c r="C577" s="81"/>
      <c r="D577" s="82">
        <v>1</v>
      </c>
      <c r="E577" s="82"/>
      <c r="F577" s="83" t="s">
        <v>15</v>
      </c>
      <c r="G577" s="83"/>
      <c r="H577" s="84">
        <v>42019</v>
      </c>
      <c r="I577" s="84"/>
      <c r="J577" s="84">
        <v>42019</v>
      </c>
      <c r="K577" s="84"/>
      <c r="L577" s="82" t="s">
        <v>13</v>
      </c>
      <c r="M577" s="82"/>
      <c r="N577" s="85">
        <v>1300</v>
      </c>
      <c r="O577" s="85" t="e">
        <f>#N/A</f>
        <v>#N/A</v>
      </c>
    </row>
    <row r="578" spans="1:15" ht="45" customHeight="1" x14ac:dyDescent="0.25">
      <c r="A578" s="9" t="s">
        <v>214</v>
      </c>
      <c r="B578" s="81" t="s">
        <v>237</v>
      </c>
      <c r="C578" s="81"/>
      <c r="D578" s="82">
        <v>1</v>
      </c>
      <c r="E578" s="82"/>
      <c r="F578" s="83" t="s">
        <v>29</v>
      </c>
      <c r="G578" s="83"/>
      <c r="H578" s="84">
        <v>42226</v>
      </c>
      <c r="I578" s="84"/>
      <c r="J578" s="84">
        <v>42226</v>
      </c>
      <c r="K578" s="84"/>
      <c r="L578" s="82" t="s">
        <v>13</v>
      </c>
      <c r="M578" s="82"/>
      <c r="N578" s="85">
        <v>484</v>
      </c>
      <c r="O578" s="85" t="e">
        <f>#N/A</f>
        <v>#N/A</v>
      </c>
    </row>
    <row r="579" spans="1:15" ht="45" customHeight="1" x14ac:dyDescent="0.25">
      <c r="A579" s="9" t="s">
        <v>214</v>
      </c>
      <c r="B579" s="81" t="s">
        <v>237</v>
      </c>
      <c r="C579" s="81"/>
      <c r="D579" s="82">
        <v>1</v>
      </c>
      <c r="E579" s="82"/>
      <c r="F579" s="83" t="s">
        <v>29</v>
      </c>
      <c r="G579" s="83"/>
      <c r="H579" s="84">
        <v>42228</v>
      </c>
      <c r="I579" s="84"/>
      <c r="J579" s="84">
        <v>42228</v>
      </c>
      <c r="K579" s="84"/>
      <c r="L579" s="82" t="s">
        <v>13</v>
      </c>
      <c r="M579" s="82"/>
      <c r="N579" s="85">
        <v>484</v>
      </c>
      <c r="O579" s="85" t="e">
        <f>#N/A</f>
        <v>#N/A</v>
      </c>
    </row>
    <row r="580" spans="1:15" ht="45" customHeight="1" x14ac:dyDescent="0.25">
      <c r="A580" s="9" t="s">
        <v>214</v>
      </c>
      <c r="B580" s="81" t="s">
        <v>238</v>
      </c>
      <c r="C580" s="81"/>
      <c r="D580" s="82">
        <v>1</v>
      </c>
      <c r="E580" s="82"/>
      <c r="F580" s="83" t="s">
        <v>29</v>
      </c>
      <c r="G580" s="83"/>
      <c r="H580" s="84">
        <v>42222</v>
      </c>
      <c r="I580" s="84"/>
      <c r="J580" s="84">
        <v>42222</v>
      </c>
      <c r="K580" s="84"/>
      <c r="L580" s="82" t="s">
        <v>13</v>
      </c>
      <c r="M580" s="82"/>
      <c r="N580" s="85">
        <v>208</v>
      </c>
      <c r="O580" s="85" t="e">
        <f>#N/A</f>
        <v>#N/A</v>
      </c>
    </row>
    <row r="581" spans="1:15" ht="45" customHeight="1" x14ac:dyDescent="0.25">
      <c r="A581" s="9" t="s">
        <v>214</v>
      </c>
      <c r="B581" s="81" t="s">
        <v>239</v>
      </c>
      <c r="C581" s="81"/>
      <c r="D581" s="82">
        <v>1</v>
      </c>
      <c r="E581" s="82"/>
      <c r="F581" s="83" t="s">
        <v>29</v>
      </c>
      <c r="G581" s="83"/>
      <c r="H581" s="84">
        <v>42235</v>
      </c>
      <c r="I581" s="84"/>
      <c r="J581" s="84">
        <v>42235</v>
      </c>
      <c r="K581" s="84"/>
      <c r="L581" s="82" t="s">
        <v>13</v>
      </c>
      <c r="M581" s="82"/>
      <c r="N581" s="85">
        <v>416</v>
      </c>
      <c r="O581" s="85" t="e">
        <f>#N/A</f>
        <v>#N/A</v>
      </c>
    </row>
    <row r="582" spans="1:15" ht="45" customHeight="1" x14ac:dyDescent="0.25">
      <c r="A582" s="9" t="s">
        <v>214</v>
      </c>
      <c r="B582" s="81" t="s">
        <v>239</v>
      </c>
      <c r="C582" s="81"/>
      <c r="D582" s="82">
        <v>1</v>
      </c>
      <c r="E582" s="82"/>
      <c r="F582" s="83" t="s">
        <v>29</v>
      </c>
      <c r="G582" s="83"/>
      <c r="H582" s="84">
        <v>42234</v>
      </c>
      <c r="I582" s="84"/>
      <c r="J582" s="84">
        <v>42234</v>
      </c>
      <c r="K582" s="84"/>
      <c r="L582" s="82" t="s">
        <v>13</v>
      </c>
      <c r="M582" s="82"/>
      <c r="N582" s="85">
        <v>416</v>
      </c>
      <c r="O582" s="85" t="e">
        <f>#N/A</f>
        <v>#N/A</v>
      </c>
    </row>
    <row r="583" spans="1:15" ht="45" customHeight="1" x14ac:dyDescent="0.25">
      <c r="A583" s="9" t="s">
        <v>214</v>
      </c>
      <c r="B583" s="81" t="s">
        <v>239</v>
      </c>
      <c r="C583" s="81"/>
      <c r="D583" s="82">
        <v>1</v>
      </c>
      <c r="E583" s="82"/>
      <c r="F583" s="83" t="s">
        <v>29</v>
      </c>
      <c r="G583" s="83"/>
      <c r="H583" s="84">
        <v>42233</v>
      </c>
      <c r="I583" s="84"/>
      <c r="J583" s="84">
        <v>42233</v>
      </c>
      <c r="K583" s="84"/>
      <c r="L583" s="82" t="s">
        <v>13</v>
      </c>
      <c r="M583" s="82"/>
      <c r="N583" s="85">
        <v>416</v>
      </c>
      <c r="O583" s="85" t="e">
        <f>#N/A</f>
        <v>#N/A</v>
      </c>
    </row>
    <row r="584" spans="1:15" ht="45" customHeight="1" x14ac:dyDescent="0.25">
      <c r="A584" s="9" t="s">
        <v>214</v>
      </c>
      <c r="B584" s="81" t="s">
        <v>240</v>
      </c>
      <c r="C584" s="81"/>
      <c r="D584" s="82">
        <v>1</v>
      </c>
      <c r="E584" s="82"/>
      <c r="F584" s="83" t="s">
        <v>29</v>
      </c>
      <c r="G584" s="83"/>
      <c r="H584" s="84">
        <v>42233</v>
      </c>
      <c r="I584" s="84"/>
      <c r="J584" s="84">
        <v>42233</v>
      </c>
      <c r="K584" s="84"/>
      <c r="L584" s="82" t="s">
        <v>13</v>
      </c>
      <c r="M584" s="82"/>
      <c r="N584" s="85">
        <v>456</v>
      </c>
      <c r="O584" s="85" t="e">
        <f>#N/A</f>
        <v>#N/A</v>
      </c>
    </row>
    <row r="585" spans="1:15" ht="45" customHeight="1" x14ac:dyDescent="0.25">
      <c r="A585" s="9" t="s">
        <v>214</v>
      </c>
      <c r="B585" s="81" t="s">
        <v>239</v>
      </c>
      <c r="C585" s="81"/>
      <c r="D585" s="82">
        <v>1</v>
      </c>
      <c r="E585" s="82"/>
      <c r="F585" s="83" t="s">
        <v>29</v>
      </c>
      <c r="G585" s="83"/>
      <c r="H585" s="84">
        <v>42230</v>
      </c>
      <c r="I585" s="84"/>
      <c r="J585" s="84">
        <v>42230</v>
      </c>
      <c r="K585" s="84"/>
      <c r="L585" s="82" t="s">
        <v>13</v>
      </c>
      <c r="M585" s="82"/>
      <c r="N585" s="85">
        <v>416</v>
      </c>
      <c r="O585" s="85" t="e">
        <f>#N/A</f>
        <v>#N/A</v>
      </c>
    </row>
    <row r="586" spans="1:15" ht="45" customHeight="1" x14ac:dyDescent="0.25">
      <c r="A586" s="9" t="s">
        <v>214</v>
      </c>
      <c r="B586" s="81" t="s">
        <v>239</v>
      </c>
      <c r="C586" s="81"/>
      <c r="D586" s="82">
        <v>1</v>
      </c>
      <c r="E586" s="82"/>
      <c r="F586" s="83" t="s">
        <v>29</v>
      </c>
      <c r="G586" s="83"/>
      <c r="H586" s="84">
        <v>42228</v>
      </c>
      <c r="I586" s="84"/>
      <c r="J586" s="84">
        <v>42228</v>
      </c>
      <c r="K586" s="84"/>
      <c r="L586" s="82" t="s">
        <v>13</v>
      </c>
      <c r="M586" s="82"/>
      <c r="N586" s="85">
        <v>446</v>
      </c>
      <c r="O586" s="85" t="e">
        <f>#N/A</f>
        <v>#N/A</v>
      </c>
    </row>
    <row r="587" spans="1:15" ht="45" customHeight="1" x14ac:dyDescent="0.25">
      <c r="A587" s="9" t="s">
        <v>214</v>
      </c>
      <c r="B587" s="81" t="s">
        <v>237</v>
      </c>
      <c r="C587" s="81"/>
      <c r="D587" s="82">
        <v>1</v>
      </c>
      <c r="E587" s="82"/>
      <c r="F587" s="83" t="s">
        <v>29</v>
      </c>
      <c r="G587" s="83"/>
      <c r="H587" s="84">
        <v>42226</v>
      </c>
      <c r="I587" s="84"/>
      <c r="J587" s="84">
        <v>42226</v>
      </c>
      <c r="K587" s="84"/>
      <c r="L587" s="82" t="s">
        <v>13</v>
      </c>
      <c r="M587" s="82"/>
      <c r="N587" s="85">
        <v>406</v>
      </c>
      <c r="O587" s="85" t="e">
        <f>#N/A</f>
        <v>#N/A</v>
      </c>
    </row>
    <row r="588" spans="1:15" ht="45" customHeight="1" x14ac:dyDescent="0.25">
      <c r="A588" s="9" t="s">
        <v>214</v>
      </c>
      <c r="B588" s="81" t="s">
        <v>241</v>
      </c>
      <c r="C588" s="81"/>
      <c r="D588" s="82">
        <v>1</v>
      </c>
      <c r="E588" s="82"/>
      <c r="F588" s="83" t="s">
        <v>29</v>
      </c>
      <c r="G588" s="83"/>
      <c r="H588" s="84">
        <v>42219</v>
      </c>
      <c r="I588" s="84"/>
      <c r="J588" s="84">
        <v>42219</v>
      </c>
      <c r="K588" s="84"/>
      <c r="L588" s="82" t="s">
        <v>13</v>
      </c>
      <c r="M588" s="82"/>
      <c r="N588" s="85">
        <v>299.99</v>
      </c>
      <c r="O588" s="85" t="e">
        <f>#N/A</f>
        <v>#N/A</v>
      </c>
    </row>
    <row r="589" spans="1:15" ht="45" customHeight="1" x14ac:dyDescent="0.25">
      <c r="A589" s="9" t="s">
        <v>214</v>
      </c>
      <c r="B589" s="81" t="s">
        <v>242</v>
      </c>
      <c r="C589" s="81"/>
      <c r="D589" s="82">
        <v>1</v>
      </c>
      <c r="E589" s="82"/>
      <c r="F589" s="83" t="s">
        <v>29</v>
      </c>
      <c r="G589" s="83"/>
      <c r="H589" s="84">
        <v>42219</v>
      </c>
      <c r="I589" s="84"/>
      <c r="J589" s="84">
        <v>42219</v>
      </c>
      <c r="K589" s="84"/>
      <c r="L589" s="82" t="s">
        <v>13</v>
      </c>
      <c r="M589" s="82"/>
      <c r="N589" s="85">
        <v>299.99</v>
      </c>
      <c r="O589" s="85" t="e">
        <f>#N/A</f>
        <v>#N/A</v>
      </c>
    </row>
    <row r="590" spans="1:15" ht="45" customHeight="1" x14ac:dyDescent="0.25">
      <c r="A590" s="9" t="s">
        <v>214</v>
      </c>
      <c r="B590" s="81" t="s">
        <v>237</v>
      </c>
      <c r="C590" s="81"/>
      <c r="D590" s="82">
        <v>1</v>
      </c>
      <c r="E590" s="82"/>
      <c r="F590" s="83" t="s">
        <v>29</v>
      </c>
      <c r="G590" s="83"/>
      <c r="H590" s="84">
        <v>42227</v>
      </c>
      <c r="I590" s="84"/>
      <c r="J590" s="84">
        <v>42227</v>
      </c>
      <c r="K590" s="84"/>
      <c r="L590" s="82" t="s">
        <v>13</v>
      </c>
      <c r="M590" s="82"/>
      <c r="N590" s="85">
        <v>406</v>
      </c>
      <c r="O590" s="85" t="e">
        <f>#N/A</f>
        <v>#N/A</v>
      </c>
    </row>
    <row r="591" spans="1:15" ht="45" customHeight="1" x14ac:dyDescent="0.25">
      <c r="A591" s="9" t="s">
        <v>214</v>
      </c>
      <c r="B591" s="81" t="s">
        <v>237</v>
      </c>
      <c r="C591" s="81"/>
      <c r="D591" s="82">
        <v>1</v>
      </c>
      <c r="E591" s="82"/>
      <c r="F591" s="83" t="s">
        <v>29</v>
      </c>
      <c r="G591" s="83"/>
      <c r="H591" s="84">
        <v>42226</v>
      </c>
      <c r="I591" s="84"/>
      <c r="J591" s="84">
        <v>42226</v>
      </c>
      <c r="K591" s="84"/>
      <c r="L591" s="82" t="s">
        <v>13</v>
      </c>
      <c r="M591" s="82"/>
      <c r="N591" s="85">
        <v>200</v>
      </c>
      <c r="O591" s="85" t="e">
        <f>#N/A</f>
        <v>#N/A</v>
      </c>
    </row>
    <row r="592" spans="1:15" ht="45" customHeight="1" x14ac:dyDescent="0.25">
      <c r="A592" s="9" t="s">
        <v>214</v>
      </c>
      <c r="B592" s="81" t="s">
        <v>237</v>
      </c>
      <c r="C592" s="81"/>
      <c r="D592" s="82">
        <v>1</v>
      </c>
      <c r="E592" s="82"/>
      <c r="F592" s="83" t="s">
        <v>29</v>
      </c>
      <c r="G592" s="83"/>
      <c r="H592" s="84">
        <v>42228</v>
      </c>
      <c r="I592" s="84"/>
      <c r="J592" s="84">
        <v>42228</v>
      </c>
      <c r="K592" s="84"/>
      <c r="L592" s="82" t="s">
        <v>13</v>
      </c>
      <c r="M592" s="82"/>
      <c r="N592" s="85">
        <v>200</v>
      </c>
      <c r="O592" s="85" t="e">
        <f>#N/A</f>
        <v>#N/A</v>
      </c>
    </row>
    <row r="593" spans="1:15" ht="45" customHeight="1" x14ac:dyDescent="0.25">
      <c r="A593" s="9" t="s">
        <v>214</v>
      </c>
      <c r="B593" s="81" t="s">
        <v>238</v>
      </c>
      <c r="C593" s="81"/>
      <c r="D593" s="82">
        <v>1</v>
      </c>
      <c r="E593" s="82"/>
      <c r="F593" s="83" t="s">
        <v>29</v>
      </c>
      <c r="G593" s="83"/>
      <c r="H593" s="84">
        <v>42222</v>
      </c>
      <c r="I593" s="84"/>
      <c r="J593" s="84">
        <v>42222</v>
      </c>
      <c r="K593" s="84"/>
      <c r="L593" s="82" t="s">
        <v>13</v>
      </c>
      <c r="M593" s="82"/>
      <c r="N593" s="85">
        <v>200</v>
      </c>
      <c r="O593" s="85" t="e">
        <f>#N/A</f>
        <v>#N/A</v>
      </c>
    </row>
    <row r="594" spans="1:15" ht="45" customHeight="1" x14ac:dyDescent="0.25">
      <c r="A594" s="9" t="s">
        <v>214</v>
      </c>
      <c r="B594" s="81" t="s">
        <v>239</v>
      </c>
      <c r="C594" s="81"/>
      <c r="D594" s="82">
        <v>1</v>
      </c>
      <c r="E594" s="82"/>
      <c r="F594" s="83" t="s">
        <v>29</v>
      </c>
      <c r="G594" s="83"/>
      <c r="H594" s="84">
        <v>42235</v>
      </c>
      <c r="I594" s="84"/>
      <c r="J594" s="84">
        <v>42235</v>
      </c>
      <c r="K594" s="84"/>
      <c r="L594" s="82" t="s">
        <v>13</v>
      </c>
      <c r="M594" s="82"/>
      <c r="N594" s="85">
        <v>146</v>
      </c>
      <c r="O594" s="85" t="e">
        <f>#N/A</f>
        <v>#N/A</v>
      </c>
    </row>
    <row r="595" spans="1:15" ht="45" customHeight="1" x14ac:dyDescent="0.25">
      <c r="A595" s="9" t="s">
        <v>214</v>
      </c>
      <c r="B595" s="81" t="s">
        <v>239</v>
      </c>
      <c r="C595" s="81"/>
      <c r="D595" s="82">
        <v>1</v>
      </c>
      <c r="E595" s="82"/>
      <c r="F595" s="83" t="s">
        <v>29</v>
      </c>
      <c r="G595" s="83"/>
      <c r="H595" s="84">
        <v>42234</v>
      </c>
      <c r="I595" s="84"/>
      <c r="J595" s="84">
        <v>42234</v>
      </c>
      <c r="K595" s="84"/>
      <c r="L595" s="82" t="s">
        <v>13</v>
      </c>
      <c r="M595" s="82"/>
      <c r="N595" s="85">
        <v>200</v>
      </c>
      <c r="O595" s="85" t="e">
        <f>#N/A</f>
        <v>#N/A</v>
      </c>
    </row>
    <row r="596" spans="1:15" ht="45" customHeight="1" x14ac:dyDescent="0.25">
      <c r="A596" s="9" t="s">
        <v>214</v>
      </c>
      <c r="B596" s="81" t="s">
        <v>239</v>
      </c>
      <c r="C596" s="81"/>
      <c r="D596" s="82">
        <v>1</v>
      </c>
      <c r="E596" s="82"/>
      <c r="F596" s="83" t="s">
        <v>29</v>
      </c>
      <c r="G596" s="83"/>
      <c r="H596" s="84">
        <v>42233</v>
      </c>
      <c r="I596" s="84"/>
      <c r="J596" s="84">
        <v>42233</v>
      </c>
      <c r="K596" s="84"/>
      <c r="L596" s="82" t="s">
        <v>13</v>
      </c>
      <c r="M596" s="82"/>
      <c r="N596" s="85">
        <v>157</v>
      </c>
      <c r="O596" s="85" t="e">
        <f>#N/A</f>
        <v>#N/A</v>
      </c>
    </row>
    <row r="597" spans="1:15" ht="45" customHeight="1" x14ac:dyDescent="0.25">
      <c r="A597" s="9" t="s">
        <v>214</v>
      </c>
      <c r="B597" s="81" t="s">
        <v>239</v>
      </c>
      <c r="C597" s="81"/>
      <c r="D597" s="82">
        <v>1</v>
      </c>
      <c r="E597" s="82"/>
      <c r="F597" s="83" t="s">
        <v>29</v>
      </c>
      <c r="G597" s="83"/>
      <c r="H597" s="84">
        <v>42230</v>
      </c>
      <c r="I597" s="84"/>
      <c r="J597" s="84">
        <v>42230</v>
      </c>
      <c r="K597" s="84"/>
      <c r="L597" s="82" t="s">
        <v>13</v>
      </c>
      <c r="M597" s="82"/>
      <c r="N597" s="85">
        <v>180</v>
      </c>
      <c r="O597" s="85" t="e">
        <f>#N/A</f>
        <v>#N/A</v>
      </c>
    </row>
    <row r="598" spans="1:15" ht="45" customHeight="1" x14ac:dyDescent="0.25">
      <c r="A598" s="9" t="s">
        <v>214</v>
      </c>
      <c r="B598" s="81" t="s">
        <v>239</v>
      </c>
      <c r="C598" s="81"/>
      <c r="D598" s="82">
        <v>1</v>
      </c>
      <c r="E598" s="82"/>
      <c r="F598" s="83" t="s">
        <v>29</v>
      </c>
      <c r="G598" s="83"/>
      <c r="H598" s="84">
        <v>42228</v>
      </c>
      <c r="I598" s="84"/>
      <c r="J598" s="84">
        <v>42228</v>
      </c>
      <c r="K598" s="84"/>
      <c r="L598" s="82" t="s">
        <v>13</v>
      </c>
      <c r="M598" s="82"/>
      <c r="N598" s="85">
        <v>174.5</v>
      </c>
      <c r="O598" s="85" t="e">
        <f>#N/A</f>
        <v>#N/A</v>
      </c>
    </row>
    <row r="599" spans="1:15" ht="45" customHeight="1" x14ac:dyDescent="0.25">
      <c r="A599" s="9" t="s">
        <v>214</v>
      </c>
      <c r="B599" s="81" t="s">
        <v>237</v>
      </c>
      <c r="C599" s="81"/>
      <c r="D599" s="82">
        <v>1</v>
      </c>
      <c r="E599" s="82"/>
      <c r="F599" s="83" t="s">
        <v>29</v>
      </c>
      <c r="G599" s="83"/>
      <c r="H599" s="84">
        <v>42226</v>
      </c>
      <c r="I599" s="84"/>
      <c r="J599" s="84">
        <v>42226</v>
      </c>
      <c r="K599" s="84"/>
      <c r="L599" s="82" t="s">
        <v>13</v>
      </c>
      <c r="M599" s="82"/>
      <c r="N599" s="85">
        <v>200</v>
      </c>
      <c r="O599" s="85" t="e">
        <f>#N/A</f>
        <v>#N/A</v>
      </c>
    </row>
    <row r="600" spans="1:15" ht="45" customHeight="1" x14ac:dyDescent="0.25">
      <c r="A600" s="9" t="s">
        <v>214</v>
      </c>
      <c r="B600" s="81" t="s">
        <v>237</v>
      </c>
      <c r="C600" s="81"/>
      <c r="D600" s="82">
        <v>1</v>
      </c>
      <c r="E600" s="82"/>
      <c r="F600" s="83" t="s">
        <v>29</v>
      </c>
      <c r="G600" s="83"/>
      <c r="H600" s="84">
        <v>42227</v>
      </c>
      <c r="I600" s="84"/>
      <c r="J600" s="84">
        <v>42227</v>
      </c>
      <c r="K600" s="84"/>
      <c r="L600" s="82" t="s">
        <v>13</v>
      </c>
      <c r="M600" s="82"/>
      <c r="N600" s="85">
        <v>200</v>
      </c>
      <c r="O600" s="85" t="e">
        <f>#N/A</f>
        <v>#N/A</v>
      </c>
    </row>
    <row r="601" spans="1:15" ht="45" customHeight="1" x14ac:dyDescent="0.25">
      <c r="A601" s="9" t="s">
        <v>214</v>
      </c>
      <c r="B601" s="81" t="s">
        <v>14</v>
      </c>
      <c r="C601" s="81"/>
      <c r="D601" s="82">
        <v>1</v>
      </c>
      <c r="E601" s="82"/>
      <c r="F601" s="83" t="s">
        <v>15</v>
      </c>
      <c r="G601" s="83"/>
      <c r="H601" s="84">
        <v>42227</v>
      </c>
      <c r="I601" s="84"/>
      <c r="J601" s="84">
        <v>42227</v>
      </c>
      <c r="K601" s="84"/>
      <c r="L601" s="82" t="s">
        <v>13</v>
      </c>
      <c r="M601" s="82"/>
      <c r="N601" s="85">
        <v>460</v>
      </c>
      <c r="O601" s="85" t="e">
        <f>#N/A</f>
        <v>#N/A</v>
      </c>
    </row>
    <row r="602" spans="1:15" ht="45" customHeight="1" x14ac:dyDescent="0.25">
      <c r="A602" s="9" t="s">
        <v>214</v>
      </c>
      <c r="B602" s="81" t="s">
        <v>243</v>
      </c>
      <c r="C602" s="81"/>
      <c r="D602" s="82">
        <v>1</v>
      </c>
      <c r="E602" s="82"/>
      <c r="F602" s="83" t="s">
        <v>29</v>
      </c>
      <c r="G602" s="83"/>
      <c r="H602" s="84">
        <v>42241</v>
      </c>
      <c r="I602" s="84"/>
      <c r="J602" s="84">
        <v>42241</v>
      </c>
      <c r="K602" s="84"/>
      <c r="L602" s="82" t="s">
        <v>13</v>
      </c>
      <c r="M602" s="82"/>
      <c r="N602" s="85">
        <v>406</v>
      </c>
      <c r="O602" s="85" t="e">
        <f>#N/A</f>
        <v>#N/A</v>
      </c>
    </row>
    <row r="603" spans="1:15" ht="45" customHeight="1" x14ac:dyDescent="0.25">
      <c r="A603" s="9" t="s">
        <v>214</v>
      </c>
      <c r="B603" s="81" t="s">
        <v>243</v>
      </c>
      <c r="C603" s="81"/>
      <c r="D603" s="82">
        <v>1</v>
      </c>
      <c r="E603" s="82"/>
      <c r="F603" s="83" t="s">
        <v>29</v>
      </c>
      <c r="G603" s="83"/>
      <c r="H603" s="84">
        <v>42240</v>
      </c>
      <c r="I603" s="84"/>
      <c r="J603" s="84">
        <v>42240</v>
      </c>
      <c r="K603" s="84"/>
      <c r="L603" s="82" t="s">
        <v>13</v>
      </c>
      <c r="M603" s="82"/>
      <c r="N603" s="85">
        <v>406</v>
      </c>
      <c r="O603" s="85" t="e">
        <f>#N/A</f>
        <v>#N/A</v>
      </c>
    </row>
    <row r="604" spans="1:15" ht="45" customHeight="1" x14ac:dyDescent="0.25">
      <c r="A604" s="9" t="s">
        <v>214</v>
      </c>
      <c r="B604" s="81" t="s">
        <v>243</v>
      </c>
      <c r="C604" s="81"/>
      <c r="D604" s="82">
        <v>1</v>
      </c>
      <c r="E604" s="82"/>
      <c r="F604" s="83" t="s">
        <v>29</v>
      </c>
      <c r="G604" s="83"/>
      <c r="H604" s="84">
        <v>42237</v>
      </c>
      <c r="I604" s="84"/>
      <c r="J604" s="84">
        <v>42237</v>
      </c>
      <c r="K604" s="84"/>
      <c r="L604" s="82" t="s">
        <v>13</v>
      </c>
      <c r="M604" s="82"/>
      <c r="N604" s="85">
        <v>406</v>
      </c>
      <c r="O604" s="85" t="e">
        <f>#N/A</f>
        <v>#N/A</v>
      </c>
    </row>
    <row r="605" spans="1:15" ht="45" customHeight="1" x14ac:dyDescent="0.25">
      <c r="A605" s="9" t="s">
        <v>214</v>
      </c>
      <c r="B605" s="81" t="s">
        <v>243</v>
      </c>
      <c r="C605" s="81"/>
      <c r="D605" s="82">
        <v>1</v>
      </c>
      <c r="E605" s="82"/>
      <c r="F605" s="83" t="s">
        <v>29</v>
      </c>
      <c r="G605" s="83"/>
      <c r="H605" s="84">
        <v>42236</v>
      </c>
      <c r="I605" s="84"/>
      <c r="J605" s="84">
        <v>42236</v>
      </c>
      <c r="K605" s="84"/>
      <c r="L605" s="82" t="s">
        <v>13</v>
      </c>
      <c r="M605" s="82"/>
      <c r="N605" s="85">
        <v>406</v>
      </c>
      <c r="O605" s="85" t="e">
        <f>#N/A</f>
        <v>#N/A</v>
      </c>
    </row>
    <row r="606" spans="1:15" ht="45" customHeight="1" x14ac:dyDescent="0.25">
      <c r="A606" s="9" t="s">
        <v>214</v>
      </c>
      <c r="B606" s="81" t="s">
        <v>243</v>
      </c>
      <c r="C606" s="81"/>
      <c r="D606" s="82">
        <v>1</v>
      </c>
      <c r="E606" s="82"/>
      <c r="F606" s="83" t="s">
        <v>29</v>
      </c>
      <c r="G606" s="83"/>
      <c r="H606" s="84">
        <v>42237</v>
      </c>
      <c r="I606" s="84"/>
      <c r="J606" s="84">
        <v>42237</v>
      </c>
      <c r="K606" s="84"/>
      <c r="L606" s="82" t="s">
        <v>13</v>
      </c>
      <c r="M606" s="82"/>
      <c r="N606" s="85">
        <v>132</v>
      </c>
      <c r="O606" s="85" t="e">
        <f>#N/A</f>
        <v>#N/A</v>
      </c>
    </row>
    <row r="607" spans="1:15" ht="45" customHeight="1" x14ac:dyDescent="0.25">
      <c r="A607" s="9" t="s">
        <v>214</v>
      </c>
      <c r="B607" s="81" t="s">
        <v>243</v>
      </c>
      <c r="C607" s="81"/>
      <c r="D607" s="82">
        <v>1</v>
      </c>
      <c r="E607" s="82"/>
      <c r="F607" s="83" t="s">
        <v>29</v>
      </c>
      <c r="G607" s="83"/>
      <c r="H607" s="84">
        <v>42230</v>
      </c>
      <c r="I607" s="84"/>
      <c r="J607" s="84">
        <v>42230</v>
      </c>
      <c r="K607" s="84"/>
      <c r="L607" s="82" t="s">
        <v>13</v>
      </c>
      <c r="M607" s="82"/>
      <c r="N607" s="85">
        <v>406</v>
      </c>
      <c r="O607" s="85" t="e">
        <f>#N/A</f>
        <v>#N/A</v>
      </c>
    </row>
    <row r="608" spans="1:15" ht="45" customHeight="1" x14ac:dyDescent="0.25">
      <c r="A608" s="9" t="s">
        <v>214</v>
      </c>
      <c r="B608" s="81" t="s">
        <v>244</v>
      </c>
      <c r="C608" s="81"/>
      <c r="D608" s="82">
        <v>1</v>
      </c>
      <c r="E608" s="82"/>
      <c r="F608" s="83" t="s">
        <v>12</v>
      </c>
      <c r="G608" s="83"/>
      <c r="H608" s="84">
        <v>42223</v>
      </c>
      <c r="I608" s="84"/>
      <c r="J608" s="84">
        <v>42223</v>
      </c>
      <c r="K608" s="84"/>
      <c r="L608" s="82" t="s">
        <v>13</v>
      </c>
      <c r="M608" s="82"/>
      <c r="N608" s="85">
        <v>1350</v>
      </c>
      <c r="O608" s="85" t="e">
        <f>#N/A</f>
        <v>#N/A</v>
      </c>
    </row>
    <row r="609" spans="1:15" ht="45" customHeight="1" x14ac:dyDescent="0.25">
      <c r="A609" s="9" t="s">
        <v>214</v>
      </c>
      <c r="B609" s="81" t="s">
        <v>243</v>
      </c>
      <c r="C609" s="81"/>
      <c r="D609" s="82">
        <v>1</v>
      </c>
      <c r="E609" s="82"/>
      <c r="F609" s="83" t="s">
        <v>29</v>
      </c>
      <c r="G609" s="83"/>
      <c r="H609" s="84">
        <v>42241</v>
      </c>
      <c r="I609" s="84"/>
      <c r="J609" s="84">
        <v>42241</v>
      </c>
      <c r="K609" s="84"/>
      <c r="L609" s="82" t="s">
        <v>13</v>
      </c>
      <c r="M609" s="82"/>
      <c r="N609" s="85">
        <v>121.5</v>
      </c>
      <c r="O609" s="85" t="e">
        <f>#N/A</f>
        <v>#N/A</v>
      </c>
    </row>
    <row r="610" spans="1:15" ht="45" customHeight="1" x14ac:dyDescent="0.25">
      <c r="A610" s="9" t="s">
        <v>214</v>
      </c>
      <c r="B610" s="81" t="s">
        <v>243</v>
      </c>
      <c r="C610" s="81"/>
      <c r="D610" s="82">
        <v>1</v>
      </c>
      <c r="E610" s="82"/>
      <c r="F610" s="83" t="s">
        <v>29</v>
      </c>
      <c r="G610" s="83"/>
      <c r="H610" s="84">
        <v>42240</v>
      </c>
      <c r="I610" s="84"/>
      <c r="J610" s="84">
        <v>42240</v>
      </c>
      <c r="K610" s="84"/>
      <c r="L610" s="82" t="s">
        <v>13</v>
      </c>
      <c r="M610" s="82"/>
      <c r="N610" s="85">
        <v>159.5</v>
      </c>
      <c r="O610" s="85" t="e">
        <f>#N/A</f>
        <v>#N/A</v>
      </c>
    </row>
    <row r="611" spans="1:15" ht="45" customHeight="1" x14ac:dyDescent="0.25">
      <c r="A611" s="9" t="s">
        <v>214</v>
      </c>
      <c r="B611" s="81" t="s">
        <v>243</v>
      </c>
      <c r="C611" s="81"/>
      <c r="D611" s="82">
        <v>1</v>
      </c>
      <c r="E611" s="82"/>
      <c r="F611" s="83" t="s">
        <v>29</v>
      </c>
      <c r="G611" s="83"/>
      <c r="H611" s="84">
        <v>42237</v>
      </c>
      <c r="I611" s="84"/>
      <c r="J611" s="84">
        <v>42237</v>
      </c>
      <c r="K611" s="84"/>
      <c r="L611" s="82" t="s">
        <v>13</v>
      </c>
      <c r="M611" s="82"/>
      <c r="N611" s="85">
        <v>173.6</v>
      </c>
      <c r="O611" s="85" t="e">
        <f>#N/A</f>
        <v>#N/A</v>
      </c>
    </row>
    <row r="612" spans="1:15" ht="45" customHeight="1" x14ac:dyDescent="0.25">
      <c r="A612" s="9" t="s">
        <v>214</v>
      </c>
      <c r="B612" s="81" t="s">
        <v>243</v>
      </c>
      <c r="C612" s="81"/>
      <c r="D612" s="82">
        <v>1</v>
      </c>
      <c r="E612" s="82"/>
      <c r="F612" s="83" t="s">
        <v>29</v>
      </c>
      <c r="G612" s="83"/>
      <c r="H612" s="84">
        <v>42236</v>
      </c>
      <c r="I612" s="84"/>
      <c r="J612" s="84">
        <v>42236</v>
      </c>
      <c r="K612" s="84"/>
      <c r="L612" s="82" t="s">
        <v>13</v>
      </c>
      <c r="M612" s="82"/>
      <c r="N612" s="85">
        <v>192.3</v>
      </c>
      <c r="O612" s="85" t="e">
        <f>#N/A</f>
        <v>#N/A</v>
      </c>
    </row>
    <row r="613" spans="1:15" ht="45" customHeight="1" x14ac:dyDescent="0.25">
      <c r="A613" s="9" t="s">
        <v>214</v>
      </c>
      <c r="B613" s="81" t="s">
        <v>243</v>
      </c>
      <c r="C613" s="81"/>
      <c r="D613" s="82">
        <v>1</v>
      </c>
      <c r="E613" s="82"/>
      <c r="F613" s="83" t="s">
        <v>29</v>
      </c>
      <c r="G613" s="83"/>
      <c r="H613" s="84">
        <v>42237</v>
      </c>
      <c r="I613" s="84"/>
      <c r="J613" s="84">
        <v>42237</v>
      </c>
      <c r="K613" s="84"/>
      <c r="L613" s="82" t="s">
        <v>13</v>
      </c>
      <c r="M613" s="82"/>
      <c r="N613" s="85">
        <v>200</v>
      </c>
      <c r="O613" s="85" t="e">
        <f>#N/A</f>
        <v>#N/A</v>
      </c>
    </row>
    <row r="614" spans="1:15" ht="45" customHeight="1" x14ac:dyDescent="0.25">
      <c r="A614" s="9" t="s">
        <v>214</v>
      </c>
      <c r="B614" s="81" t="s">
        <v>243</v>
      </c>
      <c r="C614" s="81"/>
      <c r="D614" s="82">
        <v>1</v>
      </c>
      <c r="E614" s="82"/>
      <c r="F614" s="83" t="s">
        <v>29</v>
      </c>
      <c r="G614" s="83"/>
      <c r="H614" s="84">
        <v>42230</v>
      </c>
      <c r="I614" s="84"/>
      <c r="J614" s="84">
        <v>42230</v>
      </c>
      <c r="K614" s="84"/>
      <c r="L614" s="82" t="s">
        <v>13</v>
      </c>
      <c r="M614" s="82"/>
      <c r="N614" s="85">
        <v>200</v>
      </c>
      <c r="O614" s="85" t="e">
        <f>#N/A</f>
        <v>#N/A</v>
      </c>
    </row>
    <row r="615" spans="1:15" ht="45" customHeight="1" x14ac:dyDescent="0.25">
      <c r="A615" s="9" t="s">
        <v>214</v>
      </c>
      <c r="B615" s="81" t="s">
        <v>244</v>
      </c>
      <c r="C615" s="81"/>
      <c r="D615" s="82">
        <v>1</v>
      </c>
      <c r="E615" s="82"/>
      <c r="F615" s="83" t="s">
        <v>12</v>
      </c>
      <c r="G615" s="83"/>
      <c r="H615" s="84">
        <v>42223</v>
      </c>
      <c r="I615" s="84"/>
      <c r="J615" s="84">
        <v>42223</v>
      </c>
      <c r="K615" s="84"/>
      <c r="L615" s="82" t="s">
        <v>13</v>
      </c>
      <c r="M615" s="82"/>
      <c r="N615" s="85">
        <v>270</v>
      </c>
      <c r="O615" s="85" t="e">
        <f>#N/A</f>
        <v>#N/A</v>
      </c>
    </row>
    <row r="616" spans="1:15" ht="45" customHeight="1" x14ac:dyDescent="0.25">
      <c r="A616" s="9" t="s">
        <v>214</v>
      </c>
      <c r="B616" s="81" t="s">
        <v>14</v>
      </c>
      <c r="C616" s="81"/>
      <c r="D616" s="82">
        <v>1</v>
      </c>
      <c r="E616" s="82"/>
      <c r="F616" s="83" t="s">
        <v>15</v>
      </c>
      <c r="G616" s="83"/>
      <c r="H616" s="84">
        <v>42223</v>
      </c>
      <c r="I616" s="84"/>
      <c r="J616" s="84">
        <v>42223</v>
      </c>
      <c r="K616" s="84"/>
      <c r="L616" s="82" t="s">
        <v>13</v>
      </c>
      <c r="M616" s="82"/>
      <c r="N616" s="85">
        <v>1000</v>
      </c>
      <c r="O616" s="85" t="e">
        <f>#N/A</f>
        <v>#N/A</v>
      </c>
    </row>
    <row r="617" spans="1:15" ht="45" customHeight="1" x14ac:dyDescent="0.25">
      <c r="A617" s="9" t="s">
        <v>214</v>
      </c>
      <c r="B617" s="81" t="s">
        <v>245</v>
      </c>
      <c r="C617" s="81"/>
      <c r="D617" s="82">
        <v>1</v>
      </c>
      <c r="E617" s="82"/>
      <c r="F617" s="83" t="s">
        <v>12</v>
      </c>
      <c r="G617" s="83"/>
      <c r="H617" s="84">
        <v>42167</v>
      </c>
      <c r="I617" s="84"/>
      <c r="J617" s="84">
        <v>42167</v>
      </c>
      <c r="K617" s="84"/>
      <c r="L617" s="82" t="s">
        <v>13</v>
      </c>
      <c r="M617" s="82"/>
      <c r="N617" s="85">
        <v>10176</v>
      </c>
      <c r="O617" s="85" t="e">
        <f>#N/A</f>
        <v>#N/A</v>
      </c>
    </row>
    <row r="618" spans="1:15" ht="45" customHeight="1" x14ac:dyDescent="0.25">
      <c r="A618" s="9" t="s">
        <v>214</v>
      </c>
      <c r="B618" s="81" t="s">
        <v>245</v>
      </c>
      <c r="C618" s="81"/>
      <c r="D618" s="82">
        <v>1</v>
      </c>
      <c r="E618" s="82"/>
      <c r="F618" s="83" t="s">
        <v>12</v>
      </c>
      <c r="G618" s="83"/>
      <c r="H618" s="84">
        <v>42167</v>
      </c>
      <c r="I618" s="84"/>
      <c r="J618" s="84">
        <v>42167</v>
      </c>
      <c r="K618" s="84"/>
      <c r="L618" s="82" t="s">
        <v>13</v>
      </c>
      <c r="M618" s="82"/>
      <c r="N618" s="85">
        <v>3370</v>
      </c>
      <c r="O618" s="85" t="e">
        <f>#N/A</f>
        <v>#N/A</v>
      </c>
    </row>
    <row r="619" spans="1:15" ht="45" customHeight="1" x14ac:dyDescent="0.25">
      <c r="A619" s="9" t="s">
        <v>214</v>
      </c>
      <c r="B619" s="81" t="s">
        <v>234</v>
      </c>
      <c r="C619" s="81"/>
      <c r="D619" s="82">
        <v>1</v>
      </c>
      <c r="E619" s="82"/>
      <c r="F619" s="83" t="s">
        <v>29</v>
      </c>
      <c r="G619" s="83"/>
      <c r="H619" s="84">
        <v>42244</v>
      </c>
      <c r="I619" s="84"/>
      <c r="J619" s="84">
        <v>42244</v>
      </c>
      <c r="K619" s="84"/>
      <c r="L619" s="82" t="s">
        <v>13</v>
      </c>
      <c r="M619" s="82"/>
      <c r="N619" s="85">
        <v>406</v>
      </c>
      <c r="O619" s="85" t="e">
        <f>#N/A</f>
        <v>#N/A</v>
      </c>
    </row>
    <row r="620" spans="1:15" ht="45" customHeight="1" x14ac:dyDescent="0.25">
      <c r="A620" s="9" t="s">
        <v>214</v>
      </c>
      <c r="B620" s="81" t="s">
        <v>234</v>
      </c>
      <c r="C620" s="81"/>
      <c r="D620" s="82">
        <v>1</v>
      </c>
      <c r="E620" s="82"/>
      <c r="F620" s="83" t="s">
        <v>29</v>
      </c>
      <c r="G620" s="83"/>
      <c r="H620" s="84">
        <v>42272</v>
      </c>
      <c r="I620" s="84"/>
      <c r="J620" s="84">
        <v>42272</v>
      </c>
      <c r="K620" s="84"/>
      <c r="L620" s="82" t="s">
        <v>13</v>
      </c>
      <c r="M620" s="82"/>
      <c r="N620" s="85">
        <v>406</v>
      </c>
      <c r="O620" s="85" t="e">
        <f>#N/A</f>
        <v>#N/A</v>
      </c>
    </row>
    <row r="621" spans="1:15" ht="45" customHeight="1" x14ac:dyDescent="0.25">
      <c r="A621" s="9" t="s">
        <v>214</v>
      </c>
      <c r="B621" s="81" t="s">
        <v>234</v>
      </c>
      <c r="C621" s="81"/>
      <c r="D621" s="82">
        <v>1</v>
      </c>
      <c r="E621" s="82"/>
      <c r="F621" s="83" t="s">
        <v>29</v>
      </c>
      <c r="G621" s="83"/>
      <c r="H621" s="84">
        <v>42264</v>
      </c>
      <c r="I621" s="84"/>
      <c r="J621" s="84">
        <v>42264</v>
      </c>
      <c r="K621" s="84"/>
      <c r="L621" s="82" t="s">
        <v>13</v>
      </c>
      <c r="M621" s="82"/>
      <c r="N621" s="85">
        <v>406</v>
      </c>
      <c r="O621" s="85" t="e">
        <f>#N/A</f>
        <v>#N/A</v>
      </c>
    </row>
    <row r="622" spans="1:15" ht="45" customHeight="1" x14ac:dyDescent="0.25">
      <c r="A622" s="9" t="s">
        <v>214</v>
      </c>
      <c r="B622" s="81" t="s">
        <v>234</v>
      </c>
      <c r="C622" s="81"/>
      <c r="D622" s="82">
        <v>1</v>
      </c>
      <c r="E622" s="82"/>
      <c r="F622" s="83" t="s">
        <v>29</v>
      </c>
      <c r="G622" s="83"/>
      <c r="H622" s="84">
        <v>42248</v>
      </c>
      <c r="I622" s="84"/>
      <c r="J622" s="84">
        <v>42248</v>
      </c>
      <c r="K622" s="84"/>
      <c r="L622" s="82" t="s">
        <v>13</v>
      </c>
      <c r="M622" s="82"/>
      <c r="N622" s="85">
        <v>406</v>
      </c>
      <c r="O622" s="85" t="e">
        <f>#N/A</f>
        <v>#N/A</v>
      </c>
    </row>
    <row r="623" spans="1:15" ht="45" customHeight="1" x14ac:dyDescent="0.25">
      <c r="A623" s="9" t="s">
        <v>214</v>
      </c>
      <c r="B623" s="81" t="s">
        <v>234</v>
      </c>
      <c r="C623" s="81"/>
      <c r="D623" s="82">
        <v>1</v>
      </c>
      <c r="E623" s="82"/>
      <c r="F623" s="83" t="s">
        <v>29</v>
      </c>
      <c r="G623" s="83"/>
      <c r="H623" s="84">
        <v>42275</v>
      </c>
      <c r="I623" s="84"/>
      <c r="J623" s="84">
        <v>42275</v>
      </c>
      <c r="K623" s="84"/>
      <c r="L623" s="82" t="s">
        <v>13</v>
      </c>
      <c r="M623" s="82"/>
      <c r="N623" s="85">
        <v>484</v>
      </c>
      <c r="O623" s="85" t="e">
        <f>#N/A</f>
        <v>#N/A</v>
      </c>
    </row>
    <row r="624" spans="1:15" ht="45" customHeight="1" x14ac:dyDescent="0.25">
      <c r="A624" s="9" t="s">
        <v>214</v>
      </c>
      <c r="B624" s="81" t="s">
        <v>234</v>
      </c>
      <c r="C624" s="81"/>
      <c r="D624" s="82">
        <v>1</v>
      </c>
      <c r="E624" s="82"/>
      <c r="F624" s="83" t="s">
        <v>29</v>
      </c>
      <c r="G624" s="83"/>
      <c r="H624" s="84">
        <v>42269</v>
      </c>
      <c r="I624" s="84"/>
      <c r="J624" s="84">
        <v>42269</v>
      </c>
      <c r="K624" s="84"/>
      <c r="L624" s="82" t="s">
        <v>13</v>
      </c>
      <c r="M624" s="82"/>
      <c r="N624" s="85">
        <v>406</v>
      </c>
      <c r="O624" s="85" t="e">
        <f>#N/A</f>
        <v>#N/A</v>
      </c>
    </row>
    <row r="625" spans="1:15" ht="45" customHeight="1" x14ac:dyDescent="0.25">
      <c r="A625" s="9" t="s">
        <v>214</v>
      </c>
      <c r="B625" s="81" t="s">
        <v>234</v>
      </c>
      <c r="C625" s="81"/>
      <c r="D625" s="82">
        <v>1</v>
      </c>
      <c r="E625" s="82"/>
      <c r="F625" s="83" t="s">
        <v>29</v>
      </c>
      <c r="G625" s="83"/>
      <c r="H625" s="84">
        <v>42271</v>
      </c>
      <c r="I625" s="84"/>
      <c r="J625" s="84">
        <v>42271</v>
      </c>
      <c r="K625" s="84"/>
      <c r="L625" s="82" t="s">
        <v>13</v>
      </c>
      <c r="M625" s="82"/>
      <c r="N625" s="85">
        <v>406</v>
      </c>
      <c r="O625" s="85" t="e">
        <f>#N/A</f>
        <v>#N/A</v>
      </c>
    </row>
    <row r="626" spans="1:15" ht="45" customHeight="1" x14ac:dyDescent="0.25">
      <c r="A626" s="9" t="s">
        <v>214</v>
      </c>
      <c r="B626" s="81" t="s">
        <v>234</v>
      </c>
      <c r="C626" s="81"/>
      <c r="D626" s="82">
        <v>1</v>
      </c>
      <c r="E626" s="82"/>
      <c r="F626" s="83" t="s">
        <v>29</v>
      </c>
      <c r="G626" s="83"/>
      <c r="H626" s="84">
        <v>42268</v>
      </c>
      <c r="I626" s="84"/>
      <c r="J626" s="84">
        <v>42268</v>
      </c>
      <c r="K626" s="84"/>
      <c r="L626" s="82" t="s">
        <v>13</v>
      </c>
      <c r="M626" s="82"/>
      <c r="N626" s="85">
        <v>406</v>
      </c>
      <c r="O626" s="85" t="e">
        <f>#N/A</f>
        <v>#N/A</v>
      </c>
    </row>
    <row r="627" spans="1:15" ht="45" customHeight="1" x14ac:dyDescent="0.25">
      <c r="A627" s="9" t="s">
        <v>214</v>
      </c>
      <c r="B627" s="81" t="s">
        <v>234</v>
      </c>
      <c r="C627" s="81"/>
      <c r="D627" s="82">
        <v>1</v>
      </c>
      <c r="E627" s="82"/>
      <c r="F627" s="83" t="s">
        <v>29</v>
      </c>
      <c r="G627" s="83"/>
      <c r="H627" s="84">
        <v>42258</v>
      </c>
      <c r="I627" s="84"/>
      <c r="J627" s="84">
        <v>42258</v>
      </c>
      <c r="K627" s="84"/>
      <c r="L627" s="82" t="s">
        <v>13</v>
      </c>
      <c r="M627" s="82"/>
      <c r="N627" s="85">
        <v>406</v>
      </c>
      <c r="O627" s="85" t="e">
        <f>#N/A</f>
        <v>#N/A</v>
      </c>
    </row>
    <row r="628" spans="1:15" ht="45" customHeight="1" x14ac:dyDescent="0.25">
      <c r="A628" s="9" t="s">
        <v>214</v>
      </c>
      <c r="B628" s="81" t="s">
        <v>234</v>
      </c>
      <c r="C628" s="81"/>
      <c r="D628" s="82">
        <v>1</v>
      </c>
      <c r="E628" s="82"/>
      <c r="F628" s="83" t="s">
        <v>29</v>
      </c>
      <c r="G628" s="83"/>
      <c r="H628" s="84">
        <v>42258</v>
      </c>
      <c r="I628" s="84"/>
      <c r="J628" s="84">
        <v>42258</v>
      </c>
      <c r="K628" s="84"/>
      <c r="L628" s="82" t="s">
        <v>13</v>
      </c>
      <c r="M628" s="82"/>
      <c r="N628" s="85">
        <v>406</v>
      </c>
      <c r="O628" s="85" t="e">
        <f>#N/A</f>
        <v>#N/A</v>
      </c>
    </row>
    <row r="629" spans="1:15" ht="45" customHeight="1" x14ac:dyDescent="0.25">
      <c r="A629" s="9" t="s">
        <v>214</v>
      </c>
      <c r="B629" s="81" t="s">
        <v>234</v>
      </c>
      <c r="C629" s="81"/>
      <c r="D629" s="82">
        <v>1</v>
      </c>
      <c r="E629" s="82"/>
      <c r="F629" s="83" t="s">
        <v>29</v>
      </c>
      <c r="G629" s="83"/>
      <c r="H629" s="84">
        <v>42251</v>
      </c>
      <c r="I629" s="84"/>
      <c r="J629" s="84">
        <v>42251</v>
      </c>
      <c r="K629" s="84"/>
      <c r="L629" s="82" t="s">
        <v>13</v>
      </c>
      <c r="M629" s="82"/>
      <c r="N629" s="85">
        <v>406</v>
      </c>
      <c r="O629" s="85" t="e">
        <f>#N/A</f>
        <v>#N/A</v>
      </c>
    </row>
    <row r="630" spans="1:15" ht="45" customHeight="1" x14ac:dyDescent="0.25">
      <c r="A630" s="9" t="s">
        <v>214</v>
      </c>
      <c r="B630" s="81" t="s">
        <v>234</v>
      </c>
      <c r="C630" s="81"/>
      <c r="D630" s="82">
        <v>1</v>
      </c>
      <c r="E630" s="82"/>
      <c r="F630" s="83" t="s">
        <v>29</v>
      </c>
      <c r="G630" s="83"/>
      <c r="H630" s="84">
        <v>42244</v>
      </c>
      <c r="I630" s="84"/>
      <c r="J630" s="84">
        <v>42244</v>
      </c>
      <c r="K630" s="84"/>
      <c r="L630" s="82" t="s">
        <v>13</v>
      </c>
      <c r="M630" s="82"/>
      <c r="N630" s="85">
        <v>194.5</v>
      </c>
      <c r="O630" s="85" t="e">
        <f>#N/A</f>
        <v>#N/A</v>
      </c>
    </row>
    <row r="631" spans="1:15" ht="45" customHeight="1" x14ac:dyDescent="0.25">
      <c r="A631" s="9" t="s">
        <v>214</v>
      </c>
      <c r="B631" s="81" t="s">
        <v>234</v>
      </c>
      <c r="C631" s="81"/>
      <c r="D631" s="82">
        <v>1</v>
      </c>
      <c r="E631" s="82"/>
      <c r="F631" s="83" t="s">
        <v>29</v>
      </c>
      <c r="G631" s="83"/>
      <c r="H631" s="84">
        <v>42272</v>
      </c>
      <c r="I631" s="84"/>
      <c r="J631" s="84">
        <v>42272</v>
      </c>
      <c r="K631" s="84"/>
      <c r="L631" s="82" t="s">
        <v>13</v>
      </c>
      <c r="M631" s="82"/>
      <c r="N631" s="85">
        <v>189</v>
      </c>
      <c r="O631" s="85" t="e">
        <f>#N/A</f>
        <v>#N/A</v>
      </c>
    </row>
    <row r="632" spans="1:15" ht="45" customHeight="1" x14ac:dyDescent="0.25">
      <c r="A632" s="9" t="s">
        <v>214</v>
      </c>
      <c r="B632" s="81" t="s">
        <v>234</v>
      </c>
      <c r="C632" s="81"/>
      <c r="D632" s="82">
        <v>1</v>
      </c>
      <c r="E632" s="82"/>
      <c r="F632" s="83" t="s">
        <v>29</v>
      </c>
      <c r="G632" s="83"/>
      <c r="H632" s="84">
        <v>42264</v>
      </c>
      <c r="I632" s="84"/>
      <c r="J632" s="84">
        <v>42264</v>
      </c>
      <c r="K632" s="84"/>
      <c r="L632" s="82" t="s">
        <v>13</v>
      </c>
      <c r="M632" s="82"/>
      <c r="N632" s="85">
        <v>83.3</v>
      </c>
      <c r="O632" s="85" t="e">
        <f>#N/A</f>
        <v>#N/A</v>
      </c>
    </row>
    <row r="633" spans="1:15" ht="45" customHeight="1" x14ac:dyDescent="0.25">
      <c r="A633" s="9" t="s">
        <v>214</v>
      </c>
      <c r="B633" s="81" t="s">
        <v>234</v>
      </c>
      <c r="C633" s="81"/>
      <c r="D633" s="82">
        <v>1</v>
      </c>
      <c r="E633" s="82"/>
      <c r="F633" s="83" t="s">
        <v>29</v>
      </c>
      <c r="G633" s="83"/>
      <c r="H633" s="84">
        <v>42248</v>
      </c>
      <c r="I633" s="84"/>
      <c r="J633" s="84">
        <v>42248</v>
      </c>
      <c r="K633" s="84"/>
      <c r="L633" s="82" t="s">
        <v>13</v>
      </c>
      <c r="M633" s="82"/>
      <c r="N633" s="85">
        <v>50</v>
      </c>
      <c r="O633" s="85" t="e">
        <f>#N/A</f>
        <v>#N/A</v>
      </c>
    </row>
    <row r="634" spans="1:15" ht="45" customHeight="1" x14ac:dyDescent="0.25">
      <c r="A634" s="9" t="s">
        <v>214</v>
      </c>
      <c r="B634" s="81" t="s">
        <v>234</v>
      </c>
      <c r="C634" s="81"/>
      <c r="D634" s="82">
        <v>1</v>
      </c>
      <c r="E634" s="82"/>
      <c r="F634" s="83" t="s">
        <v>29</v>
      </c>
      <c r="G634" s="83"/>
      <c r="H634" s="84">
        <v>42275</v>
      </c>
      <c r="I634" s="84"/>
      <c r="J634" s="84">
        <v>42275</v>
      </c>
      <c r="K634" s="84"/>
      <c r="L634" s="82" t="s">
        <v>13</v>
      </c>
      <c r="M634" s="82"/>
      <c r="N634" s="85">
        <v>200</v>
      </c>
      <c r="O634" s="85" t="e">
        <f>#N/A</f>
        <v>#N/A</v>
      </c>
    </row>
    <row r="635" spans="1:15" ht="45" customHeight="1" x14ac:dyDescent="0.25">
      <c r="A635" s="9" t="s">
        <v>214</v>
      </c>
      <c r="B635" s="81" t="s">
        <v>234</v>
      </c>
      <c r="C635" s="81"/>
      <c r="D635" s="82">
        <v>1</v>
      </c>
      <c r="E635" s="82"/>
      <c r="F635" s="83" t="s">
        <v>29</v>
      </c>
      <c r="G635" s="83"/>
      <c r="H635" s="84">
        <v>42269</v>
      </c>
      <c r="I635" s="84"/>
      <c r="J635" s="84">
        <v>42269</v>
      </c>
      <c r="K635" s="84"/>
      <c r="L635" s="82" t="s">
        <v>13</v>
      </c>
      <c r="M635" s="82"/>
      <c r="N635" s="85">
        <v>166.52</v>
      </c>
      <c r="O635" s="85" t="e">
        <f>#N/A</f>
        <v>#N/A</v>
      </c>
    </row>
    <row r="636" spans="1:15" ht="45" customHeight="1" x14ac:dyDescent="0.25">
      <c r="A636" s="9" t="s">
        <v>214</v>
      </c>
      <c r="B636" s="81" t="s">
        <v>234</v>
      </c>
      <c r="C636" s="81"/>
      <c r="D636" s="82">
        <v>1</v>
      </c>
      <c r="E636" s="82"/>
      <c r="F636" s="83" t="s">
        <v>29</v>
      </c>
      <c r="G636" s="83"/>
      <c r="H636" s="84">
        <v>42271</v>
      </c>
      <c r="I636" s="84"/>
      <c r="J636" s="84">
        <v>42271</v>
      </c>
      <c r="K636" s="84"/>
      <c r="L636" s="82" t="s">
        <v>13</v>
      </c>
      <c r="M636" s="82"/>
      <c r="N636" s="85">
        <v>168.3</v>
      </c>
      <c r="O636" s="85" t="e">
        <f>#N/A</f>
        <v>#N/A</v>
      </c>
    </row>
    <row r="637" spans="1:15" ht="45" customHeight="1" x14ac:dyDescent="0.25">
      <c r="A637" s="9" t="s">
        <v>214</v>
      </c>
      <c r="B637" s="81" t="s">
        <v>234</v>
      </c>
      <c r="C637" s="81"/>
      <c r="D637" s="82">
        <v>1</v>
      </c>
      <c r="E637" s="82"/>
      <c r="F637" s="83" t="s">
        <v>29</v>
      </c>
      <c r="G637" s="83"/>
      <c r="H637" s="84">
        <v>42268</v>
      </c>
      <c r="I637" s="84"/>
      <c r="J637" s="84">
        <v>42268</v>
      </c>
      <c r="K637" s="84"/>
      <c r="L637" s="82" t="s">
        <v>13</v>
      </c>
      <c r="M637" s="82"/>
      <c r="N637" s="85">
        <v>127.4</v>
      </c>
      <c r="O637" s="85" t="e">
        <f>#N/A</f>
        <v>#N/A</v>
      </c>
    </row>
    <row r="638" spans="1:15" ht="45" customHeight="1" x14ac:dyDescent="0.25">
      <c r="A638" s="9" t="s">
        <v>214</v>
      </c>
      <c r="B638" s="81" t="s">
        <v>234</v>
      </c>
      <c r="C638" s="81"/>
      <c r="D638" s="82">
        <v>1</v>
      </c>
      <c r="E638" s="82"/>
      <c r="F638" s="83" t="s">
        <v>29</v>
      </c>
      <c r="G638" s="83"/>
      <c r="H638" s="84">
        <v>42258</v>
      </c>
      <c r="I638" s="84"/>
      <c r="J638" s="84">
        <v>42258</v>
      </c>
      <c r="K638" s="84"/>
      <c r="L638" s="82" t="s">
        <v>13</v>
      </c>
      <c r="M638" s="82"/>
      <c r="N638" s="85">
        <v>179</v>
      </c>
      <c r="O638" s="85" t="e">
        <f>#N/A</f>
        <v>#N/A</v>
      </c>
    </row>
    <row r="639" spans="1:15" ht="45" customHeight="1" x14ac:dyDescent="0.25">
      <c r="A639" s="9" t="s">
        <v>214</v>
      </c>
      <c r="B639" s="81" t="s">
        <v>234</v>
      </c>
      <c r="C639" s="81"/>
      <c r="D639" s="82">
        <v>1</v>
      </c>
      <c r="E639" s="82"/>
      <c r="F639" s="83" t="s">
        <v>29</v>
      </c>
      <c r="G639" s="83"/>
      <c r="H639" s="84">
        <v>42258</v>
      </c>
      <c r="I639" s="84"/>
      <c r="J639" s="84">
        <v>42258</v>
      </c>
      <c r="K639" s="84"/>
      <c r="L639" s="82" t="s">
        <v>13</v>
      </c>
      <c r="M639" s="82"/>
      <c r="N639" s="85">
        <v>136.4</v>
      </c>
      <c r="O639" s="85" t="e">
        <f>#N/A</f>
        <v>#N/A</v>
      </c>
    </row>
    <row r="640" spans="1:15" ht="45" customHeight="1" x14ac:dyDescent="0.25">
      <c r="A640" s="9" t="s">
        <v>214</v>
      </c>
      <c r="B640" s="81" t="s">
        <v>234</v>
      </c>
      <c r="C640" s="81"/>
      <c r="D640" s="82">
        <v>1</v>
      </c>
      <c r="E640" s="82"/>
      <c r="F640" s="83" t="s">
        <v>29</v>
      </c>
      <c r="G640" s="83"/>
      <c r="H640" s="84">
        <v>42251</v>
      </c>
      <c r="I640" s="84"/>
      <c r="J640" s="84">
        <v>42251</v>
      </c>
      <c r="K640" s="84"/>
      <c r="L640" s="82" t="s">
        <v>13</v>
      </c>
      <c r="M640" s="82"/>
      <c r="N640" s="85">
        <v>107.1</v>
      </c>
      <c r="O640" s="85" t="e">
        <f>#N/A</f>
        <v>#N/A</v>
      </c>
    </row>
    <row r="641" spans="1:15" ht="45" customHeight="1" x14ac:dyDescent="0.25">
      <c r="A641" s="9" t="s">
        <v>214</v>
      </c>
      <c r="B641" s="81" t="s">
        <v>14</v>
      </c>
      <c r="C641" s="81"/>
      <c r="D641" s="82">
        <v>1</v>
      </c>
      <c r="E641" s="82"/>
      <c r="F641" s="83" t="s">
        <v>15</v>
      </c>
      <c r="G641" s="83"/>
      <c r="H641" s="84">
        <v>42251</v>
      </c>
      <c r="I641" s="84"/>
      <c r="J641" s="84">
        <v>42251</v>
      </c>
      <c r="K641" s="84"/>
      <c r="L641" s="82" t="s">
        <v>13</v>
      </c>
      <c r="M641" s="82"/>
      <c r="N641" s="85">
        <v>1120</v>
      </c>
      <c r="O641" s="85" t="e">
        <f>#N/A</f>
        <v>#N/A</v>
      </c>
    </row>
    <row r="642" spans="1:15" ht="45" customHeight="1" x14ac:dyDescent="0.25">
      <c r="A642" s="9" t="s">
        <v>214</v>
      </c>
      <c r="B642" s="81" t="s">
        <v>246</v>
      </c>
      <c r="C642" s="81"/>
      <c r="D642" s="82">
        <v>1</v>
      </c>
      <c r="E642" s="82"/>
      <c r="F642" s="83" t="s">
        <v>29</v>
      </c>
      <c r="G642" s="83"/>
      <c r="H642" s="84">
        <v>42278</v>
      </c>
      <c r="I642" s="84"/>
      <c r="J642" s="84">
        <v>42278</v>
      </c>
      <c r="K642" s="84"/>
      <c r="L642" s="82" t="s">
        <v>13</v>
      </c>
      <c r="M642" s="82"/>
      <c r="N642" s="85">
        <v>300</v>
      </c>
      <c r="O642" s="85" t="e">
        <f>#N/A</f>
        <v>#N/A</v>
      </c>
    </row>
    <row r="643" spans="1:15" ht="45" customHeight="1" x14ac:dyDescent="0.25">
      <c r="A643" s="9" t="s">
        <v>214</v>
      </c>
      <c r="B643" s="81" t="s">
        <v>234</v>
      </c>
      <c r="C643" s="81"/>
      <c r="D643" s="82">
        <v>1</v>
      </c>
      <c r="E643" s="82"/>
      <c r="F643" s="83" t="s">
        <v>29</v>
      </c>
      <c r="G643" s="83"/>
      <c r="H643" s="84">
        <v>42279</v>
      </c>
      <c r="I643" s="84"/>
      <c r="J643" s="84">
        <v>42279</v>
      </c>
      <c r="K643" s="84"/>
      <c r="L643" s="82" t="s">
        <v>13</v>
      </c>
      <c r="M643" s="82"/>
      <c r="N643" s="85">
        <v>406</v>
      </c>
      <c r="O643" s="85" t="e">
        <f>#N/A</f>
        <v>#N/A</v>
      </c>
    </row>
    <row r="644" spans="1:15" ht="45" customHeight="1" x14ac:dyDescent="0.25">
      <c r="A644" s="9" t="s">
        <v>214</v>
      </c>
      <c r="B644" s="81" t="s">
        <v>234</v>
      </c>
      <c r="C644" s="81"/>
      <c r="D644" s="82">
        <v>1</v>
      </c>
      <c r="E644" s="82"/>
      <c r="F644" s="83" t="s">
        <v>29</v>
      </c>
      <c r="G644" s="83"/>
      <c r="H644" s="84">
        <v>42277</v>
      </c>
      <c r="I644" s="84"/>
      <c r="J644" s="84">
        <v>42277</v>
      </c>
      <c r="K644" s="84"/>
      <c r="L644" s="82" t="s">
        <v>13</v>
      </c>
      <c r="M644" s="82"/>
      <c r="N644" s="85">
        <v>406</v>
      </c>
      <c r="O644" s="85" t="e">
        <f>#N/A</f>
        <v>#N/A</v>
      </c>
    </row>
    <row r="645" spans="1:15" ht="45" customHeight="1" x14ac:dyDescent="0.25">
      <c r="A645" s="9" t="s">
        <v>214</v>
      </c>
      <c r="B645" s="81" t="s">
        <v>234</v>
      </c>
      <c r="C645" s="81"/>
      <c r="D645" s="82">
        <v>1</v>
      </c>
      <c r="E645" s="82"/>
      <c r="F645" s="83" t="s">
        <v>29</v>
      </c>
      <c r="G645" s="83"/>
      <c r="H645" s="84">
        <v>42276</v>
      </c>
      <c r="I645" s="84"/>
      <c r="J645" s="84">
        <v>42276</v>
      </c>
      <c r="K645" s="84"/>
      <c r="L645" s="82" t="s">
        <v>13</v>
      </c>
      <c r="M645" s="82"/>
      <c r="N645" s="85">
        <v>483.99</v>
      </c>
      <c r="O645" s="85" t="e">
        <f>#N/A</f>
        <v>#N/A</v>
      </c>
    </row>
    <row r="646" spans="1:15" ht="45" customHeight="1" x14ac:dyDescent="0.25">
      <c r="A646" s="9" t="s">
        <v>214</v>
      </c>
      <c r="B646" s="81" t="s">
        <v>247</v>
      </c>
      <c r="C646" s="81"/>
      <c r="D646" s="82">
        <v>1</v>
      </c>
      <c r="E646" s="82"/>
      <c r="F646" s="83" t="s">
        <v>29</v>
      </c>
      <c r="G646" s="83"/>
      <c r="H646" s="84">
        <v>42270</v>
      </c>
      <c r="I646" s="84"/>
      <c r="J646" s="84">
        <v>42270</v>
      </c>
      <c r="K646" s="84"/>
      <c r="L646" s="82" t="s">
        <v>13</v>
      </c>
      <c r="M646" s="82"/>
      <c r="N646" s="85">
        <v>350</v>
      </c>
      <c r="O646" s="85" t="e">
        <f>#N/A</f>
        <v>#N/A</v>
      </c>
    </row>
    <row r="647" spans="1:15" ht="45" customHeight="1" x14ac:dyDescent="0.25">
      <c r="A647" s="9" t="s">
        <v>214</v>
      </c>
      <c r="B647" s="81" t="s">
        <v>234</v>
      </c>
      <c r="C647" s="81"/>
      <c r="D647" s="82">
        <v>1</v>
      </c>
      <c r="E647" s="82"/>
      <c r="F647" s="83" t="s">
        <v>29</v>
      </c>
      <c r="G647" s="83"/>
      <c r="H647" s="84">
        <v>42279</v>
      </c>
      <c r="I647" s="84"/>
      <c r="J647" s="84">
        <v>42279</v>
      </c>
      <c r="K647" s="84"/>
      <c r="L647" s="82" t="s">
        <v>13</v>
      </c>
      <c r="M647" s="82"/>
      <c r="N647" s="85">
        <v>179.02</v>
      </c>
      <c r="O647" s="85" t="e">
        <f>#N/A</f>
        <v>#N/A</v>
      </c>
    </row>
    <row r="648" spans="1:15" ht="45" customHeight="1" x14ac:dyDescent="0.25">
      <c r="A648" s="9" t="s">
        <v>214</v>
      </c>
      <c r="B648" s="81" t="s">
        <v>234</v>
      </c>
      <c r="C648" s="81"/>
      <c r="D648" s="82">
        <v>1</v>
      </c>
      <c r="E648" s="82"/>
      <c r="F648" s="83" t="s">
        <v>29</v>
      </c>
      <c r="G648" s="83"/>
      <c r="H648" s="84">
        <v>42277</v>
      </c>
      <c r="I648" s="84"/>
      <c r="J648" s="84">
        <v>42277</v>
      </c>
      <c r="K648" s="84"/>
      <c r="L648" s="82" t="s">
        <v>13</v>
      </c>
      <c r="M648" s="82"/>
      <c r="N648" s="85">
        <v>195</v>
      </c>
      <c r="O648" s="85" t="e">
        <f>#N/A</f>
        <v>#N/A</v>
      </c>
    </row>
    <row r="649" spans="1:15" ht="45" customHeight="1" x14ac:dyDescent="0.25">
      <c r="A649" s="9" t="s">
        <v>214</v>
      </c>
      <c r="B649" s="81" t="s">
        <v>234</v>
      </c>
      <c r="C649" s="81"/>
      <c r="D649" s="82">
        <v>1</v>
      </c>
      <c r="E649" s="82"/>
      <c r="F649" s="83" t="s">
        <v>29</v>
      </c>
      <c r="G649" s="83"/>
      <c r="H649" s="84">
        <v>42276</v>
      </c>
      <c r="I649" s="84"/>
      <c r="J649" s="84">
        <v>42276</v>
      </c>
      <c r="K649" s="84"/>
      <c r="L649" s="82" t="s">
        <v>13</v>
      </c>
      <c r="M649" s="82"/>
      <c r="N649" s="85">
        <v>180</v>
      </c>
      <c r="O649" s="85" t="e">
        <f>#N/A</f>
        <v>#N/A</v>
      </c>
    </row>
    <row r="650" spans="1:15" ht="45" customHeight="1" x14ac:dyDescent="0.25">
      <c r="A650" s="9" t="s">
        <v>214</v>
      </c>
      <c r="B650" s="81" t="s">
        <v>14</v>
      </c>
      <c r="C650" s="81"/>
      <c r="D650" s="82">
        <v>1</v>
      </c>
      <c r="E650" s="82"/>
      <c r="F650" s="83" t="s">
        <v>15</v>
      </c>
      <c r="G650" s="83"/>
      <c r="H650" s="84">
        <v>42276</v>
      </c>
      <c r="I650" s="84"/>
      <c r="J650" s="84">
        <v>42276</v>
      </c>
      <c r="K650" s="84"/>
      <c r="L650" s="82" t="s">
        <v>13</v>
      </c>
      <c r="M650" s="82"/>
      <c r="N650" s="85">
        <v>100</v>
      </c>
      <c r="O650" s="85" t="e">
        <f>#N/A</f>
        <v>#N/A</v>
      </c>
    </row>
    <row r="651" spans="1:15" ht="45" customHeight="1" x14ac:dyDescent="0.25">
      <c r="A651" s="9" t="s">
        <v>214</v>
      </c>
      <c r="B651" s="81" t="s">
        <v>234</v>
      </c>
      <c r="C651" s="81"/>
      <c r="D651" s="82">
        <v>1</v>
      </c>
      <c r="E651" s="82"/>
      <c r="F651" s="83" t="s">
        <v>29</v>
      </c>
      <c r="G651" s="83"/>
      <c r="H651" s="84">
        <v>42279</v>
      </c>
      <c r="I651" s="84"/>
      <c r="J651" s="84">
        <v>42279</v>
      </c>
      <c r="K651" s="84"/>
      <c r="L651" s="82" t="s">
        <v>13</v>
      </c>
      <c r="M651" s="82"/>
      <c r="N651" s="85">
        <v>484</v>
      </c>
      <c r="O651" s="85" t="e">
        <f>#N/A</f>
        <v>#N/A</v>
      </c>
    </row>
    <row r="652" spans="1:15" ht="45" customHeight="1" x14ac:dyDescent="0.25">
      <c r="A652" s="9" t="s">
        <v>214</v>
      </c>
      <c r="B652" s="81" t="s">
        <v>234</v>
      </c>
      <c r="C652" s="81"/>
      <c r="D652" s="82">
        <v>1</v>
      </c>
      <c r="E652" s="82"/>
      <c r="F652" s="83" t="s">
        <v>29</v>
      </c>
      <c r="G652" s="83"/>
      <c r="H652" s="84">
        <v>42255</v>
      </c>
      <c r="I652" s="84"/>
      <c r="J652" s="84">
        <v>42255</v>
      </c>
      <c r="K652" s="84"/>
      <c r="L652" s="82" t="s">
        <v>13</v>
      </c>
      <c r="M652" s="82"/>
      <c r="N652" s="85">
        <v>406</v>
      </c>
      <c r="O652" s="85" t="e">
        <f>#N/A</f>
        <v>#N/A</v>
      </c>
    </row>
    <row r="653" spans="1:15" ht="45" customHeight="1" x14ac:dyDescent="0.25">
      <c r="A653" s="9" t="s">
        <v>214</v>
      </c>
      <c r="B653" s="81" t="s">
        <v>234</v>
      </c>
      <c r="C653" s="81"/>
      <c r="D653" s="82">
        <v>1</v>
      </c>
      <c r="E653" s="82"/>
      <c r="F653" s="83" t="s">
        <v>29</v>
      </c>
      <c r="G653" s="83"/>
      <c r="H653" s="84">
        <v>42283</v>
      </c>
      <c r="I653" s="84"/>
      <c r="J653" s="84">
        <v>42283</v>
      </c>
      <c r="K653" s="84"/>
      <c r="L653" s="82" t="s">
        <v>13</v>
      </c>
      <c r="M653" s="82"/>
      <c r="N653" s="85">
        <v>484</v>
      </c>
      <c r="O653" s="85" t="e">
        <f>#N/A</f>
        <v>#N/A</v>
      </c>
    </row>
    <row r="654" spans="1:15" ht="45" customHeight="1" x14ac:dyDescent="0.25">
      <c r="A654" s="9" t="s">
        <v>214</v>
      </c>
      <c r="B654" s="81" t="s">
        <v>234</v>
      </c>
      <c r="C654" s="81"/>
      <c r="D654" s="82">
        <v>1</v>
      </c>
      <c r="E654" s="82"/>
      <c r="F654" s="83" t="s">
        <v>29</v>
      </c>
      <c r="G654" s="83"/>
      <c r="H654" s="84">
        <v>42277</v>
      </c>
      <c r="I654" s="84"/>
      <c r="J654" s="84">
        <v>42277</v>
      </c>
      <c r="K654" s="84"/>
      <c r="L654" s="82" t="s">
        <v>13</v>
      </c>
      <c r="M654" s="82"/>
      <c r="N654" s="85">
        <v>406</v>
      </c>
      <c r="O654" s="85" t="e">
        <f>#N/A</f>
        <v>#N/A</v>
      </c>
    </row>
    <row r="655" spans="1:15" ht="45" customHeight="1" x14ac:dyDescent="0.25">
      <c r="A655" s="9" t="s">
        <v>214</v>
      </c>
      <c r="B655" s="81" t="s">
        <v>248</v>
      </c>
      <c r="C655" s="81"/>
      <c r="D655" s="82">
        <v>1</v>
      </c>
      <c r="E655" s="82"/>
      <c r="F655" s="83" t="s">
        <v>29</v>
      </c>
      <c r="G655" s="83"/>
      <c r="H655" s="84">
        <v>42284</v>
      </c>
      <c r="I655" s="84"/>
      <c r="J655" s="84">
        <v>42284</v>
      </c>
      <c r="K655" s="84"/>
      <c r="L655" s="82" t="s">
        <v>13</v>
      </c>
      <c r="M655" s="82"/>
      <c r="N655" s="85">
        <v>200.02</v>
      </c>
      <c r="O655" s="85" t="e">
        <f>#N/A</f>
        <v>#N/A</v>
      </c>
    </row>
    <row r="656" spans="1:15" ht="45" customHeight="1" x14ac:dyDescent="0.25">
      <c r="A656" s="9" t="s">
        <v>214</v>
      </c>
      <c r="B656" s="81" t="s">
        <v>249</v>
      </c>
      <c r="C656" s="81"/>
      <c r="D656" s="82">
        <v>1</v>
      </c>
      <c r="E656" s="82"/>
      <c r="F656" s="83" t="s">
        <v>29</v>
      </c>
      <c r="G656" s="83"/>
      <c r="H656" s="84">
        <v>42284</v>
      </c>
      <c r="I656" s="84"/>
      <c r="J656" s="84">
        <v>42284</v>
      </c>
      <c r="K656" s="84"/>
      <c r="L656" s="82" t="s">
        <v>13</v>
      </c>
      <c r="M656" s="82"/>
      <c r="N656" s="85">
        <v>350</v>
      </c>
      <c r="O656" s="85" t="e">
        <f>#N/A</f>
        <v>#N/A</v>
      </c>
    </row>
    <row r="657" spans="1:15" ht="45" customHeight="1" x14ac:dyDescent="0.25">
      <c r="A657" s="9" t="s">
        <v>214</v>
      </c>
      <c r="B657" s="81" t="s">
        <v>250</v>
      </c>
      <c r="C657" s="81"/>
      <c r="D657" s="82">
        <v>1</v>
      </c>
      <c r="E657" s="82"/>
      <c r="F657" s="83" t="s">
        <v>29</v>
      </c>
      <c r="G657" s="83"/>
      <c r="H657" s="84">
        <v>42283</v>
      </c>
      <c r="I657" s="84"/>
      <c r="J657" s="84">
        <v>42283</v>
      </c>
      <c r="K657" s="84"/>
      <c r="L657" s="82" t="s">
        <v>13</v>
      </c>
      <c r="M657" s="82"/>
      <c r="N657" s="85">
        <v>200</v>
      </c>
      <c r="O657" s="85" t="e">
        <f>#N/A</f>
        <v>#N/A</v>
      </c>
    </row>
    <row r="658" spans="1:15" ht="45" customHeight="1" x14ac:dyDescent="0.25">
      <c r="A658" s="9" t="s">
        <v>214</v>
      </c>
      <c r="B658" s="81" t="s">
        <v>251</v>
      </c>
      <c r="C658" s="81"/>
      <c r="D658" s="82">
        <v>1</v>
      </c>
      <c r="E658" s="82"/>
      <c r="F658" s="83" t="s">
        <v>29</v>
      </c>
      <c r="G658" s="83"/>
      <c r="H658" s="84">
        <v>42284</v>
      </c>
      <c r="I658" s="84"/>
      <c r="J658" s="84">
        <v>42284</v>
      </c>
      <c r="K658" s="84"/>
      <c r="L658" s="82" t="s">
        <v>13</v>
      </c>
      <c r="M658" s="82"/>
      <c r="N658" s="85">
        <v>406</v>
      </c>
      <c r="O658" s="85" t="e">
        <f>#N/A</f>
        <v>#N/A</v>
      </c>
    </row>
    <row r="659" spans="1:15" ht="45" customHeight="1" x14ac:dyDescent="0.25">
      <c r="A659" s="9" t="s">
        <v>214</v>
      </c>
      <c r="B659" s="81" t="s">
        <v>234</v>
      </c>
      <c r="C659" s="81"/>
      <c r="D659" s="82">
        <v>1</v>
      </c>
      <c r="E659" s="82"/>
      <c r="F659" s="83" t="s">
        <v>29</v>
      </c>
      <c r="G659" s="83"/>
      <c r="H659" s="84">
        <v>42257</v>
      </c>
      <c r="I659" s="84"/>
      <c r="J659" s="84">
        <v>42257</v>
      </c>
      <c r="K659" s="84"/>
      <c r="L659" s="82" t="s">
        <v>13</v>
      </c>
      <c r="M659" s="82"/>
      <c r="N659" s="85">
        <v>406</v>
      </c>
      <c r="O659" s="85" t="e">
        <f>#N/A</f>
        <v>#N/A</v>
      </c>
    </row>
    <row r="660" spans="1:15" ht="45" customHeight="1" x14ac:dyDescent="0.25">
      <c r="A660" s="9" t="s">
        <v>214</v>
      </c>
      <c r="B660" s="81" t="s">
        <v>234</v>
      </c>
      <c r="C660" s="81"/>
      <c r="D660" s="82">
        <v>1</v>
      </c>
      <c r="E660" s="82"/>
      <c r="F660" s="83" t="s">
        <v>29</v>
      </c>
      <c r="G660" s="83"/>
      <c r="H660" s="84">
        <v>42283</v>
      </c>
      <c r="I660" s="84"/>
      <c r="J660" s="84">
        <v>42283</v>
      </c>
      <c r="K660" s="84"/>
      <c r="L660" s="82" t="s">
        <v>13</v>
      </c>
      <c r="M660" s="82"/>
      <c r="N660" s="85">
        <v>406</v>
      </c>
      <c r="O660" s="85" t="e">
        <f>#N/A</f>
        <v>#N/A</v>
      </c>
    </row>
    <row r="661" spans="1:15" ht="45" customHeight="1" x14ac:dyDescent="0.25">
      <c r="A661" s="9" t="s">
        <v>214</v>
      </c>
      <c r="B661" s="81" t="s">
        <v>234</v>
      </c>
      <c r="C661" s="81"/>
      <c r="D661" s="82">
        <v>1</v>
      </c>
      <c r="E661" s="82"/>
      <c r="F661" s="83" t="s">
        <v>29</v>
      </c>
      <c r="G661" s="83"/>
      <c r="H661" s="84">
        <v>42279</v>
      </c>
      <c r="I661" s="84"/>
      <c r="J661" s="84">
        <v>42279</v>
      </c>
      <c r="K661" s="84"/>
      <c r="L661" s="82" t="s">
        <v>13</v>
      </c>
      <c r="M661" s="82"/>
      <c r="N661" s="85">
        <v>200</v>
      </c>
      <c r="O661" s="85" t="e">
        <f>#N/A</f>
        <v>#N/A</v>
      </c>
    </row>
    <row r="662" spans="1:15" ht="45" customHeight="1" x14ac:dyDescent="0.25">
      <c r="A662" s="9" t="s">
        <v>214</v>
      </c>
      <c r="B662" s="81" t="s">
        <v>234</v>
      </c>
      <c r="C662" s="81"/>
      <c r="D662" s="82">
        <v>1</v>
      </c>
      <c r="E662" s="82"/>
      <c r="F662" s="83" t="s">
        <v>29</v>
      </c>
      <c r="G662" s="83"/>
      <c r="H662" s="84">
        <v>42255</v>
      </c>
      <c r="I662" s="84"/>
      <c r="J662" s="84">
        <v>42255</v>
      </c>
      <c r="K662" s="84"/>
      <c r="L662" s="82" t="s">
        <v>13</v>
      </c>
      <c r="M662" s="82"/>
      <c r="N662" s="85">
        <v>145</v>
      </c>
      <c r="O662" s="85" t="e">
        <f>#N/A</f>
        <v>#N/A</v>
      </c>
    </row>
    <row r="663" spans="1:15" ht="45" customHeight="1" x14ac:dyDescent="0.25">
      <c r="A663" s="9" t="s">
        <v>214</v>
      </c>
      <c r="B663" s="81" t="s">
        <v>234</v>
      </c>
      <c r="C663" s="81"/>
      <c r="D663" s="82">
        <v>1</v>
      </c>
      <c r="E663" s="82"/>
      <c r="F663" s="83" t="s">
        <v>29</v>
      </c>
      <c r="G663" s="83"/>
      <c r="H663" s="84">
        <v>42283</v>
      </c>
      <c r="I663" s="84"/>
      <c r="J663" s="84">
        <v>42283</v>
      </c>
      <c r="K663" s="84"/>
      <c r="L663" s="82" t="s">
        <v>13</v>
      </c>
      <c r="M663" s="82"/>
      <c r="N663" s="85">
        <v>200</v>
      </c>
      <c r="O663" s="85" t="e">
        <f>#N/A</f>
        <v>#N/A</v>
      </c>
    </row>
    <row r="664" spans="1:15" ht="45" customHeight="1" x14ac:dyDescent="0.25">
      <c r="A664" s="9" t="s">
        <v>214</v>
      </c>
      <c r="B664" s="81" t="s">
        <v>234</v>
      </c>
      <c r="C664" s="81"/>
      <c r="D664" s="82">
        <v>1</v>
      </c>
      <c r="E664" s="82"/>
      <c r="F664" s="83" t="s">
        <v>29</v>
      </c>
      <c r="G664" s="83"/>
      <c r="H664" s="84">
        <v>42277</v>
      </c>
      <c r="I664" s="84"/>
      <c r="J664" s="84">
        <v>42277</v>
      </c>
      <c r="K664" s="84"/>
      <c r="L664" s="82" t="s">
        <v>13</v>
      </c>
      <c r="M664" s="82"/>
      <c r="N664" s="85">
        <v>115.5</v>
      </c>
      <c r="O664" s="85" t="e">
        <f>#N/A</f>
        <v>#N/A</v>
      </c>
    </row>
    <row r="665" spans="1:15" ht="45" customHeight="1" x14ac:dyDescent="0.25">
      <c r="A665" s="9" t="s">
        <v>214</v>
      </c>
      <c r="B665" s="81" t="s">
        <v>251</v>
      </c>
      <c r="C665" s="81"/>
      <c r="D665" s="82">
        <v>1</v>
      </c>
      <c r="E665" s="82"/>
      <c r="F665" s="83" t="s">
        <v>29</v>
      </c>
      <c r="G665" s="83"/>
      <c r="H665" s="84">
        <v>42284</v>
      </c>
      <c r="I665" s="84"/>
      <c r="J665" s="84">
        <v>42284</v>
      </c>
      <c r="K665" s="84"/>
      <c r="L665" s="82" t="s">
        <v>13</v>
      </c>
      <c r="M665" s="82"/>
      <c r="N665" s="85">
        <v>168</v>
      </c>
      <c r="O665" s="85" t="e">
        <f>#N/A</f>
        <v>#N/A</v>
      </c>
    </row>
    <row r="666" spans="1:15" ht="45" customHeight="1" x14ac:dyDescent="0.25">
      <c r="A666" s="9" t="s">
        <v>214</v>
      </c>
      <c r="B666" s="81" t="s">
        <v>234</v>
      </c>
      <c r="C666" s="81"/>
      <c r="D666" s="82">
        <v>1</v>
      </c>
      <c r="E666" s="82"/>
      <c r="F666" s="83" t="s">
        <v>29</v>
      </c>
      <c r="G666" s="83"/>
      <c r="H666" s="84">
        <v>42257</v>
      </c>
      <c r="I666" s="84"/>
      <c r="J666" s="84">
        <v>42257</v>
      </c>
      <c r="K666" s="84"/>
      <c r="L666" s="82" t="s">
        <v>13</v>
      </c>
      <c r="M666" s="82"/>
      <c r="N666" s="85">
        <v>141.30000000000001</v>
      </c>
      <c r="O666" s="85" t="e">
        <f>#N/A</f>
        <v>#N/A</v>
      </c>
    </row>
    <row r="667" spans="1:15" ht="45" customHeight="1" x14ac:dyDescent="0.25">
      <c r="A667" s="9" t="s">
        <v>214</v>
      </c>
      <c r="B667" s="81" t="s">
        <v>234</v>
      </c>
      <c r="C667" s="81"/>
      <c r="D667" s="82">
        <v>1</v>
      </c>
      <c r="E667" s="82"/>
      <c r="F667" s="83" t="s">
        <v>29</v>
      </c>
      <c r="G667" s="83"/>
      <c r="H667" s="84">
        <v>42283</v>
      </c>
      <c r="I667" s="84"/>
      <c r="J667" s="84">
        <v>42283</v>
      </c>
      <c r="K667" s="84"/>
      <c r="L667" s="16" t="s">
        <v>13</v>
      </c>
      <c r="M667" s="15"/>
      <c r="N667" s="85">
        <v>181.6</v>
      </c>
      <c r="O667" s="85" t="e">
        <f>#N/A</f>
        <v>#N/A</v>
      </c>
    </row>
    <row r="668" spans="1:15" ht="45" customHeight="1" x14ac:dyDescent="0.25">
      <c r="A668" s="9" t="s">
        <v>214</v>
      </c>
      <c r="B668" s="81" t="s">
        <v>14</v>
      </c>
      <c r="C668" s="81"/>
      <c r="D668" s="82">
        <v>1</v>
      </c>
      <c r="E668" s="82"/>
      <c r="F668" s="83" t="s">
        <v>15</v>
      </c>
      <c r="G668" s="83"/>
      <c r="H668" s="84">
        <v>42283</v>
      </c>
      <c r="I668" s="84"/>
      <c r="J668" s="84">
        <v>42283</v>
      </c>
      <c r="K668" s="84"/>
      <c r="L668" s="16" t="s">
        <v>13</v>
      </c>
      <c r="M668" s="15"/>
      <c r="N668" s="85">
        <v>1850</v>
      </c>
      <c r="O668" s="85" t="e">
        <f>#N/A</f>
        <v>#N/A</v>
      </c>
    </row>
    <row r="669" spans="1:15" ht="45" customHeight="1" x14ac:dyDescent="0.25">
      <c r="A669" s="9" t="s">
        <v>214</v>
      </c>
      <c r="B669" s="81" t="s">
        <v>252</v>
      </c>
      <c r="C669" s="81"/>
      <c r="D669" s="82">
        <v>1</v>
      </c>
      <c r="E669" s="82"/>
      <c r="F669" s="83" t="s">
        <v>29</v>
      </c>
      <c r="G669" s="83"/>
      <c r="H669" s="84">
        <v>42180</v>
      </c>
      <c r="I669" s="84"/>
      <c r="J669" s="84">
        <v>42180</v>
      </c>
      <c r="K669" s="84"/>
      <c r="L669" s="16" t="s">
        <v>13</v>
      </c>
      <c r="M669" s="15"/>
      <c r="N669" s="85">
        <v>150</v>
      </c>
      <c r="O669" s="85" t="e">
        <f>#N/A</f>
        <v>#N/A</v>
      </c>
    </row>
    <row r="670" spans="1:15" ht="45" customHeight="1" x14ac:dyDescent="0.25">
      <c r="A670" s="9" t="s">
        <v>214</v>
      </c>
      <c r="B670" s="81" t="s">
        <v>253</v>
      </c>
      <c r="C670" s="81"/>
      <c r="D670" s="82">
        <v>1</v>
      </c>
      <c r="E670" s="82"/>
      <c r="F670" s="83" t="s">
        <v>29</v>
      </c>
      <c r="G670" s="83"/>
      <c r="H670" s="84">
        <v>42181</v>
      </c>
      <c r="I670" s="84"/>
      <c r="J670" s="84">
        <v>42181</v>
      </c>
      <c r="K670" s="84"/>
      <c r="L670" s="82" t="s">
        <v>13</v>
      </c>
      <c r="M670" s="82"/>
      <c r="N670" s="85">
        <v>150</v>
      </c>
      <c r="O670" s="85" t="e">
        <f>#N/A</f>
        <v>#N/A</v>
      </c>
    </row>
    <row r="671" spans="1:15" ht="45" customHeight="1" x14ac:dyDescent="0.25">
      <c r="A671" s="9" t="s">
        <v>214</v>
      </c>
      <c r="B671" s="81" t="s">
        <v>254</v>
      </c>
      <c r="C671" s="81"/>
      <c r="D671" s="82">
        <v>1</v>
      </c>
      <c r="E671" s="82"/>
      <c r="F671" s="83" t="s">
        <v>29</v>
      </c>
      <c r="G671" s="83"/>
      <c r="H671" s="84">
        <v>42172</v>
      </c>
      <c r="I671" s="84"/>
      <c r="J671" s="84">
        <v>42172</v>
      </c>
      <c r="K671" s="84"/>
      <c r="L671" s="82" t="s">
        <v>13</v>
      </c>
      <c r="M671" s="82"/>
      <c r="N671" s="85">
        <v>406</v>
      </c>
      <c r="O671" s="85" t="e">
        <f>#N/A</f>
        <v>#N/A</v>
      </c>
    </row>
    <row r="672" spans="1:15" ht="45" customHeight="1" x14ac:dyDescent="0.25">
      <c r="A672" s="9" t="s">
        <v>214</v>
      </c>
      <c r="B672" s="81" t="s">
        <v>255</v>
      </c>
      <c r="C672" s="81"/>
      <c r="D672" s="82">
        <v>1</v>
      </c>
      <c r="E672" s="82"/>
      <c r="F672" s="83" t="s">
        <v>29</v>
      </c>
      <c r="G672" s="83"/>
      <c r="H672" s="84">
        <v>42171</v>
      </c>
      <c r="I672" s="84"/>
      <c r="J672" s="84">
        <v>42171</v>
      </c>
      <c r="K672" s="84"/>
      <c r="L672" s="82" t="s">
        <v>13</v>
      </c>
      <c r="M672" s="82"/>
      <c r="N672" s="85">
        <v>406</v>
      </c>
      <c r="O672" s="85" t="e">
        <f>#N/A</f>
        <v>#N/A</v>
      </c>
    </row>
    <row r="673" spans="1:15" ht="45" customHeight="1" x14ac:dyDescent="0.25">
      <c r="A673" s="9" t="s">
        <v>214</v>
      </c>
      <c r="B673" s="81" t="s">
        <v>252</v>
      </c>
      <c r="C673" s="81"/>
      <c r="D673" s="82">
        <v>1</v>
      </c>
      <c r="E673" s="82"/>
      <c r="F673" s="83" t="s">
        <v>29</v>
      </c>
      <c r="G673" s="83"/>
      <c r="H673" s="84">
        <v>42174</v>
      </c>
      <c r="I673" s="84"/>
      <c r="J673" s="84">
        <v>42175</v>
      </c>
      <c r="K673" s="84"/>
      <c r="L673" s="82" t="s">
        <v>13</v>
      </c>
      <c r="M673" s="82"/>
      <c r="N673" s="85">
        <v>582.95000000000005</v>
      </c>
      <c r="O673" s="85" t="e">
        <f>#N/A</f>
        <v>#N/A</v>
      </c>
    </row>
    <row r="674" spans="1:15" ht="45" customHeight="1" x14ac:dyDescent="0.25">
      <c r="A674" s="9" t="s">
        <v>214</v>
      </c>
      <c r="B674" s="81" t="s">
        <v>252</v>
      </c>
      <c r="C674" s="81"/>
      <c r="D674" s="82">
        <v>1</v>
      </c>
      <c r="E674" s="82"/>
      <c r="F674" s="83" t="s">
        <v>29</v>
      </c>
      <c r="G674" s="83"/>
      <c r="H674" s="84">
        <v>42174</v>
      </c>
      <c r="I674" s="84"/>
      <c r="J674" s="84">
        <v>42174</v>
      </c>
      <c r="K674" s="84"/>
      <c r="L674" s="82" t="s">
        <v>13</v>
      </c>
      <c r="M674" s="82"/>
      <c r="N674" s="85">
        <v>406</v>
      </c>
      <c r="O674" s="85" t="e">
        <f>#N/A</f>
        <v>#N/A</v>
      </c>
    </row>
    <row r="675" spans="1:15" ht="45" customHeight="1" x14ac:dyDescent="0.25">
      <c r="A675" s="9" t="s">
        <v>214</v>
      </c>
      <c r="B675" s="81" t="s">
        <v>256</v>
      </c>
      <c r="C675" s="81"/>
      <c r="D675" s="82">
        <v>1</v>
      </c>
      <c r="E675" s="82"/>
      <c r="F675" s="83" t="s">
        <v>29</v>
      </c>
      <c r="G675" s="83"/>
      <c r="H675" s="84">
        <v>42175</v>
      </c>
      <c r="I675" s="84"/>
      <c r="J675" s="84">
        <v>42175</v>
      </c>
      <c r="K675" s="84"/>
      <c r="L675" s="82" t="s">
        <v>13</v>
      </c>
      <c r="M675" s="82"/>
      <c r="N675" s="85">
        <v>684</v>
      </c>
      <c r="O675" s="85" t="e">
        <f>#N/A</f>
        <v>#N/A</v>
      </c>
    </row>
    <row r="676" spans="1:15" ht="45" customHeight="1" x14ac:dyDescent="0.25">
      <c r="A676" s="9" t="s">
        <v>214</v>
      </c>
      <c r="B676" s="81" t="s">
        <v>253</v>
      </c>
      <c r="C676" s="81"/>
      <c r="D676" s="82">
        <v>1</v>
      </c>
      <c r="E676" s="82"/>
      <c r="F676" s="83" t="s">
        <v>29</v>
      </c>
      <c r="G676" s="83"/>
      <c r="H676" s="84">
        <v>42177</v>
      </c>
      <c r="I676" s="84"/>
      <c r="J676" s="84">
        <v>42177</v>
      </c>
      <c r="K676" s="84"/>
      <c r="L676" s="82" t="s">
        <v>13</v>
      </c>
      <c r="M676" s="82"/>
      <c r="N676" s="85">
        <v>406</v>
      </c>
      <c r="O676" s="85" t="e">
        <f>#N/A</f>
        <v>#N/A</v>
      </c>
    </row>
    <row r="677" spans="1:15" ht="45" customHeight="1" x14ac:dyDescent="0.25">
      <c r="A677" s="9" t="s">
        <v>214</v>
      </c>
      <c r="B677" s="81" t="s">
        <v>252</v>
      </c>
      <c r="C677" s="81"/>
      <c r="D677" s="82">
        <v>1</v>
      </c>
      <c r="E677" s="82"/>
      <c r="F677" s="83" t="s">
        <v>29</v>
      </c>
      <c r="G677" s="83"/>
      <c r="H677" s="84">
        <v>42177</v>
      </c>
      <c r="I677" s="84"/>
      <c r="J677" s="84">
        <v>42177</v>
      </c>
      <c r="K677" s="84"/>
      <c r="L677" s="82" t="s">
        <v>13</v>
      </c>
      <c r="M677" s="82"/>
      <c r="N677" s="85">
        <v>406</v>
      </c>
      <c r="O677" s="85" t="e">
        <f>#N/A</f>
        <v>#N/A</v>
      </c>
    </row>
    <row r="678" spans="1:15" ht="45" customHeight="1" x14ac:dyDescent="0.25">
      <c r="A678" s="9" t="s">
        <v>214</v>
      </c>
      <c r="B678" s="81" t="s">
        <v>253</v>
      </c>
      <c r="C678" s="81"/>
      <c r="D678" s="82">
        <v>1</v>
      </c>
      <c r="E678" s="82"/>
      <c r="F678" s="83" t="s">
        <v>29</v>
      </c>
      <c r="G678" s="83"/>
      <c r="H678" s="84">
        <v>42178</v>
      </c>
      <c r="I678" s="84"/>
      <c r="J678" s="84">
        <v>42178</v>
      </c>
      <c r="K678" s="84"/>
      <c r="L678" s="82" t="s">
        <v>13</v>
      </c>
      <c r="M678" s="82"/>
      <c r="N678" s="85">
        <v>406</v>
      </c>
      <c r="O678" s="85" t="e">
        <f>#N/A</f>
        <v>#N/A</v>
      </c>
    </row>
    <row r="679" spans="1:15" ht="45" customHeight="1" x14ac:dyDescent="0.25">
      <c r="A679" s="9" t="s">
        <v>214</v>
      </c>
      <c r="B679" s="81" t="s">
        <v>253</v>
      </c>
      <c r="C679" s="81"/>
      <c r="D679" s="82">
        <v>1</v>
      </c>
      <c r="E679" s="82"/>
      <c r="F679" s="83" t="s">
        <v>29</v>
      </c>
      <c r="G679" s="83"/>
      <c r="H679" s="84">
        <v>42179</v>
      </c>
      <c r="I679" s="84"/>
      <c r="J679" s="84">
        <v>42179</v>
      </c>
      <c r="K679" s="84"/>
      <c r="L679" s="82" t="s">
        <v>13</v>
      </c>
      <c r="M679" s="82"/>
      <c r="N679" s="85">
        <v>256</v>
      </c>
      <c r="O679" s="85" t="e">
        <f>#N/A</f>
        <v>#N/A</v>
      </c>
    </row>
    <row r="680" spans="1:15" ht="45" customHeight="1" x14ac:dyDescent="0.25">
      <c r="A680" s="9" t="s">
        <v>214</v>
      </c>
      <c r="B680" s="81" t="s">
        <v>252</v>
      </c>
      <c r="C680" s="81"/>
      <c r="D680" s="82">
        <v>1</v>
      </c>
      <c r="E680" s="82"/>
      <c r="F680" s="83" t="s">
        <v>29</v>
      </c>
      <c r="G680" s="83"/>
      <c r="H680" s="84">
        <v>42180</v>
      </c>
      <c r="I680" s="84"/>
      <c r="J680" s="84">
        <v>42180</v>
      </c>
      <c r="K680" s="84"/>
      <c r="L680" s="82" t="s">
        <v>13</v>
      </c>
      <c r="M680" s="82"/>
      <c r="N680" s="85">
        <v>406</v>
      </c>
      <c r="O680" s="85" t="e">
        <f>#N/A</f>
        <v>#N/A</v>
      </c>
    </row>
    <row r="681" spans="1:15" ht="45" customHeight="1" x14ac:dyDescent="0.25">
      <c r="A681" s="9" t="s">
        <v>214</v>
      </c>
      <c r="B681" s="81" t="s">
        <v>253</v>
      </c>
      <c r="C681" s="81"/>
      <c r="D681" s="82">
        <v>1</v>
      </c>
      <c r="E681" s="82"/>
      <c r="F681" s="83" t="s">
        <v>29</v>
      </c>
      <c r="G681" s="83"/>
      <c r="H681" s="84">
        <v>42181</v>
      </c>
      <c r="I681" s="84"/>
      <c r="J681" s="84">
        <v>42181</v>
      </c>
      <c r="K681" s="84"/>
      <c r="L681" s="82" t="s">
        <v>13</v>
      </c>
      <c r="M681" s="82"/>
      <c r="N681" s="85">
        <v>484</v>
      </c>
      <c r="O681" s="85" t="e">
        <f>#N/A</f>
        <v>#N/A</v>
      </c>
    </row>
    <row r="682" spans="1:15" ht="45" customHeight="1" x14ac:dyDescent="0.25">
      <c r="A682" s="9" t="s">
        <v>214</v>
      </c>
      <c r="B682" s="81" t="s">
        <v>253</v>
      </c>
      <c r="C682" s="81"/>
      <c r="D682" s="82">
        <v>1</v>
      </c>
      <c r="E682" s="82"/>
      <c r="F682" s="83" t="s">
        <v>29</v>
      </c>
      <c r="G682" s="83"/>
      <c r="H682" s="84">
        <v>42181</v>
      </c>
      <c r="I682" s="84"/>
      <c r="J682" s="84">
        <v>42181</v>
      </c>
      <c r="K682" s="84"/>
      <c r="L682" s="82" t="s">
        <v>13</v>
      </c>
      <c r="M682" s="82"/>
      <c r="N682" s="85">
        <v>256</v>
      </c>
      <c r="O682" s="85" t="e">
        <f>#N/A</f>
        <v>#N/A</v>
      </c>
    </row>
    <row r="683" spans="1:15" ht="45" customHeight="1" x14ac:dyDescent="0.25">
      <c r="A683" s="9" t="s">
        <v>214</v>
      </c>
      <c r="B683" s="81" t="s">
        <v>253</v>
      </c>
      <c r="C683" s="81"/>
      <c r="D683" s="82">
        <v>1</v>
      </c>
      <c r="E683" s="82"/>
      <c r="F683" s="83" t="s">
        <v>29</v>
      </c>
      <c r="G683" s="83"/>
      <c r="H683" s="84">
        <v>42184</v>
      </c>
      <c r="I683" s="84"/>
      <c r="J683" s="84">
        <v>42184</v>
      </c>
      <c r="K683" s="84"/>
      <c r="L683" s="82" t="s">
        <v>13</v>
      </c>
      <c r="M683" s="82"/>
      <c r="N683" s="85">
        <v>406</v>
      </c>
      <c r="O683" s="85" t="e">
        <f>#N/A</f>
        <v>#N/A</v>
      </c>
    </row>
    <row r="684" spans="1:15" ht="45" customHeight="1" x14ac:dyDescent="0.25">
      <c r="A684" s="9" t="s">
        <v>214</v>
      </c>
      <c r="B684" s="81" t="s">
        <v>252</v>
      </c>
      <c r="C684" s="81"/>
      <c r="D684" s="82">
        <v>1</v>
      </c>
      <c r="E684" s="82"/>
      <c r="F684" s="83" t="s">
        <v>29</v>
      </c>
      <c r="G684" s="83"/>
      <c r="H684" s="84">
        <v>42185</v>
      </c>
      <c r="I684" s="84"/>
      <c r="J684" s="84">
        <v>42185</v>
      </c>
      <c r="K684" s="84"/>
      <c r="L684" s="82" t="s">
        <v>13</v>
      </c>
      <c r="M684" s="82"/>
      <c r="N684" s="85">
        <v>484</v>
      </c>
      <c r="O684" s="85" t="e">
        <f>#N/A</f>
        <v>#N/A</v>
      </c>
    </row>
    <row r="685" spans="1:15" ht="45" customHeight="1" x14ac:dyDescent="0.25">
      <c r="A685" s="9" t="s">
        <v>214</v>
      </c>
      <c r="B685" s="81" t="s">
        <v>255</v>
      </c>
      <c r="C685" s="81"/>
      <c r="D685" s="82">
        <v>1</v>
      </c>
      <c r="E685" s="82"/>
      <c r="F685" s="83" t="s">
        <v>29</v>
      </c>
      <c r="G685" s="83"/>
      <c r="H685" s="84">
        <v>42171</v>
      </c>
      <c r="I685" s="84"/>
      <c r="J685" s="84">
        <v>42171</v>
      </c>
      <c r="K685" s="84"/>
      <c r="L685" s="82" t="s">
        <v>13</v>
      </c>
      <c r="M685" s="82"/>
      <c r="N685" s="85">
        <v>180.5</v>
      </c>
      <c r="O685" s="85" t="e">
        <f>#N/A</f>
        <v>#N/A</v>
      </c>
    </row>
    <row r="686" spans="1:15" ht="45" customHeight="1" x14ac:dyDescent="0.25">
      <c r="A686" s="9" t="s">
        <v>214</v>
      </c>
      <c r="B686" s="81" t="s">
        <v>254</v>
      </c>
      <c r="C686" s="81"/>
      <c r="D686" s="82">
        <v>1</v>
      </c>
      <c r="E686" s="82"/>
      <c r="F686" s="83" t="s">
        <v>29</v>
      </c>
      <c r="G686" s="83"/>
      <c r="H686" s="84">
        <v>42172</v>
      </c>
      <c r="I686" s="84"/>
      <c r="J686" s="84">
        <v>42172</v>
      </c>
      <c r="K686" s="84"/>
      <c r="L686" s="82" t="s">
        <v>13</v>
      </c>
      <c r="M686" s="82"/>
      <c r="N686" s="85">
        <v>172.2</v>
      </c>
      <c r="O686" s="85" t="e">
        <f>#N/A</f>
        <v>#N/A</v>
      </c>
    </row>
    <row r="687" spans="1:15" ht="45" customHeight="1" x14ac:dyDescent="0.25">
      <c r="A687" s="9" t="s">
        <v>214</v>
      </c>
      <c r="B687" s="81" t="s">
        <v>252</v>
      </c>
      <c r="C687" s="81"/>
      <c r="D687" s="82">
        <v>1</v>
      </c>
      <c r="E687" s="82"/>
      <c r="F687" s="83" t="s">
        <v>29</v>
      </c>
      <c r="G687" s="83"/>
      <c r="H687" s="84">
        <v>42174</v>
      </c>
      <c r="I687" s="84"/>
      <c r="J687" s="84">
        <v>42175</v>
      </c>
      <c r="K687" s="84"/>
      <c r="L687" s="82" t="s">
        <v>13</v>
      </c>
      <c r="M687" s="82"/>
      <c r="N687" s="85">
        <v>200</v>
      </c>
      <c r="O687" s="85" t="e">
        <f>#N/A</f>
        <v>#N/A</v>
      </c>
    </row>
    <row r="688" spans="1:15" ht="45" customHeight="1" x14ac:dyDescent="0.25">
      <c r="A688" s="9" t="s">
        <v>214</v>
      </c>
      <c r="B688" s="81" t="s">
        <v>252</v>
      </c>
      <c r="C688" s="81"/>
      <c r="D688" s="82">
        <v>1</v>
      </c>
      <c r="E688" s="82"/>
      <c r="F688" s="83" t="s">
        <v>29</v>
      </c>
      <c r="G688" s="83"/>
      <c r="H688" s="84">
        <v>42174</v>
      </c>
      <c r="I688" s="84"/>
      <c r="J688" s="84">
        <v>42174</v>
      </c>
      <c r="K688" s="84"/>
      <c r="L688" s="82" t="s">
        <v>13</v>
      </c>
      <c r="M688" s="82"/>
      <c r="N688" s="85">
        <v>87.2</v>
      </c>
      <c r="O688" s="85" t="e">
        <f>#N/A</f>
        <v>#N/A</v>
      </c>
    </row>
    <row r="689" spans="1:15" ht="45" customHeight="1" x14ac:dyDescent="0.25">
      <c r="A689" s="9" t="s">
        <v>214</v>
      </c>
      <c r="B689" s="81" t="s">
        <v>253</v>
      </c>
      <c r="C689" s="81"/>
      <c r="D689" s="82">
        <v>1</v>
      </c>
      <c r="E689" s="82"/>
      <c r="F689" s="83" t="s">
        <v>29</v>
      </c>
      <c r="G689" s="83"/>
      <c r="H689" s="84">
        <v>42177</v>
      </c>
      <c r="I689" s="84"/>
      <c r="J689" s="84">
        <v>42177</v>
      </c>
      <c r="K689" s="84"/>
      <c r="L689" s="82" t="s">
        <v>13</v>
      </c>
      <c r="M689" s="82"/>
      <c r="N689" s="85">
        <v>139.19999999999999</v>
      </c>
      <c r="O689" s="85" t="e">
        <f>#N/A</f>
        <v>#N/A</v>
      </c>
    </row>
    <row r="690" spans="1:15" ht="45" customHeight="1" x14ac:dyDescent="0.25">
      <c r="A690" s="9" t="s">
        <v>214</v>
      </c>
      <c r="B690" s="81" t="s">
        <v>252</v>
      </c>
      <c r="C690" s="81"/>
      <c r="D690" s="82">
        <v>1</v>
      </c>
      <c r="E690" s="82"/>
      <c r="F690" s="83" t="s">
        <v>29</v>
      </c>
      <c r="G690" s="83"/>
      <c r="H690" s="84">
        <v>42177</v>
      </c>
      <c r="I690" s="84"/>
      <c r="J690" s="84">
        <v>42177</v>
      </c>
      <c r="K690" s="84"/>
      <c r="L690" s="82" t="s">
        <v>13</v>
      </c>
      <c r="M690" s="82"/>
      <c r="N690" s="85">
        <v>200</v>
      </c>
      <c r="O690" s="85" t="e">
        <f>#N/A</f>
        <v>#N/A</v>
      </c>
    </row>
    <row r="691" spans="1:15" ht="45" customHeight="1" x14ac:dyDescent="0.25">
      <c r="A691" s="9" t="s">
        <v>214</v>
      </c>
      <c r="B691" s="81" t="s">
        <v>253</v>
      </c>
      <c r="C691" s="81"/>
      <c r="D691" s="82">
        <v>1</v>
      </c>
      <c r="E691" s="82"/>
      <c r="F691" s="83" t="s">
        <v>29</v>
      </c>
      <c r="G691" s="83"/>
      <c r="H691" s="84">
        <v>42178</v>
      </c>
      <c r="I691" s="84"/>
      <c r="J691" s="84">
        <v>42178</v>
      </c>
      <c r="K691" s="84"/>
      <c r="L691" s="82" t="s">
        <v>13</v>
      </c>
      <c r="M691" s="82"/>
      <c r="N691" s="85">
        <v>119</v>
      </c>
      <c r="O691" s="85" t="e">
        <f>#N/A</f>
        <v>#N/A</v>
      </c>
    </row>
    <row r="692" spans="1:15" ht="45" customHeight="1" x14ac:dyDescent="0.25">
      <c r="A692" s="9" t="s">
        <v>214</v>
      </c>
      <c r="B692" s="81" t="s">
        <v>253</v>
      </c>
      <c r="C692" s="81"/>
      <c r="D692" s="82">
        <v>1</v>
      </c>
      <c r="E692" s="82"/>
      <c r="F692" s="83" t="s">
        <v>29</v>
      </c>
      <c r="G692" s="83"/>
      <c r="H692" s="84">
        <v>42179</v>
      </c>
      <c r="I692" s="84"/>
      <c r="J692" s="84">
        <v>42179</v>
      </c>
      <c r="K692" s="84"/>
      <c r="L692" s="82" t="s">
        <v>13</v>
      </c>
      <c r="M692" s="82"/>
      <c r="N692" s="85">
        <v>169.5</v>
      </c>
      <c r="O692" s="85" t="e">
        <f>#N/A</f>
        <v>#N/A</v>
      </c>
    </row>
    <row r="693" spans="1:15" ht="45" customHeight="1" x14ac:dyDescent="0.25">
      <c r="A693" s="9" t="s">
        <v>214</v>
      </c>
      <c r="B693" s="81" t="s">
        <v>252</v>
      </c>
      <c r="C693" s="81"/>
      <c r="D693" s="82">
        <v>1</v>
      </c>
      <c r="E693" s="82"/>
      <c r="F693" s="83" t="s">
        <v>29</v>
      </c>
      <c r="G693" s="83"/>
      <c r="H693" s="84">
        <v>42180</v>
      </c>
      <c r="I693" s="84"/>
      <c r="J693" s="84">
        <v>42180</v>
      </c>
      <c r="K693" s="84"/>
      <c r="L693" s="82" t="s">
        <v>13</v>
      </c>
      <c r="M693" s="82"/>
      <c r="N693" s="85">
        <v>143</v>
      </c>
      <c r="O693" s="85" t="e">
        <f>#N/A</f>
        <v>#N/A</v>
      </c>
    </row>
    <row r="694" spans="1:15" ht="45" customHeight="1" x14ac:dyDescent="0.25">
      <c r="A694" s="9" t="s">
        <v>214</v>
      </c>
      <c r="B694" s="81" t="s">
        <v>253</v>
      </c>
      <c r="C694" s="81"/>
      <c r="D694" s="82">
        <v>1</v>
      </c>
      <c r="E694" s="82"/>
      <c r="F694" s="83" t="s">
        <v>29</v>
      </c>
      <c r="G694" s="83"/>
      <c r="H694" s="84">
        <v>42181</v>
      </c>
      <c r="I694" s="84"/>
      <c r="J694" s="84">
        <v>42181</v>
      </c>
      <c r="K694" s="84"/>
      <c r="L694" s="82" t="s">
        <v>13</v>
      </c>
      <c r="M694" s="82"/>
      <c r="N694" s="85">
        <v>178.5</v>
      </c>
      <c r="O694" s="85" t="e">
        <f>#N/A</f>
        <v>#N/A</v>
      </c>
    </row>
    <row r="695" spans="1:15" ht="45" customHeight="1" x14ac:dyDescent="0.25">
      <c r="A695" s="9" t="s">
        <v>214</v>
      </c>
      <c r="B695" s="81" t="s">
        <v>253</v>
      </c>
      <c r="C695" s="81"/>
      <c r="D695" s="82">
        <v>1</v>
      </c>
      <c r="E695" s="82"/>
      <c r="F695" s="83" t="s">
        <v>29</v>
      </c>
      <c r="G695" s="83"/>
      <c r="H695" s="84">
        <v>42181</v>
      </c>
      <c r="I695" s="84"/>
      <c r="J695" s="84">
        <v>42181</v>
      </c>
      <c r="K695" s="84"/>
      <c r="L695" s="82" t="s">
        <v>13</v>
      </c>
      <c r="M695" s="82"/>
      <c r="N695" s="85">
        <v>143</v>
      </c>
      <c r="O695" s="85" t="e">
        <f>#N/A</f>
        <v>#N/A</v>
      </c>
    </row>
    <row r="696" spans="1:15" ht="45" customHeight="1" x14ac:dyDescent="0.25">
      <c r="A696" s="9" t="s">
        <v>214</v>
      </c>
      <c r="B696" s="81" t="s">
        <v>253</v>
      </c>
      <c r="C696" s="81"/>
      <c r="D696" s="82">
        <v>1</v>
      </c>
      <c r="E696" s="82"/>
      <c r="F696" s="83" t="s">
        <v>29</v>
      </c>
      <c r="G696" s="83"/>
      <c r="H696" s="84">
        <v>42184</v>
      </c>
      <c r="I696" s="84"/>
      <c r="J696" s="84">
        <v>42184</v>
      </c>
      <c r="K696" s="84"/>
      <c r="L696" s="82" t="s">
        <v>13</v>
      </c>
      <c r="M696" s="82"/>
      <c r="N696" s="85">
        <v>141.86000000000001</v>
      </c>
      <c r="O696" s="85" t="e">
        <f>#N/A</f>
        <v>#N/A</v>
      </c>
    </row>
    <row r="697" spans="1:15" ht="45" customHeight="1" x14ac:dyDescent="0.25">
      <c r="A697" s="9" t="s">
        <v>214</v>
      </c>
      <c r="B697" s="81" t="s">
        <v>252</v>
      </c>
      <c r="C697" s="81"/>
      <c r="D697" s="82">
        <v>1</v>
      </c>
      <c r="E697" s="82"/>
      <c r="F697" s="83" t="s">
        <v>29</v>
      </c>
      <c r="G697" s="83"/>
      <c r="H697" s="84">
        <v>42185</v>
      </c>
      <c r="I697" s="84"/>
      <c r="J697" s="84">
        <v>42185</v>
      </c>
      <c r="K697" s="84"/>
      <c r="L697" s="82" t="s">
        <v>13</v>
      </c>
      <c r="M697" s="82"/>
      <c r="N697" s="85">
        <v>200</v>
      </c>
      <c r="O697" s="85" t="e">
        <f>#N/A</f>
        <v>#N/A</v>
      </c>
    </row>
    <row r="698" spans="1:15" ht="45" customHeight="1" x14ac:dyDescent="0.25">
      <c r="A698" s="9" t="s">
        <v>214</v>
      </c>
      <c r="B698" s="81" t="s">
        <v>14</v>
      </c>
      <c r="C698" s="81"/>
      <c r="D698" s="82">
        <v>1</v>
      </c>
      <c r="E698" s="82"/>
      <c r="F698" s="83" t="s">
        <v>15</v>
      </c>
      <c r="G698" s="83"/>
      <c r="H698" s="84">
        <v>42185</v>
      </c>
      <c r="I698" s="84"/>
      <c r="J698" s="84">
        <v>42185</v>
      </c>
      <c r="K698" s="84"/>
      <c r="L698" s="82" t="s">
        <v>13</v>
      </c>
      <c r="M698" s="82"/>
      <c r="N698" s="85">
        <v>793</v>
      </c>
      <c r="O698" s="85" t="e">
        <f>#N/A</f>
        <v>#N/A</v>
      </c>
    </row>
    <row r="699" spans="1:15" ht="45" customHeight="1" x14ac:dyDescent="0.25">
      <c r="A699" s="9" t="s">
        <v>214</v>
      </c>
      <c r="B699" s="81" t="s">
        <v>257</v>
      </c>
      <c r="C699" s="81"/>
      <c r="D699" s="82">
        <v>1</v>
      </c>
      <c r="E699" s="82"/>
      <c r="F699" s="83" t="s">
        <v>29</v>
      </c>
      <c r="G699" s="83"/>
      <c r="H699" s="84">
        <v>42258</v>
      </c>
      <c r="I699" s="84"/>
      <c r="J699" s="84">
        <v>42258</v>
      </c>
      <c r="K699" s="84"/>
      <c r="L699" s="82" t="s">
        <v>13</v>
      </c>
      <c r="M699" s="82"/>
      <c r="N699" s="85">
        <v>278</v>
      </c>
      <c r="O699" s="85" t="e">
        <f>#N/A</f>
        <v>#N/A</v>
      </c>
    </row>
    <row r="700" spans="1:15" ht="45" customHeight="1" x14ac:dyDescent="0.25">
      <c r="A700" s="9" t="s">
        <v>214</v>
      </c>
      <c r="B700" s="81" t="s">
        <v>258</v>
      </c>
      <c r="C700" s="81"/>
      <c r="D700" s="82">
        <v>1</v>
      </c>
      <c r="E700" s="82"/>
      <c r="F700" s="83" t="s">
        <v>29</v>
      </c>
      <c r="G700" s="83"/>
      <c r="H700" s="84">
        <v>42256</v>
      </c>
      <c r="I700" s="84"/>
      <c r="J700" s="84">
        <v>42256</v>
      </c>
      <c r="K700" s="84"/>
      <c r="L700" s="82" t="s">
        <v>13</v>
      </c>
      <c r="M700" s="82"/>
      <c r="N700" s="85">
        <v>406</v>
      </c>
      <c r="O700" s="85" t="e">
        <f>#N/A</f>
        <v>#N/A</v>
      </c>
    </row>
    <row r="701" spans="1:15" ht="45" customHeight="1" x14ac:dyDescent="0.25">
      <c r="A701" s="9" t="s">
        <v>214</v>
      </c>
      <c r="B701" s="81" t="s">
        <v>259</v>
      </c>
      <c r="C701" s="81"/>
      <c r="D701" s="82">
        <v>1</v>
      </c>
      <c r="E701" s="82"/>
      <c r="F701" s="83" t="s">
        <v>29</v>
      </c>
      <c r="G701" s="83"/>
      <c r="H701" s="84">
        <v>42254</v>
      </c>
      <c r="I701" s="84"/>
      <c r="J701" s="84">
        <v>42254</v>
      </c>
      <c r="K701" s="84"/>
      <c r="L701" s="82" t="s">
        <v>13</v>
      </c>
      <c r="M701" s="82"/>
      <c r="N701" s="85">
        <v>406</v>
      </c>
      <c r="O701" s="85" t="e">
        <f>#N/A</f>
        <v>#N/A</v>
      </c>
    </row>
    <row r="702" spans="1:15" ht="45" customHeight="1" x14ac:dyDescent="0.25">
      <c r="A702" s="9" t="s">
        <v>214</v>
      </c>
      <c r="B702" s="81" t="s">
        <v>260</v>
      </c>
      <c r="C702" s="81"/>
      <c r="D702" s="82">
        <v>1</v>
      </c>
      <c r="E702" s="82"/>
      <c r="F702" s="83" t="s">
        <v>29</v>
      </c>
      <c r="G702" s="83"/>
      <c r="H702" s="84">
        <v>42256</v>
      </c>
      <c r="I702" s="84"/>
      <c r="J702" s="84">
        <v>42256</v>
      </c>
      <c r="K702" s="84"/>
      <c r="L702" s="82" t="s">
        <v>13</v>
      </c>
      <c r="M702" s="82"/>
      <c r="N702" s="85">
        <v>534</v>
      </c>
      <c r="O702" s="85" t="e">
        <f>#N/A</f>
        <v>#N/A</v>
      </c>
    </row>
    <row r="703" spans="1:15" ht="45" customHeight="1" x14ac:dyDescent="0.25">
      <c r="A703" s="9" t="s">
        <v>214</v>
      </c>
      <c r="B703" s="81" t="s">
        <v>261</v>
      </c>
      <c r="C703" s="81"/>
      <c r="D703" s="82">
        <v>1</v>
      </c>
      <c r="E703" s="82"/>
      <c r="F703" s="83" t="s">
        <v>29</v>
      </c>
      <c r="G703" s="83"/>
      <c r="H703" s="84">
        <v>42251</v>
      </c>
      <c r="I703" s="84"/>
      <c r="J703" s="84">
        <v>42251</v>
      </c>
      <c r="K703" s="84"/>
      <c r="L703" s="82" t="s">
        <v>13</v>
      </c>
      <c r="M703" s="82"/>
      <c r="N703" s="85">
        <v>406</v>
      </c>
      <c r="O703" s="85" t="e">
        <f>#N/A</f>
        <v>#N/A</v>
      </c>
    </row>
    <row r="704" spans="1:15" ht="45" customHeight="1" x14ac:dyDescent="0.25">
      <c r="A704" s="9" t="s">
        <v>214</v>
      </c>
      <c r="B704" s="81" t="s">
        <v>259</v>
      </c>
      <c r="C704" s="81"/>
      <c r="D704" s="82">
        <v>1</v>
      </c>
      <c r="E704" s="82"/>
      <c r="F704" s="83" t="s">
        <v>29</v>
      </c>
      <c r="G704" s="83"/>
      <c r="H704" s="84">
        <v>42250</v>
      </c>
      <c r="I704" s="84"/>
      <c r="J704" s="84">
        <v>42250</v>
      </c>
      <c r="K704" s="84"/>
      <c r="L704" s="82" t="s">
        <v>13</v>
      </c>
      <c r="M704" s="82"/>
      <c r="N704" s="85">
        <v>406</v>
      </c>
      <c r="O704" s="85" t="e">
        <f>#N/A</f>
        <v>#N/A</v>
      </c>
    </row>
    <row r="705" spans="1:15" ht="45" customHeight="1" x14ac:dyDescent="0.25">
      <c r="A705" s="9" t="s">
        <v>214</v>
      </c>
      <c r="B705" s="81" t="s">
        <v>259</v>
      </c>
      <c r="C705" s="81"/>
      <c r="D705" s="82">
        <v>1</v>
      </c>
      <c r="E705" s="82"/>
      <c r="F705" s="83" t="s">
        <v>29</v>
      </c>
      <c r="G705" s="83"/>
      <c r="H705" s="84">
        <v>42249</v>
      </c>
      <c r="I705" s="84"/>
      <c r="J705" s="84">
        <v>42249</v>
      </c>
      <c r="K705" s="84"/>
      <c r="L705" s="82" t="s">
        <v>13</v>
      </c>
      <c r="M705" s="82"/>
      <c r="N705" s="85">
        <v>406</v>
      </c>
      <c r="O705" s="85" t="e">
        <f>#N/A</f>
        <v>#N/A</v>
      </c>
    </row>
    <row r="706" spans="1:15" ht="45" customHeight="1" x14ac:dyDescent="0.25">
      <c r="A706" s="9" t="s">
        <v>214</v>
      </c>
      <c r="B706" s="81">
        <v>0</v>
      </c>
      <c r="C706" s="81"/>
      <c r="D706" s="82">
        <v>1</v>
      </c>
      <c r="E706" s="82"/>
      <c r="F706" s="83" t="s">
        <v>29</v>
      </c>
      <c r="G706" s="83"/>
      <c r="H706" s="84">
        <v>42247</v>
      </c>
      <c r="I706" s="84"/>
      <c r="J706" s="84">
        <v>42247</v>
      </c>
      <c r="K706" s="84"/>
      <c r="L706" s="82" t="s">
        <v>13</v>
      </c>
      <c r="M706" s="82"/>
      <c r="N706" s="85">
        <v>350</v>
      </c>
      <c r="O706" s="85" t="e">
        <f>#N/A</f>
        <v>#N/A</v>
      </c>
    </row>
    <row r="707" spans="1:15" ht="45" customHeight="1" x14ac:dyDescent="0.25">
      <c r="A707" s="9" t="s">
        <v>214</v>
      </c>
      <c r="B707" s="81" t="s">
        <v>257</v>
      </c>
      <c r="C707" s="81"/>
      <c r="D707" s="82">
        <v>1</v>
      </c>
      <c r="E707" s="82"/>
      <c r="F707" s="83" t="s">
        <v>29</v>
      </c>
      <c r="G707" s="83"/>
      <c r="H707" s="84">
        <v>42258</v>
      </c>
      <c r="I707" s="84"/>
      <c r="J707" s="84">
        <v>42258</v>
      </c>
      <c r="K707" s="84"/>
      <c r="L707" s="82" t="s">
        <v>13</v>
      </c>
      <c r="M707" s="82"/>
      <c r="N707" s="85">
        <v>200</v>
      </c>
      <c r="O707" s="85" t="e">
        <f>#N/A</f>
        <v>#N/A</v>
      </c>
    </row>
    <row r="708" spans="1:15" ht="45" customHeight="1" x14ac:dyDescent="0.25">
      <c r="A708" s="9" t="s">
        <v>214</v>
      </c>
      <c r="B708" s="81" t="s">
        <v>258</v>
      </c>
      <c r="C708" s="81"/>
      <c r="D708" s="82">
        <v>1</v>
      </c>
      <c r="E708" s="82"/>
      <c r="F708" s="83" t="s">
        <v>29</v>
      </c>
      <c r="G708" s="83"/>
      <c r="H708" s="84">
        <v>42256</v>
      </c>
      <c r="I708" s="84"/>
      <c r="J708" s="84">
        <v>42256</v>
      </c>
      <c r="K708" s="84"/>
      <c r="L708" s="82" t="s">
        <v>13</v>
      </c>
      <c r="M708" s="82"/>
      <c r="N708" s="85">
        <v>199</v>
      </c>
      <c r="O708" s="85" t="e">
        <f>#N/A</f>
        <v>#N/A</v>
      </c>
    </row>
    <row r="709" spans="1:15" ht="45" customHeight="1" x14ac:dyDescent="0.25">
      <c r="A709" s="9" t="s">
        <v>214</v>
      </c>
      <c r="B709" s="81" t="s">
        <v>259</v>
      </c>
      <c r="C709" s="81"/>
      <c r="D709" s="82">
        <v>1</v>
      </c>
      <c r="E709" s="82"/>
      <c r="F709" s="83" t="s">
        <v>29</v>
      </c>
      <c r="G709" s="83"/>
      <c r="H709" s="84">
        <v>42254</v>
      </c>
      <c r="I709" s="84"/>
      <c r="J709" s="84">
        <v>42254</v>
      </c>
      <c r="K709" s="84"/>
      <c r="L709" s="82" t="s">
        <v>13</v>
      </c>
      <c r="M709" s="82"/>
      <c r="N709" s="85">
        <v>174</v>
      </c>
      <c r="O709" s="85" t="e">
        <f>#N/A</f>
        <v>#N/A</v>
      </c>
    </row>
    <row r="710" spans="1:15" ht="45" customHeight="1" x14ac:dyDescent="0.25">
      <c r="A710" s="9" t="s">
        <v>214</v>
      </c>
      <c r="B710" s="81" t="s">
        <v>261</v>
      </c>
      <c r="C710" s="81"/>
      <c r="D710" s="82">
        <v>1</v>
      </c>
      <c r="E710" s="82"/>
      <c r="F710" s="83" t="s">
        <v>29</v>
      </c>
      <c r="G710" s="83"/>
      <c r="H710" s="84">
        <v>42251</v>
      </c>
      <c r="I710" s="84"/>
      <c r="J710" s="84">
        <v>42251</v>
      </c>
      <c r="K710" s="84"/>
      <c r="L710" s="82" t="s">
        <v>13</v>
      </c>
      <c r="M710" s="82"/>
      <c r="N710" s="85">
        <v>160</v>
      </c>
      <c r="O710" s="85" t="e">
        <f>#N/A</f>
        <v>#N/A</v>
      </c>
    </row>
    <row r="711" spans="1:15" ht="45" customHeight="1" x14ac:dyDescent="0.25">
      <c r="A711" s="9" t="s">
        <v>214</v>
      </c>
      <c r="B711" s="81" t="s">
        <v>259</v>
      </c>
      <c r="C711" s="81"/>
      <c r="D711" s="82">
        <v>1</v>
      </c>
      <c r="E711" s="82"/>
      <c r="F711" s="83" t="s">
        <v>29</v>
      </c>
      <c r="G711" s="83"/>
      <c r="H711" s="84">
        <v>42250</v>
      </c>
      <c r="I711" s="84"/>
      <c r="J711" s="84">
        <v>42250</v>
      </c>
      <c r="K711" s="84"/>
      <c r="L711" s="82" t="s">
        <v>13</v>
      </c>
      <c r="M711" s="82"/>
      <c r="N711" s="85">
        <v>136.5</v>
      </c>
      <c r="O711" s="85" t="e">
        <f>#N/A</f>
        <v>#N/A</v>
      </c>
    </row>
    <row r="712" spans="1:15" ht="45" customHeight="1" x14ac:dyDescent="0.25">
      <c r="A712" s="9" t="s">
        <v>214</v>
      </c>
      <c r="B712" s="81" t="s">
        <v>259</v>
      </c>
      <c r="C712" s="81"/>
      <c r="D712" s="82">
        <v>1</v>
      </c>
      <c r="E712" s="82"/>
      <c r="F712" s="83" t="s">
        <v>29</v>
      </c>
      <c r="G712" s="83"/>
      <c r="H712" s="84">
        <v>42249</v>
      </c>
      <c r="I712" s="84"/>
      <c r="J712" s="84">
        <v>42249</v>
      </c>
      <c r="K712" s="84"/>
      <c r="L712" s="82" t="s">
        <v>13</v>
      </c>
      <c r="M712" s="82"/>
      <c r="N712" s="85">
        <v>135.5</v>
      </c>
      <c r="O712" s="85" t="e">
        <f>#N/A</f>
        <v>#N/A</v>
      </c>
    </row>
    <row r="713" spans="1:15" ht="45" customHeight="1" x14ac:dyDescent="0.25">
      <c r="A713" s="9" t="s">
        <v>214</v>
      </c>
      <c r="B713" s="81" t="s">
        <v>14</v>
      </c>
      <c r="C713" s="81"/>
      <c r="D713" s="82">
        <v>1</v>
      </c>
      <c r="E713" s="82"/>
      <c r="F713" s="83" t="s">
        <v>15</v>
      </c>
      <c r="G713" s="83"/>
      <c r="H713" s="84">
        <v>42249</v>
      </c>
      <c r="I713" s="84"/>
      <c r="J713" s="84">
        <v>42249</v>
      </c>
      <c r="K713" s="84"/>
      <c r="L713" s="82" t="s">
        <v>13</v>
      </c>
      <c r="M713" s="82"/>
      <c r="N713" s="85">
        <v>730</v>
      </c>
      <c r="O713" s="85" t="e">
        <f>#N/A</f>
        <v>#N/A</v>
      </c>
    </row>
    <row r="714" spans="1:15" ht="45" customHeight="1" x14ac:dyDescent="0.25">
      <c r="A714" s="9" t="s">
        <v>214</v>
      </c>
      <c r="B714" s="81" t="s">
        <v>234</v>
      </c>
      <c r="C714" s="81"/>
      <c r="D714" s="82">
        <v>1</v>
      </c>
      <c r="E714" s="82"/>
      <c r="F714" s="83" t="s">
        <v>29</v>
      </c>
      <c r="G714" s="83"/>
      <c r="H714" s="84">
        <v>42285</v>
      </c>
      <c r="I714" s="84"/>
      <c r="J714" s="84">
        <v>42285</v>
      </c>
      <c r="K714" s="84"/>
      <c r="L714" s="82" t="s">
        <v>13</v>
      </c>
      <c r="M714" s="82"/>
      <c r="N714" s="85">
        <v>278</v>
      </c>
      <c r="O714" s="85" t="e">
        <f>#N/A</f>
        <v>#N/A</v>
      </c>
    </row>
    <row r="715" spans="1:15" ht="45" customHeight="1" x14ac:dyDescent="0.25">
      <c r="A715" s="9" t="s">
        <v>214</v>
      </c>
      <c r="B715" s="81" t="s">
        <v>234</v>
      </c>
      <c r="C715" s="81"/>
      <c r="D715" s="82">
        <v>1</v>
      </c>
      <c r="E715" s="82"/>
      <c r="F715" s="83" t="s">
        <v>29</v>
      </c>
      <c r="G715" s="83"/>
      <c r="H715" s="84">
        <v>42290</v>
      </c>
      <c r="I715" s="84"/>
      <c r="J715" s="84">
        <v>42290</v>
      </c>
      <c r="K715" s="84"/>
      <c r="L715" s="82" t="s">
        <v>13</v>
      </c>
      <c r="M715" s="82"/>
      <c r="N715" s="85">
        <v>406</v>
      </c>
      <c r="O715" s="85" t="e">
        <f>#N/A</f>
        <v>#N/A</v>
      </c>
    </row>
    <row r="716" spans="1:15" ht="45" customHeight="1" x14ac:dyDescent="0.25">
      <c r="A716" s="9" t="s">
        <v>214</v>
      </c>
      <c r="B716" s="81" t="s">
        <v>234</v>
      </c>
      <c r="C716" s="81"/>
      <c r="D716" s="82">
        <v>1</v>
      </c>
      <c r="E716" s="82"/>
      <c r="F716" s="83" t="s">
        <v>29</v>
      </c>
      <c r="G716" s="83"/>
      <c r="H716" s="84">
        <v>42304</v>
      </c>
      <c r="I716" s="84"/>
      <c r="J716" s="84">
        <v>42304</v>
      </c>
      <c r="K716" s="84"/>
      <c r="L716" s="82" t="s">
        <v>13</v>
      </c>
      <c r="M716" s="82"/>
      <c r="N716" s="85">
        <v>484</v>
      </c>
      <c r="O716" s="85" t="e">
        <f>#N/A</f>
        <v>#N/A</v>
      </c>
    </row>
    <row r="717" spans="1:15" ht="45" customHeight="1" x14ac:dyDescent="0.25">
      <c r="A717" s="9" t="s">
        <v>214</v>
      </c>
      <c r="B717" s="81" t="s">
        <v>234</v>
      </c>
      <c r="C717" s="81"/>
      <c r="D717" s="82">
        <v>1</v>
      </c>
      <c r="E717" s="82"/>
      <c r="F717" s="83" t="s">
        <v>29</v>
      </c>
      <c r="G717" s="83"/>
      <c r="H717" s="84">
        <v>42304</v>
      </c>
      <c r="I717" s="84"/>
      <c r="J717" s="84">
        <v>42304</v>
      </c>
      <c r="K717" s="84"/>
      <c r="L717" s="82" t="s">
        <v>13</v>
      </c>
      <c r="M717" s="82"/>
      <c r="N717" s="85">
        <v>406</v>
      </c>
      <c r="O717" s="85" t="e">
        <f>#N/A</f>
        <v>#N/A</v>
      </c>
    </row>
    <row r="718" spans="1:15" ht="45" customHeight="1" x14ac:dyDescent="0.25">
      <c r="A718" s="9" t="s">
        <v>214</v>
      </c>
      <c r="B718" s="81" t="s">
        <v>234</v>
      </c>
      <c r="C718" s="81"/>
      <c r="D718" s="82">
        <v>1</v>
      </c>
      <c r="E718" s="82"/>
      <c r="F718" s="83" t="s">
        <v>29</v>
      </c>
      <c r="G718" s="83"/>
      <c r="H718" s="84">
        <v>42304</v>
      </c>
      <c r="I718" s="84"/>
      <c r="J718" s="84">
        <v>42304</v>
      </c>
      <c r="K718" s="84"/>
      <c r="L718" s="82" t="s">
        <v>13</v>
      </c>
      <c r="M718" s="82"/>
      <c r="N718" s="85">
        <v>406</v>
      </c>
      <c r="O718" s="85" t="e">
        <f>#N/A</f>
        <v>#N/A</v>
      </c>
    </row>
    <row r="719" spans="1:15" ht="45" customHeight="1" x14ac:dyDescent="0.25">
      <c r="A719" s="9" t="s">
        <v>214</v>
      </c>
      <c r="B719" s="81" t="s">
        <v>234</v>
      </c>
      <c r="C719" s="81"/>
      <c r="D719" s="82">
        <v>1</v>
      </c>
      <c r="E719" s="82"/>
      <c r="F719" s="83" t="s">
        <v>29</v>
      </c>
      <c r="G719" s="83"/>
      <c r="H719" s="84">
        <v>42306</v>
      </c>
      <c r="I719" s="84"/>
      <c r="J719" s="84">
        <v>42306</v>
      </c>
      <c r="K719" s="84"/>
      <c r="L719" s="82" t="s">
        <v>13</v>
      </c>
      <c r="M719" s="82"/>
      <c r="N719" s="85">
        <v>350</v>
      </c>
      <c r="O719" s="85" t="e">
        <f>#N/A</f>
        <v>#N/A</v>
      </c>
    </row>
    <row r="720" spans="1:15" ht="45" customHeight="1" x14ac:dyDescent="0.25">
      <c r="A720" s="9" t="s">
        <v>214</v>
      </c>
      <c r="B720" s="81" t="s">
        <v>234</v>
      </c>
      <c r="C720" s="81"/>
      <c r="D720" s="82">
        <v>1</v>
      </c>
      <c r="E720" s="82"/>
      <c r="F720" s="83" t="s">
        <v>29</v>
      </c>
      <c r="G720" s="83"/>
      <c r="H720" s="84">
        <v>42285</v>
      </c>
      <c r="I720" s="84"/>
      <c r="J720" s="84">
        <v>42285</v>
      </c>
      <c r="K720" s="84"/>
      <c r="L720" s="82" t="s">
        <v>13</v>
      </c>
      <c r="M720" s="82"/>
      <c r="N720" s="85">
        <v>195.45</v>
      </c>
      <c r="O720" s="85" t="e">
        <f>#N/A</f>
        <v>#N/A</v>
      </c>
    </row>
    <row r="721" spans="1:15" ht="45" customHeight="1" x14ac:dyDescent="0.25">
      <c r="A721" s="9" t="s">
        <v>214</v>
      </c>
      <c r="B721" s="81" t="s">
        <v>234</v>
      </c>
      <c r="C721" s="81"/>
      <c r="D721" s="82">
        <v>1</v>
      </c>
      <c r="E721" s="82"/>
      <c r="F721" s="83" t="s">
        <v>29</v>
      </c>
      <c r="G721" s="83"/>
      <c r="H721" s="84">
        <v>42290</v>
      </c>
      <c r="I721" s="84"/>
      <c r="J721" s="84">
        <v>42290</v>
      </c>
      <c r="K721" s="84"/>
      <c r="L721" s="82" t="s">
        <v>13</v>
      </c>
      <c r="M721" s="82"/>
      <c r="N721" s="85">
        <v>159</v>
      </c>
      <c r="O721" s="85" t="e">
        <f>#N/A</f>
        <v>#N/A</v>
      </c>
    </row>
    <row r="722" spans="1:15" ht="45" customHeight="1" x14ac:dyDescent="0.25">
      <c r="A722" s="9" t="s">
        <v>214</v>
      </c>
      <c r="B722" s="81" t="s">
        <v>234</v>
      </c>
      <c r="C722" s="81"/>
      <c r="D722" s="82">
        <v>1</v>
      </c>
      <c r="E722" s="82"/>
      <c r="F722" s="83" t="s">
        <v>29</v>
      </c>
      <c r="G722" s="83"/>
      <c r="H722" s="84">
        <v>42304</v>
      </c>
      <c r="I722" s="84"/>
      <c r="J722" s="84">
        <v>42304</v>
      </c>
      <c r="K722" s="84"/>
      <c r="L722" s="82" t="s">
        <v>13</v>
      </c>
      <c r="M722" s="82"/>
      <c r="N722" s="85">
        <v>196.9</v>
      </c>
      <c r="O722" s="85" t="e">
        <f>#N/A</f>
        <v>#N/A</v>
      </c>
    </row>
    <row r="723" spans="1:15" ht="45" customHeight="1" x14ac:dyDescent="0.25">
      <c r="A723" s="9" t="s">
        <v>214</v>
      </c>
      <c r="B723" s="81" t="s">
        <v>234</v>
      </c>
      <c r="C723" s="81"/>
      <c r="D723" s="82">
        <v>1</v>
      </c>
      <c r="E723" s="82"/>
      <c r="F723" s="83" t="s">
        <v>29</v>
      </c>
      <c r="G723" s="83"/>
      <c r="H723" s="84">
        <v>42304</v>
      </c>
      <c r="I723" s="84"/>
      <c r="J723" s="84">
        <v>42304</v>
      </c>
      <c r="K723" s="84"/>
      <c r="L723" s="82" t="s">
        <v>13</v>
      </c>
      <c r="M723" s="82"/>
      <c r="N723" s="85">
        <v>200</v>
      </c>
      <c r="O723" s="85" t="e">
        <f>#N/A</f>
        <v>#N/A</v>
      </c>
    </row>
    <row r="724" spans="1:15" ht="45" customHeight="1" x14ac:dyDescent="0.25">
      <c r="A724" s="9" t="s">
        <v>214</v>
      </c>
      <c r="B724" s="81" t="s">
        <v>234</v>
      </c>
      <c r="C724" s="81"/>
      <c r="D724" s="82">
        <v>1</v>
      </c>
      <c r="E724" s="82"/>
      <c r="F724" s="83" t="s">
        <v>29</v>
      </c>
      <c r="G724" s="83"/>
      <c r="H724" s="84">
        <v>42304</v>
      </c>
      <c r="I724" s="84"/>
      <c r="J724" s="84">
        <v>42304</v>
      </c>
      <c r="K724" s="84"/>
      <c r="L724" s="82" t="s">
        <v>13</v>
      </c>
      <c r="M724" s="82"/>
      <c r="N724" s="85">
        <v>187.4</v>
      </c>
      <c r="O724" s="85" t="e">
        <f>#N/A</f>
        <v>#N/A</v>
      </c>
    </row>
    <row r="725" spans="1:15" ht="45" customHeight="1" x14ac:dyDescent="0.25">
      <c r="A725" s="9" t="s">
        <v>214</v>
      </c>
      <c r="B725" s="81" t="s">
        <v>14</v>
      </c>
      <c r="C725" s="81"/>
      <c r="D725" s="82">
        <v>1</v>
      </c>
      <c r="E725" s="82"/>
      <c r="F725" s="83" t="s">
        <v>15</v>
      </c>
      <c r="G725" s="83"/>
      <c r="H725" s="84">
        <v>42304</v>
      </c>
      <c r="I725" s="84"/>
      <c r="J725" s="84">
        <v>42304</v>
      </c>
      <c r="K725" s="84"/>
      <c r="L725" s="82" t="s">
        <v>13</v>
      </c>
      <c r="M725" s="82"/>
      <c r="N725" s="85">
        <v>600</v>
      </c>
      <c r="O725" s="85" t="e">
        <f>#N/A</f>
        <v>#N/A</v>
      </c>
    </row>
    <row r="726" spans="1:15" ht="45" customHeight="1" x14ac:dyDescent="0.25">
      <c r="A726" s="9" t="s">
        <v>214</v>
      </c>
      <c r="B726" s="81" t="s">
        <v>234</v>
      </c>
      <c r="C726" s="81"/>
      <c r="D726" s="82">
        <v>1</v>
      </c>
      <c r="E726" s="82"/>
      <c r="F726" s="83" t="s">
        <v>29</v>
      </c>
      <c r="G726" s="83"/>
      <c r="H726" s="84">
        <v>42282</v>
      </c>
      <c r="I726" s="84"/>
      <c r="J726" s="84">
        <v>42282</v>
      </c>
      <c r="K726" s="84"/>
      <c r="L726" s="82" t="s">
        <v>13</v>
      </c>
      <c r="M726" s="82"/>
      <c r="N726" s="85">
        <v>406</v>
      </c>
      <c r="O726" s="85" t="e">
        <f>#N/A</f>
        <v>#N/A</v>
      </c>
    </row>
    <row r="727" spans="1:15" ht="45" customHeight="1" x14ac:dyDescent="0.25">
      <c r="A727" s="9" t="s">
        <v>214</v>
      </c>
      <c r="B727" s="81" t="s">
        <v>262</v>
      </c>
      <c r="C727" s="81"/>
      <c r="D727" s="82">
        <v>1</v>
      </c>
      <c r="E727" s="82"/>
      <c r="F727" s="83" t="s">
        <v>12</v>
      </c>
      <c r="G727" s="83"/>
      <c r="H727" s="84">
        <v>42298</v>
      </c>
      <c r="I727" s="84"/>
      <c r="J727" s="84">
        <v>42298</v>
      </c>
      <c r="K727" s="84"/>
      <c r="L727" s="82" t="s">
        <v>13</v>
      </c>
      <c r="M727" s="82"/>
      <c r="N727" s="85">
        <v>893</v>
      </c>
      <c r="O727" s="85" t="e">
        <f>#N/A</f>
        <v>#N/A</v>
      </c>
    </row>
    <row r="728" spans="1:15" ht="45" customHeight="1" x14ac:dyDescent="0.25">
      <c r="A728" s="9" t="s">
        <v>214</v>
      </c>
      <c r="B728" s="81" t="s">
        <v>263</v>
      </c>
      <c r="C728" s="81"/>
      <c r="D728" s="82">
        <v>1</v>
      </c>
      <c r="E728" s="82"/>
      <c r="F728" s="83" t="s">
        <v>29</v>
      </c>
      <c r="G728" s="83"/>
      <c r="H728" s="84">
        <v>42307</v>
      </c>
      <c r="I728" s="84"/>
      <c r="J728" s="84">
        <v>42307</v>
      </c>
      <c r="K728" s="84"/>
      <c r="L728" s="82" t="s">
        <v>13</v>
      </c>
      <c r="M728" s="82"/>
      <c r="N728" s="85">
        <v>350</v>
      </c>
      <c r="O728" s="85" t="e">
        <f>#N/A</f>
        <v>#N/A</v>
      </c>
    </row>
    <row r="729" spans="1:15" ht="45" customHeight="1" x14ac:dyDescent="0.25">
      <c r="A729" s="9" t="s">
        <v>214</v>
      </c>
      <c r="B729" s="81" t="s">
        <v>264</v>
      </c>
      <c r="C729" s="81"/>
      <c r="D729" s="82">
        <v>1</v>
      </c>
      <c r="E729" s="82"/>
      <c r="F729" s="83" t="s">
        <v>29</v>
      </c>
      <c r="G729" s="83"/>
      <c r="H729" s="84">
        <v>42304</v>
      </c>
      <c r="I729" s="84"/>
      <c r="J729" s="84">
        <v>42304</v>
      </c>
      <c r="K729" s="84"/>
      <c r="L729" s="82" t="s">
        <v>13</v>
      </c>
      <c r="M729" s="82"/>
      <c r="N729" s="85">
        <v>350</v>
      </c>
      <c r="O729" s="85" t="e">
        <f>#N/A</f>
        <v>#N/A</v>
      </c>
    </row>
    <row r="730" spans="1:15" ht="45" customHeight="1" x14ac:dyDescent="0.25">
      <c r="A730" s="9" t="s">
        <v>214</v>
      </c>
      <c r="B730" s="81" t="s">
        <v>234</v>
      </c>
      <c r="C730" s="81"/>
      <c r="D730" s="82">
        <v>1</v>
      </c>
      <c r="E730" s="82"/>
      <c r="F730" s="83" t="s">
        <v>29</v>
      </c>
      <c r="G730" s="83"/>
      <c r="H730" s="84">
        <v>42300</v>
      </c>
      <c r="I730" s="84"/>
      <c r="J730" s="84">
        <v>42300</v>
      </c>
      <c r="K730" s="84"/>
      <c r="L730" s="82" t="s">
        <v>13</v>
      </c>
      <c r="M730" s="82"/>
      <c r="N730" s="85">
        <v>406</v>
      </c>
      <c r="O730" s="85" t="e">
        <f>#N/A</f>
        <v>#N/A</v>
      </c>
    </row>
    <row r="731" spans="1:15" ht="45" customHeight="1" x14ac:dyDescent="0.25">
      <c r="A731" s="9" t="s">
        <v>214</v>
      </c>
      <c r="B731" s="81" t="s">
        <v>234</v>
      </c>
      <c r="C731" s="81"/>
      <c r="D731" s="82">
        <v>1</v>
      </c>
      <c r="E731" s="82"/>
      <c r="F731" s="83" t="s">
        <v>29</v>
      </c>
      <c r="G731" s="83"/>
      <c r="H731" s="84">
        <v>42298</v>
      </c>
      <c r="I731" s="84"/>
      <c r="J731" s="84">
        <v>42298</v>
      </c>
      <c r="K731" s="84"/>
      <c r="L731" s="82" t="s">
        <v>13</v>
      </c>
      <c r="M731" s="82"/>
      <c r="N731" s="85">
        <v>406</v>
      </c>
      <c r="O731" s="85" t="e">
        <f>#N/A</f>
        <v>#N/A</v>
      </c>
    </row>
    <row r="732" spans="1:15" ht="45" customHeight="1" x14ac:dyDescent="0.25">
      <c r="A732" s="9" t="s">
        <v>214</v>
      </c>
      <c r="B732" s="81" t="s">
        <v>234</v>
      </c>
      <c r="C732" s="81"/>
      <c r="D732" s="82">
        <v>1</v>
      </c>
      <c r="E732" s="82"/>
      <c r="F732" s="83" t="s">
        <v>29</v>
      </c>
      <c r="G732" s="83"/>
      <c r="H732" s="84">
        <v>42299</v>
      </c>
      <c r="I732" s="84"/>
      <c r="J732" s="84">
        <v>42299</v>
      </c>
      <c r="K732" s="84"/>
      <c r="L732" s="82" t="s">
        <v>13</v>
      </c>
      <c r="M732" s="82"/>
      <c r="N732" s="85">
        <v>406</v>
      </c>
      <c r="O732" s="85" t="e">
        <f>#N/A</f>
        <v>#N/A</v>
      </c>
    </row>
    <row r="733" spans="1:15" ht="45" customHeight="1" x14ac:dyDescent="0.25">
      <c r="A733" s="9" t="s">
        <v>214</v>
      </c>
      <c r="B733" s="81" t="s">
        <v>234</v>
      </c>
      <c r="C733" s="81"/>
      <c r="D733" s="82">
        <v>1</v>
      </c>
      <c r="E733" s="82"/>
      <c r="F733" s="83" t="s">
        <v>29</v>
      </c>
      <c r="G733" s="83"/>
      <c r="H733" s="84">
        <v>42293</v>
      </c>
      <c r="I733" s="84"/>
      <c r="J733" s="84">
        <v>42293</v>
      </c>
      <c r="K733" s="84"/>
      <c r="L733" s="82" t="s">
        <v>13</v>
      </c>
      <c r="M733" s="82"/>
      <c r="N733" s="85">
        <v>406</v>
      </c>
      <c r="O733" s="85" t="e">
        <f>#N/A</f>
        <v>#N/A</v>
      </c>
    </row>
    <row r="734" spans="1:15" ht="45" customHeight="1" x14ac:dyDescent="0.25">
      <c r="A734" s="9" t="s">
        <v>214</v>
      </c>
      <c r="B734" s="81" t="s">
        <v>234</v>
      </c>
      <c r="C734" s="81"/>
      <c r="D734" s="82">
        <v>1</v>
      </c>
      <c r="E734" s="82"/>
      <c r="F734" s="83" t="s">
        <v>29</v>
      </c>
      <c r="G734" s="83"/>
      <c r="H734" s="84">
        <v>42303</v>
      </c>
      <c r="I734" s="84"/>
      <c r="J734" s="84">
        <v>42303</v>
      </c>
      <c r="K734" s="84"/>
      <c r="L734" s="82" t="s">
        <v>13</v>
      </c>
      <c r="M734" s="82"/>
      <c r="N734" s="85">
        <v>406</v>
      </c>
      <c r="O734" s="85" t="e">
        <f>#N/A</f>
        <v>#N/A</v>
      </c>
    </row>
    <row r="735" spans="1:15" ht="45" customHeight="1" x14ac:dyDescent="0.25">
      <c r="A735" s="9" t="s">
        <v>214</v>
      </c>
      <c r="B735" s="81" t="s">
        <v>234</v>
      </c>
      <c r="C735" s="81"/>
      <c r="D735" s="82">
        <v>1</v>
      </c>
      <c r="E735" s="82"/>
      <c r="F735" s="83" t="s">
        <v>29</v>
      </c>
      <c r="G735" s="83"/>
      <c r="H735" s="84">
        <v>42282</v>
      </c>
      <c r="I735" s="84"/>
      <c r="J735" s="84">
        <v>42282</v>
      </c>
      <c r="K735" s="84"/>
      <c r="L735" s="82" t="s">
        <v>13</v>
      </c>
      <c r="M735" s="82"/>
      <c r="N735" s="85">
        <v>144</v>
      </c>
      <c r="O735" s="85" t="e">
        <f>#N/A</f>
        <v>#N/A</v>
      </c>
    </row>
    <row r="736" spans="1:15" ht="45" customHeight="1" x14ac:dyDescent="0.25">
      <c r="A736" s="9" t="s">
        <v>214</v>
      </c>
      <c r="B736" s="81" t="s">
        <v>262</v>
      </c>
      <c r="C736" s="81"/>
      <c r="D736" s="82">
        <v>1</v>
      </c>
      <c r="E736" s="82"/>
      <c r="F736" s="83" t="s">
        <v>12</v>
      </c>
      <c r="G736" s="83"/>
      <c r="H736" s="84">
        <v>42298</v>
      </c>
      <c r="I736" s="84"/>
      <c r="J736" s="84">
        <v>42298</v>
      </c>
      <c r="K736" s="84"/>
      <c r="L736" s="82" t="s">
        <v>13</v>
      </c>
      <c r="M736" s="82"/>
      <c r="N736" s="85">
        <v>380</v>
      </c>
      <c r="O736" s="85" t="e">
        <f>#N/A</f>
        <v>#N/A</v>
      </c>
    </row>
    <row r="737" spans="1:15" ht="45" customHeight="1" x14ac:dyDescent="0.25">
      <c r="A737" s="9" t="s">
        <v>214</v>
      </c>
      <c r="B737" s="81" t="s">
        <v>234</v>
      </c>
      <c r="C737" s="81"/>
      <c r="D737" s="82">
        <v>1</v>
      </c>
      <c r="E737" s="82"/>
      <c r="F737" s="83" t="s">
        <v>29</v>
      </c>
      <c r="G737" s="83"/>
      <c r="H737" s="84">
        <v>42300</v>
      </c>
      <c r="I737" s="84"/>
      <c r="J737" s="84">
        <v>42300</v>
      </c>
      <c r="K737" s="84"/>
      <c r="L737" s="82" t="s">
        <v>13</v>
      </c>
      <c r="M737" s="82"/>
      <c r="N737" s="85">
        <v>108.9</v>
      </c>
      <c r="O737" s="85" t="e">
        <f>#N/A</f>
        <v>#N/A</v>
      </c>
    </row>
    <row r="738" spans="1:15" ht="45" customHeight="1" x14ac:dyDescent="0.25">
      <c r="A738" s="9" t="s">
        <v>214</v>
      </c>
      <c r="B738" s="81" t="s">
        <v>234</v>
      </c>
      <c r="C738" s="81"/>
      <c r="D738" s="82">
        <v>1</v>
      </c>
      <c r="E738" s="82"/>
      <c r="F738" s="83" t="s">
        <v>29</v>
      </c>
      <c r="G738" s="83"/>
      <c r="H738" s="84">
        <v>42298</v>
      </c>
      <c r="I738" s="84"/>
      <c r="J738" s="84">
        <v>42298</v>
      </c>
      <c r="K738" s="84"/>
      <c r="L738" s="82" t="s">
        <v>13</v>
      </c>
      <c r="M738" s="82"/>
      <c r="N738" s="85">
        <v>103.5</v>
      </c>
      <c r="O738" s="85" t="e">
        <f>#N/A</f>
        <v>#N/A</v>
      </c>
    </row>
    <row r="739" spans="1:15" ht="45" customHeight="1" x14ac:dyDescent="0.25">
      <c r="A739" s="9" t="s">
        <v>214</v>
      </c>
      <c r="B739" s="81" t="s">
        <v>234</v>
      </c>
      <c r="C739" s="81"/>
      <c r="D739" s="82">
        <v>1</v>
      </c>
      <c r="E739" s="82"/>
      <c r="F739" s="83" t="s">
        <v>29</v>
      </c>
      <c r="G739" s="83"/>
      <c r="H739" s="84">
        <v>42299</v>
      </c>
      <c r="I739" s="84"/>
      <c r="J739" s="84">
        <v>42299</v>
      </c>
      <c r="K739" s="84"/>
      <c r="L739" s="82" t="s">
        <v>13</v>
      </c>
      <c r="M739" s="82"/>
      <c r="N739" s="85">
        <v>119</v>
      </c>
      <c r="O739" s="85" t="e">
        <f>#N/A</f>
        <v>#N/A</v>
      </c>
    </row>
    <row r="740" spans="1:15" ht="45" customHeight="1" x14ac:dyDescent="0.25">
      <c r="A740" s="9" t="s">
        <v>214</v>
      </c>
      <c r="B740" s="81" t="s">
        <v>234</v>
      </c>
      <c r="C740" s="81"/>
      <c r="D740" s="82">
        <v>1</v>
      </c>
      <c r="E740" s="82"/>
      <c r="F740" s="83" t="s">
        <v>29</v>
      </c>
      <c r="G740" s="83"/>
      <c r="H740" s="84">
        <v>42293</v>
      </c>
      <c r="I740" s="84"/>
      <c r="J740" s="84">
        <v>42293</v>
      </c>
      <c r="K740" s="84"/>
      <c r="L740" s="82" t="s">
        <v>13</v>
      </c>
      <c r="M740" s="82"/>
      <c r="N740" s="85">
        <v>200</v>
      </c>
      <c r="O740" s="85" t="e">
        <f>#N/A</f>
        <v>#N/A</v>
      </c>
    </row>
    <row r="741" spans="1:15" ht="45" customHeight="1" x14ac:dyDescent="0.25">
      <c r="A741" s="9" t="s">
        <v>214</v>
      </c>
      <c r="B741" s="81" t="s">
        <v>234</v>
      </c>
      <c r="C741" s="81"/>
      <c r="D741" s="82">
        <v>1</v>
      </c>
      <c r="E741" s="82"/>
      <c r="F741" s="83" t="s">
        <v>29</v>
      </c>
      <c r="G741" s="83"/>
      <c r="H741" s="84">
        <v>42303</v>
      </c>
      <c r="I741" s="84"/>
      <c r="J741" s="84">
        <v>42303</v>
      </c>
      <c r="K741" s="84"/>
      <c r="L741" s="82" t="s">
        <v>13</v>
      </c>
      <c r="M741" s="82"/>
      <c r="N741" s="85">
        <v>145</v>
      </c>
      <c r="O741" s="85" t="e">
        <f>#N/A</f>
        <v>#N/A</v>
      </c>
    </row>
    <row r="742" spans="1:15" ht="45" customHeight="1" x14ac:dyDescent="0.25">
      <c r="A742" s="9" t="s">
        <v>214</v>
      </c>
      <c r="B742" s="81" t="s">
        <v>14</v>
      </c>
      <c r="C742" s="81"/>
      <c r="D742" s="82">
        <v>1</v>
      </c>
      <c r="E742" s="82"/>
      <c r="F742" s="83" t="s">
        <v>15</v>
      </c>
      <c r="G742" s="83"/>
      <c r="H742" s="84">
        <v>42303</v>
      </c>
      <c r="I742" s="84"/>
      <c r="J742" s="84">
        <v>42303</v>
      </c>
      <c r="K742" s="84"/>
      <c r="L742" s="82" t="s">
        <v>13</v>
      </c>
      <c r="M742" s="82"/>
      <c r="N742" s="85">
        <v>1020</v>
      </c>
      <c r="O742" s="85" t="e">
        <f>#N/A</f>
        <v>#N/A</v>
      </c>
    </row>
    <row r="743" spans="1:15" ht="45" customHeight="1" x14ac:dyDescent="0.25">
      <c r="A743" s="9" t="s">
        <v>214</v>
      </c>
      <c r="B743" s="81" t="s">
        <v>265</v>
      </c>
      <c r="C743" s="81"/>
      <c r="D743" s="82">
        <v>1</v>
      </c>
      <c r="E743" s="82"/>
      <c r="F743" s="83" t="s">
        <v>29</v>
      </c>
      <c r="G743" s="83"/>
      <c r="H743" s="84">
        <v>42292</v>
      </c>
      <c r="I743" s="84"/>
      <c r="J743" s="84">
        <v>42292</v>
      </c>
      <c r="K743" s="84"/>
      <c r="L743" s="82" t="s">
        <v>13</v>
      </c>
      <c r="M743" s="82"/>
      <c r="N743" s="85">
        <v>484</v>
      </c>
      <c r="O743" s="85" t="e">
        <f>#N/A</f>
        <v>#N/A</v>
      </c>
    </row>
    <row r="744" spans="1:15" ht="45" customHeight="1" x14ac:dyDescent="0.25">
      <c r="A744" s="9" t="s">
        <v>214</v>
      </c>
      <c r="B744" s="81" t="s">
        <v>265</v>
      </c>
      <c r="C744" s="81"/>
      <c r="D744" s="82">
        <v>1</v>
      </c>
      <c r="E744" s="82"/>
      <c r="F744" s="83" t="s">
        <v>29</v>
      </c>
      <c r="G744" s="83"/>
      <c r="H744" s="84">
        <v>42297</v>
      </c>
      <c r="I744" s="84"/>
      <c r="J744" s="84">
        <v>42300</v>
      </c>
      <c r="K744" s="84"/>
      <c r="L744" s="82" t="s">
        <v>13</v>
      </c>
      <c r="M744" s="82"/>
      <c r="N744" s="85">
        <v>484</v>
      </c>
      <c r="O744" s="85" t="e">
        <f>#N/A</f>
        <v>#N/A</v>
      </c>
    </row>
    <row r="745" spans="1:15" ht="45" customHeight="1" x14ac:dyDescent="0.25">
      <c r="A745" s="9" t="s">
        <v>214</v>
      </c>
      <c r="B745" s="81" t="s">
        <v>265</v>
      </c>
      <c r="C745" s="81"/>
      <c r="D745" s="82">
        <v>1</v>
      </c>
      <c r="E745" s="82"/>
      <c r="F745" s="83" t="s">
        <v>29</v>
      </c>
      <c r="G745" s="83"/>
      <c r="H745" s="84">
        <v>42270</v>
      </c>
      <c r="I745" s="84"/>
      <c r="J745" s="84">
        <v>42270</v>
      </c>
      <c r="K745" s="84"/>
      <c r="L745" s="82" t="s">
        <v>13</v>
      </c>
      <c r="M745" s="82"/>
      <c r="N745" s="85">
        <v>406</v>
      </c>
      <c r="O745" s="85" t="e">
        <f>#N/A</f>
        <v>#N/A</v>
      </c>
    </row>
    <row r="746" spans="1:15" ht="45" customHeight="1" x14ac:dyDescent="0.25">
      <c r="A746" s="9" t="s">
        <v>214</v>
      </c>
      <c r="B746" s="81" t="s">
        <v>265</v>
      </c>
      <c r="C746" s="81"/>
      <c r="D746" s="82">
        <v>1</v>
      </c>
      <c r="E746" s="82"/>
      <c r="F746" s="83" t="s">
        <v>29</v>
      </c>
      <c r="G746" s="83"/>
      <c r="H746" s="84">
        <v>42283</v>
      </c>
      <c r="I746" s="84"/>
      <c r="J746" s="84">
        <v>42283</v>
      </c>
      <c r="K746" s="84"/>
      <c r="L746" s="82" t="s">
        <v>13</v>
      </c>
      <c r="M746" s="82"/>
      <c r="N746" s="85">
        <v>406</v>
      </c>
      <c r="O746" s="85" t="e">
        <f>#N/A</f>
        <v>#N/A</v>
      </c>
    </row>
    <row r="747" spans="1:15" ht="45" customHeight="1" x14ac:dyDescent="0.25">
      <c r="A747" s="9" t="s">
        <v>214</v>
      </c>
      <c r="B747" s="81" t="s">
        <v>265</v>
      </c>
      <c r="C747" s="81"/>
      <c r="D747" s="82">
        <v>1</v>
      </c>
      <c r="E747" s="82"/>
      <c r="F747" s="83" t="s">
        <v>29</v>
      </c>
      <c r="G747" s="83"/>
      <c r="H747" s="84">
        <v>42291</v>
      </c>
      <c r="I747" s="84"/>
      <c r="J747" s="84">
        <v>42291</v>
      </c>
      <c r="K747" s="84"/>
      <c r="L747" s="82" t="s">
        <v>13</v>
      </c>
      <c r="M747" s="82"/>
      <c r="N747" s="85">
        <v>406</v>
      </c>
      <c r="O747" s="85" t="e">
        <f>#N/A</f>
        <v>#N/A</v>
      </c>
    </row>
    <row r="748" spans="1:15" ht="45" customHeight="1" x14ac:dyDescent="0.25">
      <c r="A748" s="9" t="s">
        <v>214</v>
      </c>
      <c r="B748" s="81" t="s">
        <v>265</v>
      </c>
      <c r="C748" s="81"/>
      <c r="D748" s="82">
        <v>1</v>
      </c>
      <c r="E748" s="82"/>
      <c r="F748" s="83" t="s">
        <v>29</v>
      </c>
      <c r="G748" s="83"/>
      <c r="H748" s="84">
        <v>42292</v>
      </c>
      <c r="I748" s="84"/>
      <c r="J748" s="84">
        <v>42292</v>
      </c>
      <c r="K748" s="84"/>
      <c r="L748" s="82" t="s">
        <v>13</v>
      </c>
      <c r="M748" s="82"/>
      <c r="N748" s="85">
        <v>278</v>
      </c>
      <c r="O748" s="85" t="e">
        <f>#N/A</f>
        <v>#N/A</v>
      </c>
    </row>
    <row r="749" spans="1:15" ht="45" customHeight="1" x14ac:dyDescent="0.25">
      <c r="A749" s="9" t="s">
        <v>214</v>
      </c>
      <c r="B749" s="81" t="s">
        <v>265</v>
      </c>
      <c r="C749" s="81"/>
      <c r="D749" s="82">
        <v>1</v>
      </c>
      <c r="E749" s="82"/>
      <c r="F749" s="83" t="s">
        <v>29</v>
      </c>
      <c r="G749" s="83"/>
      <c r="H749" s="84">
        <v>42275</v>
      </c>
      <c r="I749" s="84"/>
      <c r="J749" s="84">
        <v>42275</v>
      </c>
      <c r="K749" s="84"/>
      <c r="L749" s="82" t="s">
        <v>13</v>
      </c>
      <c r="M749" s="82"/>
      <c r="N749" s="85">
        <v>278</v>
      </c>
      <c r="O749" s="85" t="e">
        <f>#N/A</f>
        <v>#N/A</v>
      </c>
    </row>
    <row r="750" spans="1:15" ht="45" customHeight="1" x14ac:dyDescent="0.25">
      <c r="A750" s="9" t="s">
        <v>214</v>
      </c>
      <c r="B750" s="81" t="s">
        <v>265</v>
      </c>
      <c r="C750" s="81"/>
      <c r="D750" s="82">
        <v>1</v>
      </c>
      <c r="E750" s="82"/>
      <c r="F750" s="83" t="s">
        <v>29</v>
      </c>
      <c r="G750" s="83"/>
      <c r="H750" s="84">
        <v>42297</v>
      </c>
      <c r="I750" s="84"/>
      <c r="J750" s="84">
        <v>42300</v>
      </c>
      <c r="K750" s="84"/>
      <c r="L750" s="82" t="s">
        <v>13</v>
      </c>
      <c r="M750" s="82"/>
      <c r="N750" s="85">
        <v>173.2</v>
      </c>
      <c r="O750" s="85" t="e">
        <f>#N/A</f>
        <v>#N/A</v>
      </c>
    </row>
    <row r="751" spans="1:15" ht="45" customHeight="1" x14ac:dyDescent="0.25">
      <c r="A751" s="9" t="s">
        <v>214</v>
      </c>
      <c r="B751" s="81" t="s">
        <v>265</v>
      </c>
      <c r="C751" s="81"/>
      <c r="D751" s="82">
        <v>1</v>
      </c>
      <c r="E751" s="82"/>
      <c r="F751" s="83" t="s">
        <v>29</v>
      </c>
      <c r="G751" s="83"/>
      <c r="H751" s="84">
        <v>42283</v>
      </c>
      <c r="I751" s="84"/>
      <c r="J751" s="84">
        <v>42283</v>
      </c>
      <c r="K751" s="84"/>
      <c r="L751" s="82" t="s">
        <v>13</v>
      </c>
      <c r="M751" s="82"/>
      <c r="N751" s="85">
        <v>95.2</v>
      </c>
      <c r="O751" s="85" t="e">
        <f>#N/A</f>
        <v>#N/A</v>
      </c>
    </row>
    <row r="752" spans="1:15" ht="45" customHeight="1" x14ac:dyDescent="0.25">
      <c r="A752" s="9" t="s">
        <v>214</v>
      </c>
      <c r="B752" s="81" t="s">
        <v>265</v>
      </c>
      <c r="C752" s="81"/>
      <c r="D752" s="82">
        <v>1</v>
      </c>
      <c r="E752" s="82"/>
      <c r="F752" s="83" t="s">
        <v>29</v>
      </c>
      <c r="G752" s="83"/>
      <c r="H752" s="84">
        <v>42291</v>
      </c>
      <c r="I752" s="84"/>
      <c r="J752" s="84">
        <v>42291</v>
      </c>
      <c r="K752" s="84"/>
      <c r="L752" s="82" t="s">
        <v>13</v>
      </c>
      <c r="M752" s="82"/>
      <c r="N752" s="85">
        <v>164.9</v>
      </c>
      <c r="O752" s="85" t="e">
        <f>#N/A</f>
        <v>#N/A</v>
      </c>
    </row>
    <row r="753" spans="1:15" ht="45" customHeight="1" x14ac:dyDescent="0.25">
      <c r="A753" s="9" t="s">
        <v>214</v>
      </c>
      <c r="B753" s="81" t="s">
        <v>265</v>
      </c>
      <c r="C753" s="81"/>
      <c r="D753" s="82">
        <v>1</v>
      </c>
      <c r="E753" s="82"/>
      <c r="F753" s="83" t="s">
        <v>29</v>
      </c>
      <c r="G753" s="83"/>
      <c r="H753" s="84">
        <v>42292</v>
      </c>
      <c r="I753" s="84"/>
      <c r="J753" s="84">
        <v>42292</v>
      </c>
      <c r="K753" s="84"/>
      <c r="L753" s="82" t="s">
        <v>13</v>
      </c>
      <c r="M753" s="82"/>
      <c r="N753" s="85">
        <v>200</v>
      </c>
      <c r="O753" s="85" t="e">
        <f>#N/A</f>
        <v>#N/A</v>
      </c>
    </row>
    <row r="754" spans="1:15" ht="45" customHeight="1" x14ac:dyDescent="0.25">
      <c r="A754" s="9" t="s">
        <v>214</v>
      </c>
      <c r="B754" s="81" t="s">
        <v>265</v>
      </c>
      <c r="C754" s="81"/>
      <c r="D754" s="82">
        <v>1</v>
      </c>
      <c r="E754" s="82"/>
      <c r="F754" s="83" t="s">
        <v>29</v>
      </c>
      <c r="G754" s="83"/>
      <c r="H754" s="84">
        <v>42275</v>
      </c>
      <c r="I754" s="84"/>
      <c r="J754" s="84">
        <v>42275</v>
      </c>
      <c r="K754" s="84"/>
      <c r="L754" s="82" t="s">
        <v>13</v>
      </c>
      <c r="M754" s="82"/>
      <c r="N754" s="85">
        <v>136</v>
      </c>
      <c r="O754" s="85" t="e">
        <f>#N/A</f>
        <v>#N/A</v>
      </c>
    </row>
    <row r="755" spans="1:15" ht="45" customHeight="1" x14ac:dyDescent="0.25">
      <c r="A755" s="9" t="s">
        <v>214</v>
      </c>
      <c r="B755" s="81" t="s">
        <v>265</v>
      </c>
      <c r="C755" s="81"/>
      <c r="D755" s="82">
        <v>1</v>
      </c>
      <c r="E755" s="82"/>
      <c r="F755" s="83" t="s">
        <v>29</v>
      </c>
      <c r="G755" s="83"/>
      <c r="H755" s="84">
        <v>42292</v>
      </c>
      <c r="I755" s="84"/>
      <c r="J755" s="84">
        <v>42292</v>
      </c>
      <c r="K755" s="84"/>
      <c r="L755" s="82" t="s">
        <v>13</v>
      </c>
      <c r="M755" s="82"/>
      <c r="N755" s="85">
        <v>200</v>
      </c>
      <c r="O755" s="85" t="e">
        <f>#N/A</f>
        <v>#N/A</v>
      </c>
    </row>
    <row r="756" spans="1:15" ht="45" customHeight="1" x14ac:dyDescent="0.25">
      <c r="A756" s="9" t="s">
        <v>214</v>
      </c>
      <c r="B756" s="81" t="s">
        <v>14</v>
      </c>
      <c r="C756" s="81"/>
      <c r="D756" s="82">
        <v>1</v>
      </c>
      <c r="E756" s="82"/>
      <c r="F756" s="83" t="s">
        <v>15</v>
      </c>
      <c r="G756" s="83"/>
      <c r="H756" s="84">
        <v>42292</v>
      </c>
      <c r="I756" s="84"/>
      <c r="J756" s="84">
        <v>42292</v>
      </c>
      <c r="K756" s="84"/>
      <c r="L756" s="82" t="s">
        <v>13</v>
      </c>
      <c r="M756" s="82"/>
      <c r="N756" s="85">
        <v>1050</v>
      </c>
      <c r="O756" s="85" t="e">
        <f>#N/A</f>
        <v>#N/A</v>
      </c>
    </row>
    <row r="757" spans="1:15" ht="45" customHeight="1" x14ac:dyDescent="0.25">
      <c r="A757" s="9" t="s">
        <v>214</v>
      </c>
      <c r="B757" s="81" t="s">
        <v>266</v>
      </c>
      <c r="C757" s="81"/>
      <c r="D757" s="82">
        <v>1</v>
      </c>
      <c r="E757" s="82"/>
      <c r="F757" s="83" t="s">
        <v>29</v>
      </c>
      <c r="G757" s="83"/>
      <c r="H757" s="84">
        <v>42308</v>
      </c>
      <c r="I757" s="84"/>
      <c r="J757" s="84">
        <v>42308</v>
      </c>
      <c r="K757" s="84"/>
      <c r="L757" s="82" t="s">
        <v>13</v>
      </c>
      <c r="M757" s="82"/>
      <c r="N757" s="85">
        <v>676</v>
      </c>
      <c r="O757" s="85" t="e">
        <f>#N/A</f>
        <v>#N/A</v>
      </c>
    </row>
    <row r="758" spans="1:15" ht="45" customHeight="1" x14ac:dyDescent="0.25">
      <c r="A758" s="9" t="s">
        <v>214</v>
      </c>
      <c r="B758" s="81" t="s">
        <v>267</v>
      </c>
      <c r="C758" s="81"/>
      <c r="D758" s="82">
        <v>1</v>
      </c>
      <c r="E758" s="82"/>
      <c r="F758" s="83" t="s">
        <v>29</v>
      </c>
      <c r="G758" s="83"/>
      <c r="H758" s="84">
        <v>42112</v>
      </c>
      <c r="I758" s="84"/>
      <c r="J758" s="84">
        <v>42112</v>
      </c>
      <c r="K758" s="84"/>
      <c r="L758" s="82" t="s">
        <v>13</v>
      </c>
      <c r="M758" s="82"/>
      <c r="N758" s="85">
        <v>604</v>
      </c>
      <c r="O758" s="85" t="e">
        <f>#N/A</f>
        <v>#N/A</v>
      </c>
    </row>
    <row r="759" spans="1:15" ht="45" customHeight="1" x14ac:dyDescent="0.25">
      <c r="A759" s="9" t="s">
        <v>214</v>
      </c>
      <c r="B759" s="81" t="s">
        <v>268</v>
      </c>
      <c r="C759" s="81"/>
      <c r="D759" s="82">
        <v>1</v>
      </c>
      <c r="E759" s="82"/>
      <c r="F759" s="83" t="s">
        <v>29</v>
      </c>
      <c r="G759" s="83"/>
      <c r="H759" s="84">
        <v>42083</v>
      </c>
      <c r="I759" s="84"/>
      <c r="J759" s="84">
        <v>42083</v>
      </c>
      <c r="K759" s="84"/>
      <c r="L759" s="82" t="s">
        <v>13</v>
      </c>
      <c r="M759" s="82"/>
      <c r="N759" s="85">
        <v>406</v>
      </c>
      <c r="O759" s="85" t="e">
        <f>#N/A</f>
        <v>#N/A</v>
      </c>
    </row>
    <row r="760" spans="1:15" ht="45" customHeight="1" x14ac:dyDescent="0.25">
      <c r="A760" s="9" t="s">
        <v>214</v>
      </c>
      <c r="B760" s="81" t="s">
        <v>269</v>
      </c>
      <c r="C760" s="81"/>
      <c r="D760" s="82">
        <v>1</v>
      </c>
      <c r="E760" s="82"/>
      <c r="F760" s="83" t="s">
        <v>29</v>
      </c>
      <c r="G760" s="83"/>
      <c r="H760" s="84">
        <v>42109</v>
      </c>
      <c r="I760" s="84"/>
      <c r="J760" s="84">
        <v>42109</v>
      </c>
      <c r="K760" s="84"/>
      <c r="L760" s="82" t="s">
        <v>13</v>
      </c>
      <c r="M760" s="82"/>
      <c r="N760" s="85">
        <v>594.5</v>
      </c>
      <c r="O760" s="85" t="e">
        <f>#N/A</f>
        <v>#N/A</v>
      </c>
    </row>
    <row r="761" spans="1:15" ht="45" customHeight="1" x14ac:dyDescent="0.25">
      <c r="A761" s="9" t="s">
        <v>214</v>
      </c>
      <c r="B761" s="81" t="s">
        <v>270</v>
      </c>
      <c r="C761" s="81"/>
      <c r="D761" s="82">
        <v>1</v>
      </c>
      <c r="E761" s="82"/>
      <c r="F761" s="83" t="s">
        <v>29</v>
      </c>
      <c r="G761" s="83"/>
      <c r="H761" s="84">
        <v>42116</v>
      </c>
      <c r="I761" s="84"/>
      <c r="J761" s="84">
        <v>42116</v>
      </c>
      <c r="K761" s="84"/>
      <c r="L761" s="82" t="s">
        <v>13</v>
      </c>
      <c r="M761" s="82"/>
      <c r="N761" s="85">
        <v>1240</v>
      </c>
      <c r="O761" s="85" t="e">
        <f>#N/A</f>
        <v>#N/A</v>
      </c>
    </row>
    <row r="762" spans="1:15" ht="45" customHeight="1" x14ac:dyDescent="0.25">
      <c r="A762" s="9" t="s">
        <v>214</v>
      </c>
      <c r="B762" s="81" t="s">
        <v>268</v>
      </c>
      <c r="C762" s="81"/>
      <c r="D762" s="82">
        <v>1</v>
      </c>
      <c r="E762" s="82"/>
      <c r="F762" s="83" t="s">
        <v>29</v>
      </c>
      <c r="G762" s="83"/>
      <c r="H762" s="84">
        <v>42167</v>
      </c>
      <c r="I762" s="84"/>
      <c r="J762" s="84">
        <v>42167</v>
      </c>
      <c r="K762" s="84"/>
      <c r="L762" s="82" t="s">
        <v>13</v>
      </c>
      <c r="M762" s="82"/>
      <c r="N762" s="85">
        <v>406</v>
      </c>
      <c r="O762" s="85" t="e">
        <f>#N/A</f>
        <v>#N/A</v>
      </c>
    </row>
    <row r="763" spans="1:15" ht="45" customHeight="1" x14ac:dyDescent="0.25">
      <c r="A763" s="9" t="s">
        <v>214</v>
      </c>
      <c r="B763" s="81" t="s">
        <v>271</v>
      </c>
      <c r="C763" s="81"/>
      <c r="D763" s="82">
        <v>1</v>
      </c>
      <c r="E763" s="82"/>
      <c r="F763" s="83" t="s">
        <v>29</v>
      </c>
      <c r="G763" s="83"/>
      <c r="H763" s="84">
        <v>42171</v>
      </c>
      <c r="I763" s="84"/>
      <c r="J763" s="84">
        <v>42171</v>
      </c>
      <c r="K763" s="84"/>
      <c r="L763" s="82" t="s">
        <v>13</v>
      </c>
      <c r="M763" s="82"/>
      <c r="N763" s="85">
        <v>406</v>
      </c>
      <c r="O763" s="85" t="e">
        <f>#N/A</f>
        <v>#N/A</v>
      </c>
    </row>
    <row r="764" spans="1:15" ht="45" customHeight="1" x14ac:dyDescent="0.25">
      <c r="A764" s="9" t="s">
        <v>214</v>
      </c>
      <c r="B764" s="81" t="s">
        <v>272</v>
      </c>
      <c r="C764" s="81"/>
      <c r="D764" s="82">
        <v>1</v>
      </c>
      <c r="E764" s="82"/>
      <c r="F764" s="83" t="s">
        <v>29</v>
      </c>
      <c r="G764" s="83"/>
      <c r="H764" s="84">
        <v>42156</v>
      </c>
      <c r="I764" s="84"/>
      <c r="J764" s="84">
        <v>42156</v>
      </c>
      <c r="K764" s="84"/>
      <c r="L764" s="82" t="s">
        <v>13</v>
      </c>
      <c r="M764" s="82"/>
      <c r="N764" s="85">
        <v>396</v>
      </c>
      <c r="O764" s="85" t="e">
        <f>#N/A</f>
        <v>#N/A</v>
      </c>
    </row>
    <row r="765" spans="1:15" ht="45" customHeight="1" x14ac:dyDescent="0.25">
      <c r="A765" s="9" t="s">
        <v>214</v>
      </c>
      <c r="B765" s="81" t="s">
        <v>268</v>
      </c>
      <c r="C765" s="81"/>
      <c r="D765" s="82">
        <v>1</v>
      </c>
      <c r="E765" s="82"/>
      <c r="F765" s="83" t="s">
        <v>29</v>
      </c>
      <c r="G765" s="83"/>
      <c r="H765" s="84">
        <v>42083</v>
      </c>
      <c r="I765" s="84"/>
      <c r="J765" s="84">
        <v>42083</v>
      </c>
      <c r="K765" s="84"/>
      <c r="L765" s="82" t="s">
        <v>13</v>
      </c>
      <c r="M765" s="82"/>
      <c r="N765" s="85">
        <v>76.2</v>
      </c>
      <c r="O765" s="85" t="e">
        <f>#N/A</f>
        <v>#N/A</v>
      </c>
    </row>
    <row r="766" spans="1:15" ht="45" customHeight="1" x14ac:dyDescent="0.25">
      <c r="A766" s="9" t="s">
        <v>214</v>
      </c>
      <c r="B766" s="81" t="s">
        <v>270</v>
      </c>
      <c r="C766" s="81"/>
      <c r="D766" s="82">
        <v>1</v>
      </c>
      <c r="E766" s="82"/>
      <c r="F766" s="83" t="s">
        <v>29</v>
      </c>
      <c r="G766" s="83"/>
      <c r="H766" s="84">
        <v>42116</v>
      </c>
      <c r="I766" s="84"/>
      <c r="J766" s="84">
        <v>42116</v>
      </c>
      <c r="K766" s="84"/>
      <c r="L766" s="82" t="s">
        <v>13</v>
      </c>
      <c r="M766" s="82"/>
      <c r="N766" s="85">
        <v>165.5</v>
      </c>
      <c r="O766" s="85" t="e">
        <f>#N/A</f>
        <v>#N/A</v>
      </c>
    </row>
    <row r="767" spans="1:15" ht="45" customHeight="1" x14ac:dyDescent="0.25">
      <c r="A767" s="9" t="s">
        <v>214</v>
      </c>
      <c r="B767" s="81" t="s">
        <v>268</v>
      </c>
      <c r="C767" s="81"/>
      <c r="D767" s="82">
        <v>1</v>
      </c>
      <c r="E767" s="82"/>
      <c r="F767" s="83" t="s">
        <v>29</v>
      </c>
      <c r="G767" s="83"/>
      <c r="H767" s="84">
        <v>42167</v>
      </c>
      <c r="I767" s="84"/>
      <c r="J767" s="84">
        <v>42167</v>
      </c>
      <c r="K767" s="84"/>
      <c r="L767" s="82" t="s">
        <v>13</v>
      </c>
      <c r="M767" s="82"/>
      <c r="N767" s="85">
        <v>137.6</v>
      </c>
      <c r="O767" s="85" t="e">
        <f>#N/A</f>
        <v>#N/A</v>
      </c>
    </row>
    <row r="768" spans="1:15" ht="45" customHeight="1" x14ac:dyDescent="0.25">
      <c r="A768" s="9" t="s">
        <v>214</v>
      </c>
      <c r="B768" s="81" t="s">
        <v>271</v>
      </c>
      <c r="C768" s="81"/>
      <c r="D768" s="82">
        <v>1</v>
      </c>
      <c r="E768" s="82"/>
      <c r="F768" s="83" t="s">
        <v>29</v>
      </c>
      <c r="G768" s="83"/>
      <c r="H768" s="84">
        <v>42171</v>
      </c>
      <c r="I768" s="84"/>
      <c r="J768" s="84">
        <v>42171</v>
      </c>
      <c r="K768" s="84"/>
      <c r="L768" s="82" t="s">
        <v>13</v>
      </c>
      <c r="M768" s="82"/>
      <c r="N768" s="85">
        <v>180.5</v>
      </c>
      <c r="O768" s="85" t="e">
        <f>#N/A</f>
        <v>#N/A</v>
      </c>
    </row>
    <row r="769" spans="1:15" ht="45" customHeight="1" x14ac:dyDescent="0.25">
      <c r="A769" s="9" t="s">
        <v>214</v>
      </c>
      <c r="B769" s="81" t="s">
        <v>272</v>
      </c>
      <c r="C769" s="81"/>
      <c r="D769" s="82">
        <v>1</v>
      </c>
      <c r="E769" s="82"/>
      <c r="F769" s="83" t="s">
        <v>29</v>
      </c>
      <c r="G769" s="83"/>
      <c r="H769" s="84">
        <v>42156</v>
      </c>
      <c r="I769" s="84"/>
      <c r="J769" s="84">
        <v>42156</v>
      </c>
      <c r="K769" s="84"/>
      <c r="L769" s="82" t="s">
        <v>13</v>
      </c>
      <c r="M769" s="82"/>
      <c r="N769" s="85">
        <v>250</v>
      </c>
      <c r="O769" s="85" t="e">
        <f>#N/A</f>
        <v>#N/A</v>
      </c>
    </row>
    <row r="770" spans="1:15" ht="45" customHeight="1" x14ac:dyDescent="0.25">
      <c r="A770" s="9" t="s">
        <v>214</v>
      </c>
      <c r="B770" s="81" t="s">
        <v>14</v>
      </c>
      <c r="C770" s="81"/>
      <c r="D770" s="82">
        <v>1</v>
      </c>
      <c r="E770" s="82"/>
      <c r="F770" s="83" t="s">
        <v>15</v>
      </c>
      <c r="G770" s="83"/>
      <c r="H770" s="84">
        <v>42156</v>
      </c>
      <c r="I770" s="84"/>
      <c r="J770" s="84">
        <v>42156</v>
      </c>
      <c r="K770" s="84"/>
      <c r="L770" s="82" t="s">
        <v>13</v>
      </c>
      <c r="M770" s="82"/>
      <c r="N770" s="85">
        <v>158</v>
      </c>
      <c r="O770" s="85" t="e">
        <f>#N/A</f>
        <v>#N/A</v>
      </c>
    </row>
    <row r="771" spans="1:15" ht="45" customHeight="1" x14ac:dyDescent="0.25">
      <c r="A771" s="9" t="s">
        <v>214</v>
      </c>
      <c r="B771" s="81" t="s">
        <v>273</v>
      </c>
      <c r="C771" s="81"/>
      <c r="D771" s="82">
        <v>1</v>
      </c>
      <c r="E771" s="82"/>
      <c r="F771" s="83" t="s">
        <v>12</v>
      </c>
      <c r="G771" s="83"/>
      <c r="H771" s="84">
        <v>42298</v>
      </c>
      <c r="I771" s="84"/>
      <c r="J771" s="84">
        <v>42298</v>
      </c>
      <c r="K771" s="84"/>
      <c r="L771" s="82" t="s">
        <v>13</v>
      </c>
      <c r="M771" s="82"/>
      <c r="N771" s="85">
        <v>599</v>
      </c>
      <c r="O771" s="85" t="e">
        <f>#N/A</f>
        <v>#N/A</v>
      </c>
    </row>
    <row r="772" spans="1:15" ht="45" customHeight="1" x14ac:dyDescent="0.25">
      <c r="A772" s="9" t="s">
        <v>214</v>
      </c>
      <c r="B772" s="81" t="s">
        <v>274</v>
      </c>
      <c r="C772" s="81"/>
      <c r="D772" s="82">
        <v>1</v>
      </c>
      <c r="E772" s="82"/>
      <c r="F772" s="83" t="s">
        <v>29</v>
      </c>
      <c r="G772" s="83"/>
      <c r="H772" s="84">
        <v>42299</v>
      </c>
      <c r="I772" s="84"/>
      <c r="J772" s="84">
        <v>42299</v>
      </c>
      <c r="K772" s="84"/>
      <c r="L772" s="82" t="s">
        <v>13</v>
      </c>
      <c r="M772" s="82"/>
      <c r="N772" s="85">
        <v>599</v>
      </c>
      <c r="O772" s="85" t="e">
        <f>#N/A</f>
        <v>#N/A</v>
      </c>
    </row>
    <row r="773" spans="1:15" ht="45" customHeight="1" x14ac:dyDescent="0.25">
      <c r="A773" s="9" t="s">
        <v>214</v>
      </c>
      <c r="B773" s="81" t="s">
        <v>273</v>
      </c>
      <c r="C773" s="81"/>
      <c r="D773" s="82">
        <v>1</v>
      </c>
      <c r="E773" s="82"/>
      <c r="F773" s="83" t="s">
        <v>12</v>
      </c>
      <c r="G773" s="83"/>
      <c r="H773" s="84">
        <v>42298</v>
      </c>
      <c r="I773" s="84"/>
      <c r="J773" s="84">
        <v>42298</v>
      </c>
      <c r="K773" s="84"/>
      <c r="L773" s="82" t="s">
        <v>13</v>
      </c>
      <c r="M773" s="82"/>
      <c r="N773" s="85">
        <v>380</v>
      </c>
      <c r="O773" s="85" t="e">
        <f>#N/A</f>
        <v>#N/A</v>
      </c>
    </row>
    <row r="774" spans="1:15" ht="45" customHeight="1" x14ac:dyDescent="0.25">
      <c r="A774" s="9" t="s">
        <v>214</v>
      </c>
      <c r="B774" s="81" t="s">
        <v>14</v>
      </c>
      <c r="C774" s="81"/>
      <c r="D774" s="82">
        <v>1</v>
      </c>
      <c r="E774" s="82"/>
      <c r="F774" s="83" t="s">
        <v>15</v>
      </c>
      <c r="G774" s="83"/>
      <c r="H774" s="84">
        <v>42298</v>
      </c>
      <c r="I774" s="84"/>
      <c r="J774" s="84">
        <v>42298</v>
      </c>
      <c r="K774" s="84"/>
      <c r="L774" s="82" t="s">
        <v>13</v>
      </c>
      <c r="M774" s="82"/>
      <c r="N774" s="85">
        <v>180</v>
      </c>
      <c r="O774" s="85" t="e">
        <f>#N/A</f>
        <v>#N/A</v>
      </c>
    </row>
    <row r="775" spans="1:15" ht="45" customHeight="1" x14ac:dyDescent="0.25">
      <c r="A775" s="9" t="s">
        <v>214</v>
      </c>
      <c r="B775" s="81" t="s">
        <v>234</v>
      </c>
      <c r="C775" s="81"/>
      <c r="D775" s="82">
        <v>1</v>
      </c>
      <c r="E775" s="82"/>
      <c r="F775" s="83" t="s">
        <v>29</v>
      </c>
      <c r="G775" s="83"/>
      <c r="H775" s="84">
        <v>42312</v>
      </c>
      <c r="I775" s="84"/>
      <c r="J775" s="84">
        <v>42312</v>
      </c>
      <c r="K775" s="84"/>
      <c r="L775" s="82" t="s">
        <v>13</v>
      </c>
      <c r="M775" s="82"/>
      <c r="N775" s="85">
        <v>406</v>
      </c>
      <c r="O775" s="85" t="e">
        <f>#N/A</f>
        <v>#N/A</v>
      </c>
    </row>
    <row r="776" spans="1:15" ht="45" customHeight="1" x14ac:dyDescent="0.25">
      <c r="A776" s="9" t="s">
        <v>214</v>
      </c>
      <c r="B776" s="81" t="s">
        <v>234</v>
      </c>
      <c r="C776" s="81"/>
      <c r="D776" s="82">
        <v>1</v>
      </c>
      <c r="E776" s="82"/>
      <c r="F776" s="83" t="s">
        <v>29</v>
      </c>
      <c r="G776" s="83"/>
      <c r="H776" s="84">
        <v>42314</v>
      </c>
      <c r="I776" s="84"/>
      <c r="J776" s="84">
        <v>42319</v>
      </c>
      <c r="K776" s="84"/>
      <c r="L776" s="82" t="s">
        <v>13</v>
      </c>
      <c r="M776" s="82"/>
      <c r="N776" s="85">
        <v>406</v>
      </c>
      <c r="O776" s="85" t="e">
        <f>#N/A</f>
        <v>#N/A</v>
      </c>
    </row>
    <row r="777" spans="1:15" ht="45" customHeight="1" x14ac:dyDescent="0.25">
      <c r="A777" s="9" t="s">
        <v>214</v>
      </c>
      <c r="B777" s="81" t="s">
        <v>234</v>
      </c>
      <c r="C777" s="81"/>
      <c r="D777" s="82">
        <v>1</v>
      </c>
      <c r="E777" s="82"/>
      <c r="F777" s="83" t="s">
        <v>29</v>
      </c>
      <c r="G777" s="83"/>
      <c r="H777" s="84">
        <v>42306</v>
      </c>
      <c r="I777" s="84"/>
      <c r="J777" s="84">
        <v>42306</v>
      </c>
      <c r="K777" s="84"/>
      <c r="L777" s="82" t="s">
        <v>13</v>
      </c>
      <c r="M777" s="82"/>
      <c r="N777" s="85">
        <v>406</v>
      </c>
      <c r="O777" s="85" t="e">
        <f>#N/A</f>
        <v>#N/A</v>
      </c>
    </row>
    <row r="778" spans="1:15" ht="45" customHeight="1" x14ac:dyDescent="0.25">
      <c r="A778" s="9" t="s">
        <v>214</v>
      </c>
      <c r="B778" s="81" t="s">
        <v>234</v>
      </c>
      <c r="C778" s="81"/>
      <c r="D778" s="82">
        <v>1</v>
      </c>
      <c r="E778" s="82"/>
      <c r="F778" s="83" t="s">
        <v>29</v>
      </c>
      <c r="G778" s="83"/>
      <c r="H778" s="84">
        <v>42314</v>
      </c>
      <c r="I778" s="84"/>
      <c r="J778" s="84">
        <v>42314</v>
      </c>
      <c r="K778" s="84"/>
      <c r="L778" s="82" t="s">
        <v>13</v>
      </c>
      <c r="M778" s="82"/>
      <c r="N778" s="85">
        <v>484</v>
      </c>
      <c r="O778" s="85" t="e">
        <f>#N/A</f>
        <v>#N/A</v>
      </c>
    </row>
    <row r="779" spans="1:15" ht="45" customHeight="1" x14ac:dyDescent="0.25">
      <c r="A779" s="9" t="s">
        <v>214</v>
      </c>
      <c r="B779" s="81" t="s">
        <v>234</v>
      </c>
      <c r="C779" s="81"/>
      <c r="D779" s="82">
        <v>1</v>
      </c>
      <c r="E779" s="82"/>
      <c r="F779" s="83" t="s">
        <v>29</v>
      </c>
      <c r="G779" s="83"/>
      <c r="H779" s="84">
        <v>42305</v>
      </c>
      <c r="I779" s="84"/>
      <c r="J779" s="84">
        <v>42305</v>
      </c>
      <c r="K779" s="84"/>
      <c r="L779" s="82" t="s">
        <v>13</v>
      </c>
      <c r="M779" s="82"/>
      <c r="N779" s="85">
        <v>406</v>
      </c>
      <c r="O779" s="85" t="e">
        <f>#N/A</f>
        <v>#N/A</v>
      </c>
    </row>
    <row r="780" spans="1:15" ht="45" customHeight="1" x14ac:dyDescent="0.25">
      <c r="A780" s="9" t="s">
        <v>214</v>
      </c>
      <c r="B780" s="81" t="s">
        <v>234</v>
      </c>
      <c r="C780" s="81"/>
      <c r="D780" s="82">
        <v>1</v>
      </c>
      <c r="E780" s="82"/>
      <c r="F780" s="83" t="s">
        <v>29</v>
      </c>
      <c r="G780" s="83"/>
      <c r="H780" s="84">
        <v>42315</v>
      </c>
      <c r="I780" s="84"/>
      <c r="J780" s="84">
        <v>42694</v>
      </c>
      <c r="K780" s="84"/>
      <c r="L780" s="82" t="s">
        <v>13</v>
      </c>
      <c r="M780" s="82"/>
      <c r="N780" s="85">
        <v>179</v>
      </c>
      <c r="O780" s="85" t="e">
        <f>#N/A</f>
        <v>#N/A</v>
      </c>
    </row>
    <row r="781" spans="1:15" ht="45" customHeight="1" x14ac:dyDescent="0.25">
      <c r="A781" s="9" t="s">
        <v>214</v>
      </c>
      <c r="B781" s="81" t="s">
        <v>234</v>
      </c>
      <c r="C781" s="81"/>
      <c r="D781" s="82">
        <v>1</v>
      </c>
      <c r="E781" s="82"/>
      <c r="F781" s="83" t="s">
        <v>29</v>
      </c>
      <c r="G781" s="83"/>
      <c r="H781" s="84">
        <v>42312</v>
      </c>
      <c r="I781" s="84"/>
      <c r="J781" s="84">
        <v>42312</v>
      </c>
      <c r="K781" s="84"/>
      <c r="L781" s="82" t="s">
        <v>13</v>
      </c>
      <c r="M781" s="82"/>
      <c r="N781" s="85">
        <v>200</v>
      </c>
      <c r="O781" s="85" t="e">
        <f>#N/A</f>
        <v>#N/A</v>
      </c>
    </row>
    <row r="782" spans="1:15" ht="45" customHeight="1" x14ac:dyDescent="0.25">
      <c r="A782" s="9" t="s">
        <v>214</v>
      </c>
      <c r="B782" s="81" t="s">
        <v>234</v>
      </c>
      <c r="C782" s="81"/>
      <c r="D782" s="82">
        <v>1</v>
      </c>
      <c r="E782" s="82"/>
      <c r="F782" s="83" t="s">
        <v>29</v>
      </c>
      <c r="G782" s="83"/>
      <c r="H782" s="84">
        <v>42306</v>
      </c>
      <c r="I782" s="84"/>
      <c r="J782" s="84">
        <v>42306</v>
      </c>
      <c r="K782" s="84"/>
      <c r="L782" s="82" t="s">
        <v>13</v>
      </c>
      <c r="M782" s="82"/>
      <c r="N782" s="85">
        <v>163.5</v>
      </c>
      <c r="O782" s="85" t="e">
        <f>#N/A</f>
        <v>#N/A</v>
      </c>
    </row>
    <row r="783" spans="1:15" ht="45" customHeight="1" x14ac:dyDescent="0.25">
      <c r="A783" s="9" t="s">
        <v>214</v>
      </c>
      <c r="B783" s="81" t="s">
        <v>234</v>
      </c>
      <c r="C783" s="81"/>
      <c r="D783" s="82">
        <v>1</v>
      </c>
      <c r="E783" s="82"/>
      <c r="F783" s="83" t="s">
        <v>29</v>
      </c>
      <c r="G783" s="83"/>
      <c r="H783" s="84">
        <v>42314</v>
      </c>
      <c r="I783" s="84"/>
      <c r="J783" s="84">
        <v>42314</v>
      </c>
      <c r="K783" s="84"/>
      <c r="L783" s="82" t="s">
        <v>13</v>
      </c>
      <c r="M783" s="82"/>
      <c r="N783" s="85">
        <v>149.4</v>
      </c>
      <c r="O783" s="85" t="e">
        <f>#N/A</f>
        <v>#N/A</v>
      </c>
    </row>
    <row r="784" spans="1:15" ht="45" customHeight="1" x14ac:dyDescent="0.25">
      <c r="A784" s="9" t="s">
        <v>214</v>
      </c>
      <c r="B784" s="81" t="s">
        <v>234</v>
      </c>
      <c r="C784" s="81"/>
      <c r="D784" s="82">
        <v>1</v>
      </c>
      <c r="E784" s="82"/>
      <c r="F784" s="83" t="s">
        <v>29</v>
      </c>
      <c r="G784" s="83"/>
      <c r="H784" s="84">
        <v>42305</v>
      </c>
      <c r="I784" s="84"/>
      <c r="J784" s="84">
        <v>42305</v>
      </c>
      <c r="K784" s="84"/>
      <c r="L784" s="82" t="s">
        <v>13</v>
      </c>
      <c r="M784" s="82"/>
      <c r="N784" s="85">
        <v>98.7</v>
      </c>
      <c r="O784" s="85" t="e">
        <f>#N/A</f>
        <v>#N/A</v>
      </c>
    </row>
    <row r="785" spans="1:15" ht="45" customHeight="1" x14ac:dyDescent="0.25">
      <c r="A785" s="9" t="s">
        <v>214</v>
      </c>
      <c r="B785" s="81" t="s">
        <v>14</v>
      </c>
      <c r="C785" s="81"/>
      <c r="D785" s="82">
        <v>1</v>
      </c>
      <c r="E785" s="82"/>
      <c r="F785" s="83" t="s">
        <v>15</v>
      </c>
      <c r="G785" s="83"/>
      <c r="H785" s="84">
        <v>42305</v>
      </c>
      <c r="I785" s="84"/>
      <c r="J785" s="84">
        <v>42305</v>
      </c>
      <c r="K785" s="84"/>
      <c r="L785" s="82" t="s">
        <v>13</v>
      </c>
      <c r="M785" s="82"/>
      <c r="N785" s="85">
        <v>545</v>
      </c>
      <c r="O785" s="85" t="e">
        <f>#N/A</f>
        <v>#N/A</v>
      </c>
    </row>
    <row r="786" spans="1:15" ht="45" customHeight="1" x14ac:dyDescent="0.25">
      <c r="A786" s="9" t="s">
        <v>214</v>
      </c>
      <c r="B786" s="81" t="s">
        <v>234</v>
      </c>
      <c r="C786" s="81"/>
      <c r="D786" s="82">
        <v>1</v>
      </c>
      <c r="E786" s="82"/>
      <c r="F786" s="83" t="s">
        <v>29</v>
      </c>
      <c r="G786" s="83"/>
      <c r="H786" s="84">
        <v>42320</v>
      </c>
      <c r="I786" s="84"/>
      <c r="J786" s="84">
        <v>42320</v>
      </c>
      <c r="K786" s="84"/>
      <c r="L786" s="82" t="s">
        <v>13</v>
      </c>
      <c r="M786" s="82"/>
      <c r="N786" s="85">
        <v>406</v>
      </c>
      <c r="O786" s="85" t="e">
        <f>#N/A</f>
        <v>#N/A</v>
      </c>
    </row>
    <row r="787" spans="1:15" ht="45" customHeight="1" x14ac:dyDescent="0.25">
      <c r="A787" s="9" t="s">
        <v>214</v>
      </c>
      <c r="B787" s="81" t="s">
        <v>275</v>
      </c>
      <c r="C787" s="81"/>
      <c r="D787" s="82">
        <v>1</v>
      </c>
      <c r="E787" s="82"/>
      <c r="F787" s="83" t="s">
        <v>29</v>
      </c>
      <c r="G787" s="83"/>
      <c r="H787" s="84">
        <v>42321</v>
      </c>
      <c r="I787" s="84"/>
      <c r="J787" s="84">
        <v>42321</v>
      </c>
      <c r="K787" s="84"/>
      <c r="L787" s="82" t="s">
        <v>13</v>
      </c>
      <c r="M787" s="82"/>
      <c r="N787" s="85">
        <v>278</v>
      </c>
      <c r="O787" s="85" t="e">
        <f>#N/A</f>
        <v>#N/A</v>
      </c>
    </row>
    <row r="788" spans="1:15" ht="45" customHeight="1" x14ac:dyDescent="0.25">
      <c r="A788" s="9" t="s">
        <v>214</v>
      </c>
      <c r="B788" s="81" t="s">
        <v>276</v>
      </c>
      <c r="C788" s="81"/>
      <c r="D788" s="82">
        <v>1</v>
      </c>
      <c r="E788" s="82"/>
      <c r="F788" s="83" t="s">
        <v>29</v>
      </c>
      <c r="G788" s="83"/>
      <c r="H788" s="84">
        <v>42319</v>
      </c>
      <c r="I788" s="84"/>
      <c r="J788" s="84">
        <v>42319</v>
      </c>
      <c r="K788" s="84"/>
      <c r="L788" s="82" t="s">
        <v>13</v>
      </c>
      <c r="M788" s="82"/>
      <c r="N788" s="85">
        <v>350</v>
      </c>
      <c r="O788" s="85" t="e">
        <f>#N/A</f>
        <v>#N/A</v>
      </c>
    </row>
    <row r="789" spans="1:15" ht="45" customHeight="1" x14ac:dyDescent="0.25">
      <c r="A789" s="9" t="s">
        <v>214</v>
      </c>
      <c r="B789" s="81" t="s">
        <v>277</v>
      </c>
      <c r="C789" s="81"/>
      <c r="D789" s="82">
        <v>1</v>
      </c>
      <c r="E789" s="82"/>
      <c r="F789" s="83" t="s">
        <v>29</v>
      </c>
      <c r="G789" s="83"/>
      <c r="H789" s="84">
        <v>42327</v>
      </c>
      <c r="I789" s="84"/>
      <c r="J789" s="84">
        <v>42327</v>
      </c>
      <c r="K789" s="84"/>
      <c r="L789" s="82" t="s">
        <v>13</v>
      </c>
      <c r="M789" s="82"/>
      <c r="N789" s="85">
        <v>350</v>
      </c>
      <c r="O789" s="85" t="e">
        <f>#N/A</f>
        <v>#N/A</v>
      </c>
    </row>
    <row r="790" spans="1:15" ht="45" customHeight="1" x14ac:dyDescent="0.25">
      <c r="A790" s="9" t="s">
        <v>214</v>
      </c>
      <c r="B790" s="81" t="s">
        <v>278</v>
      </c>
      <c r="C790" s="81"/>
      <c r="D790" s="82">
        <v>1</v>
      </c>
      <c r="E790" s="82"/>
      <c r="F790" s="83" t="s">
        <v>29</v>
      </c>
      <c r="G790" s="83"/>
      <c r="H790" s="84">
        <v>42331</v>
      </c>
      <c r="I790" s="84"/>
      <c r="J790" s="84">
        <v>42331</v>
      </c>
      <c r="K790" s="84"/>
      <c r="L790" s="82" t="s">
        <v>13</v>
      </c>
      <c r="M790" s="82"/>
      <c r="N790" s="85">
        <v>350</v>
      </c>
      <c r="O790" s="85" t="e">
        <f>#N/A</f>
        <v>#N/A</v>
      </c>
    </row>
    <row r="791" spans="1:15" ht="45" customHeight="1" x14ac:dyDescent="0.25">
      <c r="A791" s="9" t="s">
        <v>214</v>
      </c>
      <c r="B791" s="81" t="s">
        <v>279</v>
      </c>
      <c r="C791" s="81"/>
      <c r="D791" s="82">
        <v>1</v>
      </c>
      <c r="E791" s="82"/>
      <c r="F791" s="83" t="s">
        <v>29</v>
      </c>
      <c r="G791" s="83"/>
      <c r="H791" s="84">
        <v>42321</v>
      </c>
      <c r="I791" s="84"/>
      <c r="J791" s="84">
        <v>42321</v>
      </c>
      <c r="K791" s="84"/>
      <c r="L791" s="82" t="s">
        <v>13</v>
      </c>
      <c r="M791" s="82"/>
      <c r="N791" s="85">
        <v>350</v>
      </c>
      <c r="O791" s="85" t="e">
        <f>#N/A</f>
        <v>#N/A</v>
      </c>
    </row>
    <row r="792" spans="1:15" ht="45" customHeight="1" x14ac:dyDescent="0.25">
      <c r="A792" s="9" t="s">
        <v>214</v>
      </c>
      <c r="B792" s="81" t="s">
        <v>234</v>
      </c>
      <c r="C792" s="81"/>
      <c r="D792" s="82">
        <v>1</v>
      </c>
      <c r="E792" s="82"/>
      <c r="F792" s="83" t="s">
        <v>29</v>
      </c>
      <c r="G792" s="83"/>
      <c r="H792" s="84">
        <v>42335</v>
      </c>
      <c r="I792" s="84"/>
      <c r="J792" s="84">
        <v>42335</v>
      </c>
      <c r="K792" s="84"/>
      <c r="L792" s="82" t="s">
        <v>13</v>
      </c>
      <c r="M792" s="82"/>
      <c r="N792" s="85">
        <v>484</v>
      </c>
      <c r="O792" s="85" t="e">
        <f>#N/A</f>
        <v>#N/A</v>
      </c>
    </row>
    <row r="793" spans="1:15" ht="45" customHeight="1" x14ac:dyDescent="0.25">
      <c r="A793" s="9" t="s">
        <v>214</v>
      </c>
      <c r="B793" s="81" t="s">
        <v>234</v>
      </c>
      <c r="C793" s="81"/>
      <c r="D793" s="82">
        <v>1</v>
      </c>
      <c r="E793" s="82"/>
      <c r="F793" s="83" t="s">
        <v>29</v>
      </c>
      <c r="G793" s="83"/>
      <c r="H793" s="84">
        <v>42338</v>
      </c>
      <c r="I793" s="84"/>
      <c r="J793" s="84">
        <v>42338</v>
      </c>
      <c r="K793" s="84"/>
      <c r="L793" s="82" t="s">
        <v>13</v>
      </c>
      <c r="M793" s="82"/>
      <c r="N793" s="85">
        <v>484</v>
      </c>
      <c r="O793" s="85" t="e">
        <f>#N/A</f>
        <v>#N/A</v>
      </c>
    </row>
    <row r="794" spans="1:15" ht="45" customHeight="1" x14ac:dyDescent="0.25">
      <c r="A794" s="9" t="s">
        <v>214</v>
      </c>
      <c r="B794" s="81" t="s">
        <v>234</v>
      </c>
      <c r="C794" s="81"/>
      <c r="D794" s="82">
        <v>1</v>
      </c>
      <c r="E794" s="82"/>
      <c r="F794" s="83" t="s">
        <v>29</v>
      </c>
      <c r="G794" s="83"/>
      <c r="H794" s="84">
        <v>42331</v>
      </c>
      <c r="I794" s="84"/>
      <c r="J794" s="84">
        <v>42331</v>
      </c>
      <c r="K794" s="84"/>
      <c r="L794" s="82" t="s">
        <v>13</v>
      </c>
      <c r="M794" s="82"/>
      <c r="N794" s="85">
        <v>406</v>
      </c>
      <c r="O794" s="85" t="e">
        <f>#N/A</f>
        <v>#N/A</v>
      </c>
    </row>
    <row r="795" spans="1:15" ht="45" customHeight="1" x14ac:dyDescent="0.25">
      <c r="A795" s="9" t="s">
        <v>214</v>
      </c>
      <c r="B795" s="81" t="s">
        <v>234</v>
      </c>
      <c r="C795" s="81"/>
      <c r="D795" s="82">
        <v>1</v>
      </c>
      <c r="E795" s="82"/>
      <c r="F795" s="83" t="s">
        <v>29</v>
      </c>
      <c r="G795" s="83"/>
      <c r="H795" s="84">
        <v>42332</v>
      </c>
      <c r="I795" s="84"/>
      <c r="J795" s="84">
        <v>42332</v>
      </c>
      <c r="K795" s="84"/>
      <c r="L795" s="82" t="s">
        <v>13</v>
      </c>
      <c r="M795" s="82"/>
      <c r="N795" s="85">
        <v>406</v>
      </c>
      <c r="O795" s="85" t="e">
        <f>#N/A</f>
        <v>#N/A</v>
      </c>
    </row>
    <row r="796" spans="1:15" ht="45" customHeight="1" x14ac:dyDescent="0.25">
      <c r="A796" s="9" t="s">
        <v>214</v>
      </c>
      <c r="B796" s="81" t="s">
        <v>234</v>
      </c>
      <c r="C796" s="81"/>
      <c r="D796" s="82">
        <v>1</v>
      </c>
      <c r="E796" s="82"/>
      <c r="F796" s="83" t="s">
        <v>29</v>
      </c>
      <c r="G796" s="83"/>
      <c r="H796" s="84">
        <v>42326</v>
      </c>
      <c r="I796" s="84"/>
      <c r="J796" s="84">
        <v>42326</v>
      </c>
      <c r="K796" s="84"/>
      <c r="L796" s="82" t="s">
        <v>13</v>
      </c>
      <c r="M796" s="82"/>
      <c r="N796" s="85">
        <v>406</v>
      </c>
      <c r="O796" s="85" t="e">
        <f>#N/A</f>
        <v>#N/A</v>
      </c>
    </row>
    <row r="797" spans="1:15" ht="45" customHeight="1" x14ac:dyDescent="0.25">
      <c r="A797" s="9" t="s">
        <v>214</v>
      </c>
      <c r="B797" s="81" t="s">
        <v>234</v>
      </c>
      <c r="C797" s="81"/>
      <c r="D797" s="82">
        <v>1</v>
      </c>
      <c r="E797" s="82"/>
      <c r="F797" s="83" t="s">
        <v>29</v>
      </c>
      <c r="G797" s="83"/>
      <c r="H797" s="84">
        <v>42334</v>
      </c>
      <c r="I797" s="84"/>
      <c r="J797" s="84">
        <v>42334</v>
      </c>
      <c r="K797" s="84"/>
      <c r="L797" s="82" t="s">
        <v>13</v>
      </c>
      <c r="M797" s="82"/>
      <c r="N797" s="85">
        <v>406</v>
      </c>
      <c r="O797" s="85" t="e">
        <f>#N/A</f>
        <v>#N/A</v>
      </c>
    </row>
    <row r="798" spans="1:15" ht="45" customHeight="1" x14ac:dyDescent="0.25">
      <c r="A798" s="9" t="s">
        <v>214</v>
      </c>
      <c r="B798" s="81" t="s">
        <v>234</v>
      </c>
      <c r="C798" s="81"/>
      <c r="D798" s="82">
        <v>1</v>
      </c>
      <c r="E798" s="82"/>
      <c r="F798" s="83" t="s">
        <v>29</v>
      </c>
      <c r="G798" s="83"/>
      <c r="H798" s="84">
        <v>42338</v>
      </c>
      <c r="I798" s="84"/>
      <c r="J798" s="84">
        <v>42338</v>
      </c>
      <c r="K798" s="84"/>
      <c r="L798" s="82" t="s">
        <v>13</v>
      </c>
      <c r="M798" s="82"/>
      <c r="N798" s="85">
        <v>406</v>
      </c>
      <c r="O798" s="85" t="e">
        <f>#N/A</f>
        <v>#N/A</v>
      </c>
    </row>
    <row r="799" spans="1:15" ht="45" customHeight="1" x14ac:dyDescent="0.25">
      <c r="A799" s="9" t="s">
        <v>214</v>
      </c>
      <c r="B799" s="81" t="s">
        <v>234</v>
      </c>
      <c r="C799" s="81"/>
      <c r="D799" s="82">
        <v>1</v>
      </c>
      <c r="E799" s="82"/>
      <c r="F799" s="83" t="s">
        <v>29</v>
      </c>
      <c r="G799" s="83"/>
      <c r="H799" s="84">
        <v>42327</v>
      </c>
      <c r="I799" s="84"/>
      <c r="J799" s="84">
        <v>42327</v>
      </c>
      <c r="K799" s="84"/>
      <c r="L799" s="82" t="s">
        <v>13</v>
      </c>
      <c r="M799" s="82"/>
      <c r="N799" s="85">
        <v>406</v>
      </c>
      <c r="O799" s="85" t="e">
        <f>#N/A</f>
        <v>#N/A</v>
      </c>
    </row>
    <row r="800" spans="1:15" ht="45" customHeight="1" x14ac:dyDescent="0.25">
      <c r="A800" s="9" t="s">
        <v>214</v>
      </c>
      <c r="B800" s="81" t="s">
        <v>234</v>
      </c>
      <c r="C800" s="81"/>
      <c r="D800" s="82">
        <v>1</v>
      </c>
      <c r="E800" s="82"/>
      <c r="F800" s="83" t="s">
        <v>29</v>
      </c>
      <c r="G800" s="83"/>
      <c r="H800" s="84">
        <v>42333</v>
      </c>
      <c r="I800" s="84"/>
      <c r="J800" s="84">
        <v>42333</v>
      </c>
      <c r="K800" s="84"/>
      <c r="L800" s="82" t="s">
        <v>13</v>
      </c>
      <c r="M800" s="82"/>
      <c r="N800" s="85">
        <v>406</v>
      </c>
      <c r="O800" s="85" t="e">
        <f>#N/A</f>
        <v>#N/A</v>
      </c>
    </row>
    <row r="801" spans="1:15" ht="45" customHeight="1" x14ac:dyDescent="0.25">
      <c r="A801" s="9" t="s">
        <v>214</v>
      </c>
      <c r="B801" s="81" t="s">
        <v>280</v>
      </c>
      <c r="C801" s="81"/>
      <c r="D801" s="82">
        <v>1</v>
      </c>
      <c r="E801" s="82"/>
      <c r="F801" s="83" t="s">
        <v>29</v>
      </c>
      <c r="G801" s="83"/>
      <c r="H801" s="84">
        <v>42338</v>
      </c>
      <c r="I801" s="84"/>
      <c r="J801" s="84">
        <v>42338</v>
      </c>
      <c r="K801" s="84"/>
      <c r="L801" s="82" t="s">
        <v>13</v>
      </c>
      <c r="M801" s="82"/>
      <c r="N801" s="85">
        <v>350</v>
      </c>
      <c r="O801" s="85" t="e">
        <f>#N/A</f>
        <v>#N/A</v>
      </c>
    </row>
    <row r="802" spans="1:15" ht="45" customHeight="1" x14ac:dyDescent="0.25">
      <c r="A802" s="9" t="s">
        <v>214</v>
      </c>
      <c r="B802" s="81" t="s">
        <v>281</v>
      </c>
      <c r="C802" s="81"/>
      <c r="D802" s="82">
        <v>1</v>
      </c>
      <c r="E802" s="82"/>
      <c r="F802" s="83" t="s">
        <v>29</v>
      </c>
      <c r="G802" s="83"/>
      <c r="H802" s="84">
        <v>42334</v>
      </c>
      <c r="I802" s="84"/>
      <c r="J802" s="84">
        <v>42334</v>
      </c>
      <c r="K802" s="84"/>
      <c r="L802" s="82" t="s">
        <v>13</v>
      </c>
      <c r="M802" s="82"/>
      <c r="N802" s="85">
        <v>350</v>
      </c>
      <c r="O802" s="85" t="e">
        <f>#N/A</f>
        <v>#N/A</v>
      </c>
    </row>
    <row r="803" spans="1:15" ht="45" customHeight="1" x14ac:dyDescent="0.25">
      <c r="A803" s="9" t="s">
        <v>214</v>
      </c>
      <c r="B803" s="81" t="s">
        <v>282</v>
      </c>
      <c r="C803" s="81"/>
      <c r="D803" s="82">
        <v>1</v>
      </c>
      <c r="E803" s="82"/>
      <c r="F803" s="83" t="s">
        <v>29</v>
      </c>
      <c r="G803" s="83"/>
      <c r="H803" s="84">
        <v>42314</v>
      </c>
      <c r="I803" s="84"/>
      <c r="J803" s="84">
        <v>42680</v>
      </c>
      <c r="K803" s="84"/>
      <c r="L803" s="82" t="s">
        <v>13</v>
      </c>
      <c r="M803" s="82"/>
      <c r="N803" s="85">
        <v>350</v>
      </c>
      <c r="O803" s="85" t="e">
        <f>#N/A</f>
        <v>#N/A</v>
      </c>
    </row>
    <row r="804" spans="1:15" ht="45" customHeight="1" x14ac:dyDescent="0.25">
      <c r="A804" s="9" t="s">
        <v>214</v>
      </c>
      <c r="B804" s="81" t="s">
        <v>282</v>
      </c>
      <c r="C804" s="81"/>
      <c r="D804" s="82">
        <v>1</v>
      </c>
      <c r="E804" s="82"/>
      <c r="F804" s="83" t="s">
        <v>29</v>
      </c>
      <c r="G804" s="83"/>
      <c r="H804" s="84">
        <v>42317</v>
      </c>
      <c r="I804" s="84"/>
      <c r="J804" s="84">
        <v>42317</v>
      </c>
      <c r="K804" s="84"/>
      <c r="L804" s="82" t="s">
        <v>13</v>
      </c>
      <c r="M804" s="82"/>
      <c r="N804" s="85">
        <v>350</v>
      </c>
      <c r="O804" s="85" t="e">
        <f>#N/A</f>
        <v>#N/A</v>
      </c>
    </row>
    <row r="805" spans="1:15" ht="45" customHeight="1" x14ac:dyDescent="0.25">
      <c r="A805" s="9" t="s">
        <v>214</v>
      </c>
      <c r="B805" s="81" t="s">
        <v>283</v>
      </c>
      <c r="C805" s="81"/>
      <c r="D805" s="82">
        <v>1</v>
      </c>
      <c r="E805" s="82"/>
      <c r="F805" s="83" t="s">
        <v>29</v>
      </c>
      <c r="G805" s="83"/>
      <c r="H805" s="84">
        <v>42325</v>
      </c>
      <c r="I805" s="84"/>
      <c r="J805" s="84">
        <v>42325</v>
      </c>
      <c r="K805" s="84"/>
      <c r="L805" s="82" t="s">
        <v>13</v>
      </c>
      <c r="M805" s="82"/>
      <c r="N805" s="85">
        <v>300</v>
      </c>
      <c r="O805" s="85" t="e">
        <f>#N/A</f>
        <v>#N/A</v>
      </c>
    </row>
    <row r="806" spans="1:15" ht="45" customHeight="1" x14ac:dyDescent="0.25">
      <c r="A806" s="9" t="s">
        <v>214</v>
      </c>
      <c r="B806" s="81" t="s">
        <v>284</v>
      </c>
      <c r="C806" s="81"/>
      <c r="D806" s="82">
        <v>1</v>
      </c>
      <c r="E806" s="82"/>
      <c r="F806" s="83" t="s">
        <v>29</v>
      </c>
      <c r="G806" s="83"/>
      <c r="H806" s="84">
        <v>42332</v>
      </c>
      <c r="I806" s="84"/>
      <c r="J806" s="84">
        <v>42332</v>
      </c>
      <c r="K806" s="84"/>
      <c r="L806" s="82" t="s">
        <v>13</v>
      </c>
      <c r="M806" s="82"/>
      <c r="N806" s="85">
        <v>350</v>
      </c>
      <c r="O806" s="85" t="e">
        <f>#N/A</f>
        <v>#N/A</v>
      </c>
    </row>
    <row r="807" spans="1:15" ht="45" customHeight="1" x14ac:dyDescent="0.25">
      <c r="A807" s="9" t="s">
        <v>214</v>
      </c>
      <c r="B807" s="81" t="s">
        <v>234</v>
      </c>
      <c r="C807" s="81"/>
      <c r="D807" s="82">
        <v>1</v>
      </c>
      <c r="E807" s="82"/>
      <c r="F807" s="83" t="s">
        <v>29</v>
      </c>
      <c r="G807" s="83"/>
      <c r="H807" s="84">
        <v>42320</v>
      </c>
      <c r="I807" s="84"/>
      <c r="J807" s="84">
        <v>42320</v>
      </c>
      <c r="K807" s="84"/>
      <c r="L807" s="82" t="s">
        <v>13</v>
      </c>
      <c r="M807" s="82"/>
      <c r="N807" s="85">
        <v>138.5</v>
      </c>
      <c r="O807" s="85" t="e">
        <f>#N/A</f>
        <v>#N/A</v>
      </c>
    </row>
    <row r="808" spans="1:15" ht="45" customHeight="1" x14ac:dyDescent="0.25">
      <c r="A808" s="9" t="s">
        <v>214</v>
      </c>
      <c r="B808" s="81" t="s">
        <v>234</v>
      </c>
      <c r="C808" s="81"/>
      <c r="D808" s="82">
        <v>1</v>
      </c>
      <c r="E808" s="82"/>
      <c r="F808" s="83" t="s">
        <v>29</v>
      </c>
      <c r="G808" s="83"/>
      <c r="H808" s="84">
        <v>42335</v>
      </c>
      <c r="I808" s="84"/>
      <c r="J808" s="84">
        <v>42335</v>
      </c>
      <c r="K808" s="84"/>
      <c r="L808" s="82" t="s">
        <v>13</v>
      </c>
      <c r="M808" s="82"/>
      <c r="N808" s="85">
        <v>200</v>
      </c>
      <c r="O808" s="85" t="e">
        <f>#N/A</f>
        <v>#N/A</v>
      </c>
    </row>
    <row r="809" spans="1:15" ht="45" customHeight="1" x14ac:dyDescent="0.25">
      <c r="A809" s="9" t="s">
        <v>214</v>
      </c>
      <c r="B809" s="81" t="s">
        <v>234</v>
      </c>
      <c r="C809" s="81"/>
      <c r="D809" s="82">
        <v>1</v>
      </c>
      <c r="E809" s="82"/>
      <c r="F809" s="83" t="s">
        <v>29</v>
      </c>
      <c r="G809" s="83"/>
      <c r="H809" s="84">
        <v>42338</v>
      </c>
      <c r="I809" s="84"/>
      <c r="J809" s="84">
        <v>42338</v>
      </c>
      <c r="K809" s="84"/>
      <c r="L809" s="82" t="s">
        <v>13</v>
      </c>
      <c r="M809" s="82"/>
      <c r="N809" s="85">
        <v>136.5</v>
      </c>
      <c r="O809" s="85" t="e">
        <f>#N/A</f>
        <v>#N/A</v>
      </c>
    </row>
    <row r="810" spans="1:15" ht="45" customHeight="1" x14ac:dyDescent="0.25">
      <c r="A810" s="9" t="s">
        <v>214</v>
      </c>
      <c r="B810" s="81" t="s">
        <v>234</v>
      </c>
      <c r="C810" s="81"/>
      <c r="D810" s="82">
        <v>1</v>
      </c>
      <c r="E810" s="82"/>
      <c r="F810" s="83" t="s">
        <v>29</v>
      </c>
      <c r="G810" s="83"/>
      <c r="H810" s="84">
        <v>42331</v>
      </c>
      <c r="I810" s="84"/>
      <c r="J810" s="84">
        <v>42331</v>
      </c>
      <c r="K810" s="84"/>
      <c r="L810" s="82" t="s">
        <v>13</v>
      </c>
      <c r="M810" s="82"/>
      <c r="N810" s="85">
        <v>200</v>
      </c>
      <c r="O810" s="85" t="e">
        <f>#N/A</f>
        <v>#N/A</v>
      </c>
    </row>
    <row r="811" spans="1:15" ht="45" customHeight="1" x14ac:dyDescent="0.25">
      <c r="A811" s="9" t="s">
        <v>214</v>
      </c>
      <c r="B811" s="81" t="s">
        <v>234</v>
      </c>
      <c r="C811" s="81"/>
      <c r="D811" s="82">
        <v>1</v>
      </c>
      <c r="E811" s="82"/>
      <c r="F811" s="83" t="s">
        <v>29</v>
      </c>
      <c r="G811" s="83"/>
      <c r="H811" s="84">
        <v>42332</v>
      </c>
      <c r="I811" s="84"/>
      <c r="J811" s="84">
        <v>42332</v>
      </c>
      <c r="K811" s="84"/>
      <c r="L811" s="82" t="s">
        <v>13</v>
      </c>
      <c r="M811" s="82"/>
      <c r="N811" s="85">
        <v>153</v>
      </c>
      <c r="O811" s="85" t="e">
        <f>#N/A</f>
        <v>#N/A</v>
      </c>
    </row>
    <row r="812" spans="1:15" ht="45" customHeight="1" x14ac:dyDescent="0.25">
      <c r="A812" s="9" t="s">
        <v>214</v>
      </c>
      <c r="B812" s="81" t="s">
        <v>234</v>
      </c>
      <c r="C812" s="81"/>
      <c r="D812" s="82">
        <v>1</v>
      </c>
      <c r="E812" s="82"/>
      <c r="F812" s="83" t="s">
        <v>29</v>
      </c>
      <c r="G812" s="83"/>
      <c r="H812" s="84">
        <v>42326</v>
      </c>
      <c r="I812" s="84"/>
      <c r="J812" s="84">
        <v>42326</v>
      </c>
      <c r="K812" s="84"/>
      <c r="L812" s="82" t="s">
        <v>13</v>
      </c>
      <c r="M812" s="82"/>
      <c r="N812" s="85">
        <v>200</v>
      </c>
      <c r="O812" s="85" t="e">
        <f>#N/A</f>
        <v>#N/A</v>
      </c>
    </row>
    <row r="813" spans="1:15" ht="45" customHeight="1" x14ac:dyDescent="0.25">
      <c r="A813" s="9" t="s">
        <v>214</v>
      </c>
      <c r="B813" s="81" t="s">
        <v>234</v>
      </c>
      <c r="C813" s="81"/>
      <c r="D813" s="82">
        <v>1</v>
      </c>
      <c r="E813" s="82"/>
      <c r="F813" s="83" t="s">
        <v>29</v>
      </c>
      <c r="G813" s="83"/>
      <c r="H813" s="84">
        <v>42338</v>
      </c>
      <c r="I813" s="84"/>
      <c r="J813" s="84">
        <v>42338</v>
      </c>
      <c r="K813" s="84"/>
      <c r="L813" s="82" t="s">
        <v>13</v>
      </c>
      <c r="M813" s="82"/>
      <c r="N813" s="85">
        <v>159.5</v>
      </c>
      <c r="O813" s="85" t="e">
        <f>#N/A</f>
        <v>#N/A</v>
      </c>
    </row>
    <row r="814" spans="1:15" ht="45" customHeight="1" x14ac:dyDescent="0.25">
      <c r="A814" s="9" t="s">
        <v>214</v>
      </c>
      <c r="B814" s="81" t="s">
        <v>234</v>
      </c>
      <c r="C814" s="81"/>
      <c r="D814" s="82">
        <v>1</v>
      </c>
      <c r="E814" s="82"/>
      <c r="F814" s="83" t="s">
        <v>29</v>
      </c>
      <c r="G814" s="83"/>
      <c r="H814" s="84">
        <v>42327</v>
      </c>
      <c r="I814" s="84"/>
      <c r="J814" s="84">
        <v>42327</v>
      </c>
      <c r="K814" s="84"/>
      <c r="L814" s="82" t="s">
        <v>13</v>
      </c>
      <c r="M814" s="82"/>
      <c r="N814" s="85">
        <v>178.3</v>
      </c>
      <c r="O814" s="85" t="e">
        <f>#N/A</f>
        <v>#N/A</v>
      </c>
    </row>
    <row r="815" spans="1:15" ht="45" customHeight="1" x14ac:dyDescent="0.25">
      <c r="A815" s="9" t="s">
        <v>214</v>
      </c>
      <c r="B815" s="81" t="s">
        <v>234</v>
      </c>
      <c r="C815" s="81"/>
      <c r="D815" s="82">
        <v>1</v>
      </c>
      <c r="E815" s="82"/>
      <c r="F815" s="83" t="s">
        <v>29</v>
      </c>
      <c r="G815" s="83"/>
      <c r="H815" s="84">
        <v>42333</v>
      </c>
      <c r="I815" s="84"/>
      <c r="J815" s="84">
        <v>42333</v>
      </c>
      <c r="K815" s="84"/>
      <c r="L815" s="82" t="s">
        <v>13</v>
      </c>
      <c r="M815" s="82"/>
      <c r="N815" s="85">
        <v>155</v>
      </c>
      <c r="O815" s="85" t="e">
        <f>#N/A</f>
        <v>#N/A</v>
      </c>
    </row>
    <row r="816" spans="1:15" ht="45" customHeight="1" x14ac:dyDescent="0.25">
      <c r="A816" s="9" t="s">
        <v>214</v>
      </c>
      <c r="B816" s="81" t="s">
        <v>14</v>
      </c>
      <c r="C816" s="81"/>
      <c r="D816" s="82">
        <v>1</v>
      </c>
      <c r="E816" s="82"/>
      <c r="F816" s="83" t="s">
        <v>15</v>
      </c>
      <c r="G816" s="83"/>
      <c r="H816" s="84">
        <v>42333</v>
      </c>
      <c r="I816" s="84"/>
      <c r="J816" s="84">
        <v>42333</v>
      </c>
      <c r="K816" s="84"/>
      <c r="L816" s="82" t="s">
        <v>13</v>
      </c>
      <c r="M816" s="82"/>
      <c r="N816" s="85">
        <v>650</v>
      </c>
      <c r="O816" s="85" t="e">
        <f>#N/A</f>
        <v>#N/A</v>
      </c>
    </row>
    <row r="817" spans="1:15" ht="45" customHeight="1" x14ac:dyDescent="0.25">
      <c r="A817" s="9" t="s">
        <v>214</v>
      </c>
      <c r="B817" s="81" t="s">
        <v>285</v>
      </c>
      <c r="C817" s="81"/>
      <c r="D817" s="82">
        <v>1</v>
      </c>
      <c r="E817" s="82"/>
      <c r="F817" s="83" t="s">
        <v>12</v>
      </c>
      <c r="G817" s="83"/>
      <c r="H817" s="84">
        <v>42297</v>
      </c>
      <c r="I817" s="84"/>
      <c r="J817" s="84">
        <v>42298</v>
      </c>
      <c r="K817" s="84"/>
      <c r="L817" s="82" t="s">
        <v>13</v>
      </c>
      <c r="M817" s="82"/>
      <c r="N817" s="85">
        <v>4572</v>
      </c>
      <c r="O817" s="85" t="e">
        <f>#N/A</f>
        <v>#N/A</v>
      </c>
    </row>
    <row r="818" spans="1:15" ht="45" customHeight="1" x14ac:dyDescent="0.25">
      <c r="A818" s="9" t="s">
        <v>214</v>
      </c>
      <c r="B818" s="81" t="s">
        <v>286</v>
      </c>
      <c r="C818" s="81"/>
      <c r="D818" s="82">
        <v>1</v>
      </c>
      <c r="E818" s="82"/>
      <c r="F818" s="83" t="s">
        <v>12</v>
      </c>
      <c r="G818" s="83"/>
      <c r="H818" s="84">
        <v>42297</v>
      </c>
      <c r="I818" s="84"/>
      <c r="J818" s="84">
        <v>42298</v>
      </c>
      <c r="K818" s="84"/>
      <c r="L818" s="82" t="s">
        <v>13</v>
      </c>
      <c r="M818" s="82"/>
      <c r="N818" s="85">
        <v>4212</v>
      </c>
      <c r="O818" s="85" t="e">
        <f>#N/A</f>
        <v>#N/A</v>
      </c>
    </row>
    <row r="819" spans="1:15" ht="45" customHeight="1" x14ac:dyDescent="0.25">
      <c r="A819" s="9" t="s">
        <v>214</v>
      </c>
      <c r="B819" s="81" t="s">
        <v>287</v>
      </c>
      <c r="C819" s="81"/>
      <c r="D819" s="82">
        <v>1</v>
      </c>
      <c r="E819" s="82"/>
      <c r="F819" s="83" t="s">
        <v>29</v>
      </c>
      <c r="G819" s="83"/>
      <c r="H819" s="84">
        <v>42345</v>
      </c>
      <c r="I819" s="84"/>
      <c r="J819" s="84">
        <v>42345</v>
      </c>
      <c r="K819" s="84"/>
      <c r="L819" s="82" t="s">
        <v>13</v>
      </c>
      <c r="M819" s="82"/>
      <c r="N819" s="85">
        <v>200</v>
      </c>
      <c r="O819" s="85" t="e">
        <f>#N/A</f>
        <v>#N/A</v>
      </c>
    </row>
    <row r="820" spans="1:15" ht="45" customHeight="1" x14ac:dyDescent="0.25">
      <c r="A820" s="9" t="s">
        <v>214</v>
      </c>
      <c r="B820" s="81" t="s">
        <v>234</v>
      </c>
      <c r="C820" s="81"/>
      <c r="D820" s="82">
        <v>1</v>
      </c>
      <c r="E820" s="82"/>
      <c r="F820" s="83" t="s">
        <v>29</v>
      </c>
      <c r="G820" s="83"/>
      <c r="H820" s="84">
        <v>42346</v>
      </c>
      <c r="I820" s="84"/>
      <c r="J820" s="84">
        <v>42346</v>
      </c>
      <c r="K820" s="84"/>
      <c r="L820" s="82" t="s">
        <v>13</v>
      </c>
      <c r="M820" s="82"/>
      <c r="N820" s="85">
        <v>484.02</v>
      </c>
      <c r="O820" s="85" t="e">
        <f>#N/A</f>
        <v>#N/A</v>
      </c>
    </row>
    <row r="821" spans="1:15" ht="45" customHeight="1" x14ac:dyDescent="0.25">
      <c r="A821" s="9" t="s">
        <v>214</v>
      </c>
      <c r="B821" s="81" t="s">
        <v>287</v>
      </c>
      <c r="C821" s="81"/>
      <c r="D821" s="82">
        <v>1</v>
      </c>
      <c r="E821" s="82"/>
      <c r="F821" s="83" t="s">
        <v>29</v>
      </c>
      <c r="G821" s="83"/>
      <c r="H821" s="84">
        <v>42346</v>
      </c>
      <c r="I821" s="84"/>
      <c r="J821" s="84">
        <v>42346</v>
      </c>
      <c r="K821" s="84"/>
      <c r="L821" s="82" t="s">
        <v>13</v>
      </c>
      <c r="M821" s="82"/>
      <c r="N821" s="85">
        <v>302</v>
      </c>
      <c r="O821" s="85" t="e">
        <f>#N/A</f>
        <v>#N/A</v>
      </c>
    </row>
    <row r="822" spans="1:15" ht="45" customHeight="1" x14ac:dyDescent="0.25">
      <c r="A822" s="9" t="s">
        <v>214</v>
      </c>
      <c r="B822" s="81" t="s">
        <v>234</v>
      </c>
      <c r="C822" s="81"/>
      <c r="D822" s="82">
        <v>1</v>
      </c>
      <c r="E822" s="82"/>
      <c r="F822" s="83" t="s">
        <v>29</v>
      </c>
      <c r="G822" s="83"/>
      <c r="H822" s="84">
        <v>42347</v>
      </c>
      <c r="I822" s="84"/>
      <c r="J822" s="84">
        <v>42347</v>
      </c>
      <c r="K822" s="84"/>
      <c r="L822" s="82" t="s">
        <v>13</v>
      </c>
      <c r="M822" s="82"/>
      <c r="N822" s="85">
        <v>414</v>
      </c>
      <c r="O822" s="85" t="e">
        <f>#N/A</f>
        <v>#N/A</v>
      </c>
    </row>
    <row r="823" spans="1:15" ht="45" customHeight="1" x14ac:dyDescent="0.25">
      <c r="A823" s="9" t="s">
        <v>214</v>
      </c>
      <c r="B823" s="81" t="s">
        <v>287</v>
      </c>
      <c r="C823" s="81"/>
      <c r="D823" s="82">
        <v>1</v>
      </c>
      <c r="E823" s="82"/>
      <c r="F823" s="83" t="s">
        <v>29</v>
      </c>
      <c r="G823" s="83"/>
      <c r="H823" s="84">
        <v>42340</v>
      </c>
      <c r="I823" s="84"/>
      <c r="J823" s="84">
        <v>42340</v>
      </c>
      <c r="K823" s="84"/>
      <c r="L823" s="82" t="s">
        <v>13</v>
      </c>
      <c r="M823" s="82"/>
      <c r="N823" s="85">
        <v>350</v>
      </c>
      <c r="O823" s="85" t="e">
        <f>#N/A</f>
        <v>#N/A</v>
      </c>
    </row>
    <row r="824" spans="1:15" ht="45" customHeight="1" x14ac:dyDescent="0.25">
      <c r="A824" s="9" t="s">
        <v>214</v>
      </c>
      <c r="B824" s="81" t="s">
        <v>234</v>
      </c>
      <c r="C824" s="81"/>
      <c r="D824" s="82">
        <v>1</v>
      </c>
      <c r="E824" s="82"/>
      <c r="F824" s="83" t="s">
        <v>29</v>
      </c>
      <c r="G824" s="83"/>
      <c r="H824" s="84">
        <v>42345</v>
      </c>
      <c r="I824" s="84"/>
      <c r="J824" s="84">
        <v>42345</v>
      </c>
      <c r="K824" s="84"/>
      <c r="L824" s="82" t="s">
        <v>13</v>
      </c>
      <c r="M824" s="82"/>
      <c r="N824" s="85">
        <v>484</v>
      </c>
      <c r="O824" s="85" t="e">
        <f>#N/A</f>
        <v>#N/A</v>
      </c>
    </row>
    <row r="825" spans="1:15" ht="45" customHeight="1" x14ac:dyDescent="0.25">
      <c r="A825" s="9" t="s">
        <v>214</v>
      </c>
      <c r="B825" s="81" t="s">
        <v>288</v>
      </c>
      <c r="C825" s="81"/>
      <c r="D825" s="82">
        <v>1</v>
      </c>
      <c r="E825" s="82"/>
      <c r="F825" s="83" t="s">
        <v>29</v>
      </c>
      <c r="G825" s="83"/>
      <c r="H825" s="84">
        <v>42349</v>
      </c>
      <c r="I825" s="84"/>
      <c r="J825" s="84">
        <v>42349</v>
      </c>
      <c r="K825" s="84"/>
      <c r="L825" s="82" t="s">
        <v>13</v>
      </c>
      <c r="M825" s="82"/>
      <c r="N825" s="85">
        <v>500</v>
      </c>
      <c r="O825" s="85" t="e">
        <f>#N/A</f>
        <v>#N/A</v>
      </c>
    </row>
    <row r="826" spans="1:15" ht="45" customHeight="1" x14ac:dyDescent="0.25">
      <c r="A826" s="9" t="s">
        <v>214</v>
      </c>
      <c r="B826" s="81" t="s">
        <v>234</v>
      </c>
      <c r="C826" s="81"/>
      <c r="D826" s="82">
        <v>1</v>
      </c>
      <c r="E826" s="82"/>
      <c r="F826" s="83" t="s">
        <v>29</v>
      </c>
      <c r="G826" s="83"/>
      <c r="H826" s="84">
        <v>42346</v>
      </c>
      <c r="I826" s="84"/>
      <c r="J826" s="84">
        <v>42346</v>
      </c>
      <c r="K826" s="84"/>
      <c r="L826" s="82" t="s">
        <v>13</v>
      </c>
      <c r="M826" s="82"/>
      <c r="N826" s="85">
        <v>103</v>
      </c>
      <c r="O826" s="85" t="e">
        <f>#N/A</f>
        <v>#N/A</v>
      </c>
    </row>
    <row r="827" spans="1:15" ht="45" customHeight="1" x14ac:dyDescent="0.25">
      <c r="A827" s="9" t="s">
        <v>214</v>
      </c>
      <c r="B827" s="81" t="s">
        <v>234</v>
      </c>
      <c r="C827" s="81"/>
      <c r="D827" s="82">
        <v>1</v>
      </c>
      <c r="E827" s="82"/>
      <c r="F827" s="83" t="s">
        <v>29</v>
      </c>
      <c r="G827" s="83"/>
      <c r="H827" s="84">
        <v>42347</v>
      </c>
      <c r="I827" s="84"/>
      <c r="J827" s="84">
        <v>42347</v>
      </c>
      <c r="K827" s="84"/>
      <c r="L827" s="82" t="s">
        <v>13</v>
      </c>
      <c r="M827" s="82"/>
      <c r="N827" s="85">
        <v>200</v>
      </c>
      <c r="O827" s="85" t="e">
        <f>#N/A</f>
        <v>#N/A</v>
      </c>
    </row>
    <row r="828" spans="1:15" ht="45" customHeight="1" x14ac:dyDescent="0.25">
      <c r="A828" s="9" t="s">
        <v>214</v>
      </c>
      <c r="B828" s="81" t="s">
        <v>234</v>
      </c>
      <c r="C828" s="81"/>
      <c r="D828" s="82">
        <v>1</v>
      </c>
      <c r="E828" s="82"/>
      <c r="F828" s="83" t="s">
        <v>29</v>
      </c>
      <c r="G828" s="83"/>
      <c r="H828" s="84">
        <v>42345</v>
      </c>
      <c r="I828" s="84"/>
      <c r="J828" s="84">
        <v>42345</v>
      </c>
      <c r="K828" s="84"/>
      <c r="L828" s="82" t="s">
        <v>13</v>
      </c>
      <c r="M828" s="82"/>
      <c r="N828" s="85">
        <v>200</v>
      </c>
      <c r="O828" s="85" t="e">
        <f>#N/A</f>
        <v>#N/A</v>
      </c>
    </row>
    <row r="829" spans="1:15" ht="45" customHeight="1" x14ac:dyDescent="0.25">
      <c r="A829" s="9" t="s">
        <v>214</v>
      </c>
      <c r="B829" s="81" t="s">
        <v>288</v>
      </c>
      <c r="C829" s="81"/>
      <c r="D829" s="82">
        <v>1</v>
      </c>
      <c r="E829" s="82"/>
      <c r="F829" s="83" t="s">
        <v>29</v>
      </c>
      <c r="G829" s="83"/>
      <c r="H829" s="84">
        <v>42349</v>
      </c>
      <c r="I829" s="84"/>
      <c r="J829" s="84">
        <v>42349</v>
      </c>
      <c r="K829" s="84"/>
      <c r="L829" s="82" t="s">
        <v>13</v>
      </c>
      <c r="M829" s="82"/>
      <c r="N829" s="85">
        <v>714</v>
      </c>
      <c r="O829" s="85" t="e">
        <f>#N/A</f>
        <v>#N/A</v>
      </c>
    </row>
    <row r="830" spans="1:15" ht="45" customHeight="1" x14ac:dyDescent="0.25">
      <c r="A830" s="9" t="s">
        <v>214</v>
      </c>
      <c r="B830" s="81" t="s">
        <v>14</v>
      </c>
      <c r="C830" s="81"/>
      <c r="D830" s="82">
        <v>1</v>
      </c>
      <c r="E830" s="82"/>
      <c r="F830" s="83" t="s">
        <v>15</v>
      </c>
      <c r="G830" s="83"/>
      <c r="H830" s="84">
        <v>42349</v>
      </c>
      <c r="I830" s="84"/>
      <c r="J830" s="84">
        <v>42349</v>
      </c>
      <c r="K830" s="84"/>
      <c r="L830" s="82" t="s">
        <v>13</v>
      </c>
      <c r="M830" s="82"/>
      <c r="N830" s="85">
        <v>69</v>
      </c>
      <c r="O830" s="85" t="e">
        <f>#N/A</f>
        <v>#N/A</v>
      </c>
    </row>
    <row r="831" spans="1:15" ht="45" customHeight="1" x14ac:dyDescent="0.25">
      <c r="A831" s="9" t="s">
        <v>214</v>
      </c>
      <c r="B831" s="81" t="s">
        <v>234</v>
      </c>
      <c r="C831" s="81"/>
      <c r="D831" s="82">
        <v>1</v>
      </c>
      <c r="E831" s="82"/>
      <c r="F831" s="83" t="s">
        <v>29</v>
      </c>
      <c r="G831" s="83"/>
      <c r="H831" s="84">
        <v>42339</v>
      </c>
      <c r="I831" s="84"/>
      <c r="J831" s="84">
        <v>42339</v>
      </c>
      <c r="K831" s="84"/>
      <c r="L831" s="82" t="s">
        <v>13</v>
      </c>
      <c r="M831" s="82"/>
      <c r="N831" s="85">
        <v>414</v>
      </c>
      <c r="O831" s="85" t="e">
        <f>#N/A</f>
        <v>#N/A</v>
      </c>
    </row>
    <row r="832" spans="1:15" ht="45" customHeight="1" x14ac:dyDescent="0.25">
      <c r="A832" s="9" t="s">
        <v>214</v>
      </c>
      <c r="B832" s="81" t="s">
        <v>234</v>
      </c>
      <c r="C832" s="81"/>
      <c r="D832" s="82">
        <v>1</v>
      </c>
      <c r="E832" s="82"/>
      <c r="F832" s="83" t="s">
        <v>29</v>
      </c>
      <c r="G832" s="83"/>
      <c r="H832" s="84">
        <v>42340</v>
      </c>
      <c r="I832" s="84"/>
      <c r="J832" s="84">
        <v>42340</v>
      </c>
      <c r="K832" s="84"/>
      <c r="L832" s="82" t="s">
        <v>13</v>
      </c>
      <c r="M832" s="82"/>
      <c r="N832" s="85">
        <v>414</v>
      </c>
      <c r="O832" s="85" t="e">
        <f>#N/A</f>
        <v>#N/A</v>
      </c>
    </row>
    <row r="833" spans="1:15" ht="45" customHeight="1" x14ac:dyDescent="0.25">
      <c r="A833" s="9" t="s">
        <v>214</v>
      </c>
      <c r="B833" s="81" t="s">
        <v>234</v>
      </c>
      <c r="C833" s="81"/>
      <c r="D833" s="82">
        <v>1</v>
      </c>
      <c r="E833" s="82"/>
      <c r="F833" s="83" t="s">
        <v>29</v>
      </c>
      <c r="G833" s="83"/>
      <c r="H833" s="84">
        <v>42342</v>
      </c>
      <c r="I833" s="84"/>
      <c r="J833" s="84">
        <v>42342</v>
      </c>
      <c r="K833" s="84"/>
      <c r="L833" s="82" t="s">
        <v>13</v>
      </c>
      <c r="M833" s="82"/>
      <c r="N833" s="85">
        <v>414</v>
      </c>
      <c r="O833" s="85" t="e">
        <f>#N/A</f>
        <v>#N/A</v>
      </c>
    </row>
    <row r="834" spans="1:15" ht="45" customHeight="1" x14ac:dyDescent="0.25">
      <c r="A834" s="9" t="s">
        <v>214</v>
      </c>
      <c r="B834" s="81" t="s">
        <v>234</v>
      </c>
      <c r="C834" s="81"/>
      <c r="D834" s="82">
        <v>1</v>
      </c>
      <c r="E834" s="82"/>
      <c r="F834" s="83" t="s">
        <v>29</v>
      </c>
      <c r="G834" s="83"/>
      <c r="H834" s="84">
        <v>42341</v>
      </c>
      <c r="I834" s="84"/>
      <c r="J834" s="84">
        <v>42341</v>
      </c>
      <c r="K834" s="84"/>
      <c r="L834" s="82" t="s">
        <v>13</v>
      </c>
      <c r="M834" s="82"/>
      <c r="N834" s="85">
        <v>414</v>
      </c>
      <c r="O834" s="85" t="e">
        <f>#N/A</f>
        <v>#N/A</v>
      </c>
    </row>
    <row r="835" spans="1:15" ht="45" customHeight="1" x14ac:dyDescent="0.25">
      <c r="A835" s="9" t="s">
        <v>214</v>
      </c>
      <c r="B835" s="81" t="s">
        <v>234</v>
      </c>
      <c r="C835" s="81"/>
      <c r="D835" s="82">
        <v>1</v>
      </c>
      <c r="E835" s="82"/>
      <c r="F835" s="83" t="s">
        <v>29</v>
      </c>
      <c r="G835" s="83"/>
      <c r="H835" s="84">
        <v>42340</v>
      </c>
      <c r="I835" s="84"/>
      <c r="J835" s="84">
        <v>42340</v>
      </c>
      <c r="K835" s="84"/>
      <c r="L835" s="82" t="s">
        <v>13</v>
      </c>
      <c r="M835" s="82"/>
      <c r="N835" s="85">
        <v>151.5</v>
      </c>
      <c r="O835" s="85" t="e">
        <f>#N/A</f>
        <v>#N/A</v>
      </c>
    </row>
    <row r="836" spans="1:15" ht="45" customHeight="1" x14ac:dyDescent="0.25">
      <c r="A836" s="9" t="s">
        <v>214</v>
      </c>
      <c r="B836" s="81" t="s">
        <v>234</v>
      </c>
      <c r="C836" s="81"/>
      <c r="D836" s="82">
        <v>1</v>
      </c>
      <c r="E836" s="82"/>
      <c r="F836" s="83" t="s">
        <v>29</v>
      </c>
      <c r="G836" s="83"/>
      <c r="H836" s="84">
        <v>42342</v>
      </c>
      <c r="I836" s="84"/>
      <c r="J836" s="84">
        <v>42342</v>
      </c>
      <c r="K836" s="84"/>
      <c r="L836" s="82" t="s">
        <v>13</v>
      </c>
      <c r="M836" s="82"/>
      <c r="N836" s="85">
        <v>166</v>
      </c>
      <c r="O836" s="85" t="e">
        <f>#N/A</f>
        <v>#N/A</v>
      </c>
    </row>
    <row r="837" spans="1:15" ht="45" customHeight="1" x14ac:dyDescent="0.25">
      <c r="A837" s="9" t="s">
        <v>214</v>
      </c>
      <c r="B837" s="81" t="s">
        <v>234</v>
      </c>
      <c r="C837" s="81"/>
      <c r="D837" s="82">
        <v>1</v>
      </c>
      <c r="E837" s="82"/>
      <c r="F837" s="83" t="s">
        <v>29</v>
      </c>
      <c r="G837" s="83"/>
      <c r="H837" s="84">
        <v>42341</v>
      </c>
      <c r="I837" s="84"/>
      <c r="J837" s="84">
        <v>42341</v>
      </c>
      <c r="K837" s="84"/>
      <c r="L837" s="82" t="s">
        <v>13</v>
      </c>
      <c r="M837" s="82"/>
      <c r="N837" s="85">
        <v>136</v>
      </c>
      <c r="O837" s="85" t="e">
        <f>#N/A</f>
        <v>#N/A</v>
      </c>
    </row>
    <row r="838" spans="1:15" ht="45" customHeight="1" x14ac:dyDescent="0.25">
      <c r="A838" s="9" t="s">
        <v>214</v>
      </c>
      <c r="B838" s="81" t="s">
        <v>234</v>
      </c>
      <c r="C838" s="81"/>
      <c r="D838" s="82">
        <v>1</v>
      </c>
      <c r="E838" s="82"/>
      <c r="F838" s="83" t="s">
        <v>29</v>
      </c>
      <c r="G838" s="83"/>
      <c r="H838" s="84">
        <v>42339</v>
      </c>
      <c r="I838" s="84"/>
      <c r="J838" s="84">
        <v>42339</v>
      </c>
      <c r="K838" s="84"/>
      <c r="L838" s="82" t="s">
        <v>13</v>
      </c>
      <c r="M838" s="82"/>
      <c r="N838" s="85">
        <v>125.1</v>
      </c>
      <c r="O838" s="85" t="e">
        <f>#N/A</f>
        <v>#N/A</v>
      </c>
    </row>
    <row r="839" spans="1:15" ht="45" customHeight="1" x14ac:dyDescent="0.25">
      <c r="A839" s="9" t="s">
        <v>214</v>
      </c>
      <c r="B839" s="81" t="s">
        <v>14</v>
      </c>
      <c r="C839" s="81"/>
      <c r="D839" s="82">
        <v>1</v>
      </c>
      <c r="E839" s="82"/>
      <c r="F839" s="83" t="s">
        <v>15</v>
      </c>
      <c r="G839" s="83"/>
      <c r="H839" s="84">
        <v>42339</v>
      </c>
      <c r="I839" s="84"/>
      <c r="J839" s="84">
        <v>42339</v>
      </c>
      <c r="K839" s="84"/>
      <c r="L839" s="82" t="s">
        <v>13</v>
      </c>
      <c r="M839" s="82"/>
      <c r="N839" s="85">
        <v>280</v>
      </c>
      <c r="O839" s="85" t="e">
        <f>#N/A</f>
        <v>#N/A</v>
      </c>
    </row>
    <row r="840" spans="1:15" ht="45" customHeight="1" x14ac:dyDescent="0.25">
      <c r="A840" s="9" t="s">
        <v>214</v>
      </c>
      <c r="B840" s="81" t="s">
        <v>289</v>
      </c>
      <c r="C840" s="81"/>
      <c r="D840" s="82">
        <v>1</v>
      </c>
      <c r="E840" s="82"/>
      <c r="F840" s="83" t="s">
        <v>29</v>
      </c>
      <c r="G840" s="83"/>
      <c r="H840" s="84">
        <v>42293</v>
      </c>
      <c r="I840" s="84"/>
      <c r="J840" s="84">
        <v>42293</v>
      </c>
      <c r="K840" s="84"/>
      <c r="L840" s="82" t="s">
        <v>13</v>
      </c>
      <c r="M840" s="82"/>
      <c r="N840" s="85">
        <v>406</v>
      </c>
      <c r="O840" s="85" t="e">
        <f>#N/A</f>
        <v>#N/A</v>
      </c>
    </row>
    <row r="841" spans="1:15" ht="45" customHeight="1" x14ac:dyDescent="0.25">
      <c r="A841" s="9" t="s">
        <v>214</v>
      </c>
      <c r="B841" s="81" t="s">
        <v>289</v>
      </c>
      <c r="C841" s="81"/>
      <c r="D841" s="82">
        <v>1</v>
      </c>
      <c r="E841" s="82"/>
      <c r="F841" s="83" t="s">
        <v>29</v>
      </c>
      <c r="G841" s="83"/>
      <c r="H841" s="84">
        <v>42318</v>
      </c>
      <c r="I841" s="84"/>
      <c r="J841" s="84">
        <v>42318</v>
      </c>
      <c r="K841" s="84"/>
      <c r="L841" s="82" t="s">
        <v>13</v>
      </c>
      <c r="M841" s="82"/>
      <c r="N841" s="85">
        <v>406</v>
      </c>
      <c r="O841" s="85" t="e">
        <f>#N/A</f>
        <v>#N/A</v>
      </c>
    </row>
    <row r="842" spans="1:15" ht="45" customHeight="1" x14ac:dyDescent="0.25">
      <c r="A842" s="9" t="s">
        <v>214</v>
      </c>
      <c r="B842" s="81" t="s">
        <v>289</v>
      </c>
      <c r="C842" s="81"/>
      <c r="D842" s="82">
        <v>1</v>
      </c>
      <c r="E842" s="82"/>
      <c r="F842" s="83" t="s">
        <v>29</v>
      </c>
      <c r="G842" s="83"/>
      <c r="H842" s="84">
        <v>42325</v>
      </c>
      <c r="I842" s="84"/>
      <c r="J842" s="84">
        <v>42325</v>
      </c>
      <c r="K842" s="84"/>
      <c r="L842" s="82" t="s">
        <v>13</v>
      </c>
      <c r="M842" s="82"/>
      <c r="N842" s="85">
        <v>406</v>
      </c>
      <c r="O842" s="85" t="e">
        <f>#N/A</f>
        <v>#N/A</v>
      </c>
    </row>
    <row r="843" spans="1:15" ht="45" customHeight="1" x14ac:dyDescent="0.25">
      <c r="A843" s="9" t="s">
        <v>214</v>
      </c>
      <c r="B843" s="81" t="s">
        <v>289</v>
      </c>
      <c r="C843" s="81"/>
      <c r="D843" s="82">
        <v>1</v>
      </c>
      <c r="E843" s="82"/>
      <c r="F843" s="83" t="s">
        <v>29</v>
      </c>
      <c r="G843" s="83"/>
      <c r="H843" s="84">
        <v>42317</v>
      </c>
      <c r="I843" s="84"/>
      <c r="J843" s="84">
        <v>42317</v>
      </c>
      <c r="K843" s="84"/>
      <c r="L843" s="82" t="s">
        <v>13</v>
      </c>
      <c r="M843" s="82"/>
      <c r="N843" s="85">
        <v>406</v>
      </c>
      <c r="O843" s="85" t="e">
        <f>#N/A</f>
        <v>#N/A</v>
      </c>
    </row>
    <row r="844" spans="1:15" ht="45" customHeight="1" x14ac:dyDescent="0.25">
      <c r="A844" s="9" t="s">
        <v>214</v>
      </c>
      <c r="B844" s="81" t="s">
        <v>289</v>
      </c>
      <c r="C844" s="81"/>
      <c r="D844" s="82">
        <v>1</v>
      </c>
      <c r="E844" s="82"/>
      <c r="F844" s="83" t="s">
        <v>29</v>
      </c>
      <c r="G844" s="83"/>
      <c r="H844" s="84">
        <v>42319</v>
      </c>
      <c r="I844" s="84"/>
      <c r="J844" s="84">
        <v>42319</v>
      </c>
      <c r="K844" s="84"/>
      <c r="L844" s="82" t="s">
        <v>13</v>
      </c>
      <c r="M844" s="82"/>
      <c r="N844" s="85">
        <v>406</v>
      </c>
      <c r="O844" s="85" t="e">
        <f>#N/A</f>
        <v>#N/A</v>
      </c>
    </row>
    <row r="845" spans="1:15" ht="45" customHeight="1" x14ac:dyDescent="0.25">
      <c r="A845" s="9" t="s">
        <v>214</v>
      </c>
      <c r="B845" s="81" t="s">
        <v>290</v>
      </c>
      <c r="C845" s="81"/>
      <c r="D845" s="82">
        <v>1</v>
      </c>
      <c r="E845" s="82"/>
      <c r="F845" s="83" t="s">
        <v>29</v>
      </c>
      <c r="G845" s="83"/>
      <c r="H845" s="84">
        <v>42328</v>
      </c>
      <c r="I845" s="84"/>
      <c r="J845" s="84">
        <v>42328</v>
      </c>
      <c r="K845" s="84"/>
      <c r="L845" s="82" t="s">
        <v>13</v>
      </c>
      <c r="M845" s="82"/>
      <c r="N845" s="85">
        <v>184</v>
      </c>
      <c r="O845" s="85" t="e">
        <f>#N/A</f>
        <v>#N/A</v>
      </c>
    </row>
    <row r="846" spans="1:15" ht="45" customHeight="1" x14ac:dyDescent="0.25">
      <c r="A846" s="9" t="s">
        <v>214</v>
      </c>
      <c r="B846" s="81" t="s">
        <v>291</v>
      </c>
      <c r="C846" s="81"/>
      <c r="D846" s="82">
        <v>1</v>
      </c>
      <c r="E846" s="82"/>
      <c r="F846" s="83" t="s">
        <v>29</v>
      </c>
      <c r="G846" s="83"/>
      <c r="H846" s="84">
        <v>42325</v>
      </c>
      <c r="I846" s="84"/>
      <c r="J846" s="84">
        <v>42319</v>
      </c>
      <c r="K846" s="84"/>
      <c r="L846" s="82" t="s">
        <v>13</v>
      </c>
      <c r="M846" s="82"/>
      <c r="N846" s="85">
        <v>128</v>
      </c>
      <c r="O846" s="85" t="e">
        <f>#N/A</f>
        <v>#N/A</v>
      </c>
    </row>
    <row r="847" spans="1:15" ht="45" customHeight="1" x14ac:dyDescent="0.25">
      <c r="A847" s="9" t="s">
        <v>214</v>
      </c>
      <c r="B847" s="81" t="s">
        <v>289</v>
      </c>
      <c r="C847" s="81"/>
      <c r="D847" s="82">
        <v>1</v>
      </c>
      <c r="E847" s="82"/>
      <c r="F847" s="83" t="s">
        <v>29</v>
      </c>
      <c r="G847" s="83"/>
      <c r="H847" s="84">
        <v>42293</v>
      </c>
      <c r="I847" s="84"/>
      <c r="J847" s="84">
        <v>42293</v>
      </c>
      <c r="K847" s="84"/>
      <c r="L847" s="82" t="s">
        <v>13</v>
      </c>
      <c r="M847" s="82"/>
      <c r="N847" s="85">
        <v>134.5</v>
      </c>
      <c r="O847" s="85" t="e">
        <f>#N/A</f>
        <v>#N/A</v>
      </c>
    </row>
    <row r="848" spans="1:15" ht="45" customHeight="1" x14ac:dyDescent="0.25">
      <c r="A848" s="9" t="s">
        <v>214</v>
      </c>
      <c r="B848" s="81" t="s">
        <v>289</v>
      </c>
      <c r="C848" s="81"/>
      <c r="D848" s="82">
        <v>1</v>
      </c>
      <c r="E848" s="82"/>
      <c r="F848" s="83" t="s">
        <v>29</v>
      </c>
      <c r="G848" s="83"/>
      <c r="H848" s="84">
        <v>42318</v>
      </c>
      <c r="I848" s="84"/>
      <c r="J848" s="84">
        <v>42318</v>
      </c>
      <c r="K848" s="84"/>
      <c r="L848" s="82" t="s">
        <v>13</v>
      </c>
      <c r="M848" s="82"/>
      <c r="N848" s="85">
        <v>159.5</v>
      </c>
      <c r="O848" s="85" t="e">
        <f>#N/A</f>
        <v>#N/A</v>
      </c>
    </row>
    <row r="849" spans="1:15" ht="45" customHeight="1" x14ac:dyDescent="0.25">
      <c r="A849" s="9" t="s">
        <v>214</v>
      </c>
      <c r="B849" s="81" t="s">
        <v>289</v>
      </c>
      <c r="C849" s="81"/>
      <c r="D849" s="82">
        <v>1</v>
      </c>
      <c r="E849" s="82"/>
      <c r="F849" s="83" t="s">
        <v>29</v>
      </c>
      <c r="G849" s="83"/>
      <c r="H849" s="84">
        <v>42325</v>
      </c>
      <c r="I849" s="84"/>
      <c r="J849" s="84">
        <v>42325</v>
      </c>
      <c r="K849" s="84"/>
      <c r="L849" s="82" t="s">
        <v>13</v>
      </c>
      <c r="M849" s="82"/>
      <c r="N849" s="85">
        <v>200</v>
      </c>
      <c r="O849" s="85" t="e">
        <f>#N/A</f>
        <v>#N/A</v>
      </c>
    </row>
    <row r="850" spans="1:15" ht="45" customHeight="1" x14ac:dyDescent="0.25">
      <c r="A850" s="9" t="s">
        <v>214</v>
      </c>
      <c r="B850" s="81" t="s">
        <v>289</v>
      </c>
      <c r="C850" s="81"/>
      <c r="D850" s="82">
        <v>1</v>
      </c>
      <c r="E850" s="82"/>
      <c r="F850" s="83" t="s">
        <v>29</v>
      </c>
      <c r="G850" s="83"/>
      <c r="H850" s="84">
        <v>42317</v>
      </c>
      <c r="I850" s="84"/>
      <c r="J850" s="84">
        <v>42317</v>
      </c>
      <c r="K850" s="84"/>
      <c r="L850" s="82" t="s">
        <v>13</v>
      </c>
      <c r="M850" s="82"/>
      <c r="N850" s="85">
        <v>200</v>
      </c>
      <c r="O850" s="85" t="e">
        <f>#N/A</f>
        <v>#N/A</v>
      </c>
    </row>
    <row r="851" spans="1:15" ht="45" customHeight="1" x14ac:dyDescent="0.25">
      <c r="A851" s="9" t="s">
        <v>214</v>
      </c>
      <c r="B851" s="81" t="s">
        <v>289</v>
      </c>
      <c r="C851" s="81"/>
      <c r="D851" s="82">
        <v>1</v>
      </c>
      <c r="E851" s="82"/>
      <c r="F851" s="83" t="s">
        <v>29</v>
      </c>
      <c r="G851" s="83"/>
      <c r="H851" s="84">
        <v>42319</v>
      </c>
      <c r="I851" s="84"/>
      <c r="J851" s="84">
        <v>42319</v>
      </c>
      <c r="K851" s="84"/>
      <c r="L851" s="82" t="s">
        <v>13</v>
      </c>
      <c r="M851" s="82"/>
      <c r="N851" s="85">
        <v>200</v>
      </c>
      <c r="O851" s="85" t="e">
        <f>#N/A</f>
        <v>#N/A</v>
      </c>
    </row>
    <row r="852" spans="1:15" ht="45" customHeight="1" x14ac:dyDescent="0.25">
      <c r="A852" s="9" t="s">
        <v>214</v>
      </c>
      <c r="B852" s="81" t="s">
        <v>290</v>
      </c>
      <c r="C852" s="81"/>
      <c r="D852" s="82">
        <v>1</v>
      </c>
      <c r="E852" s="82"/>
      <c r="F852" s="83" t="s">
        <v>29</v>
      </c>
      <c r="G852" s="83"/>
      <c r="H852" s="84">
        <v>42328</v>
      </c>
      <c r="I852" s="84"/>
      <c r="J852" s="84">
        <v>42328</v>
      </c>
      <c r="K852" s="84"/>
      <c r="L852" s="82" t="s">
        <v>13</v>
      </c>
      <c r="M852" s="82"/>
      <c r="N852" s="85">
        <v>200</v>
      </c>
      <c r="O852" s="85" t="e">
        <f>#N/A</f>
        <v>#N/A</v>
      </c>
    </row>
    <row r="853" spans="1:15" ht="45" customHeight="1" x14ac:dyDescent="0.25">
      <c r="A853" s="9" t="s">
        <v>214</v>
      </c>
      <c r="B853" s="81" t="s">
        <v>291</v>
      </c>
      <c r="C853" s="81"/>
      <c r="D853" s="82">
        <v>1</v>
      </c>
      <c r="E853" s="82"/>
      <c r="F853" s="83" t="s">
        <v>29</v>
      </c>
      <c r="G853" s="83"/>
      <c r="H853" s="84">
        <v>42325</v>
      </c>
      <c r="I853" s="84"/>
      <c r="J853" s="84">
        <v>42319</v>
      </c>
      <c r="K853" s="84"/>
      <c r="L853" s="82" t="s">
        <v>13</v>
      </c>
      <c r="M853" s="82"/>
      <c r="N853" s="85">
        <v>183</v>
      </c>
      <c r="O853" s="85" t="e">
        <f>#N/A</f>
        <v>#N/A</v>
      </c>
    </row>
    <row r="854" spans="1:15" ht="45" customHeight="1" x14ac:dyDescent="0.25">
      <c r="A854" s="9" t="s">
        <v>214</v>
      </c>
      <c r="B854" s="81" t="s">
        <v>14</v>
      </c>
      <c r="C854" s="81"/>
      <c r="D854" s="82">
        <v>1</v>
      </c>
      <c r="E854" s="82"/>
      <c r="F854" s="83" t="s">
        <v>15</v>
      </c>
      <c r="G854" s="83"/>
      <c r="H854" s="84">
        <v>42325</v>
      </c>
      <c r="I854" s="84"/>
      <c r="J854" s="84">
        <v>42325</v>
      </c>
      <c r="K854" s="84"/>
      <c r="L854" s="82" t="s">
        <v>13</v>
      </c>
      <c r="M854" s="82"/>
      <c r="N854" s="85">
        <v>1650</v>
      </c>
      <c r="O854" s="85" t="e">
        <f>#N/A</f>
        <v>#N/A</v>
      </c>
    </row>
    <row r="855" spans="1:15" ht="45" customHeight="1" x14ac:dyDescent="0.25">
      <c r="A855" s="9" t="s">
        <v>214</v>
      </c>
      <c r="B855" s="81" t="s">
        <v>292</v>
      </c>
      <c r="C855" s="81"/>
      <c r="D855" s="82">
        <v>1</v>
      </c>
      <c r="E855" s="82"/>
      <c r="F855" s="83" t="s">
        <v>29</v>
      </c>
      <c r="G855" s="83"/>
      <c r="H855" s="84">
        <v>42111</v>
      </c>
      <c r="I855" s="84"/>
      <c r="J855" s="84">
        <v>42111</v>
      </c>
      <c r="K855" s="84"/>
      <c r="L855" s="82" t="s">
        <v>13</v>
      </c>
      <c r="M855" s="82"/>
      <c r="N855" s="85">
        <v>406</v>
      </c>
      <c r="O855" s="85" t="e">
        <f>#N/A</f>
        <v>#N/A</v>
      </c>
    </row>
    <row r="856" spans="1:15" ht="45" customHeight="1" x14ac:dyDescent="0.25">
      <c r="A856" s="9" t="s">
        <v>214</v>
      </c>
      <c r="B856" s="81" t="s">
        <v>293</v>
      </c>
      <c r="C856" s="81"/>
      <c r="D856" s="82">
        <v>1</v>
      </c>
      <c r="E856" s="82"/>
      <c r="F856" s="83" t="s">
        <v>29</v>
      </c>
      <c r="G856" s="83"/>
      <c r="H856" s="84">
        <v>42144</v>
      </c>
      <c r="I856" s="84"/>
      <c r="J856" s="84">
        <v>42144</v>
      </c>
      <c r="K856" s="84"/>
      <c r="L856" s="82" t="s">
        <v>13</v>
      </c>
      <c r="M856" s="82"/>
      <c r="N856" s="85">
        <v>684</v>
      </c>
      <c r="O856" s="85" t="e">
        <f>#N/A</f>
        <v>#N/A</v>
      </c>
    </row>
    <row r="857" spans="1:15" ht="45" customHeight="1" x14ac:dyDescent="0.25">
      <c r="A857" s="9" t="s">
        <v>214</v>
      </c>
      <c r="B857" s="81" t="s">
        <v>294</v>
      </c>
      <c r="C857" s="81"/>
      <c r="D857" s="82">
        <v>1</v>
      </c>
      <c r="E857" s="82"/>
      <c r="F857" s="83" t="s">
        <v>29</v>
      </c>
      <c r="G857" s="83"/>
      <c r="H857" s="84">
        <v>42063</v>
      </c>
      <c r="I857" s="84"/>
      <c r="J857" s="84">
        <v>42064</v>
      </c>
      <c r="K857" s="84"/>
      <c r="L857" s="82" t="s">
        <v>13</v>
      </c>
      <c r="M857" s="82"/>
      <c r="N857" s="85">
        <v>680</v>
      </c>
      <c r="O857" s="85" t="e">
        <f>#N/A</f>
        <v>#N/A</v>
      </c>
    </row>
    <row r="858" spans="1:15" ht="45" customHeight="1" x14ac:dyDescent="0.25">
      <c r="A858" s="9" t="s">
        <v>214</v>
      </c>
      <c r="B858" s="81" t="s">
        <v>295</v>
      </c>
      <c r="C858" s="81"/>
      <c r="D858" s="82">
        <v>1</v>
      </c>
      <c r="E858" s="82"/>
      <c r="F858" s="83" t="s">
        <v>29</v>
      </c>
      <c r="G858" s="83"/>
      <c r="H858" s="84">
        <v>42143</v>
      </c>
      <c r="I858" s="84"/>
      <c r="J858" s="84">
        <v>42143</v>
      </c>
      <c r="K858" s="84"/>
      <c r="L858" s="82" t="s">
        <v>13</v>
      </c>
      <c r="M858" s="82"/>
      <c r="N858" s="85">
        <v>604</v>
      </c>
      <c r="O858" s="85" t="e">
        <f>#N/A</f>
        <v>#N/A</v>
      </c>
    </row>
    <row r="859" spans="1:15" ht="45" customHeight="1" x14ac:dyDescent="0.25">
      <c r="A859" s="9" t="s">
        <v>214</v>
      </c>
      <c r="B859" s="81" t="s">
        <v>296</v>
      </c>
      <c r="C859" s="81"/>
      <c r="D859" s="82">
        <v>1</v>
      </c>
      <c r="E859" s="82"/>
      <c r="F859" s="83" t="s">
        <v>29</v>
      </c>
      <c r="G859" s="83"/>
      <c r="H859" s="84">
        <v>42140</v>
      </c>
      <c r="I859" s="84"/>
      <c r="J859" s="84">
        <v>42142</v>
      </c>
      <c r="K859" s="84"/>
      <c r="L859" s="82" t="s">
        <v>13</v>
      </c>
      <c r="M859" s="82"/>
      <c r="N859" s="85">
        <v>684</v>
      </c>
      <c r="O859" s="85" t="e">
        <f>#N/A</f>
        <v>#N/A</v>
      </c>
    </row>
    <row r="860" spans="1:15" ht="45" customHeight="1" x14ac:dyDescent="0.25">
      <c r="A860" s="9" t="s">
        <v>214</v>
      </c>
      <c r="B860" s="81" t="s">
        <v>297</v>
      </c>
      <c r="C860" s="81"/>
      <c r="D860" s="82">
        <v>1</v>
      </c>
      <c r="E860" s="82"/>
      <c r="F860" s="83" t="s">
        <v>29</v>
      </c>
      <c r="G860" s="83"/>
      <c r="H860" s="84">
        <v>42133</v>
      </c>
      <c r="I860" s="84"/>
      <c r="J860" s="84">
        <v>42133</v>
      </c>
      <c r="K860" s="84"/>
      <c r="L860" s="82" t="s">
        <v>13</v>
      </c>
      <c r="M860" s="82"/>
      <c r="N860" s="85">
        <v>684</v>
      </c>
      <c r="O860" s="85" t="e">
        <f>#N/A</f>
        <v>#N/A</v>
      </c>
    </row>
    <row r="861" spans="1:15" ht="45" customHeight="1" x14ac:dyDescent="0.25">
      <c r="A861" s="9" t="s">
        <v>214</v>
      </c>
      <c r="B861" s="81" t="s">
        <v>298</v>
      </c>
      <c r="C861" s="81"/>
      <c r="D861" s="82">
        <v>1</v>
      </c>
      <c r="E861" s="82"/>
      <c r="F861" s="83" t="s">
        <v>29</v>
      </c>
      <c r="G861" s="83"/>
      <c r="H861" s="84">
        <v>42137</v>
      </c>
      <c r="I861" s="84"/>
      <c r="J861" s="84">
        <v>42137</v>
      </c>
      <c r="K861" s="84"/>
      <c r="L861" s="82" t="s">
        <v>13</v>
      </c>
      <c r="M861" s="82"/>
      <c r="N861" s="85">
        <v>684</v>
      </c>
      <c r="O861" s="85" t="e">
        <f>#N/A</f>
        <v>#N/A</v>
      </c>
    </row>
    <row r="862" spans="1:15" ht="45" customHeight="1" x14ac:dyDescent="0.25">
      <c r="A862" s="9" t="s">
        <v>214</v>
      </c>
      <c r="B862" s="81" t="s">
        <v>299</v>
      </c>
      <c r="C862" s="81"/>
      <c r="D862" s="82">
        <v>1</v>
      </c>
      <c r="E862" s="82"/>
      <c r="F862" s="83" t="s">
        <v>29</v>
      </c>
      <c r="G862" s="83"/>
      <c r="H862" s="84">
        <v>42167</v>
      </c>
      <c r="I862" s="84"/>
      <c r="J862" s="84">
        <v>42167</v>
      </c>
      <c r="K862" s="84"/>
      <c r="L862" s="82" t="s">
        <v>13</v>
      </c>
      <c r="M862" s="82"/>
      <c r="N862" s="85">
        <v>684</v>
      </c>
      <c r="O862" s="85" t="e">
        <f>#N/A</f>
        <v>#N/A</v>
      </c>
    </row>
    <row r="863" spans="1:15" ht="45" customHeight="1" x14ac:dyDescent="0.25">
      <c r="A863" s="9" t="s">
        <v>214</v>
      </c>
      <c r="B863" s="81" t="s">
        <v>299</v>
      </c>
      <c r="C863" s="81"/>
      <c r="D863" s="82">
        <v>1</v>
      </c>
      <c r="E863" s="82"/>
      <c r="F863" s="83" t="s">
        <v>29</v>
      </c>
      <c r="G863" s="83"/>
      <c r="H863" s="84">
        <v>42167</v>
      </c>
      <c r="I863" s="84"/>
      <c r="J863" s="84">
        <v>42167</v>
      </c>
      <c r="K863" s="84"/>
      <c r="L863" s="82" t="s">
        <v>13</v>
      </c>
      <c r="M863" s="82"/>
      <c r="N863" s="85">
        <v>100</v>
      </c>
      <c r="O863" s="85" t="e">
        <f>#N/A</f>
        <v>#N/A</v>
      </c>
    </row>
    <row r="864" spans="1:15" ht="45" customHeight="1" x14ac:dyDescent="0.25">
      <c r="A864" s="9" t="s">
        <v>214</v>
      </c>
      <c r="B864" s="81" t="s">
        <v>292</v>
      </c>
      <c r="C864" s="81"/>
      <c r="D864" s="82">
        <v>1</v>
      </c>
      <c r="E864" s="82"/>
      <c r="F864" s="83" t="s">
        <v>29</v>
      </c>
      <c r="G864" s="83"/>
      <c r="H864" s="84">
        <v>42111</v>
      </c>
      <c r="I864" s="84"/>
      <c r="J864" s="84">
        <v>42111</v>
      </c>
      <c r="K864" s="84"/>
      <c r="L864" s="82" t="s">
        <v>13</v>
      </c>
      <c r="M864" s="82"/>
      <c r="N864" s="85">
        <v>51</v>
      </c>
      <c r="O864" s="85" t="e">
        <f>#N/A</f>
        <v>#N/A</v>
      </c>
    </row>
    <row r="865" spans="1:16" ht="45" customHeight="1" x14ac:dyDescent="0.25">
      <c r="A865" s="9" t="s">
        <v>214</v>
      </c>
      <c r="B865" s="81" t="s">
        <v>295</v>
      </c>
      <c r="C865" s="81"/>
      <c r="D865" s="82">
        <v>1</v>
      </c>
      <c r="E865" s="82"/>
      <c r="F865" s="83" t="s">
        <v>29</v>
      </c>
      <c r="G865" s="83"/>
      <c r="H865" s="84">
        <v>42143</v>
      </c>
      <c r="I865" s="84"/>
      <c r="J865" s="84">
        <v>42143</v>
      </c>
      <c r="K865" s="84"/>
      <c r="L865" s="82" t="s">
        <v>13</v>
      </c>
      <c r="M865" s="82"/>
      <c r="N865" s="85">
        <v>97</v>
      </c>
      <c r="O865" s="85" t="e">
        <f>#N/A</f>
        <v>#N/A</v>
      </c>
    </row>
    <row r="866" spans="1:16" ht="45" customHeight="1" x14ac:dyDescent="0.25">
      <c r="A866" s="9" t="s">
        <v>214</v>
      </c>
      <c r="B866" s="81" t="s">
        <v>298</v>
      </c>
      <c r="C866" s="81"/>
      <c r="D866" s="82">
        <v>1</v>
      </c>
      <c r="E866" s="82"/>
      <c r="F866" s="83" t="s">
        <v>29</v>
      </c>
      <c r="G866" s="83"/>
      <c r="H866" s="84">
        <v>42137</v>
      </c>
      <c r="I866" s="84"/>
      <c r="J866" s="84">
        <v>42137</v>
      </c>
      <c r="K866" s="84"/>
      <c r="L866" s="82" t="s">
        <v>13</v>
      </c>
      <c r="M866" s="82"/>
      <c r="N866" s="85">
        <v>279</v>
      </c>
      <c r="O866" s="85" t="e">
        <f>#N/A</f>
        <v>#N/A</v>
      </c>
    </row>
    <row r="867" spans="1:16" ht="45" customHeight="1" x14ac:dyDescent="0.25">
      <c r="A867" s="9" t="s">
        <v>214</v>
      </c>
      <c r="B867" s="81" t="s">
        <v>14</v>
      </c>
      <c r="C867" s="81"/>
      <c r="D867" s="82">
        <v>1</v>
      </c>
      <c r="E867" s="82"/>
      <c r="F867" s="83" t="s">
        <v>15</v>
      </c>
      <c r="G867" s="83"/>
      <c r="H867" s="84">
        <v>42137</v>
      </c>
      <c r="I867" s="84"/>
      <c r="J867" s="84">
        <v>42137</v>
      </c>
      <c r="K867" s="84"/>
      <c r="L867" s="82" t="s">
        <v>13</v>
      </c>
      <c r="M867" s="82"/>
      <c r="N867" s="85">
        <v>58</v>
      </c>
      <c r="O867" s="85" t="e">
        <f>#N/A</f>
        <v>#N/A</v>
      </c>
      <c r="P867" s="5">
        <f>SUM(N337:N867)</f>
        <v>214223.67000000004</v>
      </c>
    </row>
    <row r="868" spans="1:16" ht="45" customHeight="1" x14ac:dyDescent="0.25">
      <c r="A868" s="9" t="s">
        <v>300</v>
      </c>
      <c r="B868" s="81" t="s">
        <v>14</v>
      </c>
      <c r="C868" s="81"/>
      <c r="D868" s="82">
        <v>1</v>
      </c>
      <c r="E868" s="82"/>
      <c r="F868" s="83" t="s">
        <v>15</v>
      </c>
      <c r="G868" s="83"/>
      <c r="H868" s="84">
        <v>42221</v>
      </c>
      <c r="I868" s="84"/>
      <c r="J868" s="84">
        <v>42221</v>
      </c>
      <c r="K868" s="84"/>
      <c r="L868" s="82" t="s">
        <v>13</v>
      </c>
      <c r="M868" s="82"/>
      <c r="N868" s="85">
        <v>470</v>
      </c>
      <c r="O868" s="85"/>
    </row>
    <row r="869" spans="1:16" ht="45" customHeight="1" x14ac:dyDescent="0.25">
      <c r="A869" s="9" t="s">
        <v>300</v>
      </c>
      <c r="B869" s="81" t="s">
        <v>301</v>
      </c>
      <c r="C869" s="81"/>
      <c r="D869" s="82">
        <v>1</v>
      </c>
      <c r="E869" s="82"/>
      <c r="F869" s="83" t="s">
        <v>12</v>
      </c>
      <c r="G869" s="83"/>
      <c r="H869" s="84">
        <v>42278</v>
      </c>
      <c r="I869" s="84"/>
      <c r="J869" s="84">
        <v>42280</v>
      </c>
      <c r="K869" s="84"/>
      <c r="L869" s="82" t="s">
        <v>13</v>
      </c>
      <c r="M869" s="82"/>
      <c r="N869" s="85">
        <v>3913</v>
      </c>
      <c r="O869" s="85"/>
    </row>
    <row r="870" spans="1:16" ht="45" customHeight="1" x14ac:dyDescent="0.25">
      <c r="A870" s="9" t="s">
        <v>300</v>
      </c>
      <c r="B870" s="81" t="s">
        <v>209</v>
      </c>
      <c r="C870" s="81"/>
      <c r="D870" s="82">
        <v>1</v>
      </c>
      <c r="E870" s="82"/>
      <c r="F870" s="83" t="s">
        <v>12</v>
      </c>
      <c r="G870" s="83"/>
      <c r="H870" s="84">
        <v>42312</v>
      </c>
      <c r="I870" s="84"/>
      <c r="J870" s="84">
        <v>42312</v>
      </c>
      <c r="K870" s="84"/>
      <c r="L870" s="82" t="s">
        <v>13</v>
      </c>
      <c r="M870" s="82"/>
      <c r="N870" s="85">
        <v>2975</v>
      </c>
      <c r="O870" s="85"/>
    </row>
    <row r="871" spans="1:16" ht="45" customHeight="1" x14ac:dyDescent="0.25">
      <c r="A871" s="9" t="s">
        <v>300</v>
      </c>
      <c r="B871" s="81" t="s">
        <v>210</v>
      </c>
      <c r="C871" s="81"/>
      <c r="D871" s="82">
        <v>1</v>
      </c>
      <c r="E871" s="82"/>
      <c r="F871" s="83" t="s">
        <v>12</v>
      </c>
      <c r="G871" s="83"/>
      <c r="H871" s="84">
        <v>42306</v>
      </c>
      <c r="I871" s="84"/>
      <c r="J871" s="84">
        <v>42306</v>
      </c>
      <c r="K871" s="84"/>
      <c r="L871" s="82" t="s">
        <v>13</v>
      </c>
      <c r="M871" s="82"/>
      <c r="N871" s="85">
        <v>3488</v>
      </c>
      <c r="O871" s="85"/>
    </row>
    <row r="872" spans="1:16" ht="45" customHeight="1" x14ac:dyDescent="0.25">
      <c r="A872" s="9" t="s">
        <v>300</v>
      </c>
      <c r="B872" s="81" t="s">
        <v>14</v>
      </c>
      <c r="C872" s="81"/>
      <c r="D872" s="82">
        <v>1</v>
      </c>
      <c r="E872" s="82"/>
      <c r="F872" s="83" t="s">
        <v>15</v>
      </c>
      <c r="G872" s="83"/>
      <c r="H872" s="84">
        <v>42307</v>
      </c>
      <c r="I872" s="84"/>
      <c r="J872" s="84">
        <v>42307</v>
      </c>
      <c r="K872" s="84"/>
      <c r="L872" s="82" t="s">
        <v>13</v>
      </c>
      <c r="M872" s="82"/>
      <c r="N872" s="85">
        <v>915</v>
      </c>
      <c r="O872" s="85"/>
      <c r="P872" s="5">
        <f>SUM(N868:N872)</f>
        <v>11761</v>
      </c>
    </row>
    <row r="873" spans="1:16" ht="45" customHeight="1" x14ac:dyDescent="0.25">
      <c r="A873" s="9" t="s">
        <v>302</v>
      </c>
      <c r="B873" s="81" t="s">
        <v>77</v>
      </c>
      <c r="C873" s="81"/>
      <c r="D873" s="82">
        <v>1</v>
      </c>
      <c r="E873" s="82"/>
      <c r="F873" s="83" t="s">
        <v>15</v>
      </c>
      <c r="G873" s="83"/>
      <c r="H873" s="84">
        <v>42010</v>
      </c>
      <c r="I873" s="84"/>
      <c r="J873" s="84">
        <v>42010</v>
      </c>
      <c r="K873" s="84"/>
      <c r="L873" s="82" t="s">
        <v>13</v>
      </c>
      <c r="M873" s="82"/>
      <c r="N873" s="85">
        <v>2888.59</v>
      </c>
      <c r="O873" s="85"/>
    </row>
    <row r="874" spans="1:16" ht="45" customHeight="1" x14ac:dyDescent="0.25">
      <c r="A874" s="9" t="s">
        <v>302</v>
      </c>
      <c r="B874" s="81" t="s">
        <v>303</v>
      </c>
      <c r="C874" s="81"/>
      <c r="D874" s="82">
        <v>1</v>
      </c>
      <c r="E874" s="82"/>
      <c r="F874" s="83" t="s">
        <v>29</v>
      </c>
      <c r="G874" s="83"/>
      <c r="H874" s="84">
        <v>42066</v>
      </c>
      <c r="I874" s="84"/>
      <c r="J874" s="84">
        <v>42066</v>
      </c>
      <c r="K874" s="84"/>
      <c r="L874" s="82" t="s">
        <v>13</v>
      </c>
      <c r="M874" s="82"/>
      <c r="N874" s="85">
        <v>580.01</v>
      </c>
      <c r="O874" s="85"/>
    </row>
    <row r="875" spans="1:16" ht="45" customHeight="1" x14ac:dyDescent="0.25">
      <c r="A875" s="9" t="s">
        <v>302</v>
      </c>
      <c r="B875" s="81" t="s">
        <v>303</v>
      </c>
      <c r="C875" s="81"/>
      <c r="D875" s="82">
        <v>1</v>
      </c>
      <c r="E875" s="82"/>
      <c r="F875" s="83" t="s">
        <v>29</v>
      </c>
      <c r="G875" s="83"/>
      <c r="H875" s="84">
        <v>42066</v>
      </c>
      <c r="I875" s="84"/>
      <c r="J875" s="84">
        <v>42066</v>
      </c>
      <c r="K875" s="84"/>
      <c r="L875" s="82" t="s">
        <v>13</v>
      </c>
      <c r="M875" s="82"/>
      <c r="N875" s="85">
        <v>200</v>
      </c>
      <c r="O875" s="85"/>
    </row>
    <row r="876" spans="1:16" ht="45" customHeight="1" x14ac:dyDescent="0.25">
      <c r="A876" s="9" t="s">
        <v>302</v>
      </c>
      <c r="B876" s="81" t="s">
        <v>304</v>
      </c>
      <c r="C876" s="81"/>
      <c r="D876" s="82">
        <v>1</v>
      </c>
      <c r="E876" s="82"/>
      <c r="F876" s="83" t="s">
        <v>29</v>
      </c>
      <c r="G876" s="83"/>
      <c r="H876" s="84">
        <v>42025</v>
      </c>
      <c r="I876" s="84"/>
      <c r="J876" s="84">
        <v>42025</v>
      </c>
      <c r="K876" s="84"/>
      <c r="L876" s="82" t="s">
        <v>13</v>
      </c>
      <c r="M876" s="82"/>
      <c r="N876" s="85">
        <v>360</v>
      </c>
      <c r="O876" s="85"/>
    </row>
    <row r="877" spans="1:16" ht="45" customHeight="1" x14ac:dyDescent="0.25">
      <c r="A877" s="9" t="s">
        <v>302</v>
      </c>
      <c r="B877" s="81" t="s">
        <v>305</v>
      </c>
      <c r="C877" s="81"/>
      <c r="D877" s="82">
        <v>1</v>
      </c>
      <c r="E877" s="82"/>
      <c r="F877" s="83" t="s">
        <v>29</v>
      </c>
      <c r="G877" s="83"/>
      <c r="H877" s="84">
        <v>42018</v>
      </c>
      <c r="I877" s="84"/>
      <c r="J877" s="84">
        <v>42018</v>
      </c>
      <c r="K877" s="84"/>
      <c r="L877" s="82" t="s">
        <v>13</v>
      </c>
      <c r="M877" s="82"/>
      <c r="N877" s="85">
        <v>192</v>
      </c>
      <c r="O877" s="85"/>
    </row>
    <row r="878" spans="1:16" ht="45" customHeight="1" x14ac:dyDescent="0.25">
      <c r="A878" s="9" t="s">
        <v>302</v>
      </c>
      <c r="B878" s="81" t="s">
        <v>306</v>
      </c>
      <c r="C878" s="81"/>
      <c r="D878" s="82">
        <v>1</v>
      </c>
      <c r="E878" s="82"/>
      <c r="F878" s="83" t="s">
        <v>29</v>
      </c>
      <c r="G878" s="83"/>
      <c r="H878" s="84">
        <v>42029</v>
      </c>
      <c r="I878" s="84"/>
      <c r="J878" s="84">
        <v>42029</v>
      </c>
      <c r="K878" s="84"/>
      <c r="L878" s="82" t="s">
        <v>13</v>
      </c>
      <c r="M878" s="82"/>
      <c r="N878" s="85">
        <v>184</v>
      </c>
      <c r="O878" s="85"/>
    </row>
    <row r="879" spans="1:16" ht="45" customHeight="1" x14ac:dyDescent="0.25">
      <c r="A879" s="9" t="s">
        <v>302</v>
      </c>
      <c r="B879" s="81" t="s">
        <v>305</v>
      </c>
      <c r="C879" s="81"/>
      <c r="D879" s="82">
        <v>1</v>
      </c>
      <c r="E879" s="82"/>
      <c r="F879" s="83" t="s">
        <v>29</v>
      </c>
      <c r="G879" s="83"/>
      <c r="H879" s="84">
        <v>42018</v>
      </c>
      <c r="I879" s="84"/>
      <c r="J879" s="84">
        <v>42018</v>
      </c>
      <c r="K879" s="84"/>
      <c r="L879" s="82" t="s">
        <v>13</v>
      </c>
      <c r="M879" s="82"/>
      <c r="N879" s="85">
        <v>376</v>
      </c>
      <c r="O879" s="85"/>
    </row>
    <row r="880" spans="1:16" ht="45" customHeight="1" x14ac:dyDescent="0.25">
      <c r="A880" s="9" t="s">
        <v>302</v>
      </c>
      <c r="B880" s="81" t="s">
        <v>307</v>
      </c>
      <c r="C880" s="81"/>
      <c r="D880" s="82">
        <v>1</v>
      </c>
      <c r="E880" s="82"/>
      <c r="F880" s="83" t="s">
        <v>24</v>
      </c>
      <c r="G880" s="83"/>
      <c r="H880" s="84">
        <v>42045</v>
      </c>
      <c r="I880" s="84"/>
      <c r="J880" s="84">
        <v>42045</v>
      </c>
      <c r="K880" s="84"/>
      <c r="L880" s="82" t="s">
        <v>13</v>
      </c>
      <c r="M880" s="82"/>
      <c r="N880" s="85">
        <v>1310</v>
      </c>
      <c r="O880" s="85"/>
    </row>
    <row r="881" spans="1:15" ht="45" customHeight="1" x14ac:dyDescent="0.25">
      <c r="A881" s="9" t="s">
        <v>302</v>
      </c>
      <c r="B881" s="81" t="s">
        <v>308</v>
      </c>
      <c r="C881" s="81"/>
      <c r="D881" s="82">
        <v>1</v>
      </c>
      <c r="E881" s="82"/>
      <c r="F881" s="83" t="s">
        <v>29</v>
      </c>
      <c r="G881" s="83"/>
      <c r="H881" s="84">
        <v>42041</v>
      </c>
      <c r="I881" s="84"/>
      <c r="J881" s="84">
        <v>42041</v>
      </c>
      <c r="K881" s="84"/>
      <c r="L881" s="82" t="s">
        <v>13</v>
      </c>
      <c r="M881" s="82"/>
      <c r="N881" s="85">
        <v>356</v>
      </c>
      <c r="O881" s="85"/>
    </row>
    <row r="882" spans="1:15" ht="45" customHeight="1" x14ac:dyDescent="0.25">
      <c r="A882" s="9" t="s">
        <v>302</v>
      </c>
      <c r="B882" s="81" t="s">
        <v>308</v>
      </c>
      <c r="C882" s="81"/>
      <c r="D882" s="82">
        <v>1</v>
      </c>
      <c r="E882" s="82"/>
      <c r="F882" s="83" t="s">
        <v>29</v>
      </c>
      <c r="G882" s="83"/>
      <c r="H882" s="84">
        <v>42041</v>
      </c>
      <c r="I882" s="84"/>
      <c r="J882" s="84">
        <v>42041</v>
      </c>
      <c r="K882" s="84"/>
      <c r="L882" s="82" t="s">
        <v>13</v>
      </c>
      <c r="M882" s="82"/>
      <c r="N882" s="85">
        <v>353</v>
      </c>
      <c r="O882" s="85"/>
    </row>
    <row r="883" spans="1:15" ht="45" customHeight="1" x14ac:dyDescent="0.25">
      <c r="A883" s="9" t="s">
        <v>302</v>
      </c>
      <c r="B883" s="81" t="s">
        <v>307</v>
      </c>
      <c r="C883" s="81"/>
      <c r="D883" s="82">
        <v>1</v>
      </c>
      <c r="E883" s="82"/>
      <c r="F883" s="83" t="s">
        <v>24</v>
      </c>
      <c r="G883" s="83"/>
      <c r="H883" s="84">
        <v>42045</v>
      </c>
      <c r="I883" s="84"/>
      <c r="J883" s="84">
        <v>42045</v>
      </c>
      <c r="K883" s="84"/>
      <c r="L883" s="82" t="s">
        <v>13</v>
      </c>
      <c r="M883" s="82"/>
      <c r="N883" s="85">
        <v>200</v>
      </c>
      <c r="O883" s="85"/>
    </row>
    <row r="884" spans="1:15" ht="45" customHeight="1" x14ac:dyDescent="0.25">
      <c r="A884" s="9" t="s">
        <v>302</v>
      </c>
      <c r="B884" s="81" t="s">
        <v>308</v>
      </c>
      <c r="C884" s="81"/>
      <c r="D884" s="82">
        <v>1</v>
      </c>
      <c r="E884" s="82"/>
      <c r="F884" s="83" t="s">
        <v>29</v>
      </c>
      <c r="G884" s="83"/>
      <c r="H884" s="84">
        <v>42041</v>
      </c>
      <c r="I884" s="84"/>
      <c r="J884" s="84">
        <v>42041</v>
      </c>
      <c r="K884" s="84"/>
      <c r="L884" s="82" t="s">
        <v>13</v>
      </c>
      <c r="M884" s="82"/>
      <c r="N884" s="85">
        <v>260</v>
      </c>
      <c r="O884" s="85"/>
    </row>
    <row r="885" spans="1:15" ht="45" customHeight="1" x14ac:dyDescent="0.25">
      <c r="A885" s="9" t="s">
        <v>302</v>
      </c>
      <c r="B885" s="81" t="s">
        <v>308</v>
      </c>
      <c r="C885" s="81"/>
      <c r="D885" s="82">
        <v>1</v>
      </c>
      <c r="E885" s="82"/>
      <c r="F885" s="83" t="s">
        <v>29</v>
      </c>
      <c r="G885" s="83"/>
      <c r="H885" s="84">
        <v>42041</v>
      </c>
      <c r="I885" s="84"/>
      <c r="J885" s="84">
        <v>42041</v>
      </c>
      <c r="K885" s="84"/>
      <c r="L885" s="82" t="s">
        <v>13</v>
      </c>
      <c r="M885" s="82"/>
      <c r="N885" s="85">
        <v>165</v>
      </c>
      <c r="O885" s="85"/>
    </row>
    <row r="886" spans="1:15" ht="45" customHeight="1" x14ac:dyDescent="0.25">
      <c r="A886" s="9" t="s">
        <v>302</v>
      </c>
      <c r="B886" s="81" t="s">
        <v>309</v>
      </c>
      <c r="C886" s="81"/>
      <c r="D886" s="82">
        <v>2</v>
      </c>
      <c r="E886" s="82"/>
      <c r="F886" s="83" t="s">
        <v>29</v>
      </c>
      <c r="G886" s="83"/>
      <c r="H886" s="84">
        <v>42095</v>
      </c>
      <c r="I886" s="84"/>
      <c r="J886" s="84">
        <v>42095</v>
      </c>
      <c r="K886" s="84"/>
      <c r="L886" s="82" t="s">
        <v>13</v>
      </c>
      <c r="M886" s="82"/>
      <c r="N886" s="85">
        <v>1112</v>
      </c>
      <c r="O886" s="85"/>
    </row>
    <row r="887" spans="1:15" ht="45" customHeight="1" x14ac:dyDescent="0.25">
      <c r="A887" s="9" t="s">
        <v>302</v>
      </c>
      <c r="B887" s="81" t="s">
        <v>310</v>
      </c>
      <c r="C887" s="81"/>
      <c r="D887" s="82">
        <v>1</v>
      </c>
      <c r="E887" s="82"/>
      <c r="F887" s="83" t="s">
        <v>29</v>
      </c>
      <c r="G887" s="83"/>
      <c r="H887" s="84">
        <v>42047</v>
      </c>
      <c r="I887" s="84"/>
      <c r="J887" s="84">
        <v>42047</v>
      </c>
      <c r="K887" s="84"/>
      <c r="L887" s="82" t="s">
        <v>13</v>
      </c>
      <c r="M887" s="82"/>
      <c r="N887" s="85">
        <v>124</v>
      </c>
      <c r="O887" s="85"/>
    </row>
    <row r="888" spans="1:15" ht="45" customHeight="1" x14ac:dyDescent="0.25">
      <c r="A888" s="9" t="s">
        <v>302</v>
      </c>
      <c r="B888" s="81" t="s">
        <v>14</v>
      </c>
      <c r="C888" s="81"/>
      <c r="D888" s="82">
        <v>1</v>
      </c>
      <c r="E888" s="82"/>
      <c r="F888" s="83" t="s">
        <v>15</v>
      </c>
      <c r="G888" s="83"/>
      <c r="H888" s="84">
        <v>42047</v>
      </c>
      <c r="I888" s="84"/>
      <c r="J888" s="84">
        <v>42047</v>
      </c>
      <c r="K888" s="84"/>
      <c r="L888" s="82" t="s">
        <v>13</v>
      </c>
      <c r="M888" s="82"/>
      <c r="N888" s="85">
        <v>369</v>
      </c>
      <c r="O888" s="85"/>
    </row>
    <row r="889" spans="1:15" ht="45" customHeight="1" x14ac:dyDescent="0.25">
      <c r="A889" s="9" t="s">
        <v>302</v>
      </c>
      <c r="B889" s="81" t="s">
        <v>311</v>
      </c>
      <c r="C889" s="81"/>
      <c r="D889" s="82">
        <v>1</v>
      </c>
      <c r="E889" s="82"/>
      <c r="F889" s="83" t="s">
        <v>29</v>
      </c>
      <c r="G889" s="83"/>
      <c r="H889" s="84">
        <v>42076</v>
      </c>
      <c r="I889" s="84"/>
      <c r="J889" s="84">
        <v>42076</v>
      </c>
      <c r="K889" s="84"/>
      <c r="L889" s="82" t="s">
        <v>13</v>
      </c>
      <c r="M889" s="82"/>
      <c r="N889" s="85">
        <v>580</v>
      </c>
      <c r="O889" s="85"/>
    </row>
    <row r="890" spans="1:15" ht="45" customHeight="1" x14ac:dyDescent="0.25">
      <c r="A890" s="9" t="s">
        <v>302</v>
      </c>
      <c r="B890" s="81" t="s">
        <v>312</v>
      </c>
      <c r="C890" s="81"/>
      <c r="D890" s="82">
        <v>1</v>
      </c>
      <c r="E890" s="82"/>
      <c r="F890" s="83" t="s">
        <v>29</v>
      </c>
      <c r="G890" s="83"/>
      <c r="H890" s="84">
        <v>42032</v>
      </c>
      <c r="I890" s="84"/>
      <c r="J890" s="84">
        <v>42032</v>
      </c>
      <c r="K890" s="84"/>
      <c r="L890" s="82" t="s">
        <v>13</v>
      </c>
      <c r="M890" s="82"/>
      <c r="N890" s="85">
        <v>526</v>
      </c>
      <c r="O890" s="85"/>
    </row>
    <row r="891" spans="1:15" ht="45" customHeight="1" x14ac:dyDescent="0.25">
      <c r="A891" s="9" t="s">
        <v>302</v>
      </c>
      <c r="B891" s="81" t="s">
        <v>313</v>
      </c>
      <c r="C891" s="81"/>
      <c r="D891" s="82">
        <v>1</v>
      </c>
      <c r="E891" s="82"/>
      <c r="F891" s="83" t="s">
        <v>29</v>
      </c>
      <c r="G891" s="83"/>
      <c r="H891" s="84">
        <v>42054</v>
      </c>
      <c r="I891" s="84"/>
      <c r="J891" s="84">
        <v>42054</v>
      </c>
      <c r="K891" s="84"/>
      <c r="L891" s="82" t="s">
        <v>13</v>
      </c>
      <c r="M891" s="82"/>
      <c r="N891" s="85">
        <v>463.6</v>
      </c>
      <c r="O891" s="85"/>
    </row>
    <row r="892" spans="1:15" ht="45" customHeight="1" x14ac:dyDescent="0.25">
      <c r="A892" s="9" t="s">
        <v>302</v>
      </c>
      <c r="B892" s="81" t="s">
        <v>314</v>
      </c>
      <c r="C892" s="81"/>
      <c r="D892" s="82">
        <v>1</v>
      </c>
      <c r="E892" s="82"/>
      <c r="F892" s="83" t="s">
        <v>29</v>
      </c>
      <c r="G892" s="83"/>
      <c r="H892" s="84">
        <v>42060</v>
      </c>
      <c r="I892" s="84"/>
      <c r="J892" s="84">
        <v>42060</v>
      </c>
      <c r="K892" s="84"/>
      <c r="L892" s="82" t="s">
        <v>13</v>
      </c>
      <c r="M892" s="82"/>
      <c r="N892" s="85">
        <v>356</v>
      </c>
      <c r="O892" s="85"/>
    </row>
    <row r="893" spans="1:15" ht="45" customHeight="1" x14ac:dyDescent="0.25">
      <c r="A893" s="9" t="s">
        <v>302</v>
      </c>
      <c r="B893" s="81" t="s">
        <v>315</v>
      </c>
      <c r="C893" s="81"/>
      <c r="D893" s="82">
        <v>1</v>
      </c>
      <c r="E893" s="82"/>
      <c r="F893" s="83" t="s">
        <v>24</v>
      </c>
      <c r="G893" s="83"/>
      <c r="H893" s="84">
        <v>42058</v>
      </c>
      <c r="I893" s="84"/>
      <c r="J893" s="84">
        <v>42058</v>
      </c>
      <c r="K893" s="84"/>
      <c r="L893" s="82" t="s">
        <v>13</v>
      </c>
      <c r="M893" s="82"/>
      <c r="N893" s="85">
        <v>1230</v>
      </c>
      <c r="O893" s="85"/>
    </row>
    <row r="894" spans="1:15" ht="45" customHeight="1" x14ac:dyDescent="0.25">
      <c r="A894" s="9" t="s">
        <v>302</v>
      </c>
      <c r="B894" s="81" t="s">
        <v>315</v>
      </c>
      <c r="C894" s="81"/>
      <c r="D894" s="82">
        <v>1</v>
      </c>
      <c r="E894" s="82"/>
      <c r="F894" s="83" t="s">
        <v>24</v>
      </c>
      <c r="G894" s="83"/>
      <c r="H894" s="84">
        <v>42076</v>
      </c>
      <c r="I894" s="84"/>
      <c r="J894" s="84">
        <v>42076</v>
      </c>
      <c r="K894" s="84"/>
      <c r="L894" s="82" t="s">
        <v>13</v>
      </c>
      <c r="M894" s="82"/>
      <c r="N894" s="85">
        <v>30.5</v>
      </c>
      <c r="O894" s="85"/>
    </row>
    <row r="895" spans="1:15" ht="45" customHeight="1" x14ac:dyDescent="0.25">
      <c r="A895" s="9" t="s">
        <v>302</v>
      </c>
      <c r="B895" s="81" t="s">
        <v>314</v>
      </c>
      <c r="C895" s="81"/>
      <c r="D895" s="82">
        <v>1</v>
      </c>
      <c r="E895" s="82"/>
      <c r="F895" s="83" t="s">
        <v>29</v>
      </c>
      <c r="G895" s="83"/>
      <c r="H895" s="84">
        <v>42061</v>
      </c>
      <c r="I895" s="84"/>
      <c r="J895" s="84">
        <v>42061</v>
      </c>
      <c r="K895" s="84"/>
      <c r="L895" s="82" t="s">
        <v>13</v>
      </c>
      <c r="M895" s="82"/>
      <c r="N895" s="85">
        <v>200</v>
      </c>
      <c r="O895" s="85"/>
    </row>
    <row r="896" spans="1:15" ht="45" customHeight="1" x14ac:dyDescent="0.25">
      <c r="A896" s="9" t="s">
        <v>302</v>
      </c>
      <c r="B896" s="81" t="s">
        <v>311</v>
      </c>
      <c r="C896" s="81"/>
      <c r="D896" s="82">
        <v>1</v>
      </c>
      <c r="E896" s="82"/>
      <c r="F896" s="83" t="s">
        <v>29</v>
      </c>
      <c r="G896" s="83"/>
      <c r="H896" s="84">
        <v>42076</v>
      </c>
      <c r="I896" s="84"/>
      <c r="J896" s="84">
        <v>42076</v>
      </c>
      <c r="K896" s="84"/>
      <c r="L896" s="82" t="s">
        <v>13</v>
      </c>
      <c r="M896" s="82"/>
      <c r="N896" s="85">
        <v>89.5</v>
      </c>
      <c r="O896" s="85"/>
    </row>
    <row r="897" spans="1:15" ht="45" customHeight="1" x14ac:dyDescent="0.25">
      <c r="A897" s="9" t="s">
        <v>302</v>
      </c>
      <c r="B897" s="81" t="s">
        <v>312</v>
      </c>
      <c r="C897" s="81"/>
      <c r="D897" s="82">
        <v>1</v>
      </c>
      <c r="E897" s="82"/>
      <c r="F897" s="83" t="s">
        <v>29</v>
      </c>
      <c r="G897" s="83"/>
      <c r="H897" s="84">
        <v>42032</v>
      </c>
      <c r="I897" s="84"/>
      <c r="J897" s="84">
        <v>42032</v>
      </c>
      <c r="K897" s="84"/>
      <c r="L897" s="82" t="s">
        <v>13</v>
      </c>
      <c r="M897" s="82"/>
      <c r="N897" s="85">
        <v>240</v>
      </c>
      <c r="O897" s="85"/>
    </row>
    <row r="898" spans="1:15" ht="45" customHeight="1" x14ac:dyDescent="0.25">
      <c r="A898" s="9" t="s">
        <v>302</v>
      </c>
      <c r="B898" s="81" t="s">
        <v>313</v>
      </c>
      <c r="C898" s="81"/>
      <c r="D898" s="82">
        <v>1</v>
      </c>
      <c r="E898" s="82"/>
      <c r="F898" s="83" t="s">
        <v>29</v>
      </c>
      <c r="G898" s="83"/>
      <c r="H898" s="84">
        <v>42054</v>
      </c>
      <c r="I898" s="84"/>
      <c r="J898" s="84">
        <v>42054</v>
      </c>
      <c r="K898" s="84"/>
      <c r="L898" s="82" t="s">
        <v>13</v>
      </c>
      <c r="M898" s="82"/>
      <c r="N898" s="85">
        <v>178</v>
      </c>
      <c r="O898" s="85"/>
    </row>
    <row r="899" spans="1:15" ht="45" customHeight="1" x14ac:dyDescent="0.25">
      <c r="A899" s="9" t="s">
        <v>302</v>
      </c>
      <c r="B899" s="81" t="s">
        <v>14</v>
      </c>
      <c r="C899" s="81"/>
      <c r="D899" s="82">
        <v>1</v>
      </c>
      <c r="E899" s="82"/>
      <c r="F899" s="83" t="s">
        <v>15</v>
      </c>
      <c r="G899" s="83"/>
      <c r="H899" s="84">
        <v>42085</v>
      </c>
      <c r="I899" s="84"/>
      <c r="J899" s="84">
        <v>42085</v>
      </c>
      <c r="K899" s="84"/>
      <c r="L899" s="82" t="s">
        <v>13</v>
      </c>
      <c r="M899" s="82"/>
      <c r="N899" s="85">
        <v>432</v>
      </c>
      <c r="O899" s="85"/>
    </row>
    <row r="900" spans="1:15" ht="45" customHeight="1" x14ac:dyDescent="0.25">
      <c r="A900" s="9" t="s">
        <v>302</v>
      </c>
      <c r="B900" s="81" t="s">
        <v>316</v>
      </c>
      <c r="C900" s="81"/>
      <c r="D900" s="82">
        <v>2</v>
      </c>
      <c r="E900" s="82"/>
      <c r="F900" s="83" t="s">
        <v>29</v>
      </c>
      <c r="G900" s="83"/>
      <c r="H900" s="84">
        <v>42124</v>
      </c>
      <c r="I900" s="84"/>
      <c r="J900" s="84">
        <v>42124</v>
      </c>
      <c r="K900" s="84"/>
      <c r="L900" s="82" t="s">
        <v>13</v>
      </c>
      <c r="M900" s="82"/>
      <c r="N900" s="85">
        <v>400</v>
      </c>
      <c r="O900" s="85"/>
    </row>
    <row r="901" spans="1:15" ht="45" customHeight="1" x14ac:dyDescent="0.25">
      <c r="A901" s="9" t="s">
        <v>302</v>
      </c>
      <c r="B901" s="81" t="s">
        <v>317</v>
      </c>
      <c r="C901" s="81"/>
      <c r="D901" s="82">
        <v>2</v>
      </c>
      <c r="E901" s="82"/>
      <c r="F901" s="83" t="s">
        <v>12</v>
      </c>
      <c r="G901" s="83"/>
      <c r="H901" s="84">
        <v>42139</v>
      </c>
      <c r="I901" s="84"/>
      <c r="J901" s="84">
        <v>42139</v>
      </c>
      <c r="K901" s="84"/>
      <c r="L901" s="82" t="s">
        <v>13</v>
      </c>
      <c r="M901" s="82"/>
      <c r="N901" s="85">
        <v>1240</v>
      </c>
      <c r="O901" s="85"/>
    </row>
    <row r="902" spans="1:15" ht="45" customHeight="1" x14ac:dyDescent="0.25">
      <c r="A902" s="9" t="s">
        <v>302</v>
      </c>
      <c r="B902" s="81" t="s">
        <v>317</v>
      </c>
      <c r="C902" s="81"/>
      <c r="D902" s="82">
        <v>2</v>
      </c>
      <c r="E902" s="82"/>
      <c r="F902" s="83" t="s">
        <v>12</v>
      </c>
      <c r="G902" s="83"/>
      <c r="H902" s="84">
        <v>42139</v>
      </c>
      <c r="I902" s="84"/>
      <c r="J902" s="84">
        <v>42139</v>
      </c>
      <c r="K902" s="84"/>
      <c r="L902" s="82" t="s">
        <v>13</v>
      </c>
      <c r="M902" s="82"/>
      <c r="N902" s="85">
        <v>200</v>
      </c>
      <c r="O902" s="85"/>
    </row>
    <row r="903" spans="1:15" ht="45" customHeight="1" x14ac:dyDescent="0.25">
      <c r="A903" s="9" t="s">
        <v>302</v>
      </c>
      <c r="B903" s="81" t="s">
        <v>14</v>
      </c>
      <c r="C903" s="81"/>
      <c r="D903" s="82">
        <v>1</v>
      </c>
      <c r="E903" s="82"/>
      <c r="F903" s="83" t="s">
        <v>15</v>
      </c>
      <c r="G903" s="83"/>
      <c r="H903" s="84">
        <v>42139</v>
      </c>
      <c r="I903" s="84"/>
      <c r="J903" s="84">
        <v>42139</v>
      </c>
      <c r="K903" s="84"/>
      <c r="L903" s="82" t="s">
        <v>13</v>
      </c>
      <c r="M903" s="82"/>
      <c r="N903" s="85">
        <v>170</v>
      </c>
      <c r="O903" s="85"/>
    </row>
    <row r="904" spans="1:15" ht="45" customHeight="1" x14ac:dyDescent="0.25">
      <c r="A904" s="9" t="s">
        <v>302</v>
      </c>
      <c r="B904" s="81" t="s">
        <v>14</v>
      </c>
      <c r="C904" s="81"/>
      <c r="D904" s="82">
        <v>1</v>
      </c>
      <c r="E904" s="82"/>
      <c r="F904" s="83" t="s">
        <v>15</v>
      </c>
      <c r="G904" s="83"/>
      <c r="H904" s="84">
        <v>42212</v>
      </c>
      <c r="I904" s="84"/>
      <c r="J904" s="84">
        <v>42212</v>
      </c>
      <c r="K904" s="84"/>
      <c r="L904" s="82" t="s">
        <v>13</v>
      </c>
      <c r="M904" s="82"/>
      <c r="N904" s="85">
        <v>333</v>
      </c>
      <c r="O904" s="85"/>
    </row>
    <row r="905" spans="1:15" ht="45" customHeight="1" x14ac:dyDescent="0.25">
      <c r="A905" s="9" t="s">
        <v>302</v>
      </c>
      <c r="B905" s="81" t="s">
        <v>14</v>
      </c>
      <c r="C905" s="81"/>
      <c r="D905" s="82">
        <v>1</v>
      </c>
      <c r="E905" s="82"/>
      <c r="F905" s="83" t="s">
        <v>15</v>
      </c>
      <c r="G905" s="83"/>
      <c r="H905" s="84">
        <v>42144</v>
      </c>
      <c r="I905" s="84"/>
      <c r="J905" s="84">
        <v>42144</v>
      </c>
      <c r="K905" s="84"/>
      <c r="L905" s="82" t="s">
        <v>13</v>
      </c>
      <c r="M905" s="82"/>
      <c r="N905" s="85">
        <v>520</v>
      </c>
      <c r="O905" s="85"/>
    </row>
    <row r="906" spans="1:15" ht="45" customHeight="1" x14ac:dyDescent="0.25">
      <c r="A906" s="9" t="s">
        <v>302</v>
      </c>
      <c r="B906" s="81" t="s">
        <v>318</v>
      </c>
      <c r="C906" s="81"/>
      <c r="D906" s="82">
        <v>1</v>
      </c>
      <c r="E906" s="82"/>
      <c r="F906" s="83" t="s">
        <v>29</v>
      </c>
      <c r="G906" s="83"/>
      <c r="H906" s="84">
        <v>42047</v>
      </c>
      <c r="I906" s="84"/>
      <c r="J906" s="84">
        <v>42047</v>
      </c>
      <c r="K906" s="84"/>
      <c r="L906" s="82" t="s">
        <v>13</v>
      </c>
      <c r="M906" s="82"/>
      <c r="N906" s="85">
        <v>538</v>
      </c>
      <c r="O906" s="85"/>
    </row>
    <row r="907" spans="1:15" ht="45" customHeight="1" x14ac:dyDescent="0.25">
      <c r="A907" s="9" t="s">
        <v>302</v>
      </c>
      <c r="B907" s="81" t="s">
        <v>319</v>
      </c>
      <c r="C907" s="81"/>
      <c r="D907" s="82">
        <v>1</v>
      </c>
      <c r="E907" s="82"/>
      <c r="F907" s="83" t="s">
        <v>12</v>
      </c>
      <c r="G907" s="83"/>
      <c r="H907" s="84">
        <v>42105</v>
      </c>
      <c r="I907" s="84"/>
      <c r="J907" s="84">
        <v>42107</v>
      </c>
      <c r="K907" s="84"/>
      <c r="L907" s="82" t="s">
        <v>13</v>
      </c>
      <c r="M907" s="82"/>
      <c r="N907" s="85">
        <v>1240</v>
      </c>
      <c r="O907" s="85"/>
    </row>
    <row r="908" spans="1:15" ht="45" customHeight="1" x14ac:dyDescent="0.25">
      <c r="A908" s="9" t="s">
        <v>302</v>
      </c>
      <c r="B908" s="81" t="s">
        <v>320</v>
      </c>
      <c r="C908" s="81"/>
      <c r="D908" s="82">
        <v>1</v>
      </c>
      <c r="E908" s="82"/>
      <c r="F908" s="83" t="s">
        <v>29</v>
      </c>
      <c r="G908" s="83"/>
      <c r="H908" s="84">
        <v>42040</v>
      </c>
      <c r="I908" s="84"/>
      <c r="J908" s="84">
        <v>42040</v>
      </c>
      <c r="K908" s="84"/>
      <c r="L908" s="82" t="s">
        <v>13</v>
      </c>
      <c r="M908" s="82"/>
      <c r="N908" s="85">
        <v>576</v>
      </c>
      <c r="O908" s="85"/>
    </row>
    <row r="909" spans="1:15" ht="45" customHeight="1" x14ac:dyDescent="0.25">
      <c r="A909" s="9" t="s">
        <v>302</v>
      </c>
      <c r="B909" s="81" t="s">
        <v>318</v>
      </c>
      <c r="C909" s="81"/>
      <c r="D909" s="82">
        <v>2</v>
      </c>
      <c r="E909" s="82"/>
      <c r="F909" s="83" t="s">
        <v>29</v>
      </c>
      <c r="G909" s="83"/>
      <c r="H909" s="84">
        <v>42047</v>
      </c>
      <c r="I909" s="84"/>
      <c r="J909" s="84">
        <v>42047</v>
      </c>
      <c r="K909" s="84"/>
      <c r="L909" s="82" t="s">
        <v>13</v>
      </c>
      <c r="M909" s="82"/>
      <c r="N909" s="85">
        <v>200</v>
      </c>
      <c r="O909" s="85"/>
    </row>
    <row r="910" spans="1:15" ht="45" customHeight="1" x14ac:dyDescent="0.25">
      <c r="A910" s="9" t="s">
        <v>302</v>
      </c>
      <c r="B910" s="81" t="s">
        <v>319</v>
      </c>
      <c r="C910" s="81"/>
      <c r="D910" s="82">
        <v>1</v>
      </c>
      <c r="E910" s="82"/>
      <c r="F910" s="83" t="s">
        <v>12</v>
      </c>
      <c r="G910" s="83"/>
      <c r="H910" s="84">
        <v>42105</v>
      </c>
      <c r="I910" s="84"/>
      <c r="J910" s="84">
        <v>42107</v>
      </c>
      <c r="K910" s="84"/>
      <c r="L910" s="82" t="s">
        <v>13</v>
      </c>
      <c r="M910" s="82"/>
      <c r="N910" s="85">
        <v>95</v>
      </c>
      <c r="O910" s="85"/>
    </row>
    <row r="911" spans="1:15" ht="45" customHeight="1" x14ac:dyDescent="0.25">
      <c r="A911" s="9" t="s">
        <v>302</v>
      </c>
      <c r="B911" s="81" t="s">
        <v>14</v>
      </c>
      <c r="C911" s="81"/>
      <c r="D911" s="82">
        <v>1</v>
      </c>
      <c r="E911" s="82"/>
      <c r="F911" s="83" t="s">
        <v>15</v>
      </c>
      <c r="G911" s="83"/>
      <c r="H911" s="84">
        <v>42173</v>
      </c>
      <c r="I911" s="84"/>
      <c r="J911" s="84">
        <v>42173</v>
      </c>
      <c r="K911" s="84"/>
      <c r="L911" s="82" t="s">
        <v>13</v>
      </c>
      <c r="M911" s="82"/>
      <c r="N911" s="85">
        <v>720</v>
      </c>
      <c r="O911" s="85"/>
    </row>
    <row r="912" spans="1:15" ht="45" customHeight="1" x14ac:dyDescent="0.25">
      <c r="A912" s="9" t="s">
        <v>302</v>
      </c>
      <c r="B912" s="81" t="s">
        <v>321</v>
      </c>
      <c r="C912" s="81"/>
      <c r="D912" s="82">
        <v>1</v>
      </c>
      <c r="E912" s="82"/>
      <c r="F912" s="83" t="s">
        <v>29</v>
      </c>
      <c r="G912" s="83"/>
      <c r="H912" s="84">
        <v>42200</v>
      </c>
      <c r="I912" s="84"/>
      <c r="J912" s="84">
        <v>42200</v>
      </c>
      <c r="K912" s="84"/>
      <c r="L912" s="82" t="s">
        <v>13</v>
      </c>
      <c r="M912" s="82"/>
      <c r="N912" s="85">
        <v>662</v>
      </c>
      <c r="O912" s="85"/>
    </row>
    <row r="913" spans="1:15" ht="45" customHeight="1" x14ac:dyDescent="0.25">
      <c r="A913" s="9" t="s">
        <v>302</v>
      </c>
      <c r="B913" s="81" t="s">
        <v>321</v>
      </c>
      <c r="C913" s="81"/>
      <c r="D913" s="82">
        <v>1</v>
      </c>
      <c r="E913" s="82"/>
      <c r="F913" s="83" t="s">
        <v>29</v>
      </c>
      <c r="G913" s="83"/>
      <c r="H913" s="84">
        <v>42200</v>
      </c>
      <c r="I913" s="84"/>
      <c r="J913" s="84">
        <v>42200</v>
      </c>
      <c r="K913" s="84"/>
      <c r="L913" s="82" t="s">
        <v>13</v>
      </c>
      <c r="M913" s="82"/>
      <c r="N913" s="85">
        <v>240</v>
      </c>
      <c r="O913" s="85"/>
    </row>
    <row r="914" spans="1:15" ht="45" customHeight="1" x14ac:dyDescent="0.25">
      <c r="A914" s="9" t="s">
        <v>302</v>
      </c>
      <c r="B914" s="81" t="s">
        <v>322</v>
      </c>
      <c r="C914" s="81"/>
      <c r="D914" s="82">
        <v>1</v>
      </c>
      <c r="E914" s="82"/>
      <c r="F914" s="83" t="s">
        <v>15</v>
      </c>
      <c r="G914" s="83"/>
      <c r="H914" s="84">
        <v>42192</v>
      </c>
      <c r="I914" s="84"/>
      <c r="J914" s="84">
        <v>42207</v>
      </c>
      <c r="K914" s="84"/>
      <c r="L914" s="82" t="s">
        <v>13</v>
      </c>
      <c r="M914" s="82"/>
      <c r="N914" s="85">
        <v>441</v>
      </c>
      <c r="O914" s="85"/>
    </row>
    <row r="915" spans="1:15" ht="45" customHeight="1" x14ac:dyDescent="0.25">
      <c r="A915" s="9" t="s">
        <v>302</v>
      </c>
      <c r="B915" s="81" t="s">
        <v>14</v>
      </c>
      <c r="C915" s="81"/>
      <c r="D915" s="82">
        <v>1</v>
      </c>
      <c r="E915" s="82"/>
      <c r="F915" s="83" t="s">
        <v>15</v>
      </c>
      <c r="G915" s="83"/>
      <c r="H915" s="84">
        <v>42261</v>
      </c>
      <c r="I915" s="84"/>
      <c r="J915" s="84">
        <v>42261</v>
      </c>
      <c r="K915" s="84"/>
      <c r="L915" s="82" t="s">
        <v>13</v>
      </c>
      <c r="M915" s="82"/>
      <c r="N915" s="85">
        <v>1750</v>
      </c>
      <c r="O915" s="85"/>
    </row>
    <row r="916" spans="1:15" ht="45" customHeight="1" x14ac:dyDescent="0.25">
      <c r="A916" s="9" t="s">
        <v>302</v>
      </c>
      <c r="B916" s="81" t="s">
        <v>323</v>
      </c>
      <c r="C916" s="81"/>
      <c r="D916" s="82">
        <v>1</v>
      </c>
      <c r="E916" s="82"/>
      <c r="F916" s="83" t="s">
        <v>29</v>
      </c>
      <c r="G916" s="83"/>
      <c r="H916" s="84">
        <v>42221</v>
      </c>
      <c r="I916" s="84"/>
      <c r="J916" s="84">
        <v>42221</v>
      </c>
      <c r="K916" s="84"/>
      <c r="L916" s="82" t="s">
        <v>13</v>
      </c>
      <c r="M916" s="82"/>
      <c r="N916" s="85">
        <v>396</v>
      </c>
      <c r="O916" s="85"/>
    </row>
    <row r="917" spans="1:15" ht="45" customHeight="1" x14ac:dyDescent="0.25">
      <c r="A917" s="9" t="s">
        <v>302</v>
      </c>
      <c r="B917" s="81" t="s">
        <v>323</v>
      </c>
      <c r="C917" s="81"/>
      <c r="D917" s="82">
        <v>1</v>
      </c>
      <c r="E917" s="82"/>
      <c r="F917" s="83" t="s">
        <v>29</v>
      </c>
      <c r="G917" s="83"/>
      <c r="H917" s="84">
        <v>42222</v>
      </c>
      <c r="I917" s="84"/>
      <c r="J917" s="84">
        <v>42223</v>
      </c>
      <c r="K917" s="84"/>
      <c r="L917" s="82" t="s">
        <v>13</v>
      </c>
      <c r="M917" s="82"/>
      <c r="N917" s="85">
        <v>145</v>
      </c>
      <c r="O917" s="85"/>
    </row>
    <row r="918" spans="1:15" ht="45" customHeight="1" x14ac:dyDescent="0.25">
      <c r="A918" s="9" t="s">
        <v>302</v>
      </c>
      <c r="B918" s="81" t="s">
        <v>324</v>
      </c>
      <c r="C918" s="81"/>
      <c r="D918" s="82">
        <v>1</v>
      </c>
      <c r="E918" s="82"/>
      <c r="F918" s="83" t="s">
        <v>29</v>
      </c>
      <c r="G918" s="83"/>
      <c r="H918" s="84">
        <v>42235</v>
      </c>
      <c r="I918" s="84"/>
      <c r="J918" s="84">
        <v>42237</v>
      </c>
      <c r="K918" s="84"/>
      <c r="L918" s="82" t="s">
        <v>13</v>
      </c>
      <c r="M918" s="82"/>
      <c r="N918" s="85">
        <v>184</v>
      </c>
      <c r="O918" s="85"/>
    </row>
    <row r="919" spans="1:15" ht="45" customHeight="1" x14ac:dyDescent="0.25">
      <c r="A919" s="9" t="s">
        <v>302</v>
      </c>
      <c r="B919" s="81" t="s">
        <v>325</v>
      </c>
      <c r="C919" s="81"/>
      <c r="D919" s="82">
        <v>4</v>
      </c>
      <c r="E919" s="82"/>
      <c r="F919" s="83" t="s">
        <v>29</v>
      </c>
      <c r="G919" s="83"/>
      <c r="H919" s="84">
        <v>42188</v>
      </c>
      <c r="I919" s="84"/>
      <c r="J919" s="84">
        <v>42188</v>
      </c>
      <c r="K919" s="84"/>
      <c r="L919" s="82" t="s">
        <v>13</v>
      </c>
      <c r="M919" s="82"/>
      <c r="N919" s="85">
        <v>954</v>
      </c>
      <c r="O919" s="85"/>
    </row>
    <row r="920" spans="1:15" ht="45" customHeight="1" x14ac:dyDescent="0.25">
      <c r="A920" s="9" t="s">
        <v>302</v>
      </c>
      <c r="B920" s="81" t="s">
        <v>324</v>
      </c>
      <c r="C920" s="81"/>
      <c r="D920" s="82">
        <v>1</v>
      </c>
      <c r="E920" s="82"/>
      <c r="F920" s="83" t="s">
        <v>29</v>
      </c>
      <c r="G920" s="83"/>
      <c r="H920" s="84">
        <v>42235</v>
      </c>
      <c r="I920" s="84"/>
      <c r="J920" s="84">
        <v>42237</v>
      </c>
      <c r="K920" s="84"/>
      <c r="L920" s="82" t="s">
        <v>13</v>
      </c>
      <c r="M920" s="82"/>
      <c r="N920" s="85">
        <v>260</v>
      </c>
      <c r="O920" s="85"/>
    </row>
    <row r="921" spans="1:15" ht="45" customHeight="1" x14ac:dyDescent="0.25">
      <c r="A921" s="9" t="s">
        <v>302</v>
      </c>
      <c r="B921" s="81" t="s">
        <v>325</v>
      </c>
      <c r="C921" s="81"/>
      <c r="D921" s="82">
        <v>5</v>
      </c>
      <c r="E921" s="82"/>
      <c r="F921" s="83" t="s">
        <v>29</v>
      </c>
      <c r="G921" s="83"/>
      <c r="H921" s="84">
        <v>42188</v>
      </c>
      <c r="I921" s="84"/>
      <c r="J921" s="84">
        <v>42188</v>
      </c>
      <c r="K921" s="84"/>
      <c r="L921" s="82" t="s">
        <v>13</v>
      </c>
      <c r="M921" s="82"/>
      <c r="N921" s="85">
        <v>479</v>
      </c>
      <c r="O921" s="85"/>
    </row>
    <row r="922" spans="1:15" ht="45" customHeight="1" x14ac:dyDescent="0.25">
      <c r="A922" s="9" t="s">
        <v>302</v>
      </c>
      <c r="B922" s="81" t="s">
        <v>14</v>
      </c>
      <c r="C922" s="81"/>
      <c r="D922" s="82">
        <v>1</v>
      </c>
      <c r="E922" s="82"/>
      <c r="F922" s="83" t="s">
        <v>15</v>
      </c>
      <c r="G922" s="83"/>
      <c r="H922" s="84">
        <v>42188</v>
      </c>
      <c r="I922" s="84"/>
      <c r="J922" s="84">
        <v>42188</v>
      </c>
      <c r="K922" s="84"/>
      <c r="L922" s="82" t="s">
        <v>13</v>
      </c>
      <c r="M922" s="82"/>
      <c r="N922" s="85">
        <v>999</v>
      </c>
      <c r="O922" s="85"/>
    </row>
    <row r="923" spans="1:15" ht="45" customHeight="1" x14ac:dyDescent="0.25">
      <c r="A923" s="9" t="s">
        <v>302</v>
      </c>
      <c r="B923" s="81" t="s">
        <v>326</v>
      </c>
      <c r="C923" s="81"/>
      <c r="D923" s="82">
        <v>1</v>
      </c>
      <c r="E923" s="82"/>
      <c r="F923" s="83" t="s">
        <v>29</v>
      </c>
      <c r="G923" s="83"/>
      <c r="H923" s="84">
        <v>42293</v>
      </c>
      <c r="I923" s="84"/>
      <c r="J923" s="84">
        <v>42293</v>
      </c>
      <c r="K923" s="84"/>
      <c r="L923" s="82" t="s">
        <v>13</v>
      </c>
      <c r="M923" s="82"/>
      <c r="N923" s="85">
        <v>256</v>
      </c>
      <c r="O923" s="85"/>
    </row>
    <row r="924" spans="1:15" ht="45" customHeight="1" x14ac:dyDescent="0.25">
      <c r="A924" s="9" t="s">
        <v>302</v>
      </c>
      <c r="B924" s="81" t="s">
        <v>326</v>
      </c>
      <c r="C924" s="81"/>
      <c r="D924" s="82">
        <v>1</v>
      </c>
      <c r="E924" s="82"/>
      <c r="F924" s="83" t="s">
        <v>29</v>
      </c>
      <c r="G924" s="83"/>
      <c r="H924" s="84">
        <v>42293</v>
      </c>
      <c r="I924" s="84"/>
      <c r="J924" s="84">
        <v>42293</v>
      </c>
      <c r="K924" s="84"/>
      <c r="L924" s="82" t="s">
        <v>13</v>
      </c>
      <c r="M924" s="82"/>
      <c r="N924" s="85">
        <v>181</v>
      </c>
      <c r="O924" s="85"/>
    </row>
    <row r="925" spans="1:15" ht="45" customHeight="1" x14ac:dyDescent="0.25">
      <c r="A925" s="9" t="s">
        <v>302</v>
      </c>
      <c r="B925" s="81" t="s">
        <v>40</v>
      </c>
      <c r="C925" s="81"/>
      <c r="D925" s="82">
        <v>1</v>
      </c>
      <c r="E925" s="82"/>
      <c r="F925" s="83" t="s">
        <v>12</v>
      </c>
      <c r="G925" s="83"/>
      <c r="H925" s="84">
        <v>42318</v>
      </c>
      <c r="I925" s="84"/>
      <c r="J925" s="84">
        <v>42319</v>
      </c>
      <c r="K925" s="84"/>
      <c r="L925" s="82" t="s">
        <v>13</v>
      </c>
      <c r="M925" s="82"/>
      <c r="N925" s="85">
        <v>4730</v>
      </c>
      <c r="O925" s="85"/>
    </row>
    <row r="926" spans="1:15" ht="45" customHeight="1" x14ac:dyDescent="0.25">
      <c r="A926" s="9" t="s">
        <v>302</v>
      </c>
      <c r="B926" s="81" t="s">
        <v>14</v>
      </c>
      <c r="C926" s="81"/>
      <c r="D926" s="82">
        <v>1</v>
      </c>
      <c r="E926" s="82"/>
      <c r="F926" s="83" t="s">
        <v>15</v>
      </c>
      <c r="G926" s="83"/>
      <c r="H926" s="84">
        <v>42318</v>
      </c>
      <c r="I926" s="84"/>
      <c r="J926" s="84">
        <v>42323</v>
      </c>
      <c r="K926" s="84"/>
      <c r="L926" s="82" t="s">
        <v>13</v>
      </c>
      <c r="M926" s="82"/>
      <c r="N926" s="85">
        <v>1062</v>
      </c>
      <c r="O926" s="85"/>
    </row>
    <row r="927" spans="1:15" ht="45" customHeight="1" x14ac:dyDescent="0.25">
      <c r="A927" s="9" t="s">
        <v>302</v>
      </c>
      <c r="B927" s="81" t="s">
        <v>327</v>
      </c>
      <c r="C927" s="81"/>
      <c r="D927" s="82">
        <v>1</v>
      </c>
      <c r="E927" s="82"/>
      <c r="F927" s="83" t="s">
        <v>15</v>
      </c>
      <c r="G927" s="83"/>
      <c r="H927" s="84">
        <v>42320</v>
      </c>
      <c r="I927" s="84"/>
      <c r="J927" s="84">
        <v>42326</v>
      </c>
      <c r="K927" s="84"/>
      <c r="L927" s="82" t="s">
        <v>13</v>
      </c>
      <c r="M927" s="82"/>
      <c r="N927" s="85">
        <v>945</v>
      </c>
      <c r="O927" s="85"/>
    </row>
    <row r="928" spans="1:15" ht="45" customHeight="1" x14ac:dyDescent="0.25">
      <c r="A928" s="9" t="s">
        <v>302</v>
      </c>
      <c r="B928" s="81" t="s">
        <v>328</v>
      </c>
      <c r="C928" s="81"/>
      <c r="D928" s="82">
        <v>1</v>
      </c>
      <c r="E928" s="82"/>
      <c r="F928" s="83" t="s">
        <v>12</v>
      </c>
      <c r="G928" s="83"/>
      <c r="H928" s="84">
        <v>42299</v>
      </c>
      <c r="I928" s="84"/>
      <c r="J928" s="84">
        <v>42298</v>
      </c>
      <c r="K928" s="84"/>
      <c r="L928" s="82" t="s">
        <v>13</v>
      </c>
      <c r="M928" s="82"/>
      <c r="N928" s="85">
        <v>1693</v>
      </c>
      <c r="O928" s="85"/>
    </row>
    <row r="929" spans="1:16" ht="45" customHeight="1" x14ac:dyDescent="0.25">
      <c r="A929" s="9" t="s">
        <v>302</v>
      </c>
      <c r="B929" s="81" t="s">
        <v>328</v>
      </c>
      <c r="C929" s="81"/>
      <c r="D929" s="82">
        <v>1</v>
      </c>
      <c r="E929" s="82"/>
      <c r="F929" s="83" t="s">
        <v>12</v>
      </c>
      <c r="G929" s="83"/>
      <c r="H929" s="84">
        <v>42299</v>
      </c>
      <c r="I929" s="84"/>
      <c r="J929" s="84">
        <v>42298</v>
      </c>
      <c r="K929" s="84"/>
      <c r="L929" s="82" t="s">
        <v>13</v>
      </c>
      <c r="M929" s="82"/>
      <c r="N929" s="85">
        <v>410.5</v>
      </c>
      <c r="O929" s="85"/>
    </row>
    <row r="930" spans="1:16" ht="45" customHeight="1" x14ac:dyDescent="0.25">
      <c r="A930" s="9" t="s">
        <v>302</v>
      </c>
      <c r="B930" s="81" t="s">
        <v>329</v>
      </c>
      <c r="C930" s="81"/>
      <c r="D930" s="82">
        <v>2</v>
      </c>
      <c r="E930" s="82"/>
      <c r="F930" s="83" t="s">
        <v>29</v>
      </c>
      <c r="G930" s="83"/>
      <c r="H930" s="84">
        <v>42340</v>
      </c>
      <c r="I930" s="84"/>
      <c r="J930" s="84">
        <v>42342</v>
      </c>
      <c r="K930" s="84"/>
      <c r="L930" s="82" t="s">
        <v>13</v>
      </c>
      <c r="M930" s="82"/>
      <c r="N930" s="85">
        <v>422</v>
      </c>
      <c r="O930" s="85"/>
    </row>
    <row r="931" spans="1:16" ht="45" customHeight="1" x14ac:dyDescent="0.25">
      <c r="A931" s="9" t="s">
        <v>302</v>
      </c>
      <c r="B931" s="81" t="s">
        <v>329</v>
      </c>
      <c r="C931" s="81"/>
      <c r="D931" s="82">
        <v>2</v>
      </c>
      <c r="E931" s="82"/>
      <c r="F931" s="83" t="s">
        <v>29</v>
      </c>
      <c r="G931" s="83"/>
      <c r="H931" s="84">
        <v>42340</v>
      </c>
      <c r="I931" s="84"/>
      <c r="J931" s="84">
        <v>42342</v>
      </c>
      <c r="K931" s="84"/>
      <c r="L931" s="82" t="s">
        <v>13</v>
      </c>
      <c r="M931" s="82"/>
      <c r="N931" s="85">
        <v>435.9</v>
      </c>
      <c r="O931" s="85"/>
    </row>
    <row r="932" spans="1:16" ht="45" customHeight="1" x14ac:dyDescent="0.25">
      <c r="A932" s="9" t="s">
        <v>302</v>
      </c>
      <c r="B932" s="81" t="s">
        <v>14</v>
      </c>
      <c r="C932" s="81"/>
      <c r="D932" s="82">
        <v>1</v>
      </c>
      <c r="E932" s="82"/>
      <c r="F932" s="83" t="s">
        <v>15</v>
      </c>
      <c r="G932" s="83"/>
      <c r="H932" s="84">
        <v>42340</v>
      </c>
      <c r="I932" s="84"/>
      <c r="J932" s="84">
        <v>42340</v>
      </c>
      <c r="K932" s="84"/>
      <c r="L932" s="82" t="s">
        <v>13</v>
      </c>
      <c r="M932" s="82"/>
      <c r="N932" s="85">
        <v>215</v>
      </c>
      <c r="O932" s="85"/>
      <c r="P932" s="5">
        <f>SUM(N873:N932)</f>
        <v>36447.599999999999</v>
      </c>
    </row>
    <row r="933" spans="1:16" ht="45" customHeight="1" x14ac:dyDescent="0.25">
      <c r="A933" s="9" t="s">
        <v>330</v>
      </c>
      <c r="B933" s="81" t="s">
        <v>331</v>
      </c>
      <c r="C933" s="81"/>
      <c r="D933" s="82">
        <v>1</v>
      </c>
      <c r="E933" s="82"/>
      <c r="F933" s="83" t="s">
        <v>12</v>
      </c>
      <c r="G933" s="83"/>
      <c r="H933" s="84">
        <v>42067</v>
      </c>
      <c r="I933" s="84"/>
      <c r="J933" s="84">
        <v>42068</v>
      </c>
      <c r="K933" s="84"/>
      <c r="L933" s="82" t="s">
        <v>13</v>
      </c>
      <c r="M933" s="82"/>
      <c r="N933" s="85">
        <v>1343</v>
      </c>
      <c r="O933" s="85"/>
    </row>
    <row r="934" spans="1:16" ht="45" customHeight="1" x14ac:dyDescent="0.25">
      <c r="A934" s="9" t="s">
        <v>330</v>
      </c>
      <c r="B934" s="81" t="s">
        <v>332</v>
      </c>
      <c r="C934" s="81"/>
      <c r="D934" s="82">
        <v>1</v>
      </c>
      <c r="E934" s="82"/>
      <c r="F934" s="83" t="s">
        <v>12</v>
      </c>
      <c r="G934" s="83"/>
      <c r="H934" s="84">
        <v>42156</v>
      </c>
      <c r="I934" s="84"/>
      <c r="J934" s="84">
        <v>42158</v>
      </c>
      <c r="K934" s="84"/>
      <c r="L934" s="82" t="s">
        <v>13</v>
      </c>
      <c r="M934" s="82"/>
      <c r="N934" s="85">
        <v>7854.66</v>
      </c>
      <c r="O934" s="85"/>
    </row>
    <row r="935" spans="1:16" ht="45" customHeight="1" x14ac:dyDescent="0.25">
      <c r="A935" s="9" t="s">
        <v>330</v>
      </c>
      <c r="B935" s="81" t="s">
        <v>332</v>
      </c>
      <c r="C935" s="81"/>
      <c r="D935" s="82">
        <v>2</v>
      </c>
      <c r="E935" s="82"/>
      <c r="F935" s="83" t="s">
        <v>12</v>
      </c>
      <c r="G935" s="83"/>
      <c r="H935" s="84">
        <v>42156</v>
      </c>
      <c r="I935" s="84"/>
      <c r="J935" s="84">
        <v>42158</v>
      </c>
      <c r="K935" s="84"/>
      <c r="L935" s="82" t="s">
        <v>13</v>
      </c>
      <c r="M935" s="82"/>
      <c r="N935" s="85">
        <v>3854</v>
      </c>
      <c r="O935" s="85"/>
    </row>
    <row r="936" spans="1:16" ht="45" customHeight="1" x14ac:dyDescent="0.25">
      <c r="A936" s="9" t="s">
        <v>330</v>
      </c>
      <c r="B936" s="81" t="s">
        <v>333</v>
      </c>
      <c r="C936" s="81"/>
      <c r="D936" s="82">
        <v>1</v>
      </c>
      <c r="E936" s="82"/>
      <c r="F936" s="83" t="s">
        <v>12</v>
      </c>
      <c r="G936" s="83"/>
      <c r="H936" s="84">
        <v>42115</v>
      </c>
      <c r="I936" s="84"/>
      <c r="J936" s="84">
        <v>42117</v>
      </c>
      <c r="K936" s="84"/>
      <c r="L936" s="82" t="s">
        <v>13</v>
      </c>
      <c r="M936" s="82"/>
      <c r="N936" s="85">
        <v>3030.98</v>
      </c>
      <c r="O936" s="85"/>
    </row>
    <row r="937" spans="1:16" ht="45" customHeight="1" x14ac:dyDescent="0.25">
      <c r="A937" s="9" t="s">
        <v>330</v>
      </c>
      <c r="B937" s="81" t="s">
        <v>333</v>
      </c>
      <c r="C937" s="81"/>
      <c r="D937" s="82">
        <v>1</v>
      </c>
      <c r="E937" s="82"/>
      <c r="F937" s="83" t="s">
        <v>12</v>
      </c>
      <c r="G937" s="83"/>
      <c r="H937" s="84">
        <v>42115</v>
      </c>
      <c r="I937" s="84"/>
      <c r="J937" s="84">
        <v>42117</v>
      </c>
      <c r="K937" s="84"/>
      <c r="L937" s="82" t="s">
        <v>13</v>
      </c>
      <c r="M937" s="82"/>
      <c r="N937" s="85">
        <v>4860.01</v>
      </c>
      <c r="O937" s="85"/>
    </row>
    <row r="938" spans="1:16" ht="45" customHeight="1" x14ac:dyDescent="0.25">
      <c r="A938" s="9" t="s">
        <v>330</v>
      </c>
      <c r="B938" s="81" t="s">
        <v>334</v>
      </c>
      <c r="C938" s="81"/>
      <c r="D938" s="82">
        <v>1</v>
      </c>
      <c r="E938" s="82"/>
      <c r="F938" s="83" t="s">
        <v>12</v>
      </c>
      <c r="G938" s="83"/>
      <c r="H938" s="84">
        <v>42226</v>
      </c>
      <c r="I938" s="84"/>
      <c r="J938" s="84">
        <v>42227</v>
      </c>
      <c r="K938" s="84"/>
      <c r="L938" s="82" t="s">
        <v>13</v>
      </c>
      <c r="M938" s="82"/>
      <c r="N938" s="85">
        <v>4468</v>
      </c>
      <c r="O938" s="85"/>
    </row>
    <row r="939" spans="1:16" ht="45" customHeight="1" x14ac:dyDescent="0.25">
      <c r="A939" s="9" t="s">
        <v>330</v>
      </c>
      <c r="B939" s="81" t="s">
        <v>335</v>
      </c>
      <c r="C939" s="81"/>
      <c r="D939" s="82">
        <v>1</v>
      </c>
      <c r="E939" s="82"/>
      <c r="F939" s="83" t="s">
        <v>12</v>
      </c>
      <c r="G939" s="83"/>
      <c r="H939" s="84">
        <v>42257</v>
      </c>
      <c r="I939" s="84"/>
      <c r="J939" s="84">
        <v>42265</v>
      </c>
      <c r="K939" s="84"/>
      <c r="L939" s="82" t="s">
        <v>13</v>
      </c>
      <c r="M939" s="82"/>
      <c r="N939" s="85">
        <v>9450</v>
      </c>
      <c r="O939" s="85"/>
    </row>
    <row r="940" spans="1:16" ht="45" customHeight="1" x14ac:dyDescent="0.25">
      <c r="A940" s="9" t="s">
        <v>330</v>
      </c>
      <c r="B940" s="81" t="s">
        <v>335</v>
      </c>
      <c r="C940" s="81"/>
      <c r="D940" s="82">
        <v>1</v>
      </c>
      <c r="E940" s="82"/>
      <c r="F940" s="83" t="s">
        <v>12</v>
      </c>
      <c r="G940" s="83"/>
      <c r="H940" s="84">
        <v>42257</v>
      </c>
      <c r="I940" s="84"/>
      <c r="J940" s="84">
        <v>42264</v>
      </c>
      <c r="K940" s="84"/>
      <c r="L940" s="82" t="s">
        <v>13</v>
      </c>
      <c r="M940" s="82"/>
      <c r="N940" s="85">
        <v>2006</v>
      </c>
      <c r="O940" s="85"/>
    </row>
    <row r="941" spans="1:16" ht="45" customHeight="1" x14ac:dyDescent="0.25">
      <c r="A941" s="9" t="s">
        <v>330</v>
      </c>
      <c r="B941" s="81" t="s">
        <v>334</v>
      </c>
      <c r="C941" s="81"/>
      <c r="D941" s="82">
        <v>1</v>
      </c>
      <c r="E941" s="82"/>
      <c r="F941" s="83" t="s">
        <v>12</v>
      </c>
      <c r="G941" s="83"/>
      <c r="H941" s="84">
        <v>42297</v>
      </c>
      <c r="I941" s="84"/>
      <c r="J941" s="84">
        <v>42299</v>
      </c>
      <c r="K941" s="84"/>
      <c r="L941" s="82" t="s">
        <v>13</v>
      </c>
      <c r="M941" s="82"/>
      <c r="N941" s="85">
        <v>1438.5</v>
      </c>
      <c r="O941" s="85"/>
    </row>
    <row r="942" spans="1:16" ht="45" customHeight="1" x14ac:dyDescent="0.25">
      <c r="A942" s="9" t="s">
        <v>330</v>
      </c>
      <c r="B942" s="81" t="s">
        <v>334</v>
      </c>
      <c r="C942" s="81"/>
      <c r="D942" s="82">
        <v>1</v>
      </c>
      <c r="E942" s="82"/>
      <c r="F942" s="83" t="s">
        <v>12</v>
      </c>
      <c r="G942" s="83"/>
      <c r="H942" s="84">
        <v>42303</v>
      </c>
      <c r="I942" s="84"/>
      <c r="J942" s="84">
        <v>42307</v>
      </c>
      <c r="K942" s="84"/>
      <c r="L942" s="82" t="s">
        <v>13</v>
      </c>
      <c r="M942" s="82"/>
      <c r="N942" s="85">
        <v>1438.5</v>
      </c>
      <c r="O942" s="85"/>
    </row>
    <row r="943" spans="1:16" ht="45" customHeight="1" x14ac:dyDescent="0.25">
      <c r="A943" s="9" t="s">
        <v>330</v>
      </c>
      <c r="B943" s="81" t="s">
        <v>334</v>
      </c>
      <c r="C943" s="81"/>
      <c r="D943" s="82">
        <v>1</v>
      </c>
      <c r="E943" s="82"/>
      <c r="F943" s="83" t="s">
        <v>12</v>
      </c>
      <c r="G943" s="83"/>
      <c r="H943" s="84">
        <v>42297</v>
      </c>
      <c r="I943" s="84"/>
      <c r="J943" s="84">
        <v>42299</v>
      </c>
      <c r="K943" s="84"/>
      <c r="L943" s="82" t="s">
        <v>13</v>
      </c>
      <c r="M943" s="82"/>
      <c r="N943" s="85">
        <v>13170</v>
      </c>
      <c r="O943" s="85"/>
    </row>
    <row r="944" spans="1:16" ht="45" customHeight="1" x14ac:dyDescent="0.25">
      <c r="A944" s="9" t="s">
        <v>330</v>
      </c>
      <c r="B944" s="81" t="s">
        <v>334</v>
      </c>
      <c r="C944" s="81"/>
      <c r="D944" s="82">
        <v>1</v>
      </c>
      <c r="E944" s="82"/>
      <c r="F944" s="83" t="s">
        <v>12</v>
      </c>
      <c r="G944" s="83"/>
      <c r="H944" s="84">
        <v>42303</v>
      </c>
      <c r="I944" s="84"/>
      <c r="J944" s="84">
        <v>42307</v>
      </c>
      <c r="K944" s="84"/>
      <c r="L944" s="82" t="s">
        <v>13</v>
      </c>
      <c r="M944" s="82"/>
      <c r="N944" s="85">
        <v>13170</v>
      </c>
      <c r="O944" s="85"/>
    </row>
    <row r="945" spans="1:16" ht="45" customHeight="1" x14ac:dyDescent="0.25">
      <c r="A945" s="9" t="s">
        <v>330</v>
      </c>
      <c r="B945" s="81" t="s">
        <v>40</v>
      </c>
      <c r="C945" s="81"/>
      <c r="D945" s="82">
        <v>1</v>
      </c>
      <c r="E945" s="82"/>
      <c r="F945" s="83" t="s">
        <v>12</v>
      </c>
      <c r="G945" s="83"/>
      <c r="H945" s="84">
        <v>42318</v>
      </c>
      <c r="I945" s="84"/>
      <c r="J945" s="84">
        <v>42318</v>
      </c>
      <c r="K945" s="84"/>
      <c r="L945" s="82" t="s">
        <v>13</v>
      </c>
      <c r="M945" s="82"/>
      <c r="N945" s="85">
        <v>9282</v>
      </c>
      <c r="O945" s="85"/>
    </row>
    <row r="946" spans="1:16" ht="45" customHeight="1" x14ac:dyDescent="0.25">
      <c r="A946" s="9" t="s">
        <v>330</v>
      </c>
      <c r="B946" s="81" t="s">
        <v>16</v>
      </c>
      <c r="C946" s="81"/>
      <c r="D946" s="82">
        <v>1</v>
      </c>
      <c r="E946" s="82"/>
      <c r="F946" s="83" t="s">
        <v>12</v>
      </c>
      <c r="G946" s="83"/>
      <c r="H946" s="84">
        <v>42297</v>
      </c>
      <c r="I946" s="84"/>
      <c r="J946" s="84">
        <v>42299</v>
      </c>
      <c r="K946" s="84"/>
      <c r="L946" s="82" t="s">
        <v>13</v>
      </c>
      <c r="M946" s="82"/>
      <c r="N946" s="85">
        <v>3156</v>
      </c>
      <c r="O946" s="85"/>
    </row>
    <row r="947" spans="1:16" ht="45" customHeight="1" x14ac:dyDescent="0.25">
      <c r="A947" s="9" t="s">
        <v>330</v>
      </c>
      <c r="B947" s="81" t="s">
        <v>16</v>
      </c>
      <c r="C947" s="81"/>
      <c r="D947" s="82">
        <v>2</v>
      </c>
      <c r="E947" s="82"/>
      <c r="F947" s="83" t="s">
        <v>12</v>
      </c>
      <c r="G947" s="83"/>
      <c r="H947" s="84">
        <v>42304</v>
      </c>
      <c r="I947" s="84"/>
      <c r="J947" s="84">
        <v>42307</v>
      </c>
      <c r="K947" s="84"/>
      <c r="L947" s="82" t="s">
        <v>13</v>
      </c>
      <c r="M947" s="82"/>
      <c r="N947" s="85">
        <v>3156</v>
      </c>
      <c r="O947" s="85"/>
      <c r="P947" s="5">
        <f>SUM(N933:N947)</f>
        <v>81677.649999999994</v>
      </c>
    </row>
    <row r="948" spans="1:16" ht="45" customHeight="1" x14ac:dyDescent="0.25">
      <c r="A948" s="9" t="s">
        <v>336</v>
      </c>
      <c r="B948" s="81" t="s">
        <v>337</v>
      </c>
      <c r="C948" s="81"/>
      <c r="D948" s="82">
        <v>5</v>
      </c>
      <c r="E948" s="82"/>
      <c r="F948" s="10" t="s">
        <v>15</v>
      </c>
      <c r="G948"/>
      <c r="H948" s="84">
        <v>42315</v>
      </c>
      <c r="I948" s="84"/>
      <c r="J948" s="84">
        <v>42316</v>
      </c>
      <c r="K948" s="84"/>
      <c r="L948" s="82" t="s">
        <v>13</v>
      </c>
      <c r="M948" s="82"/>
      <c r="N948" s="85">
        <v>13565</v>
      </c>
      <c r="O948" s="85"/>
    </row>
    <row r="949" spans="1:16" ht="45" customHeight="1" x14ac:dyDescent="0.25">
      <c r="A949" s="9" t="s">
        <v>336</v>
      </c>
      <c r="B949" s="81" t="s">
        <v>337</v>
      </c>
      <c r="C949" s="81"/>
      <c r="D949" s="82">
        <v>5</v>
      </c>
      <c r="E949" s="82"/>
      <c r="F949" s="10" t="s">
        <v>15</v>
      </c>
      <c r="G949"/>
      <c r="H949" s="84">
        <v>42315</v>
      </c>
      <c r="I949" s="84"/>
      <c r="J949" s="84">
        <v>42316</v>
      </c>
      <c r="K949" s="84"/>
      <c r="L949" s="82" t="s">
        <v>13</v>
      </c>
      <c r="M949" s="82"/>
      <c r="N949" s="85">
        <v>11521.32</v>
      </c>
      <c r="O949" s="85"/>
    </row>
    <row r="950" spans="1:16" ht="45" customHeight="1" x14ac:dyDescent="0.25">
      <c r="A950" s="9" t="s">
        <v>336</v>
      </c>
      <c r="B950" s="81" t="s">
        <v>77</v>
      </c>
      <c r="C950" s="81"/>
      <c r="D950" s="82">
        <v>1</v>
      </c>
      <c r="E950" s="82"/>
      <c r="F950" s="83" t="s">
        <v>15</v>
      </c>
      <c r="G950" s="83"/>
      <c r="H950" s="84">
        <v>42010</v>
      </c>
      <c r="I950" s="84"/>
      <c r="J950" s="84">
        <v>42010</v>
      </c>
      <c r="K950" s="84"/>
      <c r="L950" s="82" t="s">
        <v>13</v>
      </c>
      <c r="M950" s="82"/>
      <c r="N950" s="85">
        <v>3618</v>
      </c>
      <c r="O950" s="85"/>
    </row>
    <row r="951" spans="1:16" ht="45" customHeight="1" x14ac:dyDescent="0.25">
      <c r="A951" s="9" t="s">
        <v>336</v>
      </c>
      <c r="B951" s="81" t="s">
        <v>77</v>
      </c>
      <c r="C951" s="81"/>
      <c r="D951" s="82">
        <v>1</v>
      </c>
      <c r="E951" s="82"/>
      <c r="F951" s="83" t="s">
        <v>15</v>
      </c>
      <c r="G951" s="83"/>
      <c r="H951" s="84">
        <v>42010</v>
      </c>
      <c r="I951" s="84"/>
      <c r="J951" s="84">
        <v>42010</v>
      </c>
      <c r="K951" s="84"/>
      <c r="L951" s="82" t="s">
        <v>13</v>
      </c>
      <c r="M951" s="82"/>
      <c r="N951" s="85">
        <v>1708</v>
      </c>
      <c r="O951" s="85"/>
    </row>
    <row r="952" spans="1:16" ht="45" customHeight="1" x14ac:dyDescent="0.25">
      <c r="A952" s="9" t="s">
        <v>336</v>
      </c>
      <c r="B952" s="81" t="s">
        <v>77</v>
      </c>
      <c r="C952" s="81"/>
      <c r="D952" s="82">
        <v>1</v>
      </c>
      <c r="E952" s="82"/>
      <c r="F952" s="83" t="s">
        <v>15</v>
      </c>
      <c r="G952" s="83"/>
      <c r="H952" s="84">
        <v>42025</v>
      </c>
      <c r="I952" s="84"/>
      <c r="J952" s="84">
        <v>42025</v>
      </c>
      <c r="K952" s="84"/>
      <c r="L952" s="82" t="s">
        <v>13</v>
      </c>
      <c r="M952" s="82"/>
      <c r="N952" s="85">
        <v>1035</v>
      </c>
      <c r="O952" s="85"/>
    </row>
    <row r="953" spans="1:16" ht="45" customHeight="1" x14ac:dyDescent="0.25">
      <c r="A953" s="9" t="s">
        <v>336</v>
      </c>
      <c r="B953" s="81" t="s">
        <v>14</v>
      </c>
      <c r="C953" s="81"/>
      <c r="D953" s="82">
        <v>1</v>
      </c>
      <c r="E953" s="82"/>
      <c r="F953" s="83" t="s">
        <v>15</v>
      </c>
      <c r="G953" s="83"/>
      <c r="H953" s="84">
        <v>42068</v>
      </c>
      <c r="I953" s="84"/>
      <c r="J953" s="84">
        <v>42068</v>
      </c>
      <c r="K953" s="84"/>
      <c r="L953" s="82" t="s">
        <v>13</v>
      </c>
      <c r="M953" s="82"/>
      <c r="N953" s="85">
        <v>1332</v>
      </c>
      <c r="O953" s="85"/>
    </row>
    <row r="954" spans="1:16" ht="45" customHeight="1" x14ac:dyDescent="0.25">
      <c r="A954" s="9" t="s">
        <v>336</v>
      </c>
      <c r="B954" s="81" t="s">
        <v>14</v>
      </c>
      <c r="C954" s="81"/>
      <c r="D954" s="82">
        <v>1</v>
      </c>
      <c r="E954" s="82"/>
      <c r="F954" s="83" t="s">
        <v>15</v>
      </c>
      <c r="G954" s="83"/>
      <c r="H954" s="84">
        <v>42012</v>
      </c>
      <c r="I954" s="84"/>
      <c r="J954" s="84">
        <v>42012</v>
      </c>
      <c r="K954" s="84"/>
      <c r="L954" s="82" t="s">
        <v>13</v>
      </c>
      <c r="M954" s="82"/>
      <c r="N954" s="85">
        <v>603</v>
      </c>
      <c r="O954" s="85"/>
    </row>
    <row r="955" spans="1:16" ht="45" customHeight="1" x14ac:dyDescent="0.25">
      <c r="A955" s="9" t="s">
        <v>336</v>
      </c>
      <c r="B955" s="81" t="s">
        <v>14</v>
      </c>
      <c r="C955" s="81"/>
      <c r="D955" s="82">
        <v>1</v>
      </c>
      <c r="E955" s="82"/>
      <c r="F955" s="83" t="s">
        <v>15</v>
      </c>
      <c r="G955" s="83"/>
      <c r="H955" s="84">
        <v>42055</v>
      </c>
      <c r="I955" s="84"/>
      <c r="J955" s="84">
        <v>42055</v>
      </c>
      <c r="K955" s="84"/>
      <c r="L955" s="82" t="s">
        <v>13</v>
      </c>
      <c r="M955" s="82"/>
      <c r="N955" s="85">
        <v>765</v>
      </c>
      <c r="O955" s="85"/>
    </row>
    <row r="956" spans="1:16" ht="45" customHeight="1" x14ac:dyDescent="0.25">
      <c r="A956" s="9" t="s">
        <v>336</v>
      </c>
      <c r="B956" s="81" t="s">
        <v>14</v>
      </c>
      <c r="C956" s="81"/>
      <c r="D956" s="82">
        <v>1</v>
      </c>
      <c r="E956" s="82"/>
      <c r="F956" s="83" t="s">
        <v>15</v>
      </c>
      <c r="G956" s="83"/>
      <c r="H956" s="84">
        <v>42068</v>
      </c>
      <c r="I956" s="84"/>
      <c r="J956" s="84">
        <v>42068</v>
      </c>
      <c r="K956" s="84"/>
      <c r="L956" s="82" t="s">
        <v>13</v>
      </c>
      <c r="M956" s="82"/>
      <c r="N956" s="85">
        <v>1305</v>
      </c>
      <c r="O956" s="85"/>
    </row>
    <row r="957" spans="1:16" ht="45" customHeight="1" x14ac:dyDescent="0.25">
      <c r="A957" s="9" t="s">
        <v>336</v>
      </c>
      <c r="B957" s="81" t="s">
        <v>14</v>
      </c>
      <c r="C957" s="81"/>
      <c r="D957" s="82">
        <v>1</v>
      </c>
      <c r="E957" s="82"/>
      <c r="F957" s="83" t="s">
        <v>15</v>
      </c>
      <c r="G957" s="83"/>
      <c r="H957" s="84">
        <v>42085</v>
      </c>
      <c r="I957" s="84"/>
      <c r="J957" s="84">
        <v>42085</v>
      </c>
      <c r="K957" s="84"/>
      <c r="L957" s="82" t="s">
        <v>13</v>
      </c>
      <c r="M957" s="82"/>
      <c r="N957" s="85">
        <v>3168</v>
      </c>
      <c r="O957" s="85"/>
    </row>
    <row r="958" spans="1:16" ht="45" customHeight="1" x14ac:dyDescent="0.25">
      <c r="A958" s="9" t="s">
        <v>336</v>
      </c>
      <c r="B958" s="81" t="s">
        <v>14</v>
      </c>
      <c r="C958" s="81"/>
      <c r="D958" s="82">
        <v>1</v>
      </c>
      <c r="E958" s="82"/>
      <c r="F958" s="83" t="s">
        <v>15</v>
      </c>
      <c r="G958" s="83"/>
      <c r="H958" s="84">
        <v>42131</v>
      </c>
      <c r="I958" s="84"/>
      <c r="J958" s="84">
        <v>42132</v>
      </c>
      <c r="K958" s="84"/>
      <c r="L958" s="82" t="s">
        <v>13</v>
      </c>
      <c r="M958" s="82"/>
      <c r="N958" s="85">
        <v>1332</v>
      </c>
      <c r="O958" s="85"/>
    </row>
    <row r="959" spans="1:16" ht="45" customHeight="1" x14ac:dyDescent="0.25">
      <c r="A959" s="9" t="s">
        <v>336</v>
      </c>
      <c r="B959" s="81" t="s">
        <v>14</v>
      </c>
      <c r="C959" s="81"/>
      <c r="D959" s="82">
        <v>1</v>
      </c>
      <c r="E959" s="82"/>
      <c r="F959" s="83" t="s">
        <v>15</v>
      </c>
      <c r="G959" s="83"/>
      <c r="H959" s="84">
        <v>42128</v>
      </c>
      <c r="I959" s="84"/>
      <c r="J959" s="84">
        <v>42128</v>
      </c>
      <c r="K959" s="84"/>
      <c r="L959" s="82" t="s">
        <v>13</v>
      </c>
      <c r="M959" s="82"/>
      <c r="N959" s="85">
        <v>963</v>
      </c>
      <c r="O959" s="85"/>
    </row>
    <row r="960" spans="1:16" ht="45" customHeight="1" x14ac:dyDescent="0.25">
      <c r="A960" s="9" t="s">
        <v>336</v>
      </c>
      <c r="B960" s="81" t="s">
        <v>14</v>
      </c>
      <c r="C960" s="81"/>
      <c r="D960" s="82">
        <v>1</v>
      </c>
      <c r="E960" s="82"/>
      <c r="F960" s="83" t="s">
        <v>15</v>
      </c>
      <c r="G960" s="83"/>
      <c r="H960" s="84">
        <v>42008</v>
      </c>
      <c r="I960" s="84"/>
      <c r="J960" s="84">
        <v>42008</v>
      </c>
      <c r="K960" s="84"/>
      <c r="L960" s="82" t="s">
        <v>13</v>
      </c>
      <c r="M960" s="82"/>
      <c r="N960" s="85">
        <v>1350</v>
      </c>
      <c r="O960" s="85"/>
    </row>
    <row r="961" spans="1:15" ht="45" customHeight="1" x14ac:dyDescent="0.25">
      <c r="A961" s="9" t="s">
        <v>336</v>
      </c>
      <c r="B961" s="81" t="s">
        <v>14</v>
      </c>
      <c r="C961" s="81"/>
      <c r="D961" s="82">
        <v>1</v>
      </c>
      <c r="E961" s="82"/>
      <c r="F961" s="83" t="s">
        <v>15</v>
      </c>
      <c r="G961" s="83"/>
      <c r="H961" s="84">
        <v>42150</v>
      </c>
      <c r="I961" s="84"/>
      <c r="J961" s="84">
        <v>42150</v>
      </c>
      <c r="K961" s="84"/>
      <c r="L961" s="82" t="s">
        <v>13</v>
      </c>
      <c r="M961" s="82"/>
      <c r="N961" s="85">
        <v>1035</v>
      </c>
      <c r="O961" s="85"/>
    </row>
    <row r="962" spans="1:15" ht="45" customHeight="1" x14ac:dyDescent="0.25">
      <c r="A962" s="9" t="s">
        <v>336</v>
      </c>
      <c r="B962" s="81" t="s">
        <v>14</v>
      </c>
      <c r="C962" s="81"/>
      <c r="D962" s="82">
        <v>1</v>
      </c>
      <c r="E962" s="82"/>
      <c r="F962" s="83" t="s">
        <v>15</v>
      </c>
      <c r="G962" s="83"/>
      <c r="H962" s="84">
        <v>42177</v>
      </c>
      <c r="I962" s="84"/>
      <c r="J962" s="84">
        <v>42177</v>
      </c>
      <c r="K962" s="84"/>
      <c r="L962" s="82" t="s">
        <v>13</v>
      </c>
      <c r="M962" s="82"/>
      <c r="N962" s="85">
        <v>675</v>
      </c>
      <c r="O962" s="85"/>
    </row>
    <row r="963" spans="1:15" ht="45" customHeight="1" x14ac:dyDescent="0.25">
      <c r="A963" s="9" t="s">
        <v>336</v>
      </c>
      <c r="B963" s="81" t="s">
        <v>14</v>
      </c>
      <c r="C963" s="81"/>
      <c r="D963" s="82">
        <v>1</v>
      </c>
      <c r="E963" s="82"/>
      <c r="F963" s="83" t="s">
        <v>15</v>
      </c>
      <c r="G963" s="83"/>
      <c r="H963" s="84">
        <v>42186</v>
      </c>
      <c r="I963" s="84"/>
      <c r="J963" s="84">
        <v>42186</v>
      </c>
      <c r="K963" s="84"/>
      <c r="L963" s="82" t="s">
        <v>13</v>
      </c>
      <c r="M963" s="82"/>
      <c r="N963" s="85">
        <v>675</v>
      </c>
      <c r="O963" s="85"/>
    </row>
    <row r="964" spans="1:15" ht="45" customHeight="1" x14ac:dyDescent="0.25">
      <c r="A964" s="9" t="s">
        <v>336</v>
      </c>
      <c r="B964" s="81" t="s">
        <v>14</v>
      </c>
      <c r="C964" s="81"/>
      <c r="D964" s="82">
        <v>1</v>
      </c>
      <c r="E964" s="82"/>
      <c r="F964" s="83" t="s">
        <v>15</v>
      </c>
      <c r="G964" s="83"/>
      <c r="H964" s="84">
        <v>42173</v>
      </c>
      <c r="I964" s="84"/>
      <c r="J964" s="84">
        <v>42173</v>
      </c>
      <c r="K964" s="84"/>
      <c r="L964" s="82" t="s">
        <v>13</v>
      </c>
      <c r="M964" s="82"/>
      <c r="N964" s="85">
        <v>540</v>
      </c>
      <c r="O964" s="85"/>
    </row>
    <row r="965" spans="1:15" ht="45" customHeight="1" x14ac:dyDescent="0.25">
      <c r="A965" s="9" t="s">
        <v>336</v>
      </c>
      <c r="B965" s="81" t="s">
        <v>14</v>
      </c>
      <c r="C965" s="81"/>
      <c r="D965" s="82">
        <v>1</v>
      </c>
      <c r="E965" s="82"/>
      <c r="F965" s="83" t="s">
        <v>15</v>
      </c>
      <c r="G965" s="83"/>
      <c r="H965" s="84">
        <v>42215</v>
      </c>
      <c r="I965" s="84"/>
      <c r="J965" s="84">
        <v>42215</v>
      </c>
      <c r="K965" s="84"/>
      <c r="L965" s="82" t="s">
        <v>13</v>
      </c>
      <c r="M965" s="82"/>
      <c r="N965" s="85">
        <v>1413</v>
      </c>
      <c r="O965" s="85"/>
    </row>
    <row r="966" spans="1:15" ht="45" customHeight="1" x14ac:dyDescent="0.25">
      <c r="A966" s="9" t="s">
        <v>336</v>
      </c>
      <c r="B966" s="81" t="s">
        <v>14</v>
      </c>
      <c r="C966" s="81"/>
      <c r="D966" s="82">
        <v>1</v>
      </c>
      <c r="E966" s="82"/>
      <c r="F966" s="83" t="s">
        <v>15</v>
      </c>
      <c r="G966" s="83"/>
      <c r="H966" s="84">
        <v>42234</v>
      </c>
      <c r="I966" s="84"/>
      <c r="J966" s="84">
        <v>42234</v>
      </c>
      <c r="K966" s="84"/>
      <c r="L966" s="82" t="s">
        <v>13</v>
      </c>
      <c r="M966" s="82"/>
      <c r="N966" s="85">
        <v>1170</v>
      </c>
      <c r="O966" s="85"/>
    </row>
    <row r="967" spans="1:15" ht="45" customHeight="1" x14ac:dyDescent="0.25">
      <c r="A967" s="9" t="s">
        <v>336</v>
      </c>
      <c r="B967" s="81" t="s">
        <v>14</v>
      </c>
      <c r="C967" s="81"/>
      <c r="D967" s="82">
        <v>1</v>
      </c>
      <c r="E967" s="82"/>
      <c r="F967" s="83" t="s">
        <v>15</v>
      </c>
      <c r="G967" s="83"/>
      <c r="H967" s="84">
        <v>42254</v>
      </c>
      <c r="I967" s="84"/>
      <c r="J967" s="84">
        <v>42254</v>
      </c>
      <c r="K967" s="84"/>
      <c r="L967" s="82" t="s">
        <v>13</v>
      </c>
      <c r="M967" s="82"/>
      <c r="N967" s="85">
        <v>2266</v>
      </c>
      <c r="O967" s="85"/>
    </row>
    <row r="968" spans="1:15" ht="45" customHeight="1" x14ac:dyDescent="0.25">
      <c r="A968" s="9" t="s">
        <v>336</v>
      </c>
      <c r="B968" s="81" t="s">
        <v>14</v>
      </c>
      <c r="C968" s="81"/>
      <c r="D968" s="82">
        <v>1</v>
      </c>
      <c r="E968" s="82"/>
      <c r="F968" s="83" t="s">
        <v>15</v>
      </c>
      <c r="G968" s="83"/>
      <c r="H968" s="84">
        <v>42019</v>
      </c>
      <c r="I968" s="84"/>
      <c r="J968" s="84">
        <v>42019</v>
      </c>
      <c r="K968" s="84"/>
      <c r="L968" s="82" t="s">
        <v>13</v>
      </c>
      <c r="M968" s="82"/>
      <c r="N968" s="85">
        <v>3384</v>
      </c>
      <c r="O968" s="85"/>
    </row>
    <row r="969" spans="1:15" ht="45" customHeight="1" x14ac:dyDescent="0.25">
      <c r="A969" s="9" t="s">
        <v>336</v>
      </c>
      <c r="B969" s="81" t="s">
        <v>338</v>
      </c>
      <c r="C969" s="81"/>
      <c r="D969" s="82">
        <v>1</v>
      </c>
      <c r="E969" s="82"/>
      <c r="F969" s="83" t="s">
        <v>12</v>
      </c>
      <c r="G969" s="83"/>
      <c r="H969" s="84">
        <v>42047</v>
      </c>
      <c r="I969" s="84"/>
      <c r="J969" s="84">
        <v>42060</v>
      </c>
      <c r="K969" s="84"/>
      <c r="L969" s="82" t="s">
        <v>13</v>
      </c>
      <c r="M969" s="82"/>
      <c r="N969" s="85">
        <v>8061</v>
      </c>
      <c r="O969" s="85"/>
    </row>
    <row r="970" spans="1:15" ht="45" customHeight="1" x14ac:dyDescent="0.25">
      <c r="A970" s="9" t="s">
        <v>336</v>
      </c>
      <c r="B970" s="81" t="s">
        <v>14</v>
      </c>
      <c r="C970" s="81"/>
      <c r="D970" s="82">
        <v>1</v>
      </c>
      <c r="E970" s="82"/>
      <c r="F970" s="83" t="s">
        <v>15</v>
      </c>
      <c r="G970" s="83"/>
      <c r="H970" s="84">
        <v>42261</v>
      </c>
      <c r="I970" s="84"/>
      <c r="J970" s="84">
        <v>42261</v>
      </c>
      <c r="K970" s="84"/>
      <c r="L970" s="82" t="s">
        <v>13</v>
      </c>
      <c r="M970" s="82"/>
      <c r="N970" s="85">
        <v>1296</v>
      </c>
      <c r="O970" s="85"/>
    </row>
    <row r="971" spans="1:15" ht="45" customHeight="1" x14ac:dyDescent="0.25">
      <c r="A971" s="9" t="s">
        <v>336</v>
      </c>
      <c r="B971" s="81" t="s">
        <v>14</v>
      </c>
      <c r="C971" s="81"/>
      <c r="D971" s="82">
        <v>1</v>
      </c>
      <c r="E971" s="82"/>
      <c r="F971" s="83" t="s">
        <v>15</v>
      </c>
      <c r="G971" s="83"/>
      <c r="H971" s="84">
        <v>42284</v>
      </c>
      <c r="I971" s="84"/>
      <c r="J971" s="84">
        <v>42284</v>
      </c>
      <c r="K971" s="84"/>
      <c r="L971" s="82" t="s">
        <v>13</v>
      </c>
      <c r="M971" s="82"/>
      <c r="N971" s="85">
        <v>1215</v>
      </c>
      <c r="O971" s="85"/>
    </row>
    <row r="972" spans="1:15" ht="45" customHeight="1" x14ac:dyDescent="0.25">
      <c r="A972" s="9" t="s">
        <v>336</v>
      </c>
      <c r="B972" s="81" t="s">
        <v>14</v>
      </c>
      <c r="C972" s="81"/>
      <c r="D972" s="82">
        <v>1</v>
      </c>
      <c r="E972" s="82"/>
      <c r="F972" s="83" t="s">
        <v>15</v>
      </c>
      <c r="G972" s="83"/>
      <c r="H972" s="84">
        <v>42227</v>
      </c>
      <c r="I972" s="84"/>
      <c r="J972" s="84">
        <v>42227</v>
      </c>
      <c r="K972" s="84"/>
      <c r="L972" s="82" t="s">
        <v>13</v>
      </c>
      <c r="M972" s="82"/>
      <c r="N972" s="85">
        <v>396</v>
      </c>
      <c r="O972" s="85"/>
    </row>
    <row r="973" spans="1:15" ht="45" customHeight="1" x14ac:dyDescent="0.25">
      <c r="A973" s="9" t="s">
        <v>336</v>
      </c>
      <c r="B973" s="81" t="s">
        <v>14</v>
      </c>
      <c r="C973" s="81"/>
      <c r="D973" s="82">
        <v>1</v>
      </c>
      <c r="E973" s="82"/>
      <c r="F973" s="83" t="s">
        <v>15</v>
      </c>
      <c r="G973" s="83"/>
      <c r="H973" s="84">
        <v>42185</v>
      </c>
      <c r="I973" s="84"/>
      <c r="J973" s="84">
        <v>42185</v>
      </c>
      <c r="K973" s="84"/>
      <c r="L973" s="82" t="s">
        <v>13</v>
      </c>
      <c r="M973" s="82"/>
      <c r="N973" s="85">
        <v>1980</v>
      </c>
      <c r="O973" s="85"/>
    </row>
    <row r="974" spans="1:15" ht="45" customHeight="1" x14ac:dyDescent="0.25">
      <c r="A974" s="9" t="s">
        <v>336</v>
      </c>
      <c r="B974" s="81" t="s">
        <v>14</v>
      </c>
      <c r="C974" s="81"/>
      <c r="D974" s="82">
        <v>1</v>
      </c>
      <c r="E974" s="82"/>
      <c r="F974" s="83" t="s">
        <v>15</v>
      </c>
      <c r="G974" s="83"/>
      <c r="H974" s="84">
        <v>42215</v>
      </c>
      <c r="I974" s="84"/>
      <c r="J974" s="84">
        <v>42215</v>
      </c>
      <c r="K974" s="84"/>
      <c r="L974" s="82" t="s">
        <v>13</v>
      </c>
      <c r="M974" s="82"/>
      <c r="N974" s="85">
        <v>1917</v>
      </c>
      <c r="O974" s="85"/>
    </row>
    <row r="975" spans="1:15" ht="45" customHeight="1" x14ac:dyDescent="0.25">
      <c r="A975" s="9" t="s">
        <v>336</v>
      </c>
      <c r="B975" s="81" t="s">
        <v>14</v>
      </c>
      <c r="C975" s="81"/>
      <c r="D975" s="82">
        <v>1</v>
      </c>
      <c r="E975" s="82"/>
      <c r="F975" s="83" t="s">
        <v>15</v>
      </c>
      <c r="G975" s="83"/>
      <c r="H975" s="84">
        <v>42256</v>
      </c>
      <c r="I975" s="84"/>
      <c r="J975" s="84">
        <v>42256</v>
      </c>
      <c r="K975" s="84"/>
      <c r="L975" s="82" t="s">
        <v>13</v>
      </c>
      <c r="M975" s="82"/>
      <c r="N975" s="85">
        <v>3699</v>
      </c>
      <c r="O975" s="85"/>
    </row>
    <row r="976" spans="1:15" ht="45" customHeight="1" x14ac:dyDescent="0.25">
      <c r="A976" s="9" t="s">
        <v>336</v>
      </c>
      <c r="B976" s="81" t="s">
        <v>14</v>
      </c>
      <c r="C976" s="81"/>
      <c r="D976" s="82">
        <v>1</v>
      </c>
      <c r="E976" s="82"/>
      <c r="F976" s="83" t="s">
        <v>15</v>
      </c>
      <c r="G976" s="83"/>
      <c r="H976" s="84">
        <v>42303</v>
      </c>
      <c r="I976" s="84"/>
      <c r="J976" s="84">
        <v>42303</v>
      </c>
      <c r="K976" s="84"/>
      <c r="L976" s="82" t="s">
        <v>13</v>
      </c>
      <c r="M976" s="82"/>
      <c r="N976" s="85">
        <v>1107</v>
      </c>
      <c r="O976" s="85"/>
    </row>
    <row r="977" spans="1:16" ht="45" customHeight="1" x14ac:dyDescent="0.25">
      <c r="A977" s="9" t="s">
        <v>336</v>
      </c>
      <c r="B977" s="81" t="s">
        <v>14</v>
      </c>
      <c r="C977" s="81"/>
      <c r="D977" s="82">
        <v>1</v>
      </c>
      <c r="E977" s="82"/>
      <c r="F977" s="83" t="s">
        <v>15</v>
      </c>
      <c r="G977" s="83"/>
      <c r="H977" s="84">
        <v>42156</v>
      </c>
      <c r="I977" s="84"/>
      <c r="J977" s="84">
        <v>42156</v>
      </c>
      <c r="K977" s="84"/>
      <c r="L977" s="82" t="s">
        <v>13</v>
      </c>
      <c r="M977" s="82"/>
      <c r="N977" s="85">
        <v>1179</v>
      </c>
      <c r="O977" s="85"/>
    </row>
    <row r="978" spans="1:16" ht="45" customHeight="1" x14ac:dyDescent="0.25">
      <c r="A978" s="9" t="s">
        <v>336</v>
      </c>
      <c r="B978" s="81" t="s">
        <v>14</v>
      </c>
      <c r="C978" s="81"/>
      <c r="D978" s="82">
        <v>1</v>
      </c>
      <c r="E978" s="82"/>
      <c r="F978" s="83" t="s">
        <v>15</v>
      </c>
      <c r="G978" s="83"/>
      <c r="H978" s="84">
        <v>42286</v>
      </c>
      <c r="I978" s="84"/>
      <c r="J978" s="84">
        <v>42286</v>
      </c>
      <c r="K978" s="84"/>
      <c r="L978" s="82" t="s">
        <v>13</v>
      </c>
      <c r="M978" s="82"/>
      <c r="N978" s="85">
        <v>2169</v>
      </c>
      <c r="O978" s="85"/>
    </row>
    <row r="979" spans="1:16" ht="45" customHeight="1" x14ac:dyDescent="0.25">
      <c r="A979" s="9" t="s">
        <v>336</v>
      </c>
      <c r="B979" s="81" t="s">
        <v>14</v>
      </c>
      <c r="C979" s="81"/>
      <c r="D979" s="82">
        <v>1</v>
      </c>
      <c r="E979" s="82"/>
      <c r="F979" s="83" t="s">
        <v>15</v>
      </c>
      <c r="G979" s="83"/>
      <c r="H979" s="84">
        <v>42102</v>
      </c>
      <c r="I979" s="84"/>
      <c r="J979" s="84">
        <v>42102</v>
      </c>
      <c r="K979" s="84"/>
      <c r="L979" s="82" t="s">
        <v>13</v>
      </c>
      <c r="M979" s="82"/>
      <c r="N979" s="85">
        <v>3825</v>
      </c>
      <c r="O979" s="85"/>
    </row>
    <row r="980" spans="1:16" ht="45" customHeight="1" x14ac:dyDescent="0.25">
      <c r="A980" s="9" t="s">
        <v>336</v>
      </c>
      <c r="B980" s="81" t="s">
        <v>339</v>
      </c>
      <c r="C980" s="81"/>
      <c r="D980" s="82">
        <v>1</v>
      </c>
      <c r="E980" s="82"/>
      <c r="F980" s="83" t="s">
        <v>12</v>
      </c>
      <c r="G980" s="83"/>
      <c r="H980" s="84">
        <v>42286</v>
      </c>
      <c r="I980" s="84"/>
      <c r="J980" s="84">
        <v>42288</v>
      </c>
      <c r="K980" s="84"/>
      <c r="L980" s="82" t="s">
        <v>13</v>
      </c>
      <c r="M980" s="82"/>
      <c r="N980" s="85">
        <v>3062.01</v>
      </c>
      <c r="O980" s="85"/>
    </row>
    <row r="981" spans="1:16" ht="45" customHeight="1" x14ac:dyDescent="0.25">
      <c r="A981" s="9" t="s">
        <v>336</v>
      </c>
      <c r="B981" s="81" t="s">
        <v>340</v>
      </c>
      <c r="C981" s="81"/>
      <c r="D981" s="82">
        <v>1</v>
      </c>
      <c r="E981" s="82"/>
      <c r="F981" s="83" t="s">
        <v>12</v>
      </c>
      <c r="G981" s="83"/>
      <c r="H981" s="84">
        <v>42286</v>
      </c>
      <c r="I981" s="84"/>
      <c r="J981" s="84">
        <v>42288</v>
      </c>
      <c r="K981" s="84"/>
      <c r="L981" s="82" t="s">
        <v>13</v>
      </c>
      <c r="M981" s="82"/>
      <c r="N981" s="85">
        <v>1902</v>
      </c>
      <c r="O981" s="85"/>
    </row>
    <row r="982" spans="1:16" ht="45" customHeight="1" x14ac:dyDescent="0.25">
      <c r="A982" s="9" t="s">
        <v>336</v>
      </c>
      <c r="B982" s="81" t="s">
        <v>14</v>
      </c>
      <c r="C982" s="81"/>
      <c r="D982" s="82">
        <v>1</v>
      </c>
      <c r="E982" s="82"/>
      <c r="F982" s="83" t="s">
        <v>15</v>
      </c>
      <c r="G982" s="83"/>
      <c r="H982" s="84">
        <v>42304</v>
      </c>
      <c r="I982" s="84"/>
      <c r="J982" s="84">
        <v>42304</v>
      </c>
      <c r="K982" s="84"/>
      <c r="L982" s="82" t="s">
        <v>13</v>
      </c>
      <c r="M982" s="82"/>
      <c r="N982" s="85">
        <v>3366</v>
      </c>
      <c r="O982" s="85"/>
    </row>
    <row r="983" spans="1:16" ht="45" customHeight="1" x14ac:dyDescent="0.25">
      <c r="A983" s="9" t="s">
        <v>336</v>
      </c>
      <c r="B983" s="81" t="s">
        <v>14</v>
      </c>
      <c r="C983" s="81"/>
      <c r="D983" s="82">
        <v>1</v>
      </c>
      <c r="E983" s="82"/>
      <c r="F983" s="83" t="s">
        <v>15</v>
      </c>
      <c r="G983" s="83"/>
      <c r="H983" s="84">
        <v>42333</v>
      </c>
      <c r="I983" s="84"/>
      <c r="J983" s="84">
        <v>42333</v>
      </c>
      <c r="K983" s="84"/>
      <c r="L983" s="82" t="s">
        <v>13</v>
      </c>
      <c r="M983" s="82"/>
      <c r="N983" s="85">
        <v>810</v>
      </c>
      <c r="O983" s="85"/>
      <c r="P983" s="5">
        <f>SUM(N948:N983)</f>
        <v>89407.33</v>
      </c>
    </row>
    <row r="984" spans="1:16" ht="45" customHeight="1" x14ac:dyDescent="0.25">
      <c r="A984" s="9" t="s">
        <v>341</v>
      </c>
      <c r="B984" s="81" t="s">
        <v>77</v>
      </c>
      <c r="C984" s="81"/>
      <c r="D984" s="82">
        <v>1</v>
      </c>
      <c r="E984" s="82"/>
      <c r="F984" s="83" t="s">
        <v>15</v>
      </c>
      <c r="G984" s="83"/>
      <c r="H984" s="84">
        <v>42010</v>
      </c>
      <c r="I984" s="84"/>
      <c r="J984" s="84">
        <v>42010</v>
      </c>
      <c r="K984" s="84"/>
      <c r="L984" s="82" t="s">
        <v>13</v>
      </c>
      <c r="M984" s="82"/>
      <c r="N984" s="85">
        <v>7470</v>
      </c>
      <c r="O984" s="85"/>
    </row>
    <row r="985" spans="1:16" ht="45" customHeight="1" x14ac:dyDescent="0.25">
      <c r="A985" s="9" t="s">
        <v>341</v>
      </c>
      <c r="B985" s="81" t="s">
        <v>342</v>
      </c>
      <c r="C985" s="81"/>
      <c r="D985" s="82">
        <v>1</v>
      </c>
      <c r="E985" s="82"/>
      <c r="F985" s="83" t="s">
        <v>29</v>
      </c>
      <c r="G985" s="83"/>
      <c r="H985" s="84">
        <v>42080</v>
      </c>
      <c r="I985" s="84"/>
      <c r="J985" s="84">
        <v>42080</v>
      </c>
      <c r="K985" s="84"/>
      <c r="L985" s="82" t="s">
        <v>13</v>
      </c>
      <c r="M985" s="82"/>
      <c r="N985" s="85">
        <v>615.4</v>
      </c>
      <c r="O985" s="85"/>
    </row>
    <row r="986" spans="1:16" ht="45" customHeight="1" x14ac:dyDescent="0.25">
      <c r="A986" s="9" t="s">
        <v>341</v>
      </c>
      <c r="B986" s="81" t="s">
        <v>343</v>
      </c>
      <c r="C986" s="81"/>
      <c r="D986" s="82">
        <v>1</v>
      </c>
      <c r="E986" s="82"/>
      <c r="F986" s="83" t="s">
        <v>29</v>
      </c>
      <c r="G986" s="83"/>
      <c r="H986" s="84">
        <v>42068</v>
      </c>
      <c r="I986" s="84"/>
      <c r="J986" s="84">
        <v>42068</v>
      </c>
      <c r="K986" s="84"/>
      <c r="L986" s="82" t="s">
        <v>13</v>
      </c>
      <c r="M986" s="82"/>
      <c r="N986" s="85">
        <v>611.4</v>
      </c>
      <c r="O986" s="85"/>
    </row>
    <row r="987" spans="1:16" ht="45" customHeight="1" x14ac:dyDescent="0.25">
      <c r="A987" s="9" t="s">
        <v>341</v>
      </c>
      <c r="B987" s="81" t="s">
        <v>344</v>
      </c>
      <c r="C987" s="81"/>
      <c r="D987" s="82">
        <v>1</v>
      </c>
      <c r="E987" s="82"/>
      <c r="F987" s="83" t="s">
        <v>29</v>
      </c>
      <c r="G987" s="83"/>
      <c r="H987" s="84">
        <v>42034</v>
      </c>
      <c r="I987" s="84"/>
      <c r="J987" s="84">
        <v>42024</v>
      </c>
      <c r="K987" s="84"/>
      <c r="L987" s="82" t="s">
        <v>13</v>
      </c>
      <c r="M987" s="82"/>
      <c r="N987" s="85">
        <v>176</v>
      </c>
      <c r="O987" s="85"/>
    </row>
    <row r="988" spans="1:16" ht="45" customHeight="1" x14ac:dyDescent="0.25">
      <c r="A988" s="9" t="s">
        <v>341</v>
      </c>
      <c r="B988" s="81" t="s">
        <v>345</v>
      </c>
      <c r="C988" s="81"/>
      <c r="D988" s="82">
        <v>1</v>
      </c>
      <c r="E988" s="82"/>
      <c r="F988" s="83" t="s">
        <v>29</v>
      </c>
      <c r="G988" s="83"/>
      <c r="H988" s="84">
        <v>42012</v>
      </c>
      <c r="I988" s="84"/>
      <c r="J988" s="84">
        <v>42034</v>
      </c>
      <c r="K988" s="84"/>
      <c r="L988" s="82" t="s">
        <v>13</v>
      </c>
      <c r="M988" s="82"/>
      <c r="N988" s="85">
        <v>176</v>
      </c>
      <c r="O988" s="85"/>
    </row>
    <row r="989" spans="1:16" ht="45" customHeight="1" x14ac:dyDescent="0.25">
      <c r="A989" s="9" t="s">
        <v>341</v>
      </c>
      <c r="B989" s="81" t="s">
        <v>14</v>
      </c>
      <c r="C989" s="81"/>
      <c r="D989" s="82">
        <v>1</v>
      </c>
      <c r="E989" s="82"/>
      <c r="F989" s="83" t="s">
        <v>15</v>
      </c>
      <c r="G989" s="83"/>
      <c r="H989" s="84">
        <v>42012</v>
      </c>
      <c r="I989" s="84"/>
      <c r="J989" s="84">
        <v>42012</v>
      </c>
      <c r="K989" s="84"/>
      <c r="L989" s="82" t="s">
        <v>13</v>
      </c>
      <c r="M989" s="82"/>
      <c r="N989" s="85">
        <v>1998</v>
      </c>
      <c r="O989" s="85"/>
    </row>
    <row r="990" spans="1:16" ht="45" customHeight="1" x14ac:dyDescent="0.25">
      <c r="A990" s="9" t="s">
        <v>341</v>
      </c>
      <c r="B990" s="81" t="s">
        <v>14</v>
      </c>
      <c r="C990" s="81"/>
      <c r="D990" s="82">
        <v>1</v>
      </c>
      <c r="E990" s="82"/>
      <c r="F990" s="83" t="s">
        <v>15</v>
      </c>
      <c r="G990" s="83"/>
      <c r="H990" s="84">
        <v>42019</v>
      </c>
      <c r="I990" s="84"/>
      <c r="J990" s="84">
        <v>42019</v>
      </c>
      <c r="K990" s="84"/>
      <c r="L990" s="82" t="s">
        <v>13</v>
      </c>
      <c r="M990" s="82"/>
      <c r="N990" s="85">
        <v>9137</v>
      </c>
      <c r="O990" s="85"/>
    </row>
    <row r="991" spans="1:16" ht="45" customHeight="1" x14ac:dyDescent="0.25">
      <c r="A991" s="9" t="s">
        <v>341</v>
      </c>
      <c r="B991" s="81" t="s">
        <v>346</v>
      </c>
      <c r="C991" s="81"/>
      <c r="D991" s="82">
        <v>1</v>
      </c>
      <c r="E991" s="82"/>
      <c r="F991" s="83" t="s">
        <v>347</v>
      </c>
      <c r="G991" s="83"/>
      <c r="H991" s="84">
        <v>42012</v>
      </c>
      <c r="I991" s="84"/>
      <c r="J991" s="84">
        <v>42012</v>
      </c>
      <c r="K991" s="84"/>
      <c r="L991" s="82" t="s">
        <v>13</v>
      </c>
      <c r="M991" s="82"/>
      <c r="N991" s="85">
        <v>138</v>
      </c>
      <c r="O991" s="85"/>
    </row>
    <row r="992" spans="1:16" ht="45" customHeight="1" x14ac:dyDescent="0.25">
      <c r="A992" s="9" t="s">
        <v>341</v>
      </c>
      <c r="B992" s="81" t="s">
        <v>348</v>
      </c>
      <c r="C992" s="81"/>
      <c r="D992" s="82">
        <v>1</v>
      </c>
      <c r="E992" s="82"/>
      <c r="F992" s="83" t="s">
        <v>347</v>
      </c>
      <c r="G992" s="83"/>
      <c r="H992" s="84">
        <v>42023</v>
      </c>
      <c r="I992" s="84"/>
      <c r="J992" s="84">
        <v>42023</v>
      </c>
      <c r="K992" s="84"/>
      <c r="L992" s="82" t="s">
        <v>13</v>
      </c>
      <c r="M992" s="82"/>
      <c r="N992" s="85">
        <v>157</v>
      </c>
      <c r="O992" s="85"/>
    </row>
    <row r="993" spans="1:15" ht="45" customHeight="1" x14ac:dyDescent="0.25">
      <c r="A993" s="9" t="s">
        <v>341</v>
      </c>
      <c r="B993" s="81" t="s">
        <v>349</v>
      </c>
      <c r="C993" s="81"/>
      <c r="D993" s="82">
        <v>1</v>
      </c>
      <c r="E993" s="82"/>
      <c r="F993" s="83" t="s">
        <v>347</v>
      </c>
      <c r="G993" s="83"/>
      <c r="H993" s="84">
        <v>42030</v>
      </c>
      <c r="I993" s="84"/>
      <c r="J993" s="84">
        <v>42030</v>
      </c>
      <c r="K993" s="84"/>
      <c r="L993" s="82" t="s">
        <v>13</v>
      </c>
      <c r="M993" s="82"/>
      <c r="N993" s="85">
        <v>138</v>
      </c>
      <c r="O993" s="85"/>
    </row>
    <row r="994" spans="1:15" ht="45" customHeight="1" x14ac:dyDescent="0.25">
      <c r="A994" s="9" t="s">
        <v>341</v>
      </c>
      <c r="B994" s="81" t="s">
        <v>350</v>
      </c>
      <c r="C994" s="81"/>
      <c r="D994" s="82">
        <v>1</v>
      </c>
      <c r="E994" s="82"/>
      <c r="F994" s="83" t="s">
        <v>347</v>
      </c>
      <c r="G994" s="83"/>
      <c r="H994" s="84">
        <v>42055</v>
      </c>
      <c r="I994" s="84"/>
      <c r="J994" s="84">
        <v>42055</v>
      </c>
      <c r="K994" s="84"/>
      <c r="L994" s="82" t="s">
        <v>13</v>
      </c>
      <c r="M994" s="82"/>
      <c r="N994" s="85">
        <v>138</v>
      </c>
      <c r="O994" s="85"/>
    </row>
    <row r="995" spans="1:15" ht="45" customHeight="1" x14ac:dyDescent="0.25">
      <c r="A995" s="9" t="s">
        <v>341</v>
      </c>
      <c r="B995" s="81" t="s">
        <v>14</v>
      </c>
      <c r="C995" s="81"/>
      <c r="D995" s="82">
        <v>1</v>
      </c>
      <c r="E995" s="82"/>
      <c r="F995" s="83" t="s">
        <v>15</v>
      </c>
      <c r="G995" s="83"/>
      <c r="H995" s="84">
        <v>42055</v>
      </c>
      <c r="I995" s="84"/>
      <c r="J995" s="84">
        <v>42055</v>
      </c>
      <c r="K995" s="84"/>
      <c r="L995" s="82" t="s">
        <v>13</v>
      </c>
      <c r="M995" s="82"/>
      <c r="N995" s="85">
        <v>2340</v>
      </c>
      <c r="O995" s="85"/>
    </row>
    <row r="996" spans="1:15" ht="45" customHeight="1" x14ac:dyDescent="0.25">
      <c r="A996" s="9" t="s">
        <v>341</v>
      </c>
      <c r="B996" s="81" t="s">
        <v>14</v>
      </c>
      <c r="C996" s="81"/>
      <c r="D996" s="82">
        <v>1</v>
      </c>
      <c r="E996" s="82"/>
      <c r="F996" s="83" t="s">
        <v>15</v>
      </c>
      <c r="G996" s="83"/>
      <c r="H996" s="84">
        <v>42047</v>
      </c>
      <c r="I996" s="84"/>
      <c r="J996" s="84">
        <v>42047</v>
      </c>
      <c r="K996" s="84"/>
      <c r="L996" s="82" t="s">
        <v>13</v>
      </c>
      <c r="M996" s="82"/>
      <c r="N996" s="85">
        <v>1945</v>
      </c>
      <c r="O996" s="85"/>
    </row>
    <row r="997" spans="1:15" ht="45" customHeight="1" x14ac:dyDescent="0.25">
      <c r="A997" s="9" t="s">
        <v>341</v>
      </c>
      <c r="B997" s="81" t="s">
        <v>351</v>
      </c>
      <c r="C997" s="81"/>
      <c r="D997" s="82">
        <v>1</v>
      </c>
      <c r="E997" s="82"/>
      <c r="F997" s="83" t="s">
        <v>29</v>
      </c>
      <c r="G997" s="83"/>
      <c r="H997" s="84">
        <v>42062</v>
      </c>
      <c r="I997" s="84"/>
      <c r="J997" s="84">
        <v>42062</v>
      </c>
      <c r="K997" s="84"/>
      <c r="L997" s="82" t="s">
        <v>13</v>
      </c>
      <c r="M997" s="82"/>
      <c r="N997" s="85">
        <v>530</v>
      </c>
      <c r="O997" s="85"/>
    </row>
    <row r="998" spans="1:15" ht="45" customHeight="1" x14ac:dyDescent="0.25">
      <c r="A998" s="9" t="s">
        <v>341</v>
      </c>
      <c r="B998" s="81" t="s">
        <v>351</v>
      </c>
      <c r="C998" s="81"/>
      <c r="D998" s="82">
        <v>1</v>
      </c>
      <c r="E998" s="82"/>
      <c r="F998" s="83" t="s">
        <v>29</v>
      </c>
      <c r="G998" s="83"/>
      <c r="H998" s="84">
        <v>42062</v>
      </c>
      <c r="I998" s="84"/>
      <c r="J998" s="84">
        <v>42062</v>
      </c>
      <c r="K998" s="84"/>
      <c r="L998" s="82" t="s">
        <v>13</v>
      </c>
      <c r="M998" s="82"/>
      <c r="N998" s="85">
        <v>166</v>
      </c>
      <c r="O998" s="85"/>
    </row>
    <row r="999" spans="1:15" ht="45" customHeight="1" x14ac:dyDescent="0.25">
      <c r="A999" s="9" t="s">
        <v>341</v>
      </c>
      <c r="B999" s="81" t="s">
        <v>14</v>
      </c>
      <c r="C999" s="81"/>
      <c r="D999" s="82">
        <v>1</v>
      </c>
      <c r="E999" s="82"/>
      <c r="F999" s="83" t="s">
        <v>15</v>
      </c>
      <c r="G999" s="83"/>
      <c r="H999" s="84">
        <v>42062</v>
      </c>
      <c r="I999" s="84"/>
      <c r="J999" s="84">
        <v>42062</v>
      </c>
      <c r="K999" s="84"/>
      <c r="L999" s="82" t="s">
        <v>13</v>
      </c>
      <c r="M999" s="82"/>
      <c r="N999" s="85">
        <v>3096</v>
      </c>
      <c r="O999" s="85"/>
    </row>
    <row r="1000" spans="1:15" ht="45" customHeight="1" x14ac:dyDescent="0.25">
      <c r="A1000" s="9" t="s">
        <v>341</v>
      </c>
      <c r="B1000" s="81" t="s">
        <v>14</v>
      </c>
      <c r="C1000" s="81"/>
      <c r="D1000" s="82">
        <v>1</v>
      </c>
      <c r="E1000" s="82"/>
      <c r="F1000" s="83" t="s">
        <v>15</v>
      </c>
      <c r="G1000" s="83"/>
      <c r="H1000" s="84">
        <v>42085</v>
      </c>
      <c r="I1000" s="84"/>
      <c r="J1000" s="84">
        <v>42085</v>
      </c>
      <c r="K1000" s="84"/>
      <c r="L1000" s="82" t="s">
        <v>13</v>
      </c>
      <c r="M1000" s="82"/>
      <c r="N1000" s="85">
        <v>1800</v>
      </c>
      <c r="O1000" s="85"/>
    </row>
    <row r="1001" spans="1:15" ht="45" customHeight="1" x14ac:dyDescent="0.25">
      <c r="A1001" s="9" t="s">
        <v>341</v>
      </c>
      <c r="B1001" s="81" t="s">
        <v>14</v>
      </c>
      <c r="C1001" s="81"/>
      <c r="D1001" s="82">
        <v>1</v>
      </c>
      <c r="E1001" s="82"/>
      <c r="F1001" s="83" t="s">
        <v>15</v>
      </c>
      <c r="G1001" s="83"/>
      <c r="H1001" s="84">
        <v>42121</v>
      </c>
      <c r="I1001" s="84"/>
      <c r="J1001" s="84">
        <v>42121</v>
      </c>
      <c r="K1001" s="84"/>
      <c r="L1001" s="82" t="s">
        <v>13</v>
      </c>
      <c r="M1001" s="82"/>
      <c r="N1001" s="85">
        <v>1800</v>
      </c>
      <c r="O1001" s="85"/>
    </row>
    <row r="1002" spans="1:15" ht="45" customHeight="1" x14ac:dyDescent="0.25">
      <c r="A1002" s="9" t="s">
        <v>341</v>
      </c>
      <c r="B1002" s="81" t="s">
        <v>352</v>
      </c>
      <c r="C1002" s="81"/>
      <c r="D1002" s="82">
        <v>1</v>
      </c>
      <c r="E1002" s="82"/>
      <c r="F1002" s="83" t="s">
        <v>347</v>
      </c>
      <c r="G1002" s="83"/>
      <c r="H1002" s="84">
        <v>42122</v>
      </c>
      <c r="I1002" s="84"/>
      <c r="J1002" s="84">
        <v>42093</v>
      </c>
      <c r="K1002" s="84"/>
      <c r="L1002" s="82" t="s">
        <v>13</v>
      </c>
      <c r="M1002" s="82"/>
      <c r="N1002" s="85">
        <v>169</v>
      </c>
      <c r="O1002" s="85"/>
    </row>
    <row r="1003" spans="1:15" ht="45" customHeight="1" x14ac:dyDescent="0.25">
      <c r="A1003" s="9" t="s">
        <v>341</v>
      </c>
      <c r="B1003" s="81" t="s">
        <v>353</v>
      </c>
      <c r="C1003" s="81"/>
      <c r="D1003" s="82">
        <v>1</v>
      </c>
      <c r="E1003" s="82"/>
      <c r="F1003" s="83" t="s">
        <v>347</v>
      </c>
      <c r="G1003" s="83"/>
      <c r="H1003" s="84">
        <v>42099</v>
      </c>
      <c r="I1003" s="84"/>
      <c r="J1003" s="84">
        <v>42108</v>
      </c>
      <c r="K1003" s="84"/>
      <c r="L1003" s="82" t="s">
        <v>13</v>
      </c>
      <c r="M1003" s="82"/>
      <c r="N1003" s="85">
        <v>434</v>
      </c>
      <c r="O1003" s="85"/>
    </row>
    <row r="1004" spans="1:15" ht="45" customHeight="1" x14ac:dyDescent="0.25">
      <c r="A1004" s="9" t="s">
        <v>341</v>
      </c>
      <c r="B1004" s="81" t="s">
        <v>354</v>
      </c>
      <c r="C1004" s="81"/>
      <c r="D1004" s="82">
        <v>1</v>
      </c>
      <c r="E1004" s="82"/>
      <c r="F1004" s="83" t="s">
        <v>29</v>
      </c>
      <c r="G1004" s="83"/>
      <c r="H1004" s="84">
        <v>42139</v>
      </c>
      <c r="I1004" s="84"/>
      <c r="J1004" s="84">
        <v>42124</v>
      </c>
      <c r="K1004" s="84"/>
      <c r="L1004" s="82" t="s">
        <v>13</v>
      </c>
      <c r="M1004" s="82"/>
      <c r="N1004" s="85">
        <v>483.99</v>
      </c>
      <c r="O1004" s="85"/>
    </row>
    <row r="1005" spans="1:15" ht="45" customHeight="1" x14ac:dyDescent="0.25">
      <c r="A1005" s="9" t="s">
        <v>341</v>
      </c>
      <c r="B1005" s="81" t="s">
        <v>355</v>
      </c>
      <c r="C1005" s="81"/>
      <c r="D1005" s="82">
        <v>1</v>
      </c>
      <c r="E1005" s="82"/>
      <c r="F1005" s="83" t="s">
        <v>347</v>
      </c>
      <c r="G1005" s="83"/>
      <c r="H1005" s="84">
        <v>42122</v>
      </c>
      <c r="I1005" s="84"/>
      <c r="J1005" s="84">
        <v>42114</v>
      </c>
      <c r="K1005" s="84"/>
      <c r="L1005" s="82" t="s">
        <v>13</v>
      </c>
      <c r="M1005" s="82"/>
      <c r="N1005" s="85">
        <v>207</v>
      </c>
      <c r="O1005" s="85"/>
    </row>
    <row r="1006" spans="1:15" ht="45" customHeight="1" x14ac:dyDescent="0.25">
      <c r="A1006" s="9" t="s">
        <v>341</v>
      </c>
      <c r="B1006" s="81" t="s">
        <v>353</v>
      </c>
      <c r="C1006" s="81"/>
      <c r="D1006" s="82">
        <v>1</v>
      </c>
      <c r="E1006" s="82"/>
      <c r="F1006" s="83" t="s">
        <v>347</v>
      </c>
      <c r="G1006" s="83"/>
      <c r="H1006" s="84">
        <v>42099</v>
      </c>
      <c r="I1006" s="84"/>
      <c r="J1006" s="84">
        <v>42108</v>
      </c>
      <c r="K1006" s="84"/>
      <c r="L1006" s="82" t="s">
        <v>13</v>
      </c>
      <c r="M1006" s="82"/>
      <c r="N1006" s="85">
        <v>198</v>
      </c>
      <c r="O1006" s="85"/>
    </row>
    <row r="1007" spans="1:15" ht="45" customHeight="1" x14ac:dyDescent="0.25">
      <c r="A1007" s="9" t="s">
        <v>341</v>
      </c>
      <c r="B1007" s="81" t="s">
        <v>356</v>
      </c>
      <c r="C1007" s="81"/>
      <c r="D1007" s="82">
        <v>2</v>
      </c>
      <c r="E1007" s="82"/>
      <c r="F1007" s="83" t="s">
        <v>29</v>
      </c>
      <c r="G1007" s="83"/>
      <c r="H1007" s="84">
        <v>42107</v>
      </c>
      <c r="I1007" s="84"/>
      <c r="J1007" s="84">
        <v>42118</v>
      </c>
      <c r="K1007" s="84"/>
      <c r="L1007" s="82" t="s">
        <v>13</v>
      </c>
      <c r="M1007" s="82"/>
      <c r="N1007" s="85">
        <v>4148</v>
      </c>
      <c r="O1007" s="85"/>
    </row>
    <row r="1008" spans="1:15" ht="45" customHeight="1" x14ac:dyDescent="0.25">
      <c r="A1008" s="9" t="s">
        <v>341</v>
      </c>
      <c r="B1008" s="81" t="s">
        <v>356</v>
      </c>
      <c r="C1008" s="81"/>
      <c r="D1008" s="82">
        <v>2</v>
      </c>
      <c r="E1008" s="82"/>
      <c r="F1008" s="83" t="s">
        <v>29</v>
      </c>
      <c r="G1008" s="83"/>
      <c r="H1008" s="84">
        <v>42118</v>
      </c>
      <c r="I1008" s="84"/>
      <c r="J1008" s="84">
        <v>42118</v>
      </c>
      <c r="K1008" s="84"/>
      <c r="L1008" s="82" t="s">
        <v>13</v>
      </c>
      <c r="M1008" s="82"/>
      <c r="N1008" s="85">
        <v>161</v>
      </c>
      <c r="O1008" s="85"/>
    </row>
    <row r="1009" spans="1:15" ht="45" customHeight="1" x14ac:dyDescent="0.25">
      <c r="A1009" s="9" t="s">
        <v>341</v>
      </c>
      <c r="B1009" s="81" t="s">
        <v>14</v>
      </c>
      <c r="C1009" s="81"/>
      <c r="D1009" s="82">
        <v>1</v>
      </c>
      <c r="E1009" s="82"/>
      <c r="F1009" s="83" t="s">
        <v>15</v>
      </c>
      <c r="G1009" s="83"/>
      <c r="H1009" s="84">
        <v>42111</v>
      </c>
      <c r="I1009" s="84"/>
      <c r="J1009" s="84">
        <v>42111</v>
      </c>
      <c r="K1009" s="84"/>
      <c r="L1009" s="82" t="s">
        <v>13</v>
      </c>
      <c r="M1009" s="82"/>
      <c r="N1009" s="85">
        <v>2052</v>
      </c>
      <c r="O1009" s="85"/>
    </row>
    <row r="1010" spans="1:15" ht="45" customHeight="1" x14ac:dyDescent="0.25">
      <c r="A1010" s="9" t="s">
        <v>341</v>
      </c>
      <c r="B1010" s="81" t="s">
        <v>14</v>
      </c>
      <c r="C1010" s="81"/>
      <c r="D1010" s="82">
        <v>1</v>
      </c>
      <c r="E1010" s="82"/>
      <c r="F1010" s="83" t="s">
        <v>15</v>
      </c>
      <c r="G1010" s="83"/>
      <c r="H1010" s="84">
        <v>42131</v>
      </c>
      <c r="I1010" s="84"/>
      <c r="J1010" s="84">
        <v>42132</v>
      </c>
      <c r="K1010" s="84"/>
      <c r="L1010" s="82" t="s">
        <v>13</v>
      </c>
      <c r="M1010" s="82"/>
      <c r="N1010" s="85">
        <v>2974</v>
      </c>
      <c r="O1010" s="85"/>
    </row>
    <row r="1011" spans="1:15" ht="45" customHeight="1" x14ac:dyDescent="0.25">
      <c r="A1011" s="9" t="s">
        <v>341</v>
      </c>
      <c r="B1011" s="81" t="s">
        <v>14</v>
      </c>
      <c r="C1011" s="81"/>
      <c r="D1011" s="82">
        <v>1</v>
      </c>
      <c r="E1011" s="82"/>
      <c r="F1011" s="83" t="s">
        <v>15</v>
      </c>
      <c r="G1011" s="83"/>
      <c r="H1011" s="84">
        <v>42128</v>
      </c>
      <c r="I1011" s="84"/>
      <c r="J1011" s="84">
        <v>42128</v>
      </c>
      <c r="K1011" s="84"/>
      <c r="L1011" s="82" t="s">
        <v>13</v>
      </c>
      <c r="M1011" s="82"/>
      <c r="N1011" s="85">
        <v>2178</v>
      </c>
      <c r="O1011" s="85"/>
    </row>
    <row r="1012" spans="1:15" ht="45" customHeight="1" x14ac:dyDescent="0.25">
      <c r="A1012" s="9" t="s">
        <v>341</v>
      </c>
      <c r="B1012" s="81" t="s">
        <v>357</v>
      </c>
      <c r="C1012" s="81"/>
      <c r="D1012" s="82">
        <v>2</v>
      </c>
      <c r="E1012" s="82"/>
      <c r="F1012" s="83" t="s">
        <v>29</v>
      </c>
      <c r="G1012" s="83"/>
      <c r="H1012" s="84">
        <v>42093</v>
      </c>
      <c r="I1012" s="84"/>
      <c r="J1012" s="84">
        <v>42093</v>
      </c>
      <c r="K1012" s="84"/>
      <c r="L1012" s="82" t="s">
        <v>13</v>
      </c>
      <c r="M1012" s="82"/>
      <c r="N1012" s="85">
        <v>855.1</v>
      </c>
      <c r="O1012" s="85"/>
    </row>
    <row r="1013" spans="1:15" ht="45" customHeight="1" x14ac:dyDescent="0.25">
      <c r="A1013" s="9" t="s">
        <v>341</v>
      </c>
      <c r="B1013" s="81" t="s">
        <v>358</v>
      </c>
      <c r="C1013" s="81"/>
      <c r="D1013" s="82">
        <v>1</v>
      </c>
      <c r="E1013" s="82"/>
      <c r="F1013" s="83" t="s">
        <v>15</v>
      </c>
      <c r="G1013" s="83"/>
      <c r="H1013" s="84">
        <v>42090</v>
      </c>
      <c r="I1013" s="84"/>
      <c r="J1013" s="84">
        <v>42090</v>
      </c>
      <c r="K1013" s="84"/>
      <c r="L1013" s="82" t="s">
        <v>13</v>
      </c>
      <c r="M1013" s="82"/>
      <c r="N1013" s="85">
        <v>503.5</v>
      </c>
      <c r="O1013" s="85"/>
    </row>
    <row r="1014" spans="1:15" ht="45" customHeight="1" x14ac:dyDescent="0.25">
      <c r="A1014" s="9" t="s">
        <v>341</v>
      </c>
      <c r="B1014" s="81" t="s">
        <v>14</v>
      </c>
      <c r="C1014" s="81"/>
      <c r="D1014" s="82">
        <v>1</v>
      </c>
      <c r="E1014" s="82"/>
      <c r="F1014" s="83" t="s">
        <v>15</v>
      </c>
      <c r="G1014" s="83"/>
      <c r="H1014" s="84">
        <v>42090</v>
      </c>
      <c r="I1014" s="84"/>
      <c r="J1014" s="84">
        <v>42090</v>
      </c>
      <c r="K1014" s="84"/>
      <c r="L1014" s="82" t="s">
        <v>13</v>
      </c>
      <c r="M1014" s="82"/>
      <c r="N1014" s="85">
        <v>3643</v>
      </c>
      <c r="O1014" s="85"/>
    </row>
    <row r="1015" spans="1:15" ht="45" customHeight="1" x14ac:dyDescent="0.25">
      <c r="A1015" s="9" t="s">
        <v>341</v>
      </c>
      <c r="B1015" s="81" t="s">
        <v>14</v>
      </c>
      <c r="C1015" s="81"/>
      <c r="D1015" s="82">
        <v>1</v>
      </c>
      <c r="E1015" s="82"/>
      <c r="F1015" s="83" t="s">
        <v>15</v>
      </c>
      <c r="G1015" s="83"/>
      <c r="H1015" s="84">
        <v>42153</v>
      </c>
      <c r="I1015" s="84"/>
      <c r="J1015" s="84">
        <v>42153</v>
      </c>
      <c r="K1015" s="84"/>
      <c r="L1015" s="82" t="s">
        <v>13</v>
      </c>
      <c r="M1015" s="82"/>
      <c r="N1015" s="85">
        <v>2115</v>
      </c>
      <c r="O1015" s="85"/>
    </row>
    <row r="1016" spans="1:15" ht="45" customHeight="1" x14ac:dyDescent="0.25">
      <c r="A1016" s="9" t="s">
        <v>341</v>
      </c>
      <c r="B1016" s="81" t="s">
        <v>16</v>
      </c>
      <c r="C1016" s="81"/>
      <c r="D1016" s="82">
        <v>3</v>
      </c>
      <c r="E1016" s="82"/>
      <c r="F1016" s="83" t="s">
        <v>359</v>
      </c>
      <c r="G1016" s="83"/>
      <c r="H1016" s="84">
        <v>42187</v>
      </c>
      <c r="I1016" s="84"/>
      <c r="J1016" s="84">
        <v>42187</v>
      </c>
      <c r="K1016" s="84"/>
      <c r="L1016" s="82" t="s">
        <v>13</v>
      </c>
      <c r="M1016" s="82"/>
      <c r="N1016" s="85">
        <v>1298</v>
      </c>
      <c r="O1016" s="85"/>
    </row>
    <row r="1017" spans="1:15" ht="45" customHeight="1" x14ac:dyDescent="0.25">
      <c r="A1017" s="9" t="s">
        <v>341</v>
      </c>
      <c r="B1017" s="81" t="s">
        <v>16</v>
      </c>
      <c r="C1017" s="81"/>
      <c r="D1017" s="82">
        <v>3</v>
      </c>
      <c r="E1017" s="82"/>
      <c r="F1017" s="83" t="s">
        <v>359</v>
      </c>
      <c r="G1017" s="83"/>
      <c r="H1017" s="84">
        <v>42187</v>
      </c>
      <c r="I1017" s="84"/>
      <c r="J1017" s="84">
        <v>42187</v>
      </c>
      <c r="K1017" s="84"/>
      <c r="L1017" s="82" t="s">
        <v>13</v>
      </c>
      <c r="M1017" s="82"/>
      <c r="N1017" s="85">
        <v>640</v>
      </c>
      <c r="O1017" s="85"/>
    </row>
    <row r="1018" spans="1:15" ht="45" customHeight="1" x14ac:dyDescent="0.25">
      <c r="A1018" s="9" t="s">
        <v>341</v>
      </c>
      <c r="B1018" s="81" t="s">
        <v>14</v>
      </c>
      <c r="C1018" s="81"/>
      <c r="D1018" s="82">
        <v>1</v>
      </c>
      <c r="E1018" s="82"/>
      <c r="F1018" s="83" t="s">
        <v>15</v>
      </c>
      <c r="G1018" s="83"/>
      <c r="H1018" s="84">
        <v>42054</v>
      </c>
      <c r="I1018" s="84"/>
      <c r="J1018" s="84">
        <v>42054</v>
      </c>
      <c r="K1018" s="84"/>
      <c r="L1018" s="82" t="s">
        <v>13</v>
      </c>
      <c r="M1018" s="82"/>
      <c r="N1018" s="85">
        <v>4101</v>
      </c>
      <c r="O1018" s="85"/>
    </row>
    <row r="1019" spans="1:15" ht="45" customHeight="1" x14ac:dyDescent="0.25">
      <c r="A1019" s="9" t="s">
        <v>341</v>
      </c>
      <c r="B1019" s="81" t="s">
        <v>14</v>
      </c>
      <c r="C1019" s="81"/>
      <c r="D1019" s="82">
        <v>1</v>
      </c>
      <c r="E1019" s="82"/>
      <c r="F1019" s="83" t="s">
        <v>15</v>
      </c>
      <c r="G1019" s="83"/>
      <c r="H1019" s="84">
        <v>42166</v>
      </c>
      <c r="I1019" s="84"/>
      <c r="J1019" s="84">
        <v>42166</v>
      </c>
      <c r="K1019" s="84"/>
      <c r="L1019" s="82" t="s">
        <v>13</v>
      </c>
      <c r="M1019" s="82"/>
      <c r="N1019" s="85">
        <v>1620</v>
      </c>
      <c r="O1019" s="85"/>
    </row>
    <row r="1020" spans="1:15" ht="45" customHeight="1" x14ac:dyDescent="0.25">
      <c r="A1020" s="9" t="s">
        <v>341</v>
      </c>
      <c r="B1020" s="81" t="s">
        <v>14</v>
      </c>
      <c r="C1020" s="81"/>
      <c r="D1020" s="82">
        <v>1</v>
      </c>
      <c r="E1020" s="82"/>
      <c r="F1020" s="83" t="s">
        <v>15</v>
      </c>
      <c r="G1020" s="83"/>
      <c r="H1020" s="84">
        <v>42173</v>
      </c>
      <c r="I1020" s="84"/>
      <c r="J1020" s="84">
        <v>42173</v>
      </c>
      <c r="K1020" s="84"/>
      <c r="L1020" s="82" t="s">
        <v>13</v>
      </c>
      <c r="M1020" s="82"/>
      <c r="N1020" s="85">
        <v>2478</v>
      </c>
      <c r="O1020" s="85"/>
    </row>
    <row r="1021" spans="1:15" ht="45" customHeight="1" x14ac:dyDescent="0.25">
      <c r="A1021" s="9" t="s">
        <v>341</v>
      </c>
      <c r="B1021" s="81" t="s">
        <v>360</v>
      </c>
      <c r="C1021" s="81"/>
      <c r="D1021" s="82">
        <v>1</v>
      </c>
      <c r="E1021" s="82"/>
      <c r="F1021" s="83" t="s">
        <v>29</v>
      </c>
      <c r="G1021" s="83"/>
      <c r="H1021" s="84">
        <v>42192</v>
      </c>
      <c r="I1021" s="84"/>
      <c r="J1021" s="84">
        <v>42192</v>
      </c>
      <c r="K1021" s="84"/>
      <c r="L1021" s="82" t="s">
        <v>13</v>
      </c>
      <c r="M1021" s="82"/>
      <c r="N1021" s="85">
        <v>684</v>
      </c>
      <c r="O1021" s="85"/>
    </row>
    <row r="1022" spans="1:15" ht="45" customHeight="1" x14ac:dyDescent="0.25">
      <c r="A1022" s="9" t="s">
        <v>341</v>
      </c>
      <c r="B1022" s="81" t="s">
        <v>361</v>
      </c>
      <c r="C1022" s="81"/>
      <c r="D1022" s="82">
        <v>1</v>
      </c>
      <c r="E1022" s="82"/>
      <c r="F1022" s="83" t="s">
        <v>29</v>
      </c>
      <c r="G1022" s="83"/>
      <c r="H1022" s="84">
        <v>42192</v>
      </c>
      <c r="I1022" s="84"/>
      <c r="J1022" s="84">
        <v>42192</v>
      </c>
      <c r="K1022" s="84"/>
      <c r="L1022" s="82" t="s">
        <v>13</v>
      </c>
      <c r="M1022" s="82"/>
      <c r="N1022" s="85">
        <v>184</v>
      </c>
      <c r="O1022" s="85"/>
    </row>
    <row r="1023" spans="1:15" ht="45" customHeight="1" x14ac:dyDescent="0.25">
      <c r="A1023" s="9" t="s">
        <v>341</v>
      </c>
      <c r="B1023" s="81" t="s">
        <v>362</v>
      </c>
      <c r="C1023" s="81"/>
      <c r="D1023" s="82">
        <v>1</v>
      </c>
      <c r="E1023" s="82"/>
      <c r="F1023" s="83" t="s">
        <v>29</v>
      </c>
      <c r="G1023" s="83"/>
      <c r="H1023" s="84">
        <v>42213</v>
      </c>
      <c r="I1023" s="84"/>
      <c r="J1023" s="84">
        <v>42213</v>
      </c>
      <c r="K1023" s="84"/>
      <c r="L1023" s="82" t="s">
        <v>13</v>
      </c>
      <c r="M1023" s="82"/>
      <c r="N1023" s="85">
        <v>684</v>
      </c>
      <c r="O1023" s="85"/>
    </row>
    <row r="1024" spans="1:15" ht="45" customHeight="1" x14ac:dyDescent="0.25">
      <c r="A1024" s="9" t="s">
        <v>341</v>
      </c>
      <c r="B1024" s="81" t="s">
        <v>14</v>
      </c>
      <c r="C1024" s="81"/>
      <c r="D1024" s="82">
        <v>1</v>
      </c>
      <c r="E1024" s="82"/>
      <c r="F1024" s="83" t="s">
        <v>15</v>
      </c>
      <c r="G1024" s="83"/>
      <c r="H1024" s="84">
        <v>42215</v>
      </c>
      <c r="I1024" s="84"/>
      <c r="J1024" s="84">
        <v>42215</v>
      </c>
      <c r="K1024" s="84"/>
      <c r="L1024" s="82" t="s">
        <v>13</v>
      </c>
      <c r="M1024" s="82"/>
      <c r="N1024" s="85">
        <v>3425</v>
      </c>
      <c r="O1024" s="85"/>
    </row>
    <row r="1025" spans="1:15" ht="45" customHeight="1" x14ac:dyDescent="0.25">
      <c r="A1025" s="9" t="s">
        <v>341</v>
      </c>
      <c r="B1025" s="81" t="s">
        <v>363</v>
      </c>
      <c r="C1025" s="81"/>
      <c r="D1025" s="82">
        <v>1</v>
      </c>
      <c r="E1025" s="82"/>
      <c r="F1025" s="83" t="s">
        <v>12</v>
      </c>
      <c r="G1025" s="83"/>
      <c r="H1025" s="84">
        <v>42089</v>
      </c>
      <c r="I1025" s="84"/>
      <c r="J1025" s="84">
        <v>42089</v>
      </c>
      <c r="K1025" s="84"/>
      <c r="L1025" s="82" t="s">
        <v>13</v>
      </c>
      <c r="M1025" s="82"/>
      <c r="N1025" s="85">
        <v>3995</v>
      </c>
      <c r="O1025" s="85"/>
    </row>
    <row r="1026" spans="1:15" ht="45" customHeight="1" x14ac:dyDescent="0.25">
      <c r="A1026" s="9" t="s">
        <v>341</v>
      </c>
      <c r="B1026" s="81" t="s">
        <v>14</v>
      </c>
      <c r="C1026" s="81"/>
      <c r="D1026" s="82">
        <v>1</v>
      </c>
      <c r="E1026" s="82"/>
      <c r="F1026" s="83" t="s">
        <v>15</v>
      </c>
      <c r="G1026" s="83"/>
      <c r="H1026" s="84">
        <v>42234</v>
      </c>
      <c r="I1026" s="84"/>
      <c r="J1026" s="84">
        <v>42234</v>
      </c>
      <c r="K1026" s="84"/>
      <c r="L1026" s="82" t="s">
        <v>13</v>
      </c>
      <c r="M1026" s="82"/>
      <c r="N1026" s="85">
        <v>2160</v>
      </c>
      <c r="O1026" s="85"/>
    </row>
    <row r="1027" spans="1:15" ht="45" customHeight="1" x14ac:dyDescent="0.25">
      <c r="A1027" s="9" t="s">
        <v>341</v>
      </c>
      <c r="B1027" s="81" t="s">
        <v>14</v>
      </c>
      <c r="C1027" s="81"/>
      <c r="D1027" s="82">
        <v>1</v>
      </c>
      <c r="E1027" s="82"/>
      <c r="F1027" s="83" t="s">
        <v>15</v>
      </c>
      <c r="G1027" s="83"/>
      <c r="H1027" s="84">
        <v>42254</v>
      </c>
      <c r="I1027" s="84"/>
      <c r="J1027" s="84">
        <v>42254</v>
      </c>
      <c r="K1027" s="84"/>
      <c r="L1027" s="82" t="s">
        <v>13</v>
      </c>
      <c r="M1027" s="82"/>
      <c r="N1027" s="85">
        <v>5926</v>
      </c>
      <c r="O1027" s="85"/>
    </row>
    <row r="1028" spans="1:15" ht="45" customHeight="1" x14ac:dyDescent="0.25">
      <c r="A1028" s="9" t="s">
        <v>341</v>
      </c>
      <c r="B1028" s="81" t="s">
        <v>14</v>
      </c>
      <c r="C1028" s="81"/>
      <c r="D1028" s="82">
        <v>1</v>
      </c>
      <c r="E1028" s="82"/>
      <c r="F1028" s="83" t="s">
        <v>15</v>
      </c>
      <c r="G1028" s="83"/>
      <c r="H1028" s="84">
        <v>42254</v>
      </c>
      <c r="I1028" s="84"/>
      <c r="J1028" s="84">
        <v>42254</v>
      </c>
      <c r="K1028" s="84"/>
      <c r="L1028" s="82" t="s">
        <v>13</v>
      </c>
      <c r="M1028" s="82"/>
      <c r="N1028" s="85">
        <v>1314</v>
      </c>
      <c r="O1028" s="85"/>
    </row>
    <row r="1029" spans="1:15" ht="45" customHeight="1" x14ac:dyDescent="0.25">
      <c r="A1029" s="9" t="s">
        <v>341</v>
      </c>
      <c r="B1029" s="81" t="s">
        <v>14</v>
      </c>
      <c r="C1029" s="81"/>
      <c r="D1029" s="82">
        <v>1</v>
      </c>
      <c r="E1029" s="82"/>
      <c r="F1029" s="83" t="s">
        <v>15</v>
      </c>
      <c r="G1029" s="83"/>
      <c r="H1029" s="84">
        <v>42223</v>
      </c>
      <c r="I1029" s="84"/>
      <c r="J1029" s="84">
        <v>42223</v>
      </c>
      <c r="K1029" s="84"/>
      <c r="L1029" s="82" t="s">
        <v>13</v>
      </c>
      <c r="M1029" s="82"/>
      <c r="N1029" s="85">
        <v>3432</v>
      </c>
      <c r="O1029" s="85"/>
    </row>
    <row r="1030" spans="1:15" ht="45" customHeight="1" x14ac:dyDescent="0.25">
      <c r="A1030" s="9" t="s">
        <v>341</v>
      </c>
      <c r="B1030" s="81" t="s">
        <v>14</v>
      </c>
      <c r="C1030" s="81"/>
      <c r="D1030" s="82">
        <v>1</v>
      </c>
      <c r="E1030" s="82"/>
      <c r="F1030" s="83" t="s">
        <v>15</v>
      </c>
      <c r="G1030" s="83"/>
      <c r="H1030" s="84">
        <v>42226</v>
      </c>
      <c r="I1030" s="84"/>
      <c r="J1030" s="84">
        <v>42226</v>
      </c>
      <c r="K1030" s="84"/>
      <c r="L1030" s="82" t="s">
        <v>13</v>
      </c>
      <c r="M1030" s="82"/>
      <c r="N1030" s="85">
        <v>2767</v>
      </c>
      <c r="O1030" s="85"/>
    </row>
    <row r="1031" spans="1:15" ht="45" customHeight="1" x14ac:dyDescent="0.25">
      <c r="A1031" s="9" t="s">
        <v>341</v>
      </c>
      <c r="B1031" s="81" t="s">
        <v>14</v>
      </c>
      <c r="C1031" s="81"/>
      <c r="D1031" s="82">
        <v>1</v>
      </c>
      <c r="E1031" s="82"/>
      <c r="F1031" s="83" t="s">
        <v>15</v>
      </c>
      <c r="G1031" s="83"/>
      <c r="H1031" s="84">
        <v>42251</v>
      </c>
      <c r="I1031" s="84"/>
      <c r="J1031" s="84">
        <v>42251</v>
      </c>
      <c r="K1031" s="84"/>
      <c r="L1031" s="82" t="s">
        <v>13</v>
      </c>
      <c r="M1031" s="82"/>
      <c r="N1031" s="85">
        <v>2293</v>
      </c>
      <c r="O1031" s="85"/>
    </row>
    <row r="1032" spans="1:15" ht="45" customHeight="1" x14ac:dyDescent="0.25">
      <c r="A1032" s="9" t="s">
        <v>341</v>
      </c>
      <c r="B1032" s="81" t="s">
        <v>14</v>
      </c>
      <c r="C1032" s="81"/>
      <c r="D1032" s="82">
        <v>1</v>
      </c>
      <c r="E1032" s="82"/>
      <c r="F1032" s="83" t="s">
        <v>15</v>
      </c>
      <c r="G1032" s="83"/>
      <c r="H1032" s="84">
        <v>42261</v>
      </c>
      <c r="I1032" s="84"/>
      <c r="J1032" s="84">
        <v>42261</v>
      </c>
      <c r="K1032" s="84"/>
      <c r="L1032" s="82" t="s">
        <v>13</v>
      </c>
      <c r="M1032" s="82"/>
      <c r="N1032" s="85">
        <v>1512</v>
      </c>
      <c r="O1032" s="85"/>
    </row>
    <row r="1033" spans="1:15" ht="45" customHeight="1" x14ac:dyDescent="0.25">
      <c r="A1033" s="9" t="s">
        <v>341</v>
      </c>
      <c r="B1033" s="81" t="s">
        <v>14</v>
      </c>
      <c r="C1033" s="81"/>
      <c r="D1033" s="82">
        <v>1</v>
      </c>
      <c r="E1033" s="82"/>
      <c r="F1033" s="83" t="s">
        <v>15</v>
      </c>
      <c r="G1033" s="83"/>
      <c r="H1033" s="84">
        <v>42236</v>
      </c>
      <c r="I1033" s="84"/>
      <c r="J1033" s="84">
        <v>42236</v>
      </c>
      <c r="K1033" s="84"/>
      <c r="L1033" s="82" t="s">
        <v>13</v>
      </c>
      <c r="M1033" s="82"/>
      <c r="N1033" s="85">
        <v>2547</v>
      </c>
      <c r="O1033" s="85"/>
    </row>
    <row r="1034" spans="1:15" ht="45" customHeight="1" x14ac:dyDescent="0.25">
      <c r="A1034" s="9" t="s">
        <v>341</v>
      </c>
      <c r="B1034" s="81" t="s">
        <v>14</v>
      </c>
      <c r="C1034" s="81"/>
      <c r="D1034" s="82">
        <v>1</v>
      </c>
      <c r="E1034" s="82"/>
      <c r="F1034" s="83" t="s">
        <v>15</v>
      </c>
      <c r="G1034" s="83"/>
      <c r="H1034" s="84">
        <v>42277</v>
      </c>
      <c r="I1034" s="84"/>
      <c r="J1034" s="84">
        <v>42277</v>
      </c>
      <c r="K1034" s="84"/>
      <c r="L1034" s="82" t="s">
        <v>13</v>
      </c>
      <c r="M1034" s="82"/>
      <c r="N1034" s="85">
        <v>2178</v>
      </c>
      <c r="O1034" s="85"/>
    </row>
    <row r="1035" spans="1:15" ht="45" customHeight="1" x14ac:dyDescent="0.25">
      <c r="A1035" s="9" t="s">
        <v>341</v>
      </c>
      <c r="B1035" s="81" t="s">
        <v>14</v>
      </c>
      <c r="C1035" s="81"/>
      <c r="D1035" s="82">
        <v>1</v>
      </c>
      <c r="E1035" s="82"/>
      <c r="F1035" s="83" t="s">
        <v>15</v>
      </c>
      <c r="G1035" s="83"/>
      <c r="H1035" s="84">
        <v>42222</v>
      </c>
      <c r="I1035" s="84"/>
      <c r="J1035" s="84">
        <v>42222</v>
      </c>
      <c r="K1035" s="84"/>
      <c r="L1035" s="82" t="s">
        <v>13</v>
      </c>
      <c r="M1035" s="82"/>
      <c r="N1035" s="85">
        <v>378</v>
      </c>
      <c r="O1035" s="85"/>
    </row>
    <row r="1036" spans="1:15" ht="45" customHeight="1" x14ac:dyDescent="0.25">
      <c r="A1036" s="9" t="s">
        <v>341</v>
      </c>
      <c r="B1036" s="81" t="s">
        <v>14</v>
      </c>
      <c r="C1036" s="81"/>
      <c r="D1036" s="82">
        <v>1</v>
      </c>
      <c r="E1036" s="82"/>
      <c r="F1036" s="83" t="s">
        <v>15</v>
      </c>
      <c r="G1036" s="83"/>
      <c r="H1036" s="84">
        <v>42215</v>
      </c>
      <c r="I1036" s="84"/>
      <c r="J1036" s="84">
        <v>42215</v>
      </c>
      <c r="K1036" s="84"/>
      <c r="L1036" s="82" t="s">
        <v>13</v>
      </c>
      <c r="M1036" s="82"/>
      <c r="N1036" s="85">
        <v>1839</v>
      </c>
      <c r="O1036" s="85"/>
    </row>
    <row r="1037" spans="1:15" ht="45" customHeight="1" x14ac:dyDescent="0.25">
      <c r="A1037" s="9" t="s">
        <v>341</v>
      </c>
      <c r="B1037" s="81" t="s">
        <v>14</v>
      </c>
      <c r="C1037" s="81"/>
      <c r="D1037" s="82">
        <v>1</v>
      </c>
      <c r="E1037" s="82"/>
      <c r="F1037" s="83" t="s">
        <v>15</v>
      </c>
      <c r="G1037" s="83"/>
      <c r="H1037" s="84">
        <v>42256</v>
      </c>
      <c r="I1037" s="84"/>
      <c r="J1037" s="84">
        <v>42256</v>
      </c>
      <c r="K1037" s="84"/>
      <c r="L1037" s="82" t="s">
        <v>13</v>
      </c>
      <c r="M1037" s="82"/>
      <c r="N1037" s="85">
        <v>2313</v>
      </c>
      <c r="O1037" s="85"/>
    </row>
    <row r="1038" spans="1:15" ht="45" customHeight="1" x14ac:dyDescent="0.25">
      <c r="A1038" s="9" t="s">
        <v>341</v>
      </c>
      <c r="B1038" s="81" t="s">
        <v>14</v>
      </c>
      <c r="C1038" s="81"/>
      <c r="D1038" s="82">
        <v>1</v>
      </c>
      <c r="E1038" s="82"/>
      <c r="F1038" s="83" t="s">
        <v>15</v>
      </c>
      <c r="G1038" s="83"/>
      <c r="H1038" s="84">
        <v>42250</v>
      </c>
      <c r="I1038" s="84"/>
      <c r="J1038" s="84">
        <v>42250</v>
      </c>
      <c r="K1038" s="84"/>
      <c r="L1038" s="82" t="s">
        <v>13</v>
      </c>
      <c r="M1038" s="82"/>
      <c r="N1038" s="85">
        <v>1440</v>
      </c>
      <c r="O1038" s="85"/>
    </row>
    <row r="1039" spans="1:15" ht="45" customHeight="1" x14ac:dyDescent="0.25">
      <c r="A1039" s="9" t="s">
        <v>341</v>
      </c>
      <c r="B1039" s="81" t="s">
        <v>364</v>
      </c>
      <c r="C1039" s="81"/>
      <c r="D1039" s="82">
        <v>3</v>
      </c>
      <c r="E1039" s="82"/>
      <c r="F1039" s="83" t="s">
        <v>29</v>
      </c>
      <c r="G1039" s="83"/>
      <c r="H1039" s="84">
        <v>42244</v>
      </c>
      <c r="I1039" s="84"/>
      <c r="J1039" s="84">
        <v>42249</v>
      </c>
      <c r="K1039" s="84"/>
      <c r="L1039" s="82" t="s">
        <v>13</v>
      </c>
      <c r="M1039" s="82"/>
      <c r="N1039" s="85">
        <v>684</v>
      </c>
      <c r="O1039" s="85"/>
    </row>
    <row r="1040" spans="1:15" ht="45" customHeight="1" x14ac:dyDescent="0.25">
      <c r="A1040" s="9" t="s">
        <v>341</v>
      </c>
      <c r="B1040" s="81" t="s">
        <v>364</v>
      </c>
      <c r="C1040" s="81"/>
      <c r="D1040" s="82">
        <v>3</v>
      </c>
      <c r="E1040" s="82"/>
      <c r="F1040" s="83" t="s">
        <v>29</v>
      </c>
      <c r="G1040" s="83"/>
      <c r="H1040" s="84">
        <v>42244</v>
      </c>
      <c r="I1040" s="84"/>
      <c r="J1040" s="84">
        <v>42249</v>
      </c>
      <c r="K1040" s="84"/>
      <c r="L1040" s="82" t="s">
        <v>13</v>
      </c>
      <c r="M1040" s="82"/>
      <c r="N1040" s="85">
        <v>774</v>
      </c>
      <c r="O1040" s="85"/>
    </row>
    <row r="1041" spans="1:15" ht="45" customHeight="1" x14ac:dyDescent="0.25">
      <c r="A1041" s="9" t="s">
        <v>341</v>
      </c>
      <c r="B1041" s="81" t="s">
        <v>14</v>
      </c>
      <c r="C1041" s="81"/>
      <c r="D1041" s="82">
        <v>1</v>
      </c>
      <c r="E1041" s="82"/>
      <c r="F1041" s="83" t="s">
        <v>15</v>
      </c>
      <c r="G1041" s="83"/>
      <c r="H1041" s="84">
        <v>42259</v>
      </c>
      <c r="I1041" s="84"/>
      <c r="J1041" s="84">
        <v>42259</v>
      </c>
      <c r="K1041" s="84"/>
      <c r="L1041" s="82" t="s">
        <v>13</v>
      </c>
      <c r="M1041" s="82"/>
      <c r="N1041" s="85">
        <v>594</v>
      </c>
      <c r="O1041" s="85"/>
    </row>
    <row r="1042" spans="1:15" ht="45" customHeight="1" x14ac:dyDescent="0.25">
      <c r="A1042" s="9" t="s">
        <v>341</v>
      </c>
      <c r="B1042" s="81" t="s">
        <v>14</v>
      </c>
      <c r="C1042" s="81"/>
      <c r="D1042" s="82">
        <v>1</v>
      </c>
      <c r="E1042" s="82"/>
      <c r="F1042" s="83" t="s">
        <v>15</v>
      </c>
      <c r="G1042" s="83"/>
      <c r="H1042" s="84">
        <v>42291</v>
      </c>
      <c r="I1042" s="84"/>
      <c r="J1042" s="84">
        <v>42291</v>
      </c>
      <c r="K1042" s="84"/>
      <c r="L1042" s="82" t="s">
        <v>13</v>
      </c>
      <c r="M1042" s="82"/>
      <c r="N1042" s="85">
        <v>3496</v>
      </c>
      <c r="O1042" s="85"/>
    </row>
    <row r="1043" spans="1:15" ht="45" customHeight="1" x14ac:dyDescent="0.25">
      <c r="A1043" s="9" t="s">
        <v>341</v>
      </c>
      <c r="B1043" s="81" t="s">
        <v>14</v>
      </c>
      <c r="C1043" s="81"/>
      <c r="D1043" s="82">
        <v>1</v>
      </c>
      <c r="E1043" s="82"/>
      <c r="F1043" s="83" t="s">
        <v>15</v>
      </c>
      <c r="G1043" s="83"/>
      <c r="H1043" s="84">
        <v>42298</v>
      </c>
      <c r="I1043" s="84"/>
      <c r="J1043" s="84">
        <v>42298</v>
      </c>
      <c r="K1043" s="84"/>
      <c r="L1043" s="82" t="s">
        <v>13</v>
      </c>
      <c r="M1043" s="82"/>
      <c r="N1043" s="85">
        <v>2425</v>
      </c>
      <c r="O1043" s="85"/>
    </row>
    <row r="1044" spans="1:15" ht="45" customHeight="1" x14ac:dyDescent="0.25">
      <c r="A1044" s="9" t="s">
        <v>341</v>
      </c>
      <c r="B1044" s="81" t="s">
        <v>365</v>
      </c>
      <c r="C1044" s="81"/>
      <c r="D1044" s="82">
        <v>5</v>
      </c>
      <c r="E1044" s="82"/>
      <c r="F1044" s="83" t="s">
        <v>29</v>
      </c>
      <c r="G1044" s="83"/>
      <c r="H1044" s="84">
        <v>42272</v>
      </c>
      <c r="I1044" s="84"/>
      <c r="J1044" s="84">
        <v>42272</v>
      </c>
      <c r="K1044" s="84"/>
      <c r="L1044" s="82" t="s">
        <v>13</v>
      </c>
      <c r="M1044" s="82"/>
      <c r="N1044" s="85">
        <v>684</v>
      </c>
      <c r="O1044" s="85"/>
    </row>
    <row r="1045" spans="1:15" ht="45" customHeight="1" x14ac:dyDescent="0.25">
      <c r="A1045" s="9" t="s">
        <v>341</v>
      </c>
      <c r="B1045" s="81" t="s">
        <v>366</v>
      </c>
      <c r="C1045" s="81"/>
      <c r="D1045" s="82">
        <v>4</v>
      </c>
      <c r="E1045" s="82"/>
      <c r="F1045" s="83" t="s">
        <v>29</v>
      </c>
      <c r="G1045" s="83"/>
      <c r="H1045" s="84">
        <v>42269</v>
      </c>
      <c r="I1045" s="84"/>
      <c r="J1045" s="84">
        <v>42269</v>
      </c>
      <c r="K1045" s="84"/>
      <c r="L1045" s="82" t="s">
        <v>13</v>
      </c>
      <c r="M1045" s="82"/>
      <c r="N1045" s="85">
        <v>684</v>
      </c>
      <c r="O1045" s="85"/>
    </row>
    <row r="1046" spans="1:15" ht="45" customHeight="1" x14ac:dyDescent="0.25">
      <c r="A1046" s="9" t="s">
        <v>341</v>
      </c>
      <c r="B1046" s="81" t="s">
        <v>365</v>
      </c>
      <c r="C1046" s="81"/>
      <c r="D1046" s="82">
        <v>5</v>
      </c>
      <c r="E1046" s="82"/>
      <c r="F1046" s="83" t="s">
        <v>29</v>
      </c>
      <c r="G1046" s="83"/>
      <c r="H1046" s="84">
        <v>42272</v>
      </c>
      <c r="I1046" s="84"/>
      <c r="J1046" s="84">
        <v>42272</v>
      </c>
      <c r="K1046" s="84"/>
      <c r="L1046" s="82" t="s">
        <v>13</v>
      </c>
      <c r="M1046" s="82"/>
      <c r="N1046" s="85">
        <v>843</v>
      </c>
      <c r="O1046" s="85"/>
    </row>
    <row r="1047" spans="1:15" ht="45" customHeight="1" x14ac:dyDescent="0.25">
      <c r="A1047" s="9" t="s">
        <v>341</v>
      </c>
      <c r="B1047" s="81" t="s">
        <v>366</v>
      </c>
      <c r="C1047" s="81"/>
      <c r="D1047" s="82">
        <v>4</v>
      </c>
      <c r="E1047" s="82"/>
      <c r="F1047" s="83" t="s">
        <v>29</v>
      </c>
      <c r="G1047" s="83"/>
      <c r="H1047" s="84">
        <v>42269</v>
      </c>
      <c r="I1047" s="84"/>
      <c r="J1047" s="84">
        <v>42269</v>
      </c>
      <c r="K1047" s="84"/>
      <c r="L1047" s="82" t="s">
        <v>13</v>
      </c>
      <c r="M1047" s="82"/>
      <c r="N1047" s="85">
        <v>747</v>
      </c>
      <c r="O1047" s="85"/>
    </row>
    <row r="1048" spans="1:15" ht="45" customHeight="1" x14ac:dyDescent="0.25">
      <c r="A1048" s="9" t="s">
        <v>341</v>
      </c>
      <c r="B1048" s="81" t="s">
        <v>14</v>
      </c>
      <c r="C1048" s="81"/>
      <c r="D1048" s="82">
        <v>1</v>
      </c>
      <c r="E1048" s="82"/>
      <c r="F1048" s="83" t="s">
        <v>15</v>
      </c>
      <c r="G1048" s="83"/>
      <c r="H1048" s="84">
        <v>42293</v>
      </c>
      <c r="I1048" s="84"/>
      <c r="J1048" s="84">
        <v>42293</v>
      </c>
      <c r="K1048" s="84"/>
      <c r="L1048" s="82" t="s">
        <v>13</v>
      </c>
      <c r="M1048" s="82"/>
      <c r="N1048" s="85">
        <v>1349</v>
      </c>
      <c r="O1048" s="85"/>
    </row>
    <row r="1049" spans="1:15" ht="45" customHeight="1" x14ac:dyDescent="0.25">
      <c r="A1049" s="9" t="s">
        <v>341</v>
      </c>
      <c r="B1049" s="81" t="s">
        <v>14</v>
      </c>
      <c r="C1049" s="81"/>
      <c r="D1049" s="82">
        <v>1</v>
      </c>
      <c r="E1049" s="82"/>
      <c r="F1049" s="83" t="s">
        <v>15</v>
      </c>
      <c r="G1049" s="83"/>
      <c r="H1049" s="84">
        <v>42156</v>
      </c>
      <c r="I1049" s="84"/>
      <c r="J1049" s="84">
        <v>42156</v>
      </c>
      <c r="K1049" s="84"/>
      <c r="L1049" s="82" t="s">
        <v>13</v>
      </c>
      <c r="M1049" s="82"/>
      <c r="N1049" s="85">
        <v>1440</v>
      </c>
      <c r="O1049" s="85"/>
    </row>
    <row r="1050" spans="1:15" ht="45" customHeight="1" x14ac:dyDescent="0.25">
      <c r="A1050" s="9" t="s">
        <v>341</v>
      </c>
      <c r="B1050" s="81" t="s">
        <v>14</v>
      </c>
      <c r="C1050" s="81"/>
      <c r="D1050" s="82">
        <v>1</v>
      </c>
      <c r="E1050" s="82"/>
      <c r="F1050" s="83" t="s">
        <v>15</v>
      </c>
      <c r="G1050" s="83"/>
      <c r="H1050" s="84">
        <v>42286</v>
      </c>
      <c r="I1050" s="84"/>
      <c r="J1050" s="84">
        <v>42286</v>
      </c>
      <c r="K1050" s="84"/>
      <c r="L1050" s="82" t="s">
        <v>13</v>
      </c>
      <c r="M1050" s="82"/>
      <c r="N1050" s="85">
        <v>2484</v>
      </c>
      <c r="O1050" s="85"/>
    </row>
    <row r="1051" spans="1:15" ht="45" customHeight="1" x14ac:dyDescent="0.25">
      <c r="A1051" s="9" t="s">
        <v>341</v>
      </c>
      <c r="B1051" s="81" t="s">
        <v>367</v>
      </c>
      <c r="C1051" s="81"/>
      <c r="D1051" s="82">
        <v>1</v>
      </c>
      <c r="E1051" s="82"/>
      <c r="F1051" s="83" t="s">
        <v>29</v>
      </c>
      <c r="G1051" s="83"/>
      <c r="H1051" s="84">
        <v>42264</v>
      </c>
      <c r="I1051" s="84"/>
      <c r="J1051" s="84">
        <v>42275</v>
      </c>
      <c r="K1051" s="84"/>
      <c r="L1051" s="82" t="s">
        <v>13</v>
      </c>
      <c r="M1051" s="82"/>
      <c r="N1051" s="85">
        <v>684</v>
      </c>
      <c r="O1051" s="85"/>
    </row>
    <row r="1052" spans="1:15" ht="45" customHeight="1" x14ac:dyDescent="0.25">
      <c r="A1052" s="9" t="s">
        <v>341</v>
      </c>
      <c r="B1052" s="81" t="s">
        <v>368</v>
      </c>
      <c r="C1052" s="81"/>
      <c r="D1052" s="82">
        <v>1</v>
      </c>
      <c r="E1052" s="82"/>
      <c r="F1052" s="83" t="s">
        <v>29</v>
      </c>
      <c r="G1052" s="83"/>
      <c r="H1052" s="84">
        <v>42269</v>
      </c>
      <c r="I1052" s="84"/>
      <c r="J1052" s="84">
        <v>42275</v>
      </c>
      <c r="K1052" s="84"/>
      <c r="L1052" s="82" t="s">
        <v>13</v>
      </c>
      <c r="M1052" s="82"/>
      <c r="N1052" s="85">
        <v>311.01</v>
      </c>
      <c r="O1052" s="85"/>
    </row>
    <row r="1053" spans="1:15" ht="45" customHeight="1" x14ac:dyDescent="0.25">
      <c r="A1053" s="9" t="s">
        <v>341</v>
      </c>
      <c r="B1053" s="81" t="s">
        <v>14</v>
      </c>
      <c r="C1053" s="81"/>
      <c r="D1053" s="82">
        <v>1</v>
      </c>
      <c r="E1053" s="82"/>
      <c r="F1053" s="83" t="s">
        <v>15</v>
      </c>
      <c r="G1053" s="83"/>
      <c r="H1053" s="84">
        <v>42102</v>
      </c>
      <c r="I1053" s="84"/>
      <c r="J1053" s="84">
        <v>42102</v>
      </c>
      <c r="K1053" s="84"/>
      <c r="L1053" s="82" t="s">
        <v>13</v>
      </c>
      <c r="M1053" s="82"/>
      <c r="N1053" s="85">
        <v>4065.5</v>
      </c>
      <c r="O1053" s="85"/>
    </row>
    <row r="1054" spans="1:15" ht="45" customHeight="1" x14ac:dyDescent="0.25">
      <c r="A1054" s="9" t="s">
        <v>341</v>
      </c>
      <c r="B1054" s="81" t="s">
        <v>14</v>
      </c>
      <c r="C1054" s="81"/>
      <c r="D1054" s="82">
        <v>1</v>
      </c>
      <c r="E1054" s="82"/>
      <c r="F1054" s="83" t="s">
        <v>15</v>
      </c>
      <c r="G1054" s="83"/>
      <c r="H1054" s="84">
        <v>42341</v>
      </c>
      <c r="I1054" s="84"/>
      <c r="J1054" s="84">
        <v>42341</v>
      </c>
      <c r="K1054" s="84"/>
      <c r="L1054" s="82" t="s">
        <v>13</v>
      </c>
      <c r="M1054" s="82"/>
      <c r="N1054" s="85">
        <v>3132</v>
      </c>
      <c r="O1054" s="85"/>
    </row>
    <row r="1055" spans="1:15" ht="45" customHeight="1" x14ac:dyDescent="0.25">
      <c r="A1055" s="9" t="s">
        <v>341</v>
      </c>
      <c r="B1055" s="81" t="s">
        <v>14</v>
      </c>
      <c r="C1055" s="81"/>
      <c r="D1055" s="82">
        <v>1</v>
      </c>
      <c r="E1055" s="82"/>
      <c r="F1055" s="83" t="s">
        <v>15</v>
      </c>
      <c r="G1055" s="83"/>
      <c r="H1055" s="84">
        <v>42318</v>
      </c>
      <c r="I1055" s="84"/>
      <c r="J1055" s="84">
        <v>42323</v>
      </c>
      <c r="K1055" s="84"/>
      <c r="L1055" s="82" t="s">
        <v>13</v>
      </c>
      <c r="M1055" s="82"/>
      <c r="N1055" s="85">
        <v>3456</v>
      </c>
      <c r="O1055" s="85"/>
    </row>
    <row r="1056" spans="1:15" ht="45" customHeight="1" x14ac:dyDescent="0.25">
      <c r="A1056" s="9" t="s">
        <v>341</v>
      </c>
      <c r="B1056" s="81" t="s">
        <v>369</v>
      </c>
      <c r="C1056" s="81"/>
      <c r="D1056" s="82">
        <v>1</v>
      </c>
      <c r="E1056" s="82"/>
      <c r="F1056" s="83" t="s">
        <v>29</v>
      </c>
      <c r="G1056" s="83"/>
      <c r="H1056" s="84">
        <v>42328</v>
      </c>
      <c r="I1056" s="84"/>
      <c r="J1056" s="84">
        <v>42328</v>
      </c>
      <c r="K1056" s="84"/>
      <c r="L1056" s="82" t="s">
        <v>13</v>
      </c>
      <c r="M1056" s="82"/>
      <c r="N1056" s="85">
        <v>859.4</v>
      </c>
      <c r="O1056" s="85"/>
    </row>
    <row r="1057" spans="1:16" ht="45" customHeight="1" x14ac:dyDescent="0.25">
      <c r="A1057" s="9" t="s">
        <v>341</v>
      </c>
      <c r="B1057" s="81" t="s">
        <v>369</v>
      </c>
      <c r="C1057" s="81"/>
      <c r="D1057" s="82">
        <v>1</v>
      </c>
      <c r="E1057" s="82"/>
      <c r="F1057" s="83" t="s">
        <v>29</v>
      </c>
      <c r="G1057" s="83"/>
      <c r="H1057" s="84">
        <v>42328</v>
      </c>
      <c r="I1057" s="84"/>
      <c r="J1057" s="84">
        <v>42328</v>
      </c>
      <c r="K1057" s="84"/>
      <c r="L1057" s="82" t="s">
        <v>13</v>
      </c>
      <c r="M1057" s="82"/>
      <c r="N1057" s="85">
        <v>468</v>
      </c>
      <c r="O1057" s="85"/>
    </row>
    <row r="1058" spans="1:16" ht="45" customHeight="1" x14ac:dyDescent="0.25">
      <c r="A1058" s="9" t="s">
        <v>341</v>
      </c>
      <c r="B1058" s="81" t="s">
        <v>370</v>
      </c>
      <c r="C1058" s="81"/>
      <c r="D1058" s="82">
        <v>1</v>
      </c>
      <c r="E1058" s="82"/>
      <c r="F1058" s="83" t="s">
        <v>29</v>
      </c>
      <c r="G1058" s="83"/>
      <c r="H1058" s="84">
        <v>42339</v>
      </c>
      <c r="I1058" s="84"/>
      <c r="J1058" s="84">
        <v>42339</v>
      </c>
      <c r="K1058" s="84"/>
      <c r="L1058" s="82" t="s">
        <v>13</v>
      </c>
      <c r="M1058" s="82"/>
      <c r="N1058" s="85">
        <v>483.99</v>
      </c>
      <c r="O1058" s="85"/>
    </row>
    <row r="1059" spans="1:16" ht="45" customHeight="1" x14ac:dyDescent="0.25">
      <c r="A1059" s="9" t="s">
        <v>341</v>
      </c>
      <c r="B1059" s="81" t="s">
        <v>370</v>
      </c>
      <c r="C1059" s="81"/>
      <c r="D1059" s="82">
        <v>1</v>
      </c>
      <c r="E1059" s="82"/>
      <c r="F1059" s="83" t="s">
        <v>29</v>
      </c>
      <c r="G1059" s="83"/>
      <c r="H1059" s="84">
        <v>42339</v>
      </c>
      <c r="I1059" s="84"/>
      <c r="J1059" s="84">
        <v>42339</v>
      </c>
      <c r="K1059" s="84"/>
      <c r="L1059" s="82" t="s">
        <v>13</v>
      </c>
      <c r="M1059" s="82"/>
      <c r="N1059" s="85">
        <v>32</v>
      </c>
      <c r="O1059" s="85"/>
    </row>
    <row r="1060" spans="1:16" ht="45" customHeight="1" x14ac:dyDescent="0.25">
      <c r="A1060" s="9" t="s">
        <v>341</v>
      </c>
      <c r="B1060" s="81" t="s">
        <v>14</v>
      </c>
      <c r="C1060" s="81"/>
      <c r="D1060" s="82">
        <v>1</v>
      </c>
      <c r="E1060" s="82"/>
      <c r="F1060" s="83" t="s">
        <v>15</v>
      </c>
      <c r="G1060" s="83"/>
      <c r="H1060" s="84">
        <v>42299</v>
      </c>
      <c r="I1060" s="84"/>
      <c r="J1060" s="84">
        <v>42299</v>
      </c>
      <c r="K1060" s="84"/>
      <c r="L1060" s="82" t="s">
        <v>13</v>
      </c>
      <c r="M1060" s="82"/>
      <c r="N1060" s="85">
        <v>1890</v>
      </c>
      <c r="O1060" s="85"/>
    </row>
    <row r="1061" spans="1:16" ht="45" customHeight="1" x14ac:dyDescent="0.25">
      <c r="A1061" s="9" t="s">
        <v>341</v>
      </c>
      <c r="B1061" s="81" t="s">
        <v>14</v>
      </c>
      <c r="C1061" s="81"/>
      <c r="D1061" s="82">
        <v>1</v>
      </c>
      <c r="E1061" s="82"/>
      <c r="F1061" s="83" t="s">
        <v>15</v>
      </c>
      <c r="G1061" s="83"/>
      <c r="H1061" s="84">
        <v>42334</v>
      </c>
      <c r="I1061" s="84"/>
      <c r="J1061" s="84">
        <v>42334</v>
      </c>
      <c r="K1061" s="84"/>
      <c r="L1061" s="82" t="s">
        <v>13</v>
      </c>
      <c r="M1061" s="82"/>
      <c r="N1061" s="85">
        <v>1422</v>
      </c>
      <c r="O1061" s="85"/>
      <c r="P1061" s="5">
        <f>SUM(N984:N1061)</f>
        <v>134769.28999999998</v>
      </c>
    </row>
    <row r="1062" spans="1:16" ht="45" customHeight="1" x14ac:dyDescent="0.25">
      <c r="A1062" s="9" t="s">
        <v>371</v>
      </c>
      <c r="B1062" s="81" t="s">
        <v>372</v>
      </c>
      <c r="C1062" s="81"/>
      <c r="D1062" s="82">
        <v>1</v>
      </c>
      <c r="E1062" s="82"/>
      <c r="F1062" s="83" t="s">
        <v>29</v>
      </c>
      <c r="G1062" s="83"/>
      <c r="H1062" s="84">
        <v>42045</v>
      </c>
      <c r="I1062" s="84"/>
      <c r="J1062" s="84">
        <v>42045</v>
      </c>
      <c r="K1062" s="84"/>
      <c r="L1062" s="82" t="s">
        <v>13</v>
      </c>
      <c r="M1062" s="82"/>
      <c r="N1062" s="85">
        <v>126</v>
      </c>
      <c r="O1062" s="85"/>
    </row>
    <row r="1063" spans="1:16" ht="45" customHeight="1" x14ac:dyDescent="0.25">
      <c r="A1063" s="9" t="s">
        <v>371</v>
      </c>
      <c r="B1063" s="81" t="s">
        <v>372</v>
      </c>
      <c r="C1063" s="81"/>
      <c r="D1063" s="82">
        <v>1</v>
      </c>
      <c r="E1063" s="82"/>
      <c r="F1063" s="83" t="s">
        <v>29</v>
      </c>
      <c r="G1063" s="83"/>
      <c r="H1063" s="84">
        <v>42045</v>
      </c>
      <c r="I1063" s="84"/>
      <c r="J1063" s="84">
        <v>42045</v>
      </c>
      <c r="K1063" s="84"/>
      <c r="L1063" s="82" t="s">
        <v>13</v>
      </c>
      <c r="M1063" s="82"/>
      <c r="N1063" s="85">
        <v>400</v>
      </c>
      <c r="O1063" s="85"/>
    </row>
    <row r="1064" spans="1:16" ht="45" customHeight="1" x14ac:dyDescent="0.25">
      <c r="A1064" s="9" t="s">
        <v>371</v>
      </c>
      <c r="B1064" s="81" t="s">
        <v>372</v>
      </c>
      <c r="C1064" s="81"/>
      <c r="D1064" s="82">
        <v>1</v>
      </c>
      <c r="E1064" s="82"/>
      <c r="F1064" s="83" t="s">
        <v>29</v>
      </c>
      <c r="G1064" s="83"/>
      <c r="H1064" s="84">
        <v>42045</v>
      </c>
      <c r="I1064" s="84"/>
      <c r="J1064" s="84">
        <v>42045</v>
      </c>
      <c r="K1064" s="84"/>
      <c r="L1064" s="82" t="s">
        <v>13</v>
      </c>
      <c r="M1064" s="82"/>
      <c r="N1064" s="85">
        <v>50</v>
      </c>
      <c r="O1064" s="85"/>
    </row>
    <row r="1065" spans="1:16" ht="45" customHeight="1" x14ac:dyDescent="0.25">
      <c r="A1065" s="9" t="s">
        <v>371</v>
      </c>
      <c r="B1065" s="81" t="s">
        <v>373</v>
      </c>
      <c r="C1065" s="81"/>
      <c r="D1065" s="82">
        <v>1</v>
      </c>
      <c r="E1065" s="82"/>
      <c r="F1065" s="83" t="s">
        <v>12</v>
      </c>
      <c r="G1065" s="83"/>
      <c r="H1065" s="84">
        <v>42056</v>
      </c>
      <c r="I1065" s="84"/>
      <c r="J1065" s="84">
        <v>42056</v>
      </c>
      <c r="K1065" s="84"/>
      <c r="L1065" s="82" t="s">
        <v>13</v>
      </c>
      <c r="M1065" s="82"/>
      <c r="N1065" s="85">
        <v>555</v>
      </c>
      <c r="O1065" s="85"/>
    </row>
    <row r="1066" spans="1:16" ht="45" customHeight="1" x14ac:dyDescent="0.25">
      <c r="A1066" s="9" t="s">
        <v>371</v>
      </c>
      <c r="B1066" s="81" t="s">
        <v>373</v>
      </c>
      <c r="C1066" s="81"/>
      <c r="D1066" s="82">
        <v>1</v>
      </c>
      <c r="E1066" s="82"/>
      <c r="F1066" s="83" t="s">
        <v>12</v>
      </c>
      <c r="G1066" s="83"/>
      <c r="H1066" s="84">
        <v>42056</v>
      </c>
      <c r="I1066" s="84"/>
      <c r="J1066" s="84">
        <v>42056</v>
      </c>
      <c r="K1066" s="84"/>
      <c r="L1066" s="82" t="s">
        <v>13</v>
      </c>
      <c r="M1066" s="82"/>
      <c r="N1066" s="85">
        <v>230</v>
      </c>
      <c r="O1066" s="85"/>
    </row>
    <row r="1067" spans="1:16" ht="45" customHeight="1" x14ac:dyDescent="0.25">
      <c r="A1067" s="9" t="s">
        <v>371</v>
      </c>
      <c r="B1067" s="81" t="s">
        <v>374</v>
      </c>
      <c r="C1067" s="81"/>
      <c r="D1067" s="82">
        <v>1</v>
      </c>
      <c r="E1067" s="82"/>
      <c r="F1067" s="83" t="s">
        <v>12</v>
      </c>
      <c r="G1067" s="83"/>
      <c r="H1067" s="84">
        <v>42051</v>
      </c>
      <c r="I1067" s="84"/>
      <c r="J1067" s="84">
        <v>42053</v>
      </c>
      <c r="K1067" s="84"/>
      <c r="L1067" s="82" t="s">
        <v>13</v>
      </c>
      <c r="M1067" s="82"/>
      <c r="N1067" s="85">
        <v>3644</v>
      </c>
      <c r="O1067" s="85"/>
    </row>
    <row r="1068" spans="1:16" ht="45" customHeight="1" x14ac:dyDescent="0.25">
      <c r="A1068" s="9" t="s">
        <v>371</v>
      </c>
      <c r="B1068" s="81" t="s">
        <v>375</v>
      </c>
      <c r="C1068" s="81"/>
      <c r="D1068" s="82">
        <v>1</v>
      </c>
      <c r="E1068" s="82"/>
      <c r="F1068" s="83" t="s">
        <v>12</v>
      </c>
      <c r="G1068" s="83"/>
      <c r="H1068" s="84">
        <v>42304</v>
      </c>
      <c r="I1068" s="84"/>
      <c r="J1068" s="84">
        <v>42306</v>
      </c>
      <c r="K1068" s="84"/>
      <c r="L1068" s="82" t="s">
        <v>13</v>
      </c>
      <c r="M1068" s="82"/>
      <c r="N1068" s="85">
        <v>3305</v>
      </c>
      <c r="O1068" s="85"/>
    </row>
    <row r="1069" spans="1:16" ht="45" customHeight="1" x14ac:dyDescent="0.25">
      <c r="A1069" s="9" t="s">
        <v>371</v>
      </c>
      <c r="B1069" s="81" t="s">
        <v>376</v>
      </c>
      <c r="C1069" s="81"/>
      <c r="D1069" s="82">
        <v>1</v>
      </c>
      <c r="E1069" s="82"/>
      <c r="F1069" s="83" t="s">
        <v>12</v>
      </c>
      <c r="G1069" s="83"/>
      <c r="H1069" s="84">
        <v>42304</v>
      </c>
      <c r="I1069" s="84"/>
      <c r="J1069" s="84">
        <v>42306</v>
      </c>
      <c r="K1069" s="84"/>
      <c r="L1069" s="82" t="s">
        <v>13</v>
      </c>
      <c r="M1069" s="82"/>
      <c r="N1069" s="85">
        <v>2823</v>
      </c>
      <c r="O1069" s="85"/>
    </row>
    <row r="1070" spans="1:16" ht="45" customHeight="1" x14ac:dyDescent="0.25">
      <c r="A1070" s="9" t="s">
        <v>371</v>
      </c>
      <c r="B1070" s="81" t="s">
        <v>377</v>
      </c>
      <c r="C1070" s="81"/>
      <c r="D1070" s="82">
        <v>5</v>
      </c>
      <c r="E1070" s="82"/>
      <c r="F1070" s="83" t="s">
        <v>29</v>
      </c>
      <c r="G1070" s="83"/>
      <c r="H1070" s="84">
        <v>42312</v>
      </c>
      <c r="I1070" s="84"/>
      <c r="J1070" s="84">
        <v>42313</v>
      </c>
      <c r="K1070" s="84"/>
      <c r="L1070" s="82" t="s">
        <v>13</v>
      </c>
      <c r="M1070" s="82"/>
      <c r="N1070" s="85">
        <v>1368</v>
      </c>
      <c r="O1070" s="85"/>
    </row>
    <row r="1071" spans="1:16" ht="45" customHeight="1" x14ac:dyDescent="0.25">
      <c r="A1071" s="9" t="s">
        <v>371</v>
      </c>
      <c r="B1071" s="81" t="s">
        <v>377</v>
      </c>
      <c r="C1071" s="81"/>
      <c r="D1071" s="82">
        <v>5</v>
      </c>
      <c r="E1071" s="82"/>
      <c r="F1071" s="83" t="s">
        <v>29</v>
      </c>
      <c r="G1071" s="83"/>
      <c r="H1071" s="84">
        <v>42312</v>
      </c>
      <c r="I1071" s="84"/>
      <c r="J1071" s="84">
        <v>42313</v>
      </c>
      <c r="K1071" s="84"/>
      <c r="L1071" s="82" t="s">
        <v>13</v>
      </c>
      <c r="M1071" s="82"/>
      <c r="N1071" s="85">
        <v>1928.51</v>
      </c>
      <c r="O1071" s="85"/>
      <c r="P1071" s="5">
        <f>SUM(N1062:N1071)</f>
        <v>14429.51</v>
      </c>
    </row>
    <row r="1072" spans="1:16" ht="45" customHeight="1" x14ac:dyDescent="0.25">
      <c r="A1072" s="9" t="s">
        <v>378</v>
      </c>
      <c r="B1072" s="81" t="s">
        <v>379</v>
      </c>
      <c r="C1072" s="81"/>
      <c r="D1072" s="82">
        <f t="shared" ref="D1072:D1135" si="0">C1072+1</f>
        <v>1</v>
      </c>
      <c r="E1072" s="82"/>
      <c r="F1072" s="83" t="s">
        <v>29</v>
      </c>
      <c r="G1072" s="83"/>
      <c r="H1072" s="84">
        <v>42027</v>
      </c>
      <c r="I1072" s="84"/>
      <c r="J1072" s="84">
        <v>42027</v>
      </c>
      <c r="K1072" s="84"/>
      <c r="L1072" s="82" t="s">
        <v>13</v>
      </c>
      <c r="M1072" s="82"/>
      <c r="N1072" s="85">
        <v>176</v>
      </c>
      <c r="O1072" s="85"/>
    </row>
    <row r="1073" spans="1:16" ht="45" customHeight="1" x14ac:dyDescent="0.25">
      <c r="A1073" s="9" t="s">
        <v>378</v>
      </c>
      <c r="B1073" s="81" t="s">
        <v>379</v>
      </c>
      <c r="C1073" s="81"/>
      <c r="D1073" s="82">
        <f t="shared" si="0"/>
        <v>1</v>
      </c>
      <c r="E1073" s="82"/>
      <c r="F1073" s="83" t="s">
        <v>29</v>
      </c>
      <c r="G1073" s="83"/>
      <c r="H1073" s="84">
        <v>42032</v>
      </c>
      <c r="I1073" s="84"/>
      <c r="J1073" s="84">
        <v>42032</v>
      </c>
      <c r="K1073" s="84"/>
      <c r="L1073" s="82" t="s">
        <v>13</v>
      </c>
      <c r="M1073" s="82"/>
      <c r="N1073" s="85">
        <v>319.8</v>
      </c>
      <c r="O1073" s="85"/>
    </row>
    <row r="1074" spans="1:16" ht="45" customHeight="1" x14ac:dyDescent="0.25">
      <c r="A1074" s="9" t="s">
        <v>378</v>
      </c>
      <c r="B1074" s="81" t="s">
        <v>379</v>
      </c>
      <c r="C1074" s="81"/>
      <c r="D1074" s="82">
        <f t="shared" si="0"/>
        <v>1</v>
      </c>
      <c r="E1074" s="82"/>
      <c r="F1074" s="83" t="s">
        <v>29</v>
      </c>
      <c r="G1074" s="83"/>
      <c r="H1074" s="84">
        <v>42027</v>
      </c>
      <c r="I1074" s="84"/>
      <c r="J1074" s="84">
        <v>42027</v>
      </c>
      <c r="K1074" s="84"/>
      <c r="L1074" s="82" t="s">
        <v>13</v>
      </c>
      <c r="M1074" s="82"/>
      <c r="N1074" s="85">
        <v>447</v>
      </c>
      <c r="O1074" s="85"/>
    </row>
    <row r="1075" spans="1:16" ht="45" customHeight="1" x14ac:dyDescent="0.25">
      <c r="A1075" s="9" t="s">
        <v>378</v>
      </c>
      <c r="B1075" s="81" t="s">
        <v>379</v>
      </c>
      <c r="C1075" s="81"/>
      <c r="D1075" s="82">
        <f t="shared" si="0"/>
        <v>1</v>
      </c>
      <c r="E1075" s="82"/>
      <c r="F1075" s="83" t="s">
        <v>29</v>
      </c>
      <c r="G1075" s="83"/>
      <c r="H1075" s="84">
        <v>42032</v>
      </c>
      <c r="I1075" s="84"/>
      <c r="J1075" s="84">
        <v>42032</v>
      </c>
      <c r="K1075" s="84"/>
      <c r="L1075" s="82" t="s">
        <v>13</v>
      </c>
      <c r="M1075" s="82"/>
      <c r="N1075" s="85">
        <v>245</v>
      </c>
      <c r="O1075" s="85"/>
      <c r="P1075" s="5">
        <f>SUM(N1072:N1075)</f>
        <v>1187.8</v>
      </c>
    </row>
    <row r="1076" spans="1:16" ht="45" customHeight="1" x14ac:dyDescent="0.25">
      <c r="A1076" s="9" t="s">
        <v>380</v>
      </c>
      <c r="B1076" s="81" t="s">
        <v>381</v>
      </c>
      <c r="C1076" s="81"/>
      <c r="D1076" s="82">
        <f t="shared" si="0"/>
        <v>1</v>
      </c>
      <c r="E1076" s="82"/>
      <c r="F1076" s="83" t="s">
        <v>382</v>
      </c>
      <c r="G1076" s="83"/>
      <c r="H1076" s="84">
        <v>42046</v>
      </c>
      <c r="I1076" s="84"/>
      <c r="J1076" s="84">
        <v>42046</v>
      </c>
      <c r="K1076" s="84"/>
      <c r="L1076" s="82" t="s">
        <v>13</v>
      </c>
      <c r="M1076" s="82"/>
      <c r="N1076" s="85">
        <v>676</v>
      </c>
      <c r="O1076" s="85"/>
    </row>
    <row r="1077" spans="1:16" ht="45" customHeight="1" x14ac:dyDescent="0.25">
      <c r="A1077" s="9" t="s">
        <v>380</v>
      </c>
      <c r="B1077" s="81" t="s">
        <v>381</v>
      </c>
      <c r="C1077" s="81"/>
      <c r="D1077" s="82">
        <f t="shared" si="0"/>
        <v>1</v>
      </c>
      <c r="E1077" s="82"/>
      <c r="F1077" s="83" t="s">
        <v>382</v>
      </c>
      <c r="G1077" s="83"/>
      <c r="H1077" s="84">
        <v>42046</v>
      </c>
      <c r="I1077" s="84"/>
      <c r="J1077" s="84">
        <v>42046</v>
      </c>
      <c r="K1077" s="84"/>
      <c r="L1077" s="82" t="s">
        <v>13</v>
      </c>
      <c r="M1077" s="82"/>
      <c r="N1077" s="85">
        <v>426</v>
      </c>
      <c r="O1077" s="85"/>
    </row>
    <row r="1078" spans="1:16" ht="45" customHeight="1" x14ac:dyDescent="0.25">
      <c r="A1078" s="9" t="s">
        <v>380</v>
      </c>
      <c r="B1078" s="81" t="s">
        <v>383</v>
      </c>
      <c r="C1078" s="81"/>
      <c r="D1078" s="82">
        <f t="shared" si="0"/>
        <v>1</v>
      </c>
      <c r="E1078" s="82"/>
      <c r="F1078" s="83" t="s">
        <v>29</v>
      </c>
      <c r="G1078" s="83"/>
      <c r="H1078" s="84">
        <v>42153</v>
      </c>
      <c r="I1078" s="84"/>
      <c r="J1078" s="84">
        <v>42153</v>
      </c>
      <c r="K1078" s="84"/>
      <c r="L1078" s="82" t="s">
        <v>13</v>
      </c>
      <c r="M1078" s="82"/>
      <c r="N1078" s="85">
        <v>684</v>
      </c>
      <c r="O1078" s="85"/>
    </row>
    <row r="1079" spans="1:16" ht="45" customHeight="1" x14ac:dyDescent="0.25">
      <c r="A1079" s="9" t="s">
        <v>380</v>
      </c>
      <c r="B1079" s="81" t="s">
        <v>383</v>
      </c>
      <c r="C1079" s="81"/>
      <c r="D1079" s="82">
        <f t="shared" si="0"/>
        <v>1</v>
      </c>
      <c r="E1079" s="82"/>
      <c r="F1079" s="83" t="s">
        <v>29</v>
      </c>
      <c r="G1079" s="83"/>
      <c r="H1079" s="84">
        <v>42153</v>
      </c>
      <c r="I1079" s="84"/>
      <c r="J1079" s="84">
        <v>42153</v>
      </c>
      <c r="K1079" s="84"/>
      <c r="L1079" s="82" t="s">
        <v>13</v>
      </c>
      <c r="M1079" s="82"/>
      <c r="N1079" s="85">
        <v>260</v>
      </c>
      <c r="O1079" s="85"/>
      <c r="P1079" s="5">
        <f>SUM(N1076:N1079)</f>
        <v>2046</v>
      </c>
    </row>
    <row r="1080" spans="1:16" ht="45" customHeight="1" x14ac:dyDescent="0.25">
      <c r="A1080" s="9" t="s">
        <v>384</v>
      </c>
      <c r="B1080" s="81" t="s">
        <v>385</v>
      </c>
      <c r="C1080" s="81"/>
      <c r="D1080" s="82">
        <f t="shared" si="0"/>
        <v>1</v>
      </c>
      <c r="E1080" s="82"/>
      <c r="F1080" s="83" t="s">
        <v>12</v>
      </c>
      <c r="G1080" s="83"/>
      <c r="H1080" s="84">
        <v>42318</v>
      </c>
      <c r="I1080" s="84"/>
      <c r="J1080" s="84">
        <v>42322</v>
      </c>
      <c r="K1080" s="84"/>
      <c r="L1080" s="82" t="s">
        <v>13</v>
      </c>
      <c r="M1080" s="82"/>
      <c r="N1080" s="85">
        <v>4878</v>
      </c>
      <c r="O1080" s="85"/>
    </row>
    <row r="1081" spans="1:16" ht="45" customHeight="1" x14ac:dyDescent="0.25">
      <c r="A1081" s="9" t="s">
        <v>384</v>
      </c>
      <c r="B1081" s="81" t="s">
        <v>386</v>
      </c>
      <c r="C1081" s="81"/>
      <c r="D1081" s="82">
        <f t="shared" si="0"/>
        <v>1</v>
      </c>
      <c r="E1081" s="82"/>
      <c r="F1081" s="83" t="s">
        <v>12</v>
      </c>
      <c r="G1081" s="83"/>
      <c r="H1081" s="84">
        <v>42318</v>
      </c>
      <c r="I1081" s="84"/>
      <c r="J1081" s="84">
        <v>42323</v>
      </c>
      <c r="K1081" s="84"/>
      <c r="L1081" s="82" t="s">
        <v>13</v>
      </c>
      <c r="M1081" s="82"/>
      <c r="N1081" s="85">
        <v>1186.02</v>
      </c>
      <c r="O1081" s="85"/>
    </row>
    <row r="1082" spans="1:16" ht="45" customHeight="1" x14ac:dyDescent="0.25">
      <c r="A1082" s="9" t="s">
        <v>384</v>
      </c>
      <c r="B1082" s="81" t="s">
        <v>14</v>
      </c>
      <c r="C1082" s="81"/>
      <c r="D1082" s="82">
        <f t="shared" si="0"/>
        <v>1</v>
      </c>
      <c r="E1082" s="82"/>
      <c r="F1082" s="83" t="s">
        <v>15</v>
      </c>
      <c r="G1082" s="83"/>
      <c r="H1082" s="84">
        <v>42318</v>
      </c>
      <c r="I1082" s="84"/>
      <c r="J1082" s="84">
        <v>42323</v>
      </c>
      <c r="K1082" s="84"/>
      <c r="L1082" s="82" t="s">
        <v>13</v>
      </c>
      <c r="M1082" s="82"/>
      <c r="N1082" s="85">
        <v>395</v>
      </c>
      <c r="O1082" s="85"/>
      <c r="P1082" s="5">
        <f>SUM(N1080:N1082)</f>
        <v>6459.02</v>
      </c>
    </row>
    <row r="1083" spans="1:16" ht="45" customHeight="1" x14ac:dyDescent="0.25">
      <c r="A1083" s="9" t="s">
        <v>387</v>
      </c>
      <c r="B1083" s="81" t="s">
        <v>388</v>
      </c>
      <c r="C1083" s="81"/>
      <c r="D1083" s="82">
        <f t="shared" si="0"/>
        <v>1</v>
      </c>
      <c r="E1083" s="82"/>
      <c r="F1083" s="83" t="s">
        <v>389</v>
      </c>
      <c r="G1083" s="83"/>
      <c r="H1083" s="84">
        <v>42251</v>
      </c>
      <c r="I1083" s="84"/>
      <c r="J1083" s="84">
        <v>42251</v>
      </c>
      <c r="K1083" s="84"/>
      <c r="L1083" s="82" t="s">
        <v>13</v>
      </c>
      <c r="M1083" s="82"/>
      <c r="N1083" s="85">
        <v>189</v>
      </c>
      <c r="O1083" s="85"/>
      <c r="P1083" s="5">
        <f>N1083</f>
        <v>189</v>
      </c>
    </row>
    <row r="1084" spans="1:16" ht="45" customHeight="1" x14ac:dyDescent="0.25">
      <c r="A1084" s="9" t="s">
        <v>390</v>
      </c>
      <c r="B1084" s="81" t="s">
        <v>391</v>
      </c>
      <c r="C1084" s="81"/>
      <c r="D1084" s="82">
        <f t="shared" si="0"/>
        <v>1</v>
      </c>
      <c r="E1084" s="82"/>
      <c r="F1084" s="83" t="s">
        <v>29</v>
      </c>
      <c r="G1084" s="83"/>
      <c r="H1084" s="84">
        <v>42046</v>
      </c>
      <c r="I1084" s="84"/>
      <c r="J1084" s="84">
        <v>42046</v>
      </c>
      <c r="K1084" s="84"/>
      <c r="L1084" s="82" t="s">
        <v>13</v>
      </c>
      <c r="M1084" s="82"/>
      <c r="N1084" s="85">
        <v>1021.43</v>
      </c>
      <c r="O1084" s="85"/>
    </row>
    <row r="1085" spans="1:16" ht="45" customHeight="1" x14ac:dyDescent="0.25">
      <c r="A1085" s="9" t="s">
        <v>390</v>
      </c>
      <c r="B1085" s="81" t="s">
        <v>392</v>
      </c>
      <c r="C1085" s="81"/>
      <c r="D1085" s="82">
        <f t="shared" si="0"/>
        <v>1</v>
      </c>
      <c r="E1085" s="82"/>
      <c r="F1085" s="83" t="s">
        <v>29</v>
      </c>
      <c r="G1085" s="83"/>
      <c r="H1085" s="84">
        <v>42018</v>
      </c>
      <c r="I1085" s="84"/>
      <c r="J1085" s="84">
        <v>42018</v>
      </c>
      <c r="K1085" s="84"/>
      <c r="L1085" s="82" t="s">
        <v>13</v>
      </c>
      <c r="M1085" s="82"/>
      <c r="N1085" s="85">
        <v>436</v>
      </c>
      <c r="O1085" s="85"/>
    </row>
    <row r="1086" spans="1:16" ht="45" customHeight="1" x14ac:dyDescent="0.25">
      <c r="A1086" s="9" t="s">
        <v>390</v>
      </c>
      <c r="B1086" s="81" t="s">
        <v>393</v>
      </c>
      <c r="C1086" s="81"/>
      <c r="D1086" s="82">
        <f t="shared" si="0"/>
        <v>1</v>
      </c>
      <c r="E1086" s="82"/>
      <c r="F1086" s="83" t="s">
        <v>29</v>
      </c>
      <c r="G1086" s="83"/>
      <c r="H1086" s="84">
        <v>42056</v>
      </c>
      <c r="I1086" s="84"/>
      <c r="J1086" s="84">
        <v>42056</v>
      </c>
      <c r="K1086" s="84"/>
      <c r="L1086" s="82" t="s">
        <v>13</v>
      </c>
      <c r="M1086" s="82"/>
      <c r="N1086" s="85">
        <v>869</v>
      </c>
      <c r="O1086" s="85"/>
    </row>
    <row r="1087" spans="1:16" ht="45" customHeight="1" x14ac:dyDescent="0.25">
      <c r="A1087" s="9" t="s">
        <v>390</v>
      </c>
      <c r="B1087" s="81" t="s">
        <v>394</v>
      </c>
      <c r="C1087" s="81"/>
      <c r="D1087" s="82">
        <f t="shared" si="0"/>
        <v>1</v>
      </c>
      <c r="E1087" s="82"/>
      <c r="F1087" s="83" t="s">
        <v>29</v>
      </c>
      <c r="G1087" s="83"/>
      <c r="H1087" s="84">
        <v>42026</v>
      </c>
      <c r="I1087" s="84"/>
      <c r="J1087" s="84">
        <v>42026</v>
      </c>
      <c r="K1087" s="84"/>
      <c r="L1087" s="82" t="s">
        <v>13</v>
      </c>
      <c r="M1087" s="82"/>
      <c r="N1087" s="85">
        <v>717</v>
      </c>
      <c r="O1087" s="85"/>
    </row>
    <row r="1088" spans="1:16" ht="45" customHeight="1" x14ac:dyDescent="0.25">
      <c r="A1088" s="9" t="s">
        <v>390</v>
      </c>
      <c r="B1088" s="81" t="s">
        <v>395</v>
      </c>
      <c r="C1088" s="81"/>
      <c r="D1088" s="82">
        <f t="shared" si="0"/>
        <v>1</v>
      </c>
      <c r="E1088" s="82"/>
      <c r="F1088" s="83" t="s">
        <v>29</v>
      </c>
      <c r="G1088" s="83"/>
      <c r="H1088" s="84">
        <v>42030</v>
      </c>
      <c r="I1088" s="84"/>
      <c r="J1088" s="84">
        <v>42030</v>
      </c>
      <c r="K1088" s="84"/>
      <c r="L1088" s="82" t="s">
        <v>13</v>
      </c>
      <c r="M1088" s="82"/>
      <c r="N1088" s="85">
        <v>984</v>
      </c>
      <c r="O1088" s="85"/>
    </row>
    <row r="1089" spans="1:15" ht="45" customHeight="1" x14ac:dyDescent="0.25">
      <c r="A1089" s="9" t="s">
        <v>390</v>
      </c>
      <c r="B1089" s="81" t="s">
        <v>396</v>
      </c>
      <c r="C1089" s="81"/>
      <c r="D1089" s="82">
        <f t="shared" si="0"/>
        <v>1</v>
      </c>
      <c r="E1089" s="82"/>
      <c r="F1089" s="83" t="s">
        <v>24</v>
      </c>
      <c r="G1089" s="83"/>
      <c r="H1089" s="84">
        <v>42073</v>
      </c>
      <c r="I1089" s="84"/>
      <c r="J1089" s="84">
        <v>42073</v>
      </c>
      <c r="K1089" s="84"/>
      <c r="L1089" s="82" t="s">
        <v>13</v>
      </c>
      <c r="M1089" s="82"/>
      <c r="N1089" s="85">
        <v>2642</v>
      </c>
      <c r="O1089" s="85"/>
    </row>
    <row r="1090" spans="1:15" ht="45" customHeight="1" x14ac:dyDescent="0.25">
      <c r="A1090" s="9" t="s">
        <v>390</v>
      </c>
      <c r="B1090" s="81" t="s">
        <v>397</v>
      </c>
      <c r="C1090" s="81"/>
      <c r="D1090" s="82">
        <f t="shared" si="0"/>
        <v>1</v>
      </c>
      <c r="E1090" s="82"/>
      <c r="F1090" s="83" t="s">
        <v>29</v>
      </c>
      <c r="G1090" s="83"/>
      <c r="H1090" s="84">
        <v>42082</v>
      </c>
      <c r="I1090" s="84"/>
      <c r="J1090" s="84">
        <v>42082</v>
      </c>
      <c r="K1090" s="84"/>
      <c r="L1090" s="82" t="s">
        <v>13</v>
      </c>
      <c r="M1090" s="82"/>
      <c r="N1090" s="85">
        <v>534</v>
      </c>
      <c r="O1090" s="85"/>
    </row>
    <row r="1091" spans="1:15" ht="45" customHeight="1" x14ac:dyDescent="0.25">
      <c r="A1091" s="9" t="s">
        <v>390</v>
      </c>
      <c r="B1091" s="81" t="s">
        <v>397</v>
      </c>
      <c r="C1091" s="81"/>
      <c r="D1091" s="82">
        <f t="shared" si="0"/>
        <v>1</v>
      </c>
      <c r="E1091" s="82"/>
      <c r="F1091" s="83" t="s">
        <v>29</v>
      </c>
      <c r="G1091" s="83"/>
      <c r="H1091" s="84">
        <v>42082</v>
      </c>
      <c r="I1091" s="84"/>
      <c r="J1091" s="84">
        <v>42082</v>
      </c>
      <c r="K1091" s="84"/>
      <c r="L1091" s="82" t="s">
        <v>13</v>
      </c>
      <c r="M1091" s="82"/>
      <c r="N1091" s="85">
        <v>325</v>
      </c>
      <c r="O1091" s="85"/>
    </row>
    <row r="1092" spans="1:15" ht="45" customHeight="1" x14ac:dyDescent="0.25">
      <c r="A1092" s="9" t="s">
        <v>390</v>
      </c>
      <c r="B1092" s="81" t="s">
        <v>14</v>
      </c>
      <c r="C1092" s="81"/>
      <c r="D1092" s="82">
        <f t="shared" si="0"/>
        <v>1</v>
      </c>
      <c r="E1092" s="82"/>
      <c r="F1092" s="83" t="s">
        <v>15</v>
      </c>
      <c r="G1092" s="83"/>
      <c r="H1092" s="84">
        <v>42082</v>
      </c>
      <c r="I1092" s="84"/>
      <c r="J1092" s="84">
        <v>42082</v>
      </c>
      <c r="K1092" s="84"/>
      <c r="L1092" s="82" t="s">
        <v>13</v>
      </c>
      <c r="M1092" s="82"/>
      <c r="N1092" s="85">
        <v>84</v>
      </c>
      <c r="O1092" s="85"/>
    </row>
    <row r="1093" spans="1:15" ht="45" customHeight="1" x14ac:dyDescent="0.25">
      <c r="A1093" s="9" t="s">
        <v>390</v>
      </c>
      <c r="B1093" s="81" t="s">
        <v>398</v>
      </c>
      <c r="C1093" s="81"/>
      <c r="D1093" s="82">
        <f t="shared" si="0"/>
        <v>1</v>
      </c>
      <c r="E1093" s="82"/>
      <c r="F1093" s="83" t="s">
        <v>29</v>
      </c>
      <c r="G1093" s="83"/>
      <c r="H1093" s="84">
        <v>42074</v>
      </c>
      <c r="I1093" s="84"/>
      <c r="J1093" s="84">
        <v>42074</v>
      </c>
      <c r="K1093" s="84"/>
      <c r="L1093" s="82" t="s">
        <v>13</v>
      </c>
      <c r="M1093" s="82"/>
      <c r="N1093" s="85">
        <v>180</v>
      </c>
      <c r="O1093" s="85"/>
    </row>
    <row r="1094" spans="1:15" ht="45" customHeight="1" x14ac:dyDescent="0.25">
      <c r="A1094" s="9" t="s">
        <v>390</v>
      </c>
      <c r="B1094" s="81" t="s">
        <v>398</v>
      </c>
      <c r="C1094" s="81"/>
      <c r="D1094" s="82">
        <f t="shared" si="0"/>
        <v>1</v>
      </c>
      <c r="E1094" s="82"/>
      <c r="F1094" s="83" t="s">
        <v>29</v>
      </c>
      <c r="G1094" s="83"/>
      <c r="H1094" s="84">
        <v>42076</v>
      </c>
      <c r="I1094" s="84"/>
      <c r="J1094" s="84">
        <v>42076</v>
      </c>
      <c r="K1094" s="84"/>
      <c r="L1094" s="82" t="s">
        <v>13</v>
      </c>
      <c r="M1094" s="82"/>
      <c r="N1094" s="85">
        <v>737.6</v>
      </c>
      <c r="O1094" s="85"/>
    </row>
    <row r="1095" spans="1:15" ht="45" customHeight="1" x14ac:dyDescent="0.25">
      <c r="A1095" s="9" t="s">
        <v>390</v>
      </c>
      <c r="B1095" s="81" t="s">
        <v>398</v>
      </c>
      <c r="C1095" s="81"/>
      <c r="D1095" s="82">
        <f t="shared" si="0"/>
        <v>1</v>
      </c>
      <c r="E1095" s="82"/>
      <c r="F1095" s="83" t="s">
        <v>29</v>
      </c>
      <c r="G1095" s="83"/>
      <c r="H1095" s="84">
        <v>42080</v>
      </c>
      <c r="I1095" s="84"/>
      <c r="J1095" s="84">
        <v>42080</v>
      </c>
      <c r="K1095" s="84"/>
      <c r="L1095" s="82" t="s">
        <v>13</v>
      </c>
      <c r="M1095" s="82"/>
      <c r="N1095" s="85">
        <v>287</v>
      </c>
      <c r="O1095" s="85"/>
    </row>
    <row r="1096" spans="1:15" ht="45" customHeight="1" x14ac:dyDescent="0.25">
      <c r="A1096" s="9" t="s">
        <v>390</v>
      </c>
      <c r="B1096" s="81" t="s">
        <v>398</v>
      </c>
      <c r="C1096" s="81"/>
      <c r="D1096" s="82">
        <f t="shared" si="0"/>
        <v>1</v>
      </c>
      <c r="E1096" s="82"/>
      <c r="F1096" s="83" t="s">
        <v>29</v>
      </c>
      <c r="G1096" s="83"/>
      <c r="H1096" s="84">
        <v>42029</v>
      </c>
      <c r="I1096" s="84"/>
      <c r="J1096" s="84">
        <v>42029</v>
      </c>
      <c r="K1096" s="84"/>
      <c r="L1096" s="82" t="s">
        <v>13</v>
      </c>
      <c r="M1096" s="82"/>
      <c r="N1096" s="85">
        <v>465</v>
      </c>
      <c r="O1096" s="85"/>
    </row>
    <row r="1097" spans="1:15" ht="45" customHeight="1" x14ac:dyDescent="0.25">
      <c r="A1097" s="9" t="s">
        <v>390</v>
      </c>
      <c r="B1097" s="81" t="s">
        <v>398</v>
      </c>
      <c r="C1097" s="81"/>
      <c r="D1097" s="82">
        <f t="shared" si="0"/>
        <v>1</v>
      </c>
      <c r="E1097" s="82"/>
      <c r="F1097" s="83" t="s">
        <v>29</v>
      </c>
      <c r="G1097" s="83"/>
      <c r="H1097" s="84">
        <v>42094</v>
      </c>
      <c r="I1097" s="84"/>
      <c r="J1097" s="84">
        <v>42094</v>
      </c>
      <c r="K1097" s="84"/>
      <c r="L1097" s="82" t="s">
        <v>13</v>
      </c>
      <c r="M1097" s="82"/>
      <c r="N1097" s="85">
        <v>398</v>
      </c>
      <c r="O1097" s="85"/>
    </row>
    <row r="1098" spans="1:15" ht="45" customHeight="1" x14ac:dyDescent="0.25">
      <c r="A1098" s="9" t="s">
        <v>390</v>
      </c>
      <c r="B1098" s="81" t="s">
        <v>399</v>
      </c>
      <c r="C1098" s="81"/>
      <c r="D1098" s="82">
        <f t="shared" si="0"/>
        <v>1</v>
      </c>
      <c r="E1098" s="82"/>
      <c r="F1098" s="83" t="s">
        <v>29</v>
      </c>
      <c r="G1098" s="83"/>
      <c r="H1098" s="84">
        <v>42048</v>
      </c>
      <c r="I1098" s="84"/>
      <c r="J1098" s="84">
        <v>42048</v>
      </c>
      <c r="K1098" s="84"/>
      <c r="L1098" s="82" t="s">
        <v>13</v>
      </c>
      <c r="M1098" s="82"/>
      <c r="N1098" s="85">
        <v>1063.25</v>
      </c>
      <c r="O1098" s="85"/>
    </row>
    <row r="1099" spans="1:15" ht="45" customHeight="1" x14ac:dyDescent="0.25">
      <c r="A1099" s="9" t="s">
        <v>390</v>
      </c>
      <c r="B1099" s="81" t="s">
        <v>398</v>
      </c>
      <c r="C1099" s="81"/>
      <c r="D1099" s="82">
        <f t="shared" si="0"/>
        <v>1</v>
      </c>
      <c r="E1099" s="82"/>
      <c r="F1099" s="83" t="s">
        <v>29</v>
      </c>
      <c r="G1099" s="83"/>
      <c r="H1099" s="84">
        <v>42019</v>
      </c>
      <c r="I1099" s="84"/>
      <c r="J1099" s="84">
        <v>42019</v>
      </c>
      <c r="K1099" s="84"/>
      <c r="L1099" s="82" t="s">
        <v>13</v>
      </c>
      <c r="M1099" s="82"/>
      <c r="N1099" s="85">
        <v>176</v>
      </c>
      <c r="O1099" s="85"/>
    </row>
    <row r="1100" spans="1:15" ht="45" customHeight="1" x14ac:dyDescent="0.25">
      <c r="A1100" s="9" t="s">
        <v>390</v>
      </c>
      <c r="B1100" s="81" t="s">
        <v>14</v>
      </c>
      <c r="C1100" s="81"/>
      <c r="D1100" s="82">
        <f t="shared" si="0"/>
        <v>1</v>
      </c>
      <c r="E1100" s="82"/>
      <c r="F1100" s="83" t="s">
        <v>15</v>
      </c>
      <c r="G1100" s="83"/>
      <c r="H1100" s="84">
        <v>42019</v>
      </c>
      <c r="I1100" s="84"/>
      <c r="J1100" s="84">
        <v>42019</v>
      </c>
      <c r="K1100" s="84"/>
      <c r="L1100" s="82" t="s">
        <v>13</v>
      </c>
      <c r="M1100" s="82"/>
      <c r="N1100" s="85">
        <v>374</v>
      </c>
      <c r="O1100" s="85"/>
    </row>
    <row r="1101" spans="1:15" ht="45" customHeight="1" x14ac:dyDescent="0.25">
      <c r="A1101" s="9" t="s">
        <v>390</v>
      </c>
      <c r="B1101" s="81" t="s">
        <v>400</v>
      </c>
      <c r="C1101" s="81"/>
      <c r="D1101" s="82">
        <f t="shared" si="0"/>
        <v>1</v>
      </c>
      <c r="E1101" s="82"/>
      <c r="F1101" s="83" t="s">
        <v>29</v>
      </c>
      <c r="G1101" s="83"/>
      <c r="H1101" s="84">
        <v>42089</v>
      </c>
      <c r="I1101" s="84"/>
      <c r="J1101" s="84">
        <v>42089</v>
      </c>
      <c r="K1101" s="84"/>
      <c r="L1101" s="82" t="s">
        <v>13</v>
      </c>
      <c r="M1101" s="82"/>
      <c r="N1101" s="85">
        <v>184</v>
      </c>
      <c r="O1101" s="85"/>
    </row>
    <row r="1102" spans="1:15" ht="45" customHeight="1" x14ac:dyDescent="0.25">
      <c r="A1102" s="9" t="s">
        <v>390</v>
      </c>
      <c r="B1102" s="81" t="s">
        <v>401</v>
      </c>
      <c r="C1102" s="81"/>
      <c r="D1102" s="82">
        <f t="shared" si="0"/>
        <v>1</v>
      </c>
      <c r="E1102" s="82"/>
      <c r="F1102" s="83" t="s">
        <v>29</v>
      </c>
      <c r="G1102" s="83"/>
      <c r="H1102" s="84">
        <v>42060</v>
      </c>
      <c r="I1102" s="84"/>
      <c r="J1102" s="84">
        <v>42060</v>
      </c>
      <c r="K1102" s="84"/>
      <c r="L1102" s="82" t="s">
        <v>13</v>
      </c>
      <c r="M1102" s="82"/>
      <c r="N1102" s="85">
        <v>530</v>
      </c>
      <c r="O1102" s="85"/>
    </row>
    <row r="1103" spans="1:15" ht="45" customHeight="1" x14ac:dyDescent="0.25">
      <c r="A1103" s="9" t="s">
        <v>390</v>
      </c>
      <c r="B1103" s="81" t="s">
        <v>402</v>
      </c>
      <c r="C1103" s="81"/>
      <c r="D1103" s="82">
        <f t="shared" si="0"/>
        <v>1</v>
      </c>
      <c r="E1103" s="82"/>
      <c r="F1103" s="83" t="s">
        <v>29</v>
      </c>
      <c r="G1103" s="83"/>
      <c r="H1103" s="84">
        <v>42068</v>
      </c>
      <c r="I1103" s="84"/>
      <c r="J1103" s="84">
        <v>42068</v>
      </c>
      <c r="K1103" s="84"/>
      <c r="L1103" s="82" t="s">
        <v>13</v>
      </c>
      <c r="M1103" s="82"/>
      <c r="N1103" s="85">
        <v>480</v>
      </c>
      <c r="O1103" s="85"/>
    </row>
    <row r="1104" spans="1:15" ht="45" customHeight="1" x14ac:dyDescent="0.25">
      <c r="A1104" s="9" t="s">
        <v>390</v>
      </c>
      <c r="B1104" s="81" t="s">
        <v>401</v>
      </c>
      <c r="C1104" s="81"/>
      <c r="D1104" s="82">
        <f t="shared" si="0"/>
        <v>1</v>
      </c>
      <c r="E1104" s="82"/>
      <c r="F1104" s="83" t="s">
        <v>29</v>
      </c>
      <c r="G1104" s="83"/>
      <c r="H1104" s="84">
        <v>42060</v>
      </c>
      <c r="I1104" s="84"/>
      <c r="J1104" s="84">
        <v>42060</v>
      </c>
      <c r="K1104" s="84"/>
      <c r="L1104" s="82" t="s">
        <v>13</v>
      </c>
      <c r="M1104" s="82"/>
      <c r="N1104" s="85">
        <v>480</v>
      </c>
      <c r="O1104" s="85"/>
    </row>
    <row r="1105" spans="1:15" ht="45" customHeight="1" x14ac:dyDescent="0.25">
      <c r="A1105" s="9" t="s">
        <v>390</v>
      </c>
      <c r="B1105" s="81" t="s">
        <v>402</v>
      </c>
      <c r="C1105" s="81"/>
      <c r="D1105" s="82">
        <f t="shared" si="0"/>
        <v>1</v>
      </c>
      <c r="E1105" s="82"/>
      <c r="F1105" s="83" t="s">
        <v>29</v>
      </c>
      <c r="G1105" s="83"/>
      <c r="H1105" s="84">
        <v>42068</v>
      </c>
      <c r="I1105" s="84"/>
      <c r="J1105" s="84">
        <v>42068</v>
      </c>
      <c r="K1105" s="84"/>
      <c r="L1105" s="82" t="s">
        <v>13</v>
      </c>
      <c r="M1105" s="82"/>
      <c r="N1105" s="85">
        <v>375</v>
      </c>
      <c r="O1105" s="85"/>
    </row>
    <row r="1106" spans="1:15" ht="45" customHeight="1" x14ac:dyDescent="0.25">
      <c r="A1106" s="9" t="s">
        <v>390</v>
      </c>
      <c r="B1106" s="81" t="s">
        <v>14</v>
      </c>
      <c r="C1106" s="81"/>
      <c r="D1106" s="82">
        <f t="shared" si="0"/>
        <v>1</v>
      </c>
      <c r="E1106" s="82"/>
      <c r="F1106" s="83" t="s">
        <v>15</v>
      </c>
      <c r="G1106" s="83"/>
      <c r="H1106" s="84">
        <v>42068</v>
      </c>
      <c r="I1106" s="84"/>
      <c r="J1106" s="84">
        <v>42068</v>
      </c>
      <c r="K1106" s="84"/>
      <c r="L1106" s="82" t="s">
        <v>13</v>
      </c>
      <c r="M1106" s="82"/>
      <c r="N1106" s="85">
        <v>19</v>
      </c>
      <c r="O1106" s="85"/>
    </row>
    <row r="1107" spans="1:15" ht="45" customHeight="1" x14ac:dyDescent="0.25">
      <c r="A1107" s="9" t="s">
        <v>390</v>
      </c>
      <c r="B1107" s="81" t="s">
        <v>403</v>
      </c>
      <c r="C1107" s="81"/>
      <c r="D1107" s="82">
        <f t="shared" si="0"/>
        <v>1</v>
      </c>
      <c r="E1107" s="82"/>
      <c r="F1107" s="83" t="s">
        <v>29</v>
      </c>
      <c r="G1107" s="83"/>
      <c r="H1107" s="84">
        <v>42055</v>
      </c>
      <c r="I1107" s="84"/>
      <c r="J1107" s="84">
        <v>42033</v>
      </c>
      <c r="K1107" s="84"/>
      <c r="L1107" s="82" t="s">
        <v>13</v>
      </c>
      <c r="M1107" s="82"/>
      <c r="N1107" s="85">
        <v>176</v>
      </c>
      <c r="O1107" s="85"/>
    </row>
    <row r="1108" spans="1:15" ht="45" customHeight="1" x14ac:dyDescent="0.25">
      <c r="A1108" s="9" t="s">
        <v>390</v>
      </c>
      <c r="B1108" s="81" t="s">
        <v>404</v>
      </c>
      <c r="C1108" s="81"/>
      <c r="D1108" s="82">
        <f t="shared" si="0"/>
        <v>1</v>
      </c>
      <c r="E1108" s="82"/>
      <c r="F1108" s="83" t="s">
        <v>29</v>
      </c>
      <c r="G1108" s="83"/>
      <c r="H1108" s="84">
        <v>42034</v>
      </c>
      <c r="I1108" s="84"/>
      <c r="J1108" s="84">
        <v>42034</v>
      </c>
      <c r="K1108" s="84"/>
      <c r="L1108" s="82" t="s">
        <v>13</v>
      </c>
      <c r="M1108" s="82"/>
      <c r="N1108" s="85">
        <v>476</v>
      </c>
      <c r="O1108" s="85"/>
    </row>
    <row r="1109" spans="1:15" ht="45" customHeight="1" x14ac:dyDescent="0.25">
      <c r="A1109" s="9" t="s">
        <v>390</v>
      </c>
      <c r="B1109" s="81" t="s">
        <v>404</v>
      </c>
      <c r="C1109" s="81"/>
      <c r="D1109" s="82">
        <f t="shared" si="0"/>
        <v>1</v>
      </c>
      <c r="E1109" s="82"/>
      <c r="F1109" s="83" t="s">
        <v>29</v>
      </c>
      <c r="G1109" s="83"/>
      <c r="H1109" s="84">
        <v>42034</v>
      </c>
      <c r="I1109" s="84"/>
      <c r="J1109" s="84">
        <v>42034</v>
      </c>
      <c r="K1109" s="84"/>
      <c r="L1109" s="82" t="s">
        <v>13</v>
      </c>
      <c r="M1109" s="82"/>
      <c r="N1109" s="85">
        <v>370</v>
      </c>
      <c r="O1109" s="85"/>
    </row>
    <row r="1110" spans="1:15" ht="45" customHeight="1" x14ac:dyDescent="0.25">
      <c r="A1110" s="9" t="s">
        <v>390</v>
      </c>
      <c r="B1110" s="81" t="s">
        <v>14</v>
      </c>
      <c r="C1110" s="81"/>
      <c r="D1110" s="82">
        <f t="shared" si="0"/>
        <v>1</v>
      </c>
      <c r="E1110" s="82"/>
      <c r="F1110" s="83" t="s">
        <v>15</v>
      </c>
      <c r="G1110" s="83"/>
      <c r="H1110" s="84">
        <v>42034</v>
      </c>
      <c r="I1110" s="84"/>
      <c r="J1110" s="84">
        <v>42034</v>
      </c>
      <c r="K1110" s="84"/>
      <c r="L1110" s="82" t="s">
        <v>13</v>
      </c>
      <c r="M1110" s="82"/>
      <c r="N1110" s="85">
        <v>158.5</v>
      </c>
      <c r="O1110" s="85"/>
    </row>
    <row r="1111" spans="1:15" ht="45" customHeight="1" x14ac:dyDescent="0.25">
      <c r="A1111" s="9" t="s">
        <v>390</v>
      </c>
      <c r="B1111" s="81" t="s">
        <v>405</v>
      </c>
      <c r="C1111" s="81"/>
      <c r="D1111" s="82">
        <f t="shared" si="0"/>
        <v>1</v>
      </c>
      <c r="E1111" s="82"/>
      <c r="F1111" s="83" t="s">
        <v>29</v>
      </c>
      <c r="G1111" s="83"/>
      <c r="H1111" s="84">
        <v>42088</v>
      </c>
      <c r="I1111" s="84"/>
      <c r="J1111" s="84">
        <v>42088</v>
      </c>
      <c r="K1111" s="84"/>
      <c r="L1111" s="82" t="s">
        <v>13</v>
      </c>
      <c r="M1111" s="82"/>
      <c r="N1111" s="85">
        <v>484</v>
      </c>
      <c r="O1111" s="85"/>
    </row>
    <row r="1112" spans="1:15" ht="45" customHeight="1" x14ac:dyDescent="0.25">
      <c r="A1112" s="9" t="s">
        <v>390</v>
      </c>
      <c r="B1112" s="81" t="s">
        <v>398</v>
      </c>
      <c r="C1112" s="81"/>
      <c r="D1112" s="82">
        <f t="shared" si="0"/>
        <v>1</v>
      </c>
      <c r="E1112" s="82"/>
      <c r="F1112" s="83" t="s">
        <v>29</v>
      </c>
      <c r="G1112" s="83"/>
      <c r="H1112" s="84">
        <v>42118</v>
      </c>
      <c r="I1112" s="84"/>
      <c r="J1112" s="84">
        <v>42118</v>
      </c>
      <c r="K1112" s="84"/>
      <c r="L1112" s="82" t="s">
        <v>13</v>
      </c>
      <c r="M1112" s="82"/>
      <c r="N1112" s="85">
        <v>184</v>
      </c>
      <c r="O1112" s="85"/>
    </row>
    <row r="1113" spans="1:15" ht="45" customHeight="1" x14ac:dyDescent="0.25">
      <c r="A1113" s="9" t="s">
        <v>390</v>
      </c>
      <c r="B1113" s="81" t="s">
        <v>406</v>
      </c>
      <c r="C1113" s="81"/>
      <c r="D1113" s="82">
        <f t="shared" si="0"/>
        <v>1</v>
      </c>
      <c r="E1113" s="82"/>
      <c r="F1113" s="83" t="s">
        <v>29</v>
      </c>
      <c r="G1113" s="83"/>
      <c r="H1113" s="84">
        <v>42116</v>
      </c>
      <c r="I1113" s="84"/>
      <c r="J1113" s="84">
        <v>42116</v>
      </c>
      <c r="K1113" s="84"/>
      <c r="L1113" s="82" t="s">
        <v>13</v>
      </c>
      <c r="M1113" s="82"/>
      <c r="N1113" s="85">
        <v>484</v>
      </c>
      <c r="O1113" s="85"/>
    </row>
    <row r="1114" spans="1:15" ht="45" customHeight="1" x14ac:dyDescent="0.25">
      <c r="A1114" s="9" t="s">
        <v>390</v>
      </c>
      <c r="B1114" s="81" t="s">
        <v>407</v>
      </c>
      <c r="C1114" s="81"/>
      <c r="D1114" s="82">
        <f t="shared" si="0"/>
        <v>1</v>
      </c>
      <c r="E1114" s="82"/>
      <c r="F1114" s="83" t="s">
        <v>29</v>
      </c>
      <c r="G1114" s="83"/>
      <c r="H1114" s="84">
        <v>42065</v>
      </c>
      <c r="I1114" s="84"/>
      <c r="J1114" s="84">
        <v>42065</v>
      </c>
      <c r="K1114" s="84"/>
      <c r="L1114" s="82" t="s">
        <v>13</v>
      </c>
      <c r="M1114" s="82"/>
      <c r="N1114" s="85">
        <v>480</v>
      </c>
      <c r="O1114" s="85"/>
    </row>
    <row r="1115" spans="1:15" ht="45" customHeight="1" x14ac:dyDescent="0.25">
      <c r="A1115" s="9" t="s">
        <v>390</v>
      </c>
      <c r="B1115" s="81" t="s">
        <v>408</v>
      </c>
      <c r="C1115" s="81"/>
      <c r="D1115" s="82">
        <f t="shared" si="0"/>
        <v>1</v>
      </c>
      <c r="E1115" s="82"/>
      <c r="F1115" s="83" t="s">
        <v>29</v>
      </c>
      <c r="G1115" s="83"/>
      <c r="H1115" s="84">
        <v>42114</v>
      </c>
      <c r="I1115" s="84"/>
      <c r="J1115" s="84">
        <v>42114</v>
      </c>
      <c r="K1115" s="84"/>
      <c r="L1115" s="82" t="s">
        <v>13</v>
      </c>
      <c r="M1115" s="82"/>
      <c r="N1115" s="85">
        <v>484</v>
      </c>
      <c r="O1115" s="85"/>
    </row>
    <row r="1116" spans="1:15" ht="45" customHeight="1" x14ac:dyDescent="0.25">
      <c r="A1116" s="9" t="s">
        <v>390</v>
      </c>
      <c r="B1116" s="81" t="s">
        <v>409</v>
      </c>
      <c r="C1116" s="81"/>
      <c r="D1116" s="82">
        <f t="shared" si="0"/>
        <v>1</v>
      </c>
      <c r="E1116" s="82"/>
      <c r="F1116" s="83" t="s">
        <v>29</v>
      </c>
      <c r="G1116" s="83"/>
      <c r="H1116" s="84">
        <v>42114</v>
      </c>
      <c r="I1116" s="84"/>
      <c r="J1116" s="84">
        <v>42114</v>
      </c>
      <c r="K1116" s="84"/>
      <c r="L1116" s="82" t="s">
        <v>13</v>
      </c>
      <c r="M1116" s="82"/>
      <c r="N1116" s="85">
        <v>184</v>
      </c>
      <c r="O1116" s="85"/>
    </row>
    <row r="1117" spans="1:15" ht="45" customHeight="1" x14ac:dyDescent="0.25">
      <c r="A1117" s="9" t="s">
        <v>390</v>
      </c>
      <c r="B1117" s="81" t="s">
        <v>410</v>
      </c>
      <c r="C1117" s="81"/>
      <c r="D1117" s="82">
        <f t="shared" si="0"/>
        <v>1</v>
      </c>
      <c r="E1117" s="82"/>
      <c r="F1117" s="83" t="s">
        <v>29</v>
      </c>
      <c r="G1117" s="83"/>
      <c r="H1117" s="84">
        <v>42112</v>
      </c>
      <c r="I1117" s="84"/>
      <c r="J1117" s="84">
        <v>42112</v>
      </c>
      <c r="K1117" s="84"/>
      <c r="L1117" s="82" t="s">
        <v>13</v>
      </c>
      <c r="M1117" s="82"/>
      <c r="N1117" s="85">
        <v>1518.7</v>
      </c>
      <c r="O1117" s="85"/>
    </row>
    <row r="1118" spans="1:15" ht="45" customHeight="1" x14ac:dyDescent="0.25">
      <c r="A1118" s="9" t="s">
        <v>390</v>
      </c>
      <c r="B1118" s="81" t="s">
        <v>411</v>
      </c>
      <c r="C1118" s="81"/>
      <c r="D1118" s="82">
        <f t="shared" si="0"/>
        <v>1</v>
      </c>
      <c r="E1118" s="82"/>
      <c r="F1118" s="83" t="s">
        <v>29</v>
      </c>
      <c r="G1118" s="83"/>
      <c r="H1118" s="84">
        <v>42088</v>
      </c>
      <c r="I1118" s="84"/>
      <c r="J1118" s="84">
        <v>42088</v>
      </c>
      <c r="K1118" s="84"/>
      <c r="L1118" s="82" t="s">
        <v>13</v>
      </c>
      <c r="M1118" s="82"/>
      <c r="N1118" s="85">
        <v>371</v>
      </c>
      <c r="O1118" s="85"/>
    </row>
    <row r="1119" spans="1:15" ht="45" customHeight="1" x14ac:dyDescent="0.25">
      <c r="A1119" s="9" t="s">
        <v>390</v>
      </c>
      <c r="B1119" s="81" t="s">
        <v>398</v>
      </c>
      <c r="C1119" s="81"/>
      <c r="D1119" s="82">
        <f t="shared" si="0"/>
        <v>1</v>
      </c>
      <c r="E1119" s="82"/>
      <c r="F1119" s="83" t="s">
        <v>29</v>
      </c>
      <c r="G1119" s="83"/>
      <c r="H1119" s="84">
        <v>42118</v>
      </c>
      <c r="I1119" s="84"/>
      <c r="J1119" s="84">
        <v>42118</v>
      </c>
      <c r="K1119" s="84"/>
      <c r="L1119" s="82" t="s">
        <v>13</v>
      </c>
      <c r="M1119" s="82"/>
      <c r="N1119" s="85">
        <v>301</v>
      </c>
      <c r="O1119" s="85"/>
    </row>
    <row r="1120" spans="1:15" ht="45" customHeight="1" x14ac:dyDescent="0.25">
      <c r="A1120" s="9" t="s">
        <v>390</v>
      </c>
      <c r="B1120" s="81" t="s">
        <v>406</v>
      </c>
      <c r="C1120" s="81"/>
      <c r="D1120" s="82">
        <f t="shared" si="0"/>
        <v>1</v>
      </c>
      <c r="E1120" s="82"/>
      <c r="F1120" s="83" t="s">
        <v>29</v>
      </c>
      <c r="G1120" s="83"/>
      <c r="H1120" s="84">
        <v>42116</v>
      </c>
      <c r="I1120" s="84"/>
      <c r="J1120" s="84">
        <v>42116</v>
      </c>
      <c r="K1120" s="84"/>
      <c r="L1120" s="82" t="s">
        <v>13</v>
      </c>
      <c r="M1120" s="82"/>
      <c r="N1120" s="85">
        <v>477</v>
      </c>
      <c r="O1120" s="85"/>
    </row>
    <row r="1121" spans="1:15" ht="45" customHeight="1" x14ac:dyDescent="0.25">
      <c r="A1121" s="9" t="s">
        <v>390</v>
      </c>
      <c r="B1121" s="81" t="s">
        <v>407</v>
      </c>
      <c r="C1121" s="81"/>
      <c r="D1121" s="82">
        <f t="shared" si="0"/>
        <v>1</v>
      </c>
      <c r="E1121" s="82"/>
      <c r="F1121" s="83" t="s">
        <v>29</v>
      </c>
      <c r="G1121" s="83"/>
      <c r="H1121" s="84">
        <v>42065</v>
      </c>
      <c r="I1121" s="84"/>
      <c r="J1121" s="84">
        <v>42065</v>
      </c>
      <c r="K1121" s="84"/>
      <c r="L1121" s="82" t="s">
        <v>13</v>
      </c>
      <c r="M1121" s="82"/>
      <c r="N1121" s="85">
        <v>540</v>
      </c>
      <c r="O1121" s="85"/>
    </row>
    <row r="1122" spans="1:15" ht="45" customHeight="1" x14ac:dyDescent="0.25">
      <c r="A1122" s="9" t="s">
        <v>390</v>
      </c>
      <c r="B1122" s="81" t="s">
        <v>408</v>
      </c>
      <c r="C1122" s="81"/>
      <c r="D1122" s="82">
        <f t="shared" si="0"/>
        <v>1</v>
      </c>
      <c r="E1122" s="82"/>
      <c r="F1122" s="83" t="s">
        <v>29</v>
      </c>
      <c r="G1122" s="83"/>
      <c r="H1122" s="84">
        <v>42114</v>
      </c>
      <c r="I1122" s="84"/>
      <c r="J1122" s="84">
        <v>42114</v>
      </c>
      <c r="K1122" s="84"/>
      <c r="L1122" s="82" t="s">
        <v>13</v>
      </c>
      <c r="M1122" s="82"/>
      <c r="N1122" s="85">
        <v>371</v>
      </c>
      <c r="O1122" s="85"/>
    </row>
    <row r="1123" spans="1:15" ht="45" customHeight="1" x14ac:dyDescent="0.25">
      <c r="A1123" s="9" t="s">
        <v>390</v>
      </c>
      <c r="B1123" s="81" t="s">
        <v>14</v>
      </c>
      <c r="C1123" s="81"/>
      <c r="D1123" s="82">
        <f t="shared" si="0"/>
        <v>1</v>
      </c>
      <c r="E1123" s="82"/>
      <c r="F1123" s="83" t="s">
        <v>15</v>
      </c>
      <c r="G1123" s="83"/>
      <c r="H1123" s="84">
        <v>42114</v>
      </c>
      <c r="I1123" s="84"/>
      <c r="J1123" s="84">
        <v>42114</v>
      </c>
      <c r="K1123" s="84"/>
      <c r="L1123" s="82" t="s">
        <v>13</v>
      </c>
      <c r="M1123" s="82"/>
      <c r="N1123" s="85">
        <v>206</v>
      </c>
      <c r="O1123" s="85"/>
    </row>
    <row r="1124" spans="1:15" ht="45" customHeight="1" x14ac:dyDescent="0.25">
      <c r="A1124" s="9" t="s">
        <v>390</v>
      </c>
      <c r="B1124" s="81" t="s">
        <v>412</v>
      </c>
      <c r="C1124" s="81"/>
      <c r="D1124" s="82">
        <f t="shared" si="0"/>
        <v>1</v>
      </c>
      <c r="E1124" s="82"/>
      <c r="F1124" s="83" t="s">
        <v>12</v>
      </c>
      <c r="G1124" s="83"/>
      <c r="H1124" s="84">
        <v>42131</v>
      </c>
      <c r="I1124" s="84"/>
      <c r="J1124" s="84">
        <v>42132</v>
      </c>
      <c r="K1124" s="84"/>
      <c r="L1124" s="82" t="s">
        <v>13</v>
      </c>
      <c r="M1124" s="82"/>
      <c r="N1124" s="85">
        <v>1420.98</v>
      </c>
      <c r="O1124" s="85"/>
    </row>
    <row r="1125" spans="1:15" ht="45" customHeight="1" x14ac:dyDescent="0.25">
      <c r="A1125" s="9" t="s">
        <v>390</v>
      </c>
      <c r="B1125" s="81" t="s">
        <v>412</v>
      </c>
      <c r="C1125" s="81"/>
      <c r="D1125" s="82">
        <f t="shared" si="0"/>
        <v>1</v>
      </c>
      <c r="E1125" s="82"/>
      <c r="F1125" s="83" t="s">
        <v>12</v>
      </c>
      <c r="G1125" s="83"/>
      <c r="H1125" s="84">
        <v>42131</v>
      </c>
      <c r="I1125" s="84"/>
      <c r="J1125" s="84">
        <v>42132</v>
      </c>
      <c r="K1125" s="84"/>
      <c r="L1125" s="82" t="s">
        <v>13</v>
      </c>
      <c r="M1125" s="82"/>
      <c r="N1125" s="85">
        <v>311</v>
      </c>
      <c r="O1125" s="85"/>
    </row>
    <row r="1126" spans="1:15" ht="45" customHeight="1" x14ac:dyDescent="0.25">
      <c r="A1126" s="9" t="s">
        <v>390</v>
      </c>
      <c r="B1126" s="81" t="s">
        <v>413</v>
      </c>
      <c r="C1126" s="81"/>
      <c r="D1126" s="82">
        <f t="shared" si="0"/>
        <v>1</v>
      </c>
      <c r="E1126" s="82"/>
      <c r="F1126" s="83" t="s">
        <v>29</v>
      </c>
      <c r="G1126" s="83"/>
      <c r="H1126" s="84">
        <v>42144</v>
      </c>
      <c r="I1126" s="84"/>
      <c r="J1126" s="84">
        <v>42144</v>
      </c>
      <c r="K1126" s="84"/>
      <c r="L1126" s="82" t="s">
        <v>13</v>
      </c>
      <c r="M1126" s="82"/>
      <c r="N1126" s="85">
        <v>484</v>
      </c>
      <c r="O1126" s="85"/>
    </row>
    <row r="1127" spans="1:15" ht="45" customHeight="1" x14ac:dyDescent="0.25">
      <c r="A1127" s="9" t="s">
        <v>390</v>
      </c>
      <c r="B1127" s="81" t="s">
        <v>414</v>
      </c>
      <c r="C1127" s="81"/>
      <c r="D1127" s="82">
        <f t="shared" si="0"/>
        <v>1</v>
      </c>
      <c r="E1127" s="82"/>
      <c r="F1127" s="83" t="s">
        <v>29</v>
      </c>
      <c r="G1127" s="83"/>
      <c r="H1127" s="84">
        <v>42153</v>
      </c>
      <c r="I1127" s="84"/>
      <c r="J1127" s="84">
        <v>42153</v>
      </c>
      <c r="K1127" s="84"/>
      <c r="L1127" s="82" t="s">
        <v>13</v>
      </c>
      <c r="M1127" s="82"/>
      <c r="N1127" s="85">
        <v>484</v>
      </c>
      <c r="O1127" s="85"/>
    </row>
    <row r="1128" spans="1:15" ht="45" customHeight="1" x14ac:dyDescent="0.25">
      <c r="A1128" s="9" t="s">
        <v>390</v>
      </c>
      <c r="B1128" s="81" t="s">
        <v>415</v>
      </c>
      <c r="C1128" s="81"/>
      <c r="D1128" s="82">
        <f t="shared" si="0"/>
        <v>1</v>
      </c>
      <c r="E1128" s="82"/>
      <c r="F1128" s="83" t="s">
        <v>29</v>
      </c>
      <c r="G1128" s="83"/>
      <c r="H1128" s="84">
        <v>42136</v>
      </c>
      <c r="I1128" s="84"/>
      <c r="J1128" s="84">
        <v>42136</v>
      </c>
      <c r="K1128" s="84"/>
      <c r="L1128" s="82" t="s">
        <v>13</v>
      </c>
      <c r="M1128" s="82"/>
      <c r="N1128" s="85">
        <v>184</v>
      </c>
      <c r="O1128" s="85"/>
    </row>
    <row r="1129" spans="1:15" ht="45" customHeight="1" x14ac:dyDescent="0.25">
      <c r="A1129" s="9" t="s">
        <v>390</v>
      </c>
      <c r="B1129" s="81" t="s">
        <v>416</v>
      </c>
      <c r="C1129" s="81"/>
      <c r="D1129" s="82">
        <f t="shared" si="0"/>
        <v>1</v>
      </c>
      <c r="E1129" s="82"/>
      <c r="F1129" s="83" t="s">
        <v>29</v>
      </c>
      <c r="G1129" s="83"/>
      <c r="H1129" s="84">
        <v>42142</v>
      </c>
      <c r="I1129" s="84"/>
      <c r="J1129" s="84">
        <v>42142</v>
      </c>
      <c r="K1129" s="84"/>
      <c r="L1129" s="82" t="s">
        <v>13</v>
      </c>
      <c r="M1129" s="82"/>
      <c r="N1129" s="85">
        <v>484</v>
      </c>
      <c r="O1129" s="85"/>
    </row>
    <row r="1130" spans="1:15" ht="45" customHeight="1" x14ac:dyDescent="0.25">
      <c r="A1130" s="9" t="s">
        <v>390</v>
      </c>
      <c r="B1130" s="81" t="s">
        <v>417</v>
      </c>
      <c r="C1130" s="81"/>
      <c r="D1130" s="82">
        <f t="shared" si="0"/>
        <v>1</v>
      </c>
      <c r="E1130" s="82"/>
      <c r="F1130" s="83" t="s">
        <v>29</v>
      </c>
      <c r="G1130" s="83"/>
      <c r="H1130" s="84">
        <v>42123</v>
      </c>
      <c r="I1130" s="84"/>
      <c r="J1130" s="84">
        <v>42123</v>
      </c>
      <c r="K1130" s="84"/>
      <c r="L1130" s="82" t="s">
        <v>13</v>
      </c>
      <c r="M1130" s="82"/>
      <c r="N1130" s="85">
        <v>484</v>
      </c>
      <c r="O1130" s="85"/>
    </row>
    <row r="1131" spans="1:15" ht="45" customHeight="1" x14ac:dyDescent="0.25">
      <c r="A1131" s="9" t="s">
        <v>390</v>
      </c>
      <c r="B1131" s="81" t="s">
        <v>418</v>
      </c>
      <c r="C1131" s="81"/>
      <c r="D1131" s="82">
        <f t="shared" si="0"/>
        <v>1</v>
      </c>
      <c r="E1131" s="82"/>
      <c r="F1131" s="83" t="s">
        <v>29</v>
      </c>
      <c r="G1131" s="83"/>
      <c r="H1131" s="84">
        <v>42132</v>
      </c>
      <c r="I1131" s="84"/>
      <c r="J1131" s="84">
        <v>42132</v>
      </c>
      <c r="K1131" s="84"/>
      <c r="L1131" s="82" t="s">
        <v>13</v>
      </c>
      <c r="M1131" s="82"/>
      <c r="N1131" s="85">
        <v>484</v>
      </c>
      <c r="O1131" s="85"/>
    </row>
    <row r="1132" spans="1:15" ht="45" customHeight="1" x14ac:dyDescent="0.25">
      <c r="A1132" s="9" t="s">
        <v>390</v>
      </c>
      <c r="B1132" s="81" t="s">
        <v>413</v>
      </c>
      <c r="C1132" s="81"/>
      <c r="D1132" s="82">
        <f t="shared" si="0"/>
        <v>1</v>
      </c>
      <c r="E1132" s="82"/>
      <c r="F1132" s="83" t="s">
        <v>29</v>
      </c>
      <c r="G1132" s="83"/>
      <c r="H1132" s="84">
        <v>42144</v>
      </c>
      <c r="I1132" s="84"/>
      <c r="J1132" s="84">
        <v>42144</v>
      </c>
      <c r="K1132" s="84"/>
      <c r="L1132" s="82" t="s">
        <v>13</v>
      </c>
      <c r="M1132" s="82"/>
      <c r="N1132" s="85">
        <v>340</v>
      </c>
      <c r="O1132" s="85"/>
    </row>
    <row r="1133" spans="1:15" ht="45" customHeight="1" x14ac:dyDescent="0.25">
      <c r="A1133" s="9" t="s">
        <v>390</v>
      </c>
      <c r="B1133" s="81" t="s">
        <v>414</v>
      </c>
      <c r="C1133" s="81"/>
      <c r="D1133" s="82">
        <f t="shared" si="0"/>
        <v>1</v>
      </c>
      <c r="E1133" s="82"/>
      <c r="F1133" s="83" t="s">
        <v>29</v>
      </c>
      <c r="G1133" s="83"/>
      <c r="H1133" s="84">
        <v>42153</v>
      </c>
      <c r="I1133" s="84"/>
      <c r="J1133" s="84">
        <v>42153</v>
      </c>
      <c r="K1133" s="84"/>
      <c r="L1133" s="82" t="s">
        <v>13</v>
      </c>
      <c r="M1133" s="82"/>
      <c r="N1133" s="85">
        <v>420</v>
      </c>
      <c r="O1133" s="85"/>
    </row>
    <row r="1134" spans="1:15" ht="45" customHeight="1" x14ac:dyDescent="0.25">
      <c r="A1134" s="9" t="s">
        <v>390</v>
      </c>
      <c r="B1134" s="81" t="s">
        <v>415</v>
      </c>
      <c r="C1134" s="81"/>
      <c r="D1134" s="82">
        <f t="shared" si="0"/>
        <v>1</v>
      </c>
      <c r="E1134" s="82"/>
      <c r="F1134" s="83" t="s">
        <v>29</v>
      </c>
      <c r="G1134" s="83"/>
      <c r="H1134" s="84">
        <v>42136</v>
      </c>
      <c r="I1134" s="84"/>
      <c r="J1134" s="84">
        <v>42136</v>
      </c>
      <c r="K1134" s="84"/>
      <c r="L1134" s="82" t="s">
        <v>13</v>
      </c>
      <c r="M1134" s="82"/>
      <c r="N1134" s="85">
        <v>654.5</v>
      </c>
      <c r="O1134" s="85"/>
    </row>
    <row r="1135" spans="1:15" ht="45" customHeight="1" x14ac:dyDescent="0.25">
      <c r="A1135" s="9" t="s">
        <v>390</v>
      </c>
      <c r="B1135" s="81" t="s">
        <v>416</v>
      </c>
      <c r="C1135" s="81"/>
      <c r="D1135" s="82">
        <f t="shared" si="0"/>
        <v>1</v>
      </c>
      <c r="E1135" s="82"/>
      <c r="F1135" s="83" t="s">
        <v>29</v>
      </c>
      <c r="G1135" s="83"/>
      <c r="H1135" s="84">
        <v>42142</v>
      </c>
      <c r="I1135" s="84"/>
      <c r="J1135" s="84">
        <v>42142</v>
      </c>
      <c r="K1135" s="84"/>
      <c r="L1135" s="82" t="s">
        <v>13</v>
      </c>
      <c r="M1135" s="82"/>
      <c r="N1135" s="85">
        <v>452</v>
      </c>
      <c r="O1135" s="85"/>
    </row>
    <row r="1136" spans="1:15" ht="45" customHeight="1" x14ac:dyDescent="0.25">
      <c r="A1136" s="9" t="s">
        <v>390</v>
      </c>
      <c r="B1136" s="81" t="s">
        <v>417</v>
      </c>
      <c r="C1136" s="81"/>
      <c r="D1136" s="82">
        <f t="shared" ref="D1136:D1199" si="1">C1136+1</f>
        <v>1</v>
      </c>
      <c r="E1136" s="82"/>
      <c r="F1136" s="83" t="s">
        <v>29</v>
      </c>
      <c r="G1136" s="83"/>
      <c r="H1136" s="84">
        <v>42123</v>
      </c>
      <c r="I1136" s="84"/>
      <c r="J1136" s="84">
        <v>42123</v>
      </c>
      <c r="K1136" s="84"/>
      <c r="L1136" s="82" t="s">
        <v>13</v>
      </c>
      <c r="M1136" s="82"/>
      <c r="N1136" s="85">
        <v>308</v>
      </c>
      <c r="O1136" s="85"/>
    </row>
    <row r="1137" spans="1:15" ht="45" customHeight="1" x14ac:dyDescent="0.25">
      <c r="A1137" s="9" t="s">
        <v>390</v>
      </c>
      <c r="B1137" s="81" t="s">
        <v>418</v>
      </c>
      <c r="C1137" s="81"/>
      <c r="D1137" s="82">
        <f t="shared" si="1"/>
        <v>1</v>
      </c>
      <c r="E1137" s="82"/>
      <c r="F1137" s="83" t="s">
        <v>29</v>
      </c>
      <c r="G1137" s="83"/>
      <c r="H1137" s="84">
        <v>42132</v>
      </c>
      <c r="I1137" s="84"/>
      <c r="J1137" s="84">
        <v>42132</v>
      </c>
      <c r="K1137" s="84"/>
      <c r="L1137" s="82" t="s">
        <v>13</v>
      </c>
      <c r="M1137" s="82"/>
      <c r="N1137" s="85">
        <v>358</v>
      </c>
      <c r="O1137" s="85"/>
    </row>
    <row r="1138" spans="1:15" ht="45" customHeight="1" x14ac:dyDescent="0.25">
      <c r="A1138" s="9" t="s">
        <v>390</v>
      </c>
      <c r="B1138" s="81" t="s">
        <v>14</v>
      </c>
      <c r="C1138" s="81"/>
      <c r="D1138" s="82">
        <f t="shared" si="1"/>
        <v>1</v>
      </c>
      <c r="E1138" s="82"/>
      <c r="F1138" s="83" t="s">
        <v>15</v>
      </c>
      <c r="G1138" s="83"/>
      <c r="H1138" s="84">
        <v>42131</v>
      </c>
      <c r="I1138" s="84"/>
      <c r="J1138" s="84">
        <v>42132</v>
      </c>
      <c r="K1138" s="84"/>
      <c r="L1138" s="82" t="s">
        <v>13</v>
      </c>
      <c r="M1138" s="82"/>
      <c r="N1138" s="85">
        <v>289</v>
      </c>
      <c r="O1138" s="85"/>
    </row>
    <row r="1139" spans="1:15" ht="45" customHeight="1" x14ac:dyDescent="0.25">
      <c r="A1139" s="9" t="s">
        <v>390</v>
      </c>
      <c r="B1139" s="81" t="s">
        <v>419</v>
      </c>
      <c r="C1139" s="81"/>
      <c r="D1139" s="82">
        <f t="shared" si="1"/>
        <v>1</v>
      </c>
      <c r="E1139" s="82"/>
      <c r="F1139" s="83" t="s">
        <v>420</v>
      </c>
      <c r="G1139" s="83"/>
      <c r="H1139" s="84">
        <v>42027</v>
      </c>
      <c r="I1139" s="84"/>
      <c r="J1139" s="84">
        <v>42029</v>
      </c>
      <c r="K1139" s="84"/>
      <c r="L1139" s="82" t="s">
        <v>13</v>
      </c>
      <c r="M1139" s="82"/>
      <c r="N1139" s="85">
        <v>550</v>
      </c>
      <c r="O1139" s="85"/>
    </row>
    <row r="1140" spans="1:15" ht="45" customHeight="1" x14ac:dyDescent="0.25">
      <c r="A1140" s="9" t="s">
        <v>390</v>
      </c>
      <c r="B1140" s="81" t="s">
        <v>398</v>
      </c>
      <c r="C1140" s="81"/>
      <c r="D1140" s="82">
        <f t="shared" si="1"/>
        <v>1</v>
      </c>
      <c r="E1140" s="82"/>
      <c r="F1140" s="83" t="s">
        <v>29</v>
      </c>
      <c r="G1140" s="83"/>
      <c r="H1140" s="84">
        <v>42135</v>
      </c>
      <c r="I1140" s="84"/>
      <c r="J1140" s="84">
        <v>42135</v>
      </c>
      <c r="K1140" s="84"/>
      <c r="L1140" s="82" t="s">
        <v>13</v>
      </c>
      <c r="M1140" s="82"/>
      <c r="N1140" s="85">
        <v>184</v>
      </c>
      <c r="O1140" s="85"/>
    </row>
    <row r="1141" spans="1:15" ht="45" customHeight="1" x14ac:dyDescent="0.25">
      <c r="A1141" s="9" t="s">
        <v>390</v>
      </c>
      <c r="B1141" s="81" t="s">
        <v>398</v>
      </c>
      <c r="C1141" s="81"/>
      <c r="D1141" s="82">
        <f t="shared" si="1"/>
        <v>1</v>
      </c>
      <c r="E1141" s="82"/>
      <c r="F1141" s="83" t="s">
        <v>29</v>
      </c>
      <c r="G1141" s="83"/>
      <c r="H1141" s="84">
        <v>42135</v>
      </c>
      <c r="I1141" s="84"/>
      <c r="J1141" s="84">
        <v>42135</v>
      </c>
      <c r="K1141" s="84"/>
      <c r="L1141" s="82" t="s">
        <v>13</v>
      </c>
      <c r="M1141" s="82"/>
      <c r="N1141" s="85">
        <v>326</v>
      </c>
      <c r="O1141" s="85"/>
    </row>
    <row r="1142" spans="1:15" ht="45" customHeight="1" x14ac:dyDescent="0.25">
      <c r="A1142" s="9" t="s">
        <v>390</v>
      </c>
      <c r="B1142" s="81" t="s">
        <v>398</v>
      </c>
      <c r="C1142" s="81"/>
      <c r="D1142" s="82">
        <f t="shared" si="1"/>
        <v>1</v>
      </c>
      <c r="E1142" s="82"/>
      <c r="F1142" s="83" t="s">
        <v>29</v>
      </c>
      <c r="G1142" s="83"/>
      <c r="H1142" s="84">
        <v>42135</v>
      </c>
      <c r="I1142" s="84"/>
      <c r="J1142" s="84">
        <v>42135</v>
      </c>
      <c r="K1142" s="84"/>
      <c r="L1142" s="82" t="s">
        <v>13</v>
      </c>
      <c r="M1142" s="82"/>
      <c r="N1142" s="85">
        <v>42</v>
      </c>
      <c r="O1142" s="85"/>
    </row>
    <row r="1143" spans="1:15" ht="45" customHeight="1" x14ac:dyDescent="0.25">
      <c r="A1143" s="9" t="s">
        <v>390</v>
      </c>
      <c r="B1143" s="81" t="s">
        <v>421</v>
      </c>
      <c r="C1143" s="81"/>
      <c r="D1143" s="82">
        <f t="shared" si="1"/>
        <v>1</v>
      </c>
      <c r="E1143" s="82"/>
      <c r="F1143" s="83" t="s">
        <v>29</v>
      </c>
      <c r="G1143" s="83"/>
      <c r="H1143" s="84">
        <v>42188</v>
      </c>
      <c r="I1143" s="84"/>
      <c r="J1143" s="84">
        <v>42188</v>
      </c>
      <c r="K1143" s="84"/>
      <c r="L1143" s="82" t="s">
        <v>13</v>
      </c>
      <c r="M1143" s="82"/>
      <c r="N1143" s="85">
        <v>419.6</v>
      </c>
      <c r="O1143" s="85"/>
    </row>
    <row r="1144" spans="1:15" ht="45" customHeight="1" x14ac:dyDescent="0.25">
      <c r="A1144" s="9" t="s">
        <v>390</v>
      </c>
      <c r="B1144" s="81" t="s">
        <v>421</v>
      </c>
      <c r="C1144" s="81"/>
      <c r="D1144" s="82">
        <f t="shared" si="1"/>
        <v>1</v>
      </c>
      <c r="E1144" s="82"/>
      <c r="F1144" s="83" t="s">
        <v>29</v>
      </c>
      <c r="G1144" s="83"/>
      <c r="H1144" s="84">
        <v>42181</v>
      </c>
      <c r="I1144" s="84"/>
      <c r="J1144" s="84">
        <v>42181</v>
      </c>
      <c r="K1144" s="84"/>
      <c r="L1144" s="82" t="s">
        <v>13</v>
      </c>
      <c r="M1144" s="82"/>
      <c r="N1144" s="85">
        <v>591.1</v>
      </c>
      <c r="O1144" s="85"/>
    </row>
    <row r="1145" spans="1:15" ht="45" customHeight="1" x14ac:dyDescent="0.25">
      <c r="A1145" s="9" t="s">
        <v>390</v>
      </c>
      <c r="B1145" s="81" t="s">
        <v>422</v>
      </c>
      <c r="C1145" s="81"/>
      <c r="D1145" s="82">
        <f t="shared" si="1"/>
        <v>1</v>
      </c>
      <c r="E1145" s="82"/>
      <c r="F1145" s="83" t="s">
        <v>29</v>
      </c>
      <c r="G1145" s="83"/>
      <c r="H1145" s="84">
        <v>42187</v>
      </c>
      <c r="I1145" s="84"/>
      <c r="J1145" s="84">
        <v>42187</v>
      </c>
      <c r="K1145" s="84"/>
      <c r="L1145" s="82" t="s">
        <v>13</v>
      </c>
      <c r="M1145" s="82"/>
      <c r="N1145" s="85">
        <v>256</v>
      </c>
      <c r="O1145" s="85"/>
    </row>
    <row r="1146" spans="1:15" ht="45" customHeight="1" x14ac:dyDescent="0.25">
      <c r="A1146" s="9" t="s">
        <v>390</v>
      </c>
      <c r="B1146" s="81" t="s">
        <v>423</v>
      </c>
      <c r="C1146" s="81"/>
      <c r="D1146" s="82">
        <f t="shared" si="1"/>
        <v>1</v>
      </c>
      <c r="E1146" s="82"/>
      <c r="F1146" s="83" t="s">
        <v>29</v>
      </c>
      <c r="G1146" s="83"/>
      <c r="H1146" s="84">
        <v>42177</v>
      </c>
      <c r="I1146" s="84"/>
      <c r="J1146" s="84">
        <v>42177</v>
      </c>
      <c r="K1146" s="84"/>
      <c r="L1146" s="82" t="s">
        <v>13</v>
      </c>
      <c r="M1146" s="82"/>
      <c r="N1146" s="85">
        <v>444</v>
      </c>
      <c r="O1146" s="85"/>
    </row>
    <row r="1147" spans="1:15" ht="45" customHeight="1" x14ac:dyDescent="0.25">
      <c r="A1147" s="9" t="s">
        <v>390</v>
      </c>
      <c r="B1147" s="81" t="s">
        <v>424</v>
      </c>
      <c r="C1147" s="81"/>
      <c r="D1147" s="82">
        <f t="shared" si="1"/>
        <v>1</v>
      </c>
      <c r="E1147" s="82"/>
      <c r="F1147" s="83" t="s">
        <v>29</v>
      </c>
      <c r="G1147" s="83"/>
      <c r="H1147" s="84">
        <v>42171</v>
      </c>
      <c r="I1147" s="84"/>
      <c r="J1147" s="84">
        <v>42171</v>
      </c>
      <c r="K1147" s="84"/>
      <c r="L1147" s="82" t="s">
        <v>13</v>
      </c>
      <c r="M1147" s="82"/>
      <c r="N1147" s="85">
        <v>534</v>
      </c>
      <c r="O1147" s="85"/>
    </row>
    <row r="1148" spans="1:15" ht="45" customHeight="1" x14ac:dyDescent="0.25">
      <c r="A1148" s="9" t="s">
        <v>390</v>
      </c>
      <c r="B1148" s="81" t="s">
        <v>425</v>
      </c>
      <c r="C1148" s="81"/>
      <c r="D1148" s="82">
        <f t="shared" si="1"/>
        <v>1</v>
      </c>
      <c r="E1148" s="82"/>
      <c r="F1148" s="83" t="s">
        <v>29</v>
      </c>
      <c r="G1148" s="83"/>
      <c r="H1148" s="84">
        <v>42179</v>
      </c>
      <c r="I1148" s="84"/>
      <c r="J1148" s="84">
        <v>42179</v>
      </c>
      <c r="K1148" s="84"/>
      <c r="L1148" s="82" t="s">
        <v>13</v>
      </c>
      <c r="M1148" s="82"/>
      <c r="N1148" s="85">
        <v>444</v>
      </c>
      <c r="O1148" s="85"/>
    </row>
    <row r="1149" spans="1:15" ht="45" customHeight="1" x14ac:dyDescent="0.25">
      <c r="A1149" s="9" t="s">
        <v>390</v>
      </c>
      <c r="B1149" s="81" t="s">
        <v>421</v>
      </c>
      <c r="C1149" s="81"/>
      <c r="D1149" s="82">
        <f t="shared" si="1"/>
        <v>1</v>
      </c>
      <c r="E1149" s="82"/>
      <c r="F1149" s="83" t="s">
        <v>29</v>
      </c>
      <c r="G1149" s="83"/>
      <c r="H1149" s="84">
        <v>42188</v>
      </c>
      <c r="I1149" s="84"/>
      <c r="J1149" s="84">
        <v>42188</v>
      </c>
      <c r="K1149" s="84"/>
      <c r="L1149" s="82" t="s">
        <v>13</v>
      </c>
      <c r="M1149" s="82"/>
      <c r="N1149" s="85">
        <v>358</v>
      </c>
      <c r="O1149" s="85"/>
    </row>
    <row r="1150" spans="1:15" ht="45" customHeight="1" x14ac:dyDescent="0.25">
      <c r="A1150" s="9" t="s">
        <v>390</v>
      </c>
      <c r="B1150" s="81" t="s">
        <v>421</v>
      </c>
      <c r="C1150" s="81"/>
      <c r="D1150" s="82">
        <f t="shared" si="1"/>
        <v>1</v>
      </c>
      <c r="E1150" s="82"/>
      <c r="F1150" s="83" t="s">
        <v>29</v>
      </c>
      <c r="G1150" s="83"/>
      <c r="H1150" s="84">
        <v>42181</v>
      </c>
      <c r="I1150" s="84"/>
      <c r="J1150" s="84">
        <v>42181</v>
      </c>
      <c r="K1150" s="84"/>
      <c r="L1150" s="82" t="s">
        <v>13</v>
      </c>
      <c r="M1150" s="82"/>
      <c r="N1150" s="85">
        <v>170</v>
      </c>
      <c r="O1150" s="85"/>
    </row>
    <row r="1151" spans="1:15" ht="45" customHeight="1" x14ac:dyDescent="0.25">
      <c r="A1151" s="9" t="s">
        <v>390</v>
      </c>
      <c r="B1151" s="81" t="s">
        <v>422</v>
      </c>
      <c r="C1151" s="81"/>
      <c r="D1151" s="82">
        <f t="shared" si="1"/>
        <v>1</v>
      </c>
      <c r="E1151" s="82"/>
      <c r="F1151" s="83" t="s">
        <v>29</v>
      </c>
      <c r="G1151" s="83"/>
      <c r="H1151" s="84">
        <v>42187</v>
      </c>
      <c r="I1151" s="84"/>
      <c r="J1151" s="84">
        <v>42187</v>
      </c>
      <c r="K1151" s="84"/>
      <c r="L1151" s="82" t="s">
        <v>13</v>
      </c>
      <c r="M1151" s="82"/>
      <c r="N1151" s="85">
        <v>120</v>
      </c>
      <c r="O1151" s="85"/>
    </row>
    <row r="1152" spans="1:15" ht="45" customHeight="1" x14ac:dyDescent="0.25">
      <c r="A1152" s="9" t="s">
        <v>390</v>
      </c>
      <c r="B1152" s="81" t="s">
        <v>423</v>
      </c>
      <c r="C1152" s="81"/>
      <c r="D1152" s="82">
        <f t="shared" si="1"/>
        <v>1</v>
      </c>
      <c r="E1152" s="82"/>
      <c r="F1152" s="83" t="s">
        <v>29</v>
      </c>
      <c r="G1152" s="83"/>
      <c r="H1152" s="84">
        <v>42177</v>
      </c>
      <c r="I1152" s="84"/>
      <c r="J1152" s="84">
        <v>42177</v>
      </c>
      <c r="K1152" s="84"/>
      <c r="L1152" s="82" t="s">
        <v>13</v>
      </c>
      <c r="M1152" s="82"/>
      <c r="N1152" s="85">
        <v>352</v>
      </c>
      <c r="O1152" s="85"/>
    </row>
    <row r="1153" spans="1:15" ht="45" customHeight="1" x14ac:dyDescent="0.25">
      <c r="A1153" s="9" t="s">
        <v>390</v>
      </c>
      <c r="B1153" s="81" t="s">
        <v>425</v>
      </c>
      <c r="C1153" s="81"/>
      <c r="D1153" s="82">
        <f t="shared" si="1"/>
        <v>1</v>
      </c>
      <c r="E1153" s="82"/>
      <c r="F1153" s="83" t="s">
        <v>29</v>
      </c>
      <c r="G1153" s="83"/>
      <c r="H1153" s="84">
        <v>42179</v>
      </c>
      <c r="I1153" s="84"/>
      <c r="J1153" s="84">
        <v>42179</v>
      </c>
      <c r="K1153" s="84"/>
      <c r="L1153" s="82" t="s">
        <v>13</v>
      </c>
      <c r="M1153" s="82"/>
      <c r="N1153" s="85">
        <v>468.98</v>
      </c>
      <c r="O1153" s="85"/>
    </row>
    <row r="1154" spans="1:15" ht="45" customHeight="1" x14ac:dyDescent="0.25">
      <c r="A1154" s="9" t="s">
        <v>390</v>
      </c>
      <c r="B1154" s="81" t="s">
        <v>424</v>
      </c>
      <c r="C1154" s="81"/>
      <c r="D1154" s="82">
        <f t="shared" si="1"/>
        <v>1</v>
      </c>
      <c r="E1154" s="82"/>
      <c r="F1154" s="83" t="s">
        <v>29</v>
      </c>
      <c r="G1154" s="83"/>
      <c r="H1154" s="84">
        <v>42171</v>
      </c>
      <c r="I1154" s="84"/>
      <c r="J1154" s="84">
        <v>42171</v>
      </c>
      <c r="K1154" s="84"/>
      <c r="L1154" s="82" t="s">
        <v>13</v>
      </c>
      <c r="M1154" s="82"/>
      <c r="N1154" s="85">
        <v>270</v>
      </c>
      <c r="O1154" s="85"/>
    </row>
    <row r="1155" spans="1:15" ht="45" customHeight="1" x14ac:dyDescent="0.25">
      <c r="A1155" s="9" t="s">
        <v>390</v>
      </c>
      <c r="B1155" s="81" t="s">
        <v>14</v>
      </c>
      <c r="C1155" s="81"/>
      <c r="D1155" s="82">
        <f t="shared" si="1"/>
        <v>1</v>
      </c>
      <c r="E1155" s="82"/>
      <c r="F1155" s="83" t="s">
        <v>15</v>
      </c>
      <c r="G1155" s="83"/>
      <c r="H1155" s="84">
        <v>42171</v>
      </c>
      <c r="I1155" s="84"/>
      <c r="J1155" s="84">
        <v>42171</v>
      </c>
      <c r="K1155" s="84"/>
      <c r="L1155" s="82" t="s">
        <v>13</v>
      </c>
      <c r="M1155" s="82"/>
      <c r="N1155" s="85">
        <v>42</v>
      </c>
      <c r="O1155" s="85"/>
    </row>
    <row r="1156" spans="1:15" ht="45" customHeight="1" x14ac:dyDescent="0.25">
      <c r="A1156" s="9" t="s">
        <v>390</v>
      </c>
      <c r="B1156" s="81" t="s">
        <v>426</v>
      </c>
      <c r="C1156" s="81"/>
      <c r="D1156" s="82">
        <f t="shared" si="1"/>
        <v>1</v>
      </c>
      <c r="E1156" s="82"/>
      <c r="F1156" s="83" t="s">
        <v>29</v>
      </c>
      <c r="G1156" s="83"/>
      <c r="H1156" s="84">
        <v>42149</v>
      </c>
      <c r="I1156" s="84"/>
      <c r="J1156" s="84">
        <v>42149</v>
      </c>
      <c r="K1156" s="84"/>
      <c r="L1156" s="82" t="s">
        <v>13</v>
      </c>
      <c r="M1156" s="82"/>
      <c r="N1156" s="85">
        <v>484</v>
      </c>
      <c r="O1156" s="85"/>
    </row>
    <row r="1157" spans="1:15" ht="45" customHeight="1" x14ac:dyDescent="0.25">
      <c r="A1157" s="9" t="s">
        <v>390</v>
      </c>
      <c r="B1157" s="81" t="s">
        <v>427</v>
      </c>
      <c r="C1157" s="81"/>
      <c r="D1157" s="82">
        <f t="shared" si="1"/>
        <v>1</v>
      </c>
      <c r="E1157" s="82"/>
      <c r="F1157" s="83" t="s">
        <v>29</v>
      </c>
      <c r="G1157" s="83"/>
      <c r="H1157" s="84">
        <v>42159</v>
      </c>
      <c r="I1157" s="84"/>
      <c r="J1157" s="84">
        <v>42159</v>
      </c>
      <c r="K1157" s="84"/>
      <c r="L1157" s="82" t="s">
        <v>13</v>
      </c>
      <c r="M1157" s="82"/>
      <c r="N1157" s="85">
        <v>591.1</v>
      </c>
      <c r="O1157" s="85"/>
    </row>
    <row r="1158" spans="1:15" ht="45" customHeight="1" x14ac:dyDescent="0.25">
      <c r="A1158" s="9" t="s">
        <v>390</v>
      </c>
      <c r="B1158" s="81" t="s">
        <v>428</v>
      </c>
      <c r="C1158" s="81"/>
      <c r="D1158" s="82">
        <f t="shared" si="1"/>
        <v>1</v>
      </c>
      <c r="E1158" s="82"/>
      <c r="F1158" s="83" t="s">
        <v>29</v>
      </c>
      <c r="G1158" s="83"/>
      <c r="H1158" s="84">
        <v>42130</v>
      </c>
      <c r="I1158" s="84"/>
      <c r="J1158" s="84">
        <v>42130</v>
      </c>
      <c r="K1158" s="84"/>
      <c r="L1158" s="82" t="s">
        <v>13</v>
      </c>
      <c r="M1158" s="82"/>
      <c r="N1158" s="85">
        <v>132</v>
      </c>
      <c r="O1158" s="85"/>
    </row>
    <row r="1159" spans="1:15" ht="45" customHeight="1" x14ac:dyDescent="0.25">
      <c r="A1159" s="9" t="s">
        <v>390</v>
      </c>
      <c r="B1159" s="81" t="s">
        <v>426</v>
      </c>
      <c r="C1159" s="81"/>
      <c r="D1159" s="82">
        <f t="shared" si="1"/>
        <v>1</v>
      </c>
      <c r="E1159" s="82"/>
      <c r="F1159" s="83" t="s">
        <v>29</v>
      </c>
      <c r="G1159" s="83"/>
      <c r="H1159" s="84">
        <v>42149</v>
      </c>
      <c r="I1159" s="84"/>
      <c r="J1159" s="84">
        <v>42149</v>
      </c>
      <c r="K1159" s="84"/>
      <c r="L1159" s="82" t="s">
        <v>13</v>
      </c>
      <c r="M1159" s="82"/>
      <c r="N1159" s="85">
        <v>380</v>
      </c>
      <c r="O1159" s="85"/>
    </row>
    <row r="1160" spans="1:15" ht="45" customHeight="1" x14ac:dyDescent="0.25">
      <c r="A1160" s="9" t="s">
        <v>390</v>
      </c>
      <c r="B1160" s="81" t="s">
        <v>427</v>
      </c>
      <c r="C1160" s="81"/>
      <c r="D1160" s="82">
        <f t="shared" si="1"/>
        <v>1</v>
      </c>
      <c r="E1160" s="82"/>
      <c r="F1160" s="83" t="s">
        <v>29</v>
      </c>
      <c r="G1160" s="83"/>
      <c r="H1160" s="84">
        <v>42159</v>
      </c>
      <c r="I1160" s="84"/>
      <c r="J1160" s="84">
        <v>42159</v>
      </c>
      <c r="K1160" s="84"/>
      <c r="L1160" s="82" t="s">
        <v>13</v>
      </c>
      <c r="M1160" s="82"/>
      <c r="N1160" s="85">
        <v>359</v>
      </c>
      <c r="O1160" s="85"/>
    </row>
    <row r="1161" spans="1:15" ht="45" customHeight="1" x14ac:dyDescent="0.25">
      <c r="A1161" s="9" t="s">
        <v>390</v>
      </c>
      <c r="B1161" s="81" t="s">
        <v>428</v>
      </c>
      <c r="C1161" s="81"/>
      <c r="D1161" s="82">
        <f t="shared" si="1"/>
        <v>1</v>
      </c>
      <c r="E1161" s="82"/>
      <c r="F1161" s="83" t="s">
        <v>29</v>
      </c>
      <c r="G1161" s="83"/>
      <c r="H1161" s="84">
        <v>42130</v>
      </c>
      <c r="I1161" s="84"/>
      <c r="J1161" s="84">
        <v>42130</v>
      </c>
      <c r="K1161" s="84"/>
      <c r="L1161" s="82" t="s">
        <v>13</v>
      </c>
      <c r="M1161" s="82"/>
      <c r="N1161" s="85">
        <v>184</v>
      </c>
      <c r="O1161" s="85"/>
    </row>
    <row r="1162" spans="1:15" ht="45" customHeight="1" x14ac:dyDescent="0.25">
      <c r="A1162" s="9" t="s">
        <v>390</v>
      </c>
      <c r="B1162" s="81" t="s">
        <v>429</v>
      </c>
      <c r="C1162" s="81"/>
      <c r="D1162" s="82">
        <f t="shared" si="1"/>
        <v>1</v>
      </c>
      <c r="E1162" s="82"/>
      <c r="F1162" s="83" t="s">
        <v>29</v>
      </c>
      <c r="G1162" s="83"/>
      <c r="H1162" s="84">
        <v>42054</v>
      </c>
      <c r="I1162" s="84"/>
      <c r="J1162" s="84">
        <v>42054</v>
      </c>
      <c r="K1162" s="84"/>
      <c r="L1162" s="82" t="s">
        <v>13</v>
      </c>
      <c r="M1162" s="82"/>
      <c r="N1162" s="85">
        <v>476</v>
      </c>
      <c r="O1162" s="85"/>
    </row>
    <row r="1163" spans="1:15" ht="45" customHeight="1" x14ac:dyDescent="0.25">
      <c r="A1163" s="9" t="s">
        <v>390</v>
      </c>
      <c r="B1163" s="81" t="s">
        <v>318</v>
      </c>
      <c r="C1163" s="81"/>
      <c r="D1163" s="82">
        <f t="shared" si="1"/>
        <v>1</v>
      </c>
      <c r="E1163" s="82"/>
      <c r="F1163" s="83" t="s">
        <v>29</v>
      </c>
      <c r="G1163" s="83"/>
      <c r="H1163" s="84">
        <v>42054</v>
      </c>
      <c r="I1163" s="84"/>
      <c r="J1163" s="84">
        <v>42054</v>
      </c>
      <c r="K1163" s="84"/>
      <c r="L1163" s="82" t="s">
        <v>13</v>
      </c>
      <c r="M1163" s="82"/>
      <c r="N1163" s="85">
        <v>345</v>
      </c>
      <c r="O1163" s="85"/>
    </row>
    <row r="1164" spans="1:15" ht="45" customHeight="1" x14ac:dyDescent="0.25">
      <c r="A1164" s="9" t="s">
        <v>390</v>
      </c>
      <c r="B1164" s="81" t="s">
        <v>430</v>
      </c>
      <c r="C1164" s="81"/>
      <c r="D1164" s="82">
        <f t="shared" si="1"/>
        <v>1</v>
      </c>
      <c r="E1164" s="82"/>
      <c r="F1164" s="83" t="s">
        <v>29</v>
      </c>
      <c r="G1164" s="83"/>
      <c r="H1164" s="84">
        <v>42177</v>
      </c>
      <c r="I1164" s="84"/>
      <c r="J1164" s="84">
        <v>42177</v>
      </c>
      <c r="K1164" s="84"/>
      <c r="L1164" s="82" t="s">
        <v>13</v>
      </c>
      <c r="M1164" s="82"/>
      <c r="N1164" s="85">
        <v>184</v>
      </c>
      <c r="O1164" s="85"/>
    </row>
    <row r="1165" spans="1:15" ht="45" customHeight="1" x14ac:dyDescent="0.25">
      <c r="A1165" s="9" t="s">
        <v>390</v>
      </c>
      <c r="B1165" s="81" t="s">
        <v>431</v>
      </c>
      <c r="C1165" s="81"/>
      <c r="D1165" s="82">
        <f t="shared" si="1"/>
        <v>1</v>
      </c>
      <c r="E1165" s="82"/>
      <c r="F1165" s="83" t="s">
        <v>29</v>
      </c>
      <c r="G1165" s="83"/>
      <c r="H1165" s="84">
        <v>42165</v>
      </c>
      <c r="I1165" s="84"/>
      <c r="J1165" s="84">
        <v>42180</v>
      </c>
      <c r="K1165" s="84"/>
      <c r="L1165" s="82" t="s">
        <v>13</v>
      </c>
      <c r="M1165" s="82"/>
      <c r="N1165" s="85">
        <v>484</v>
      </c>
      <c r="O1165" s="85"/>
    </row>
    <row r="1166" spans="1:15" ht="45" customHeight="1" x14ac:dyDescent="0.25">
      <c r="A1166" s="9" t="s">
        <v>390</v>
      </c>
      <c r="B1166" s="81" t="s">
        <v>432</v>
      </c>
      <c r="C1166" s="81"/>
      <c r="D1166" s="82">
        <f t="shared" si="1"/>
        <v>1</v>
      </c>
      <c r="E1166" s="82"/>
      <c r="F1166" s="83" t="s">
        <v>29</v>
      </c>
      <c r="G1166" s="83"/>
      <c r="H1166" s="84">
        <v>42151</v>
      </c>
      <c r="I1166" s="84"/>
      <c r="J1166" s="84">
        <v>42151</v>
      </c>
      <c r="K1166" s="84"/>
      <c r="L1166" s="82" t="s">
        <v>13</v>
      </c>
      <c r="M1166" s="82"/>
      <c r="N1166" s="85">
        <v>193</v>
      </c>
      <c r="O1166" s="85"/>
    </row>
    <row r="1167" spans="1:15" ht="45" customHeight="1" x14ac:dyDescent="0.25">
      <c r="A1167" s="9" t="s">
        <v>390</v>
      </c>
      <c r="B1167" s="81" t="s">
        <v>431</v>
      </c>
      <c r="C1167" s="81"/>
      <c r="D1167" s="82">
        <f t="shared" si="1"/>
        <v>1</v>
      </c>
      <c r="E1167" s="82"/>
      <c r="F1167" s="83" t="s">
        <v>29</v>
      </c>
      <c r="G1167" s="83"/>
      <c r="H1167" s="84">
        <v>42165</v>
      </c>
      <c r="I1167" s="84"/>
      <c r="J1167" s="84">
        <v>42180</v>
      </c>
      <c r="K1167" s="84"/>
      <c r="L1167" s="82" t="s">
        <v>13</v>
      </c>
      <c r="M1167" s="82"/>
      <c r="N1167" s="85">
        <v>400</v>
      </c>
      <c r="O1167" s="85"/>
    </row>
    <row r="1168" spans="1:15" ht="45" customHeight="1" x14ac:dyDescent="0.25">
      <c r="A1168" s="9" t="s">
        <v>390</v>
      </c>
      <c r="B1168" s="81" t="s">
        <v>433</v>
      </c>
      <c r="C1168" s="81"/>
      <c r="D1168" s="82">
        <f t="shared" si="1"/>
        <v>1</v>
      </c>
      <c r="E1168" s="82"/>
      <c r="F1168" s="83" t="s">
        <v>12</v>
      </c>
      <c r="G1168" s="83"/>
      <c r="H1168" s="84">
        <v>42068</v>
      </c>
      <c r="I1168" s="84"/>
      <c r="J1168" s="84">
        <v>42069</v>
      </c>
      <c r="K1168" s="84"/>
      <c r="L1168" s="82" t="s">
        <v>13</v>
      </c>
      <c r="M1168" s="82"/>
      <c r="N1168" s="85">
        <v>1576</v>
      </c>
      <c r="O1168" s="85"/>
    </row>
    <row r="1169" spans="1:15" ht="45" customHeight="1" x14ac:dyDescent="0.25">
      <c r="A1169" s="9" t="s">
        <v>390</v>
      </c>
      <c r="B1169" s="81" t="s">
        <v>434</v>
      </c>
      <c r="C1169" s="81"/>
      <c r="D1169" s="82">
        <f t="shared" si="1"/>
        <v>1</v>
      </c>
      <c r="E1169" s="82"/>
      <c r="F1169" s="83" t="s">
        <v>29</v>
      </c>
      <c r="G1169" s="83"/>
      <c r="H1169" s="84">
        <v>42219</v>
      </c>
      <c r="I1169" s="84"/>
      <c r="J1169" s="84">
        <v>42221</v>
      </c>
      <c r="K1169" s="84"/>
      <c r="L1169" s="82" t="s">
        <v>13</v>
      </c>
      <c r="M1169" s="82"/>
      <c r="N1169" s="85">
        <v>184</v>
      </c>
      <c r="O1169" s="85"/>
    </row>
    <row r="1170" spans="1:15" ht="45" customHeight="1" x14ac:dyDescent="0.25">
      <c r="A1170" s="9" t="s">
        <v>390</v>
      </c>
      <c r="B1170" s="81" t="s">
        <v>435</v>
      </c>
      <c r="C1170" s="81"/>
      <c r="D1170" s="82">
        <f t="shared" si="1"/>
        <v>1</v>
      </c>
      <c r="E1170" s="82"/>
      <c r="F1170" s="83" t="s">
        <v>29</v>
      </c>
      <c r="G1170" s="83"/>
      <c r="H1170" s="84">
        <v>42181</v>
      </c>
      <c r="I1170" s="84"/>
      <c r="J1170" s="84">
        <v>42187</v>
      </c>
      <c r="K1170" s="84"/>
      <c r="L1170" s="82" t="s">
        <v>13</v>
      </c>
      <c r="M1170" s="82"/>
      <c r="N1170" s="85">
        <v>220</v>
      </c>
      <c r="O1170" s="85"/>
    </row>
    <row r="1171" spans="1:15" ht="45" customHeight="1" x14ac:dyDescent="0.25">
      <c r="A1171" s="9" t="s">
        <v>390</v>
      </c>
      <c r="B1171" s="81" t="s">
        <v>436</v>
      </c>
      <c r="C1171" s="81"/>
      <c r="D1171" s="82">
        <f t="shared" si="1"/>
        <v>1</v>
      </c>
      <c r="E1171" s="82"/>
      <c r="F1171" s="83" t="s">
        <v>29</v>
      </c>
      <c r="G1171" s="83"/>
      <c r="H1171" s="84">
        <v>42214</v>
      </c>
      <c r="I1171" s="84"/>
      <c r="J1171" s="84">
        <v>42221</v>
      </c>
      <c r="K1171" s="84"/>
      <c r="L1171" s="82" t="s">
        <v>13</v>
      </c>
      <c r="M1171" s="82"/>
      <c r="N1171" s="85">
        <v>384</v>
      </c>
      <c r="O1171" s="85"/>
    </row>
    <row r="1172" spans="1:15" ht="45" customHeight="1" x14ac:dyDescent="0.25">
      <c r="A1172" s="9" t="s">
        <v>390</v>
      </c>
      <c r="B1172" s="81" t="s">
        <v>434</v>
      </c>
      <c r="C1172" s="81"/>
      <c r="D1172" s="82">
        <f t="shared" si="1"/>
        <v>1</v>
      </c>
      <c r="E1172" s="82"/>
      <c r="F1172" s="83" t="s">
        <v>29</v>
      </c>
      <c r="G1172" s="83"/>
      <c r="H1172" s="84">
        <v>42219</v>
      </c>
      <c r="I1172" s="84"/>
      <c r="J1172" s="84">
        <v>42221</v>
      </c>
      <c r="K1172" s="84"/>
      <c r="L1172" s="82" t="s">
        <v>13</v>
      </c>
      <c r="M1172" s="82"/>
      <c r="N1172" s="85">
        <v>160</v>
      </c>
      <c r="O1172" s="85"/>
    </row>
    <row r="1173" spans="1:15" ht="45" customHeight="1" x14ac:dyDescent="0.25">
      <c r="A1173" s="9" t="s">
        <v>390</v>
      </c>
      <c r="B1173" s="81" t="s">
        <v>437</v>
      </c>
      <c r="C1173" s="81"/>
      <c r="D1173" s="82">
        <f t="shared" si="1"/>
        <v>1</v>
      </c>
      <c r="E1173" s="82"/>
      <c r="F1173" s="83" t="s">
        <v>29</v>
      </c>
      <c r="G1173" s="83"/>
      <c r="H1173" s="84">
        <v>42181</v>
      </c>
      <c r="I1173" s="84"/>
      <c r="J1173" s="84">
        <v>42187</v>
      </c>
      <c r="K1173" s="84"/>
      <c r="L1173" s="82" t="s">
        <v>13</v>
      </c>
      <c r="M1173" s="82"/>
      <c r="N1173" s="85">
        <v>200</v>
      </c>
      <c r="O1173" s="85"/>
    </row>
    <row r="1174" spans="1:15" ht="45" customHeight="1" x14ac:dyDescent="0.25">
      <c r="A1174" s="9" t="s">
        <v>390</v>
      </c>
      <c r="B1174" s="81" t="s">
        <v>438</v>
      </c>
      <c r="C1174" s="81"/>
      <c r="D1174" s="82">
        <f t="shared" si="1"/>
        <v>1</v>
      </c>
      <c r="E1174" s="82"/>
      <c r="F1174" s="83" t="s">
        <v>29</v>
      </c>
      <c r="G1174" s="83"/>
      <c r="H1174" s="84">
        <v>42163</v>
      </c>
      <c r="I1174" s="84"/>
      <c r="J1174" s="84">
        <v>42163</v>
      </c>
      <c r="K1174" s="84"/>
      <c r="L1174" s="82" t="s">
        <v>13</v>
      </c>
      <c r="M1174" s="82"/>
      <c r="N1174" s="85">
        <v>484</v>
      </c>
      <c r="O1174" s="85"/>
    </row>
    <row r="1175" spans="1:15" ht="45" customHeight="1" x14ac:dyDescent="0.25">
      <c r="A1175" s="9" t="s">
        <v>390</v>
      </c>
      <c r="B1175" s="81" t="s">
        <v>398</v>
      </c>
      <c r="C1175" s="81"/>
      <c r="D1175" s="82">
        <f t="shared" si="1"/>
        <v>1</v>
      </c>
      <c r="E1175" s="82"/>
      <c r="F1175" s="83" t="s">
        <v>29</v>
      </c>
      <c r="G1175" s="83"/>
      <c r="H1175" s="84">
        <v>42146</v>
      </c>
      <c r="I1175" s="84"/>
      <c r="J1175" s="84">
        <v>42146</v>
      </c>
      <c r="K1175" s="84"/>
      <c r="L1175" s="82" t="s">
        <v>13</v>
      </c>
      <c r="M1175" s="82"/>
      <c r="N1175" s="85">
        <v>184</v>
      </c>
      <c r="O1175" s="85"/>
    </row>
    <row r="1176" spans="1:15" ht="45" customHeight="1" x14ac:dyDescent="0.25">
      <c r="A1176" s="9" t="s">
        <v>390</v>
      </c>
      <c r="B1176" s="81" t="s">
        <v>438</v>
      </c>
      <c r="C1176" s="81"/>
      <c r="D1176" s="82">
        <f t="shared" si="1"/>
        <v>1</v>
      </c>
      <c r="E1176" s="82"/>
      <c r="F1176" s="83" t="s">
        <v>29</v>
      </c>
      <c r="G1176" s="83"/>
      <c r="H1176" s="84">
        <v>42163</v>
      </c>
      <c r="I1176" s="84"/>
      <c r="J1176" s="84">
        <v>42163</v>
      </c>
      <c r="K1176" s="84"/>
      <c r="L1176" s="82" t="s">
        <v>13</v>
      </c>
      <c r="M1176" s="82"/>
      <c r="N1176" s="85">
        <v>272</v>
      </c>
      <c r="O1176" s="85"/>
    </row>
    <row r="1177" spans="1:15" ht="45" customHeight="1" x14ac:dyDescent="0.25">
      <c r="A1177" s="9" t="s">
        <v>390</v>
      </c>
      <c r="B1177" s="81" t="s">
        <v>398</v>
      </c>
      <c r="C1177" s="81"/>
      <c r="D1177" s="82">
        <f t="shared" si="1"/>
        <v>1</v>
      </c>
      <c r="E1177" s="82"/>
      <c r="F1177" s="83" t="s">
        <v>29</v>
      </c>
      <c r="G1177" s="83"/>
      <c r="H1177" s="84">
        <v>42146</v>
      </c>
      <c r="I1177" s="84"/>
      <c r="J1177" s="84">
        <v>42146</v>
      </c>
      <c r="K1177" s="84"/>
      <c r="L1177" s="82" t="s">
        <v>13</v>
      </c>
      <c r="M1177" s="82"/>
      <c r="N1177" s="85">
        <v>323</v>
      </c>
      <c r="O1177" s="85"/>
    </row>
    <row r="1178" spans="1:15" ht="45" customHeight="1" x14ac:dyDescent="0.25">
      <c r="A1178" s="9" t="s">
        <v>390</v>
      </c>
      <c r="B1178" s="81" t="s">
        <v>14</v>
      </c>
      <c r="C1178" s="81"/>
      <c r="D1178" s="82">
        <f t="shared" si="1"/>
        <v>1</v>
      </c>
      <c r="E1178" s="82"/>
      <c r="F1178" s="83" t="s">
        <v>15</v>
      </c>
      <c r="G1178" s="83"/>
      <c r="H1178" s="84">
        <v>42146</v>
      </c>
      <c r="I1178" s="84"/>
      <c r="J1178" s="84">
        <v>42146</v>
      </c>
      <c r="K1178" s="84"/>
      <c r="L1178" s="82" t="s">
        <v>13</v>
      </c>
      <c r="M1178" s="82"/>
      <c r="N1178" s="85">
        <v>42</v>
      </c>
      <c r="O1178" s="85"/>
    </row>
    <row r="1179" spans="1:15" ht="45" customHeight="1" x14ac:dyDescent="0.25">
      <c r="A1179" s="9" t="s">
        <v>390</v>
      </c>
      <c r="B1179" s="81" t="s">
        <v>16</v>
      </c>
      <c r="C1179" s="81"/>
      <c r="D1179" s="82">
        <f t="shared" si="1"/>
        <v>1</v>
      </c>
      <c r="E1179" s="82"/>
      <c r="F1179" s="83" t="s">
        <v>12</v>
      </c>
      <c r="G1179" s="83"/>
      <c r="H1179" s="84">
        <v>42142</v>
      </c>
      <c r="I1179" s="84"/>
      <c r="J1179" s="84">
        <v>42142</v>
      </c>
      <c r="K1179" s="84"/>
      <c r="L1179" s="82" t="s">
        <v>13</v>
      </c>
      <c r="M1179" s="82"/>
      <c r="N1179" s="85">
        <v>3252.54</v>
      </c>
      <c r="O1179" s="85"/>
    </row>
    <row r="1180" spans="1:15" ht="45" customHeight="1" x14ac:dyDescent="0.25">
      <c r="A1180" s="9" t="s">
        <v>390</v>
      </c>
      <c r="B1180" s="81" t="s">
        <v>16</v>
      </c>
      <c r="C1180" s="81"/>
      <c r="D1180" s="82">
        <f t="shared" si="1"/>
        <v>1</v>
      </c>
      <c r="E1180" s="82"/>
      <c r="F1180" s="83" t="s">
        <v>12</v>
      </c>
      <c r="G1180" s="83"/>
      <c r="H1180" s="84">
        <v>42142</v>
      </c>
      <c r="I1180" s="84"/>
      <c r="J1180" s="84">
        <v>42142</v>
      </c>
      <c r="K1180" s="84"/>
      <c r="L1180" s="82" t="s">
        <v>13</v>
      </c>
      <c r="M1180" s="82"/>
      <c r="N1180" s="85">
        <v>2049</v>
      </c>
      <c r="O1180" s="85"/>
    </row>
    <row r="1181" spans="1:15" ht="45" customHeight="1" x14ac:dyDescent="0.25">
      <c r="A1181" s="9" t="s">
        <v>390</v>
      </c>
      <c r="B1181" s="81" t="s">
        <v>439</v>
      </c>
      <c r="C1181" s="81"/>
      <c r="D1181" s="82">
        <f t="shared" si="1"/>
        <v>1</v>
      </c>
      <c r="E1181" s="82"/>
      <c r="F1181" s="83" t="s">
        <v>12</v>
      </c>
      <c r="G1181" s="83"/>
      <c r="H1181" s="84">
        <v>42243</v>
      </c>
      <c r="I1181" s="84"/>
      <c r="J1181" s="84">
        <v>42244</v>
      </c>
      <c r="K1181" s="84"/>
      <c r="L1181" s="82" t="s">
        <v>13</v>
      </c>
      <c r="M1181" s="82"/>
      <c r="N1181" s="85">
        <v>1400</v>
      </c>
      <c r="O1181" s="85"/>
    </row>
    <row r="1182" spans="1:15" ht="45" customHeight="1" x14ac:dyDescent="0.25">
      <c r="A1182" s="9" t="s">
        <v>390</v>
      </c>
      <c r="B1182" s="81" t="s">
        <v>439</v>
      </c>
      <c r="C1182" s="81"/>
      <c r="D1182" s="82">
        <f t="shared" si="1"/>
        <v>1</v>
      </c>
      <c r="E1182" s="82"/>
      <c r="F1182" s="83" t="s">
        <v>12</v>
      </c>
      <c r="G1182" s="83"/>
      <c r="H1182" s="84">
        <v>42243</v>
      </c>
      <c r="I1182" s="84"/>
      <c r="J1182" s="84">
        <v>42244</v>
      </c>
      <c r="K1182" s="84"/>
      <c r="L1182" s="82" t="s">
        <v>13</v>
      </c>
      <c r="M1182" s="82"/>
      <c r="N1182" s="85">
        <v>300</v>
      </c>
      <c r="O1182" s="85"/>
    </row>
    <row r="1183" spans="1:15" ht="45" customHeight="1" x14ac:dyDescent="0.25">
      <c r="A1183" s="9" t="s">
        <v>390</v>
      </c>
      <c r="B1183" s="81" t="s">
        <v>440</v>
      </c>
      <c r="C1183" s="81"/>
      <c r="D1183" s="82">
        <f t="shared" si="1"/>
        <v>1</v>
      </c>
      <c r="E1183" s="82"/>
      <c r="F1183" s="83" t="s">
        <v>29</v>
      </c>
      <c r="G1183" s="83"/>
      <c r="H1183" s="84">
        <v>42243</v>
      </c>
      <c r="I1183" s="84"/>
      <c r="J1183" s="84">
        <v>42243</v>
      </c>
      <c r="K1183" s="84"/>
      <c r="L1183" s="82" t="s">
        <v>13</v>
      </c>
      <c r="M1183" s="82"/>
      <c r="N1183" s="85">
        <v>484.01</v>
      </c>
      <c r="O1183" s="85"/>
    </row>
    <row r="1184" spans="1:15" ht="45" customHeight="1" x14ac:dyDescent="0.25">
      <c r="A1184" s="9" t="s">
        <v>390</v>
      </c>
      <c r="B1184" s="81" t="s">
        <v>441</v>
      </c>
      <c r="C1184" s="81"/>
      <c r="D1184" s="82">
        <f t="shared" si="1"/>
        <v>1</v>
      </c>
      <c r="E1184" s="82"/>
      <c r="F1184" s="83" t="s">
        <v>29</v>
      </c>
      <c r="G1184" s="83"/>
      <c r="H1184" s="84">
        <v>42243</v>
      </c>
      <c r="I1184" s="84"/>
      <c r="J1184" s="84">
        <v>42243</v>
      </c>
      <c r="K1184" s="84"/>
      <c r="L1184" s="82" t="s">
        <v>13</v>
      </c>
      <c r="M1184" s="82"/>
      <c r="N1184" s="85">
        <v>345</v>
      </c>
      <c r="O1184" s="85"/>
    </row>
    <row r="1185" spans="1:15" ht="45" customHeight="1" x14ac:dyDescent="0.25">
      <c r="A1185" s="9" t="s">
        <v>390</v>
      </c>
      <c r="B1185" s="81" t="s">
        <v>442</v>
      </c>
      <c r="C1185" s="81"/>
      <c r="D1185" s="82">
        <f t="shared" si="1"/>
        <v>1</v>
      </c>
      <c r="E1185" s="82"/>
      <c r="F1185" s="83" t="s">
        <v>29</v>
      </c>
      <c r="G1185" s="83"/>
      <c r="H1185" s="84">
        <v>42272</v>
      </c>
      <c r="I1185" s="84"/>
      <c r="J1185" s="84">
        <v>42272</v>
      </c>
      <c r="K1185" s="84"/>
      <c r="L1185" s="82" t="s">
        <v>13</v>
      </c>
      <c r="M1185" s="82"/>
      <c r="N1185" s="85">
        <v>484</v>
      </c>
      <c r="O1185" s="85"/>
    </row>
    <row r="1186" spans="1:15" ht="45" customHeight="1" x14ac:dyDescent="0.25">
      <c r="A1186" s="9" t="s">
        <v>390</v>
      </c>
      <c r="B1186" s="81" t="s">
        <v>443</v>
      </c>
      <c r="C1186" s="81"/>
      <c r="D1186" s="82">
        <f t="shared" si="1"/>
        <v>1</v>
      </c>
      <c r="E1186" s="82"/>
      <c r="F1186" s="83" t="s">
        <v>29</v>
      </c>
      <c r="G1186" s="83"/>
      <c r="H1186" s="84">
        <v>42285</v>
      </c>
      <c r="I1186" s="84"/>
      <c r="J1186" s="84">
        <v>42226</v>
      </c>
      <c r="K1186" s="84"/>
      <c r="L1186" s="82" t="s">
        <v>13</v>
      </c>
      <c r="M1186" s="82"/>
      <c r="N1186" s="85">
        <v>484</v>
      </c>
      <c r="O1186" s="85"/>
    </row>
    <row r="1187" spans="1:15" ht="45" customHeight="1" x14ac:dyDescent="0.25">
      <c r="A1187" s="9" t="s">
        <v>390</v>
      </c>
      <c r="B1187" s="81" t="s">
        <v>443</v>
      </c>
      <c r="C1187" s="81"/>
      <c r="D1187" s="82">
        <f t="shared" si="1"/>
        <v>1</v>
      </c>
      <c r="E1187" s="82"/>
      <c r="F1187" s="83" t="s">
        <v>29</v>
      </c>
      <c r="G1187" s="83"/>
      <c r="H1187" s="84">
        <v>42221</v>
      </c>
      <c r="I1187" s="84"/>
      <c r="J1187" s="84">
        <v>42221</v>
      </c>
      <c r="K1187" s="84"/>
      <c r="L1187" s="82" t="s">
        <v>13</v>
      </c>
      <c r="M1187" s="82"/>
      <c r="N1187" s="85">
        <v>384</v>
      </c>
      <c r="O1187" s="85"/>
    </row>
    <row r="1188" spans="1:15" ht="45" customHeight="1" x14ac:dyDescent="0.25">
      <c r="A1188" s="9" t="s">
        <v>390</v>
      </c>
      <c r="B1188" s="81" t="s">
        <v>442</v>
      </c>
      <c r="C1188" s="81"/>
      <c r="D1188" s="82">
        <f t="shared" si="1"/>
        <v>1</v>
      </c>
      <c r="E1188" s="82"/>
      <c r="F1188" s="83" t="s">
        <v>29</v>
      </c>
      <c r="G1188" s="83"/>
      <c r="H1188" s="84">
        <v>42272</v>
      </c>
      <c r="I1188" s="84"/>
      <c r="J1188" s="84">
        <v>42272</v>
      </c>
      <c r="K1188" s="84"/>
      <c r="L1188" s="82" t="s">
        <v>13</v>
      </c>
      <c r="M1188" s="82"/>
      <c r="N1188" s="85">
        <v>280</v>
      </c>
      <c r="O1188" s="85"/>
    </row>
    <row r="1189" spans="1:15" ht="45" customHeight="1" x14ac:dyDescent="0.25">
      <c r="A1189" s="9" t="s">
        <v>390</v>
      </c>
      <c r="B1189" s="81" t="s">
        <v>14</v>
      </c>
      <c r="C1189" s="81"/>
      <c r="D1189" s="82">
        <f t="shared" si="1"/>
        <v>1</v>
      </c>
      <c r="E1189" s="82"/>
      <c r="F1189" s="83" t="s">
        <v>15</v>
      </c>
      <c r="G1189" s="83"/>
      <c r="H1189" s="84">
        <v>42272</v>
      </c>
      <c r="I1189" s="84"/>
      <c r="J1189" s="84">
        <v>42272</v>
      </c>
      <c r="K1189" s="84"/>
      <c r="L1189" s="82" t="s">
        <v>13</v>
      </c>
      <c r="M1189" s="82"/>
      <c r="N1189" s="85">
        <v>28</v>
      </c>
      <c r="O1189" s="85"/>
    </row>
    <row r="1190" spans="1:15" ht="45" customHeight="1" x14ac:dyDescent="0.25">
      <c r="A1190" s="9" t="s">
        <v>390</v>
      </c>
      <c r="B1190" s="81" t="s">
        <v>444</v>
      </c>
      <c r="C1190" s="81"/>
      <c r="D1190" s="82">
        <f t="shared" si="1"/>
        <v>1</v>
      </c>
      <c r="E1190" s="82"/>
      <c r="F1190" s="83" t="s">
        <v>29</v>
      </c>
      <c r="G1190" s="83"/>
      <c r="H1190" s="84">
        <v>42212</v>
      </c>
      <c r="I1190" s="84"/>
      <c r="J1190" s="84">
        <v>42212</v>
      </c>
      <c r="K1190" s="84"/>
      <c r="L1190" s="82" t="s">
        <v>13</v>
      </c>
      <c r="M1190" s="82"/>
      <c r="N1190" s="85">
        <v>484</v>
      </c>
      <c r="O1190" s="85"/>
    </row>
    <row r="1191" spans="1:15" ht="45" customHeight="1" x14ac:dyDescent="0.25">
      <c r="A1191" s="9" t="s">
        <v>390</v>
      </c>
      <c r="B1191" s="81" t="s">
        <v>444</v>
      </c>
      <c r="C1191" s="81"/>
      <c r="D1191" s="82">
        <f t="shared" si="1"/>
        <v>1</v>
      </c>
      <c r="E1191" s="82"/>
      <c r="F1191" s="83" t="s">
        <v>29</v>
      </c>
      <c r="G1191" s="83"/>
      <c r="H1191" s="84">
        <v>42212</v>
      </c>
      <c r="I1191" s="84"/>
      <c r="J1191" s="84">
        <v>42212</v>
      </c>
      <c r="K1191" s="84"/>
      <c r="L1191" s="82" t="s">
        <v>13</v>
      </c>
      <c r="M1191" s="82"/>
      <c r="N1191" s="85">
        <v>280</v>
      </c>
      <c r="O1191" s="85"/>
    </row>
    <row r="1192" spans="1:15" ht="45" customHeight="1" x14ac:dyDescent="0.25">
      <c r="A1192" s="9" t="s">
        <v>390</v>
      </c>
      <c r="B1192" s="81" t="s">
        <v>14</v>
      </c>
      <c r="C1192" s="81"/>
      <c r="D1192" s="82">
        <f t="shared" si="1"/>
        <v>1</v>
      </c>
      <c r="E1192" s="82"/>
      <c r="F1192" s="83" t="s">
        <v>15</v>
      </c>
      <c r="G1192" s="83"/>
      <c r="H1192" s="84">
        <v>42212</v>
      </c>
      <c r="I1192" s="84"/>
      <c r="J1192" s="84">
        <v>42212</v>
      </c>
      <c r="K1192" s="84"/>
      <c r="L1192" s="82" t="s">
        <v>13</v>
      </c>
      <c r="M1192" s="82"/>
      <c r="N1192" s="85">
        <v>19</v>
      </c>
      <c r="O1192" s="85"/>
    </row>
    <row r="1193" spans="1:15" ht="45" customHeight="1" x14ac:dyDescent="0.25">
      <c r="A1193" s="9" t="s">
        <v>390</v>
      </c>
      <c r="B1193" s="81" t="s">
        <v>14</v>
      </c>
      <c r="C1193" s="81"/>
      <c r="D1193" s="82">
        <f t="shared" si="1"/>
        <v>1</v>
      </c>
      <c r="E1193" s="82"/>
      <c r="F1193" s="83" t="s">
        <v>15</v>
      </c>
      <c r="G1193" s="83"/>
      <c r="H1193" s="84">
        <v>42222</v>
      </c>
      <c r="I1193" s="84"/>
      <c r="J1193" s="84">
        <v>42222</v>
      </c>
      <c r="K1193" s="84"/>
      <c r="L1193" s="82" t="s">
        <v>13</v>
      </c>
      <c r="M1193" s="82"/>
      <c r="N1193" s="85">
        <v>1323.69</v>
      </c>
      <c r="O1193" s="85"/>
    </row>
    <row r="1194" spans="1:15" ht="45" customHeight="1" x14ac:dyDescent="0.25">
      <c r="A1194" s="9" t="s">
        <v>390</v>
      </c>
      <c r="B1194" s="81" t="s">
        <v>445</v>
      </c>
      <c r="C1194" s="81"/>
      <c r="D1194" s="82">
        <f t="shared" si="1"/>
        <v>1</v>
      </c>
      <c r="E1194" s="82"/>
      <c r="F1194" s="83" t="s">
        <v>29</v>
      </c>
      <c r="G1194" s="83"/>
      <c r="H1194" s="84">
        <v>42241</v>
      </c>
      <c r="I1194" s="84"/>
      <c r="J1194" s="84">
        <v>42247</v>
      </c>
      <c r="K1194" s="84"/>
      <c r="L1194" s="82" t="s">
        <v>13</v>
      </c>
      <c r="M1194" s="82"/>
      <c r="N1194" s="85">
        <v>484</v>
      </c>
      <c r="O1194" s="85"/>
    </row>
    <row r="1195" spans="1:15" ht="45" customHeight="1" x14ac:dyDescent="0.25">
      <c r="A1195" s="9" t="s">
        <v>390</v>
      </c>
      <c r="B1195" s="81" t="s">
        <v>445</v>
      </c>
      <c r="C1195" s="81"/>
      <c r="D1195" s="82">
        <f t="shared" si="1"/>
        <v>1</v>
      </c>
      <c r="E1195" s="82"/>
      <c r="F1195" s="83" t="s">
        <v>29</v>
      </c>
      <c r="G1195" s="83"/>
      <c r="H1195" s="84">
        <v>42241</v>
      </c>
      <c r="I1195" s="84"/>
      <c r="J1195" s="84">
        <v>42247</v>
      </c>
      <c r="K1195" s="84"/>
      <c r="L1195" s="82" t="s">
        <v>13</v>
      </c>
      <c r="M1195" s="82"/>
      <c r="N1195" s="85">
        <v>379</v>
      </c>
      <c r="O1195" s="85"/>
    </row>
    <row r="1196" spans="1:15" ht="45" customHeight="1" x14ac:dyDescent="0.25">
      <c r="A1196" s="9" t="s">
        <v>390</v>
      </c>
      <c r="B1196" s="81" t="s">
        <v>14</v>
      </c>
      <c r="C1196" s="81"/>
      <c r="D1196" s="82">
        <f t="shared" si="1"/>
        <v>1</v>
      </c>
      <c r="E1196" s="82"/>
      <c r="F1196" s="83" t="s">
        <v>15</v>
      </c>
      <c r="G1196" s="83"/>
      <c r="H1196" s="84">
        <v>42241</v>
      </c>
      <c r="I1196" s="84"/>
      <c r="J1196" s="84">
        <v>42241</v>
      </c>
      <c r="K1196" s="84"/>
      <c r="L1196" s="82" t="s">
        <v>13</v>
      </c>
      <c r="M1196" s="82"/>
      <c r="N1196" s="85">
        <v>19</v>
      </c>
      <c r="O1196" s="85"/>
    </row>
    <row r="1197" spans="1:15" ht="45" customHeight="1" x14ac:dyDescent="0.25">
      <c r="A1197" s="9" t="s">
        <v>390</v>
      </c>
      <c r="B1197" s="81" t="s">
        <v>446</v>
      </c>
      <c r="C1197" s="81"/>
      <c r="D1197" s="82">
        <f t="shared" si="1"/>
        <v>1</v>
      </c>
      <c r="E1197" s="82"/>
      <c r="F1197" s="83" t="s">
        <v>12</v>
      </c>
      <c r="G1197" s="83"/>
      <c r="H1197" s="84">
        <v>42296</v>
      </c>
      <c r="I1197" s="84"/>
      <c r="J1197" s="84">
        <v>42298</v>
      </c>
      <c r="K1197" s="84"/>
      <c r="L1197" s="82" t="s">
        <v>13</v>
      </c>
      <c r="M1197" s="82"/>
      <c r="N1197" s="85">
        <v>5055</v>
      </c>
      <c r="O1197" s="85"/>
    </row>
    <row r="1198" spans="1:15" ht="45" customHeight="1" x14ac:dyDescent="0.25">
      <c r="A1198" s="9" t="s">
        <v>390</v>
      </c>
      <c r="B1198" s="81" t="s">
        <v>446</v>
      </c>
      <c r="C1198" s="81"/>
      <c r="D1198" s="82">
        <f t="shared" si="1"/>
        <v>1</v>
      </c>
      <c r="E1198" s="82"/>
      <c r="F1198" s="83" t="s">
        <v>12</v>
      </c>
      <c r="G1198" s="83"/>
      <c r="H1198" s="84">
        <v>42296</v>
      </c>
      <c r="I1198" s="84"/>
      <c r="J1198" s="84">
        <v>42298</v>
      </c>
      <c r="K1198" s="84"/>
      <c r="L1198" s="82" t="s">
        <v>13</v>
      </c>
      <c r="M1198" s="82"/>
      <c r="N1198" s="85">
        <v>4424</v>
      </c>
      <c r="O1198" s="85"/>
    </row>
    <row r="1199" spans="1:15" ht="45" customHeight="1" x14ac:dyDescent="0.25">
      <c r="A1199" s="9" t="s">
        <v>390</v>
      </c>
      <c r="B1199" s="81" t="s">
        <v>447</v>
      </c>
      <c r="C1199" s="81"/>
      <c r="D1199" s="82">
        <f t="shared" si="1"/>
        <v>1</v>
      </c>
      <c r="E1199" s="82"/>
      <c r="F1199" s="83" t="s">
        <v>29</v>
      </c>
      <c r="G1199" s="83"/>
      <c r="H1199" s="84">
        <v>42264</v>
      </c>
      <c r="I1199" s="84"/>
      <c r="J1199" s="84">
        <v>42270</v>
      </c>
      <c r="K1199" s="84"/>
      <c r="L1199" s="82" t="s">
        <v>13</v>
      </c>
      <c r="M1199" s="82"/>
      <c r="N1199" s="85">
        <v>384</v>
      </c>
      <c r="O1199" s="85"/>
    </row>
    <row r="1200" spans="1:15" ht="45" customHeight="1" x14ac:dyDescent="0.25">
      <c r="A1200" s="9" t="s">
        <v>390</v>
      </c>
      <c r="B1200" s="81" t="s">
        <v>14</v>
      </c>
      <c r="C1200" s="81"/>
      <c r="D1200" s="82">
        <f t="shared" ref="D1200:D1263" si="2">C1200+1</f>
        <v>1</v>
      </c>
      <c r="E1200" s="82"/>
      <c r="F1200" s="83" t="s">
        <v>15</v>
      </c>
      <c r="G1200" s="83"/>
      <c r="H1200" s="84">
        <v>42264</v>
      </c>
      <c r="I1200" s="84"/>
      <c r="J1200" s="84">
        <v>42264</v>
      </c>
      <c r="K1200" s="84"/>
      <c r="L1200" s="82" t="s">
        <v>13</v>
      </c>
      <c r="M1200" s="82"/>
      <c r="N1200" s="85">
        <v>788.48</v>
      </c>
      <c r="O1200" s="85"/>
    </row>
    <row r="1201" spans="1:15" ht="45" customHeight="1" x14ac:dyDescent="0.25">
      <c r="A1201" s="9" t="s">
        <v>390</v>
      </c>
      <c r="B1201" s="81" t="s">
        <v>448</v>
      </c>
      <c r="C1201" s="81"/>
      <c r="D1201" s="82">
        <f t="shared" si="2"/>
        <v>1</v>
      </c>
      <c r="E1201" s="82"/>
      <c r="F1201" s="83" t="s">
        <v>29</v>
      </c>
      <c r="G1201" s="83"/>
      <c r="H1201" s="84">
        <v>42265</v>
      </c>
      <c r="I1201" s="84"/>
      <c r="J1201" s="84">
        <v>42275</v>
      </c>
      <c r="K1201" s="84"/>
      <c r="L1201" s="82" t="s">
        <v>13</v>
      </c>
      <c r="M1201" s="82"/>
      <c r="N1201" s="85">
        <v>484</v>
      </c>
      <c r="O1201" s="85"/>
    </row>
    <row r="1202" spans="1:15" ht="45" customHeight="1" x14ac:dyDescent="0.25">
      <c r="A1202" s="9" t="s">
        <v>390</v>
      </c>
      <c r="B1202" s="81" t="s">
        <v>449</v>
      </c>
      <c r="C1202" s="81"/>
      <c r="D1202" s="82">
        <f t="shared" si="2"/>
        <v>1</v>
      </c>
      <c r="E1202" s="82"/>
      <c r="F1202" s="83" t="s">
        <v>29</v>
      </c>
      <c r="G1202" s="83"/>
      <c r="H1202" s="84">
        <v>42269</v>
      </c>
      <c r="I1202" s="84"/>
      <c r="J1202" s="84">
        <v>42275</v>
      </c>
      <c r="K1202" s="84"/>
      <c r="L1202" s="82" t="s">
        <v>13</v>
      </c>
      <c r="M1202" s="82"/>
      <c r="N1202" s="85">
        <v>384</v>
      </c>
      <c r="O1202" s="85"/>
    </row>
    <row r="1203" spans="1:15" ht="45" customHeight="1" x14ac:dyDescent="0.25">
      <c r="A1203" s="9" t="s">
        <v>390</v>
      </c>
      <c r="B1203" s="81" t="s">
        <v>448</v>
      </c>
      <c r="C1203" s="81"/>
      <c r="D1203" s="82">
        <f t="shared" si="2"/>
        <v>1</v>
      </c>
      <c r="E1203" s="82"/>
      <c r="F1203" s="83" t="s">
        <v>29</v>
      </c>
      <c r="G1203" s="83"/>
      <c r="H1203" s="84">
        <v>42265</v>
      </c>
      <c r="I1203" s="84"/>
      <c r="J1203" s="84">
        <v>42275</v>
      </c>
      <c r="K1203" s="84"/>
      <c r="L1203" s="82" t="s">
        <v>13</v>
      </c>
      <c r="M1203" s="82"/>
      <c r="N1203" s="85">
        <v>404</v>
      </c>
      <c r="O1203" s="85"/>
    </row>
    <row r="1204" spans="1:15" ht="45" customHeight="1" x14ac:dyDescent="0.25">
      <c r="A1204" s="9" t="s">
        <v>390</v>
      </c>
      <c r="B1204" s="81" t="s">
        <v>450</v>
      </c>
      <c r="C1204" s="81"/>
      <c r="D1204" s="82">
        <f t="shared" si="2"/>
        <v>1</v>
      </c>
      <c r="E1204" s="82"/>
      <c r="F1204" s="83" t="s">
        <v>29</v>
      </c>
      <c r="G1204" s="83"/>
      <c r="H1204" s="84">
        <v>42269</v>
      </c>
      <c r="I1204" s="84"/>
      <c r="J1204" s="84">
        <v>42275</v>
      </c>
      <c r="K1204" s="84"/>
      <c r="L1204" s="82" t="s">
        <v>13</v>
      </c>
      <c r="M1204" s="82"/>
      <c r="N1204" s="85">
        <v>138</v>
      </c>
      <c r="O1204" s="85"/>
    </row>
    <row r="1205" spans="1:15" ht="45" customHeight="1" x14ac:dyDescent="0.25">
      <c r="A1205" s="9" t="s">
        <v>390</v>
      </c>
      <c r="B1205" s="81" t="s">
        <v>451</v>
      </c>
      <c r="C1205" s="81"/>
      <c r="D1205" s="82">
        <f t="shared" si="2"/>
        <v>1</v>
      </c>
      <c r="E1205" s="82"/>
      <c r="F1205" s="83" t="s">
        <v>29</v>
      </c>
      <c r="G1205" s="83"/>
      <c r="H1205" s="84">
        <v>42286</v>
      </c>
      <c r="I1205" s="84"/>
      <c r="J1205" s="84">
        <v>42299</v>
      </c>
      <c r="K1205" s="84"/>
      <c r="L1205" s="82" t="s">
        <v>13</v>
      </c>
      <c r="M1205" s="82"/>
      <c r="N1205" s="85">
        <v>484</v>
      </c>
      <c r="O1205" s="85"/>
    </row>
    <row r="1206" spans="1:15" ht="45" customHeight="1" x14ac:dyDescent="0.25">
      <c r="A1206" s="9" t="s">
        <v>390</v>
      </c>
      <c r="B1206" s="81" t="s">
        <v>452</v>
      </c>
      <c r="C1206" s="81"/>
      <c r="D1206" s="82">
        <f t="shared" si="2"/>
        <v>1</v>
      </c>
      <c r="E1206" s="82"/>
      <c r="F1206" s="83" t="s">
        <v>29</v>
      </c>
      <c r="G1206" s="83"/>
      <c r="H1206" s="84">
        <v>42296</v>
      </c>
      <c r="I1206" s="84"/>
      <c r="J1206" s="84">
        <v>42299</v>
      </c>
      <c r="K1206" s="84"/>
      <c r="L1206" s="82" t="s">
        <v>13</v>
      </c>
      <c r="M1206" s="82"/>
      <c r="N1206" s="85">
        <v>484</v>
      </c>
      <c r="O1206" s="85"/>
    </row>
    <row r="1207" spans="1:15" ht="45" customHeight="1" x14ac:dyDescent="0.25">
      <c r="A1207" s="9" t="s">
        <v>390</v>
      </c>
      <c r="B1207" s="81" t="s">
        <v>451</v>
      </c>
      <c r="C1207" s="81"/>
      <c r="D1207" s="82">
        <f t="shared" si="2"/>
        <v>1</v>
      </c>
      <c r="E1207" s="82"/>
      <c r="F1207" s="83" t="s">
        <v>29</v>
      </c>
      <c r="G1207" s="83"/>
      <c r="H1207" s="84">
        <v>42286</v>
      </c>
      <c r="I1207" s="84"/>
      <c r="J1207" s="84">
        <v>42299</v>
      </c>
      <c r="K1207" s="84"/>
      <c r="L1207" s="82" t="s">
        <v>13</v>
      </c>
      <c r="M1207" s="82"/>
      <c r="N1207" s="85">
        <v>366</v>
      </c>
      <c r="O1207" s="85"/>
    </row>
    <row r="1208" spans="1:15" ht="45" customHeight="1" x14ac:dyDescent="0.25">
      <c r="A1208" s="9" t="s">
        <v>390</v>
      </c>
      <c r="B1208" s="81" t="s">
        <v>452</v>
      </c>
      <c r="C1208" s="81"/>
      <c r="D1208" s="82">
        <f t="shared" si="2"/>
        <v>1</v>
      </c>
      <c r="E1208" s="82"/>
      <c r="F1208" s="83" t="s">
        <v>29</v>
      </c>
      <c r="G1208" s="83"/>
      <c r="H1208" s="84">
        <v>42296</v>
      </c>
      <c r="I1208" s="84"/>
      <c r="J1208" s="84">
        <v>42299</v>
      </c>
      <c r="K1208" s="84"/>
      <c r="L1208" s="82" t="s">
        <v>13</v>
      </c>
      <c r="M1208" s="82"/>
      <c r="N1208" s="85">
        <v>458</v>
      </c>
      <c r="O1208" s="85"/>
    </row>
    <row r="1209" spans="1:15" ht="45" customHeight="1" x14ac:dyDescent="0.25">
      <c r="A1209" s="9" t="s">
        <v>390</v>
      </c>
      <c r="B1209" s="81" t="s">
        <v>453</v>
      </c>
      <c r="C1209" s="81"/>
      <c r="D1209" s="82">
        <f t="shared" si="2"/>
        <v>1</v>
      </c>
      <c r="E1209" s="82"/>
      <c r="F1209" s="83" t="s">
        <v>15</v>
      </c>
      <c r="G1209" s="83"/>
      <c r="H1209" s="84">
        <v>42312</v>
      </c>
      <c r="I1209" s="84"/>
      <c r="J1209" s="84">
        <v>42313</v>
      </c>
      <c r="K1209" s="84"/>
      <c r="L1209" s="82" t="s">
        <v>13</v>
      </c>
      <c r="M1209" s="82"/>
      <c r="N1209" s="85">
        <v>4693</v>
      </c>
      <c r="O1209" s="85"/>
    </row>
    <row r="1210" spans="1:15" ht="45" customHeight="1" x14ac:dyDescent="0.25">
      <c r="A1210" s="9" t="s">
        <v>390</v>
      </c>
      <c r="B1210" s="81" t="s">
        <v>16</v>
      </c>
      <c r="C1210" s="81"/>
      <c r="D1210" s="82">
        <f t="shared" si="2"/>
        <v>1</v>
      </c>
      <c r="E1210" s="82"/>
      <c r="F1210" s="83" t="s">
        <v>12</v>
      </c>
      <c r="G1210" s="83"/>
      <c r="H1210" s="84">
        <v>42303</v>
      </c>
      <c r="I1210" s="84"/>
      <c r="J1210" s="84">
        <v>42306</v>
      </c>
      <c r="K1210" s="84"/>
      <c r="L1210" s="82" t="s">
        <v>13</v>
      </c>
      <c r="M1210" s="82"/>
      <c r="N1210" s="85">
        <v>12515</v>
      </c>
      <c r="O1210" s="85"/>
    </row>
    <row r="1211" spans="1:15" ht="45" customHeight="1" x14ac:dyDescent="0.25">
      <c r="A1211" s="9" t="s">
        <v>390</v>
      </c>
      <c r="B1211" s="81" t="s">
        <v>454</v>
      </c>
      <c r="C1211" s="81"/>
      <c r="D1211" s="82">
        <f t="shared" si="2"/>
        <v>1</v>
      </c>
      <c r="E1211" s="82"/>
      <c r="F1211" s="83" t="s">
        <v>12</v>
      </c>
      <c r="G1211" s="83"/>
      <c r="H1211" s="84">
        <v>42290</v>
      </c>
      <c r="I1211" s="84"/>
      <c r="J1211" s="84">
        <v>42292</v>
      </c>
      <c r="K1211" s="84"/>
      <c r="L1211" s="82" t="s">
        <v>13</v>
      </c>
      <c r="M1211" s="82"/>
      <c r="N1211" s="85">
        <v>3383.18</v>
      </c>
      <c r="O1211" s="85"/>
    </row>
    <row r="1212" spans="1:15" ht="45" customHeight="1" x14ac:dyDescent="0.25">
      <c r="A1212" s="9" t="s">
        <v>390</v>
      </c>
      <c r="B1212" s="81" t="s">
        <v>455</v>
      </c>
      <c r="C1212" s="81"/>
      <c r="D1212" s="82">
        <f t="shared" si="2"/>
        <v>1</v>
      </c>
      <c r="E1212" s="82"/>
      <c r="F1212" s="83" t="s">
        <v>456</v>
      </c>
      <c r="G1212" s="83"/>
      <c r="H1212" s="84">
        <v>42296</v>
      </c>
      <c r="I1212" s="84"/>
      <c r="J1212" s="84">
        <v>42298</v>
      </c>
      <c r="K1212" s="84"/>
      <c r="L1212" s="82" t="s">
        <v>13</v>
      </c>
      <c r="M1212" s="82"/>
      <c r="N1212" s="85">
        <v>3383.18</v>
      </c>
      <c r="O1212" s="85"/>
    </row>
    <row r="1213" spans="1:15" ht="45" customHeight="1" x14ac:dyDescent="0.25">
      <c r="A1213" s="9" t="s">
        <v>390</v>
      </c>
      <c r="B1213" s="81" t="s">
        <v>457</v>
      </c>
      <c r="C1213" s="81"/>
      <c r="D1213" s="82">
        <f t="shared" si="2"/>
        <v>1</v>
      </c>
      <c r="E1213" s="82"/>
      <c r="F1213" s="83" t="s">
        <v>12</v>
      </c>
      <c r="G1213" s="83"/>
      <c r="H1213" s="84">
        <v>42283</v>
      </c>
      <c r="I1213" s="84"/>
      <c r="J1213" s="84">
        <v>42283</v>
      </c>
      <c r="K1213" s="84"/>
      <c r="L1213" s="82" t="s">
        <v>13</v>
      </c>
      <c r="M1213" s="82"/>
      <c r="N1213" s="85">
        <v>5941</v>
      </c>
      <c r="O1213" s="85"/>
    </row>
    <row r="1214" spans="1:15" ht="45" customHeight="1" x14ac:dyDescent="0.25">
      <c r="A1214" s="9" t="s">
        <v>390</v>
      </c>
      <c r="B1214" s="81" t="s">
        <v>16</v>
      </c>
      <c r="C1214" s="81"/>
      <c r="D1214" s="82">
        <f t="shared" si="2"/>
        <v>1</v>
      </c>
      <c r="E1214" s="82"/>
      <c r="F1214" s="83" t="s">
        <v>12</v>
      </c>
      <c r="G1214" s="83"/>
      <c r="H1214" s="84">
        <v>42304</v>
      </c>
      <c r="I1214" s="84"/>
      <c r="J1214" s="84">
        <v>42306</v>
      </c>
      <c r="K1214" s="84"/>
      <c r="L1214" s="82" t="s">
        <v>13</v>
      </c>
      <c r="M1214" s="82"/>
      <c r="N1214" s="85">
        <v>5941</v>
      </c>
      <c r="O1214" s="85"/>
    </row>
    <row r="1215" spans="1:15" ht="45" customHeight="1" x14ac:dyDescent="0.25">
      <c r="A1215" s="9" t="s">
        <v>390</v>
      </c>
      <c r="B1215" s="81" t="s">
        <v>458</v>
      </c>
      <c r="C1215" s="81"/>
      <c r="D1215" s="82">
        <f t="shared" si="2"/>
        <v>1</v>
      </c>
      <c r="E1215" s="82"/>
      <c r="F1215" s="83" t="s">
        <v>29</v>
      </c>
      <c r="G1215" s="83"/>
      <c r="H1215" s="84">
        <v>42359</v>
      </c>
      <c r="I1215" s="84"/>
      <c r="J1215" s="84">
        <v>42359</v>
      </c>
      <c r="K1215" s="84"/>
      <c r="L1215" s="82" t="s">
        <v>13</v>
      </c>
      <c r="M1215" s="82"/>
      <c r="N1215" s="85">
        <v>684</v>
      </c>
      <c r="O1215" s="85"/>
    </row>
    <row r="1216" spans="1:15" ht="45" customHeight="1" x14ac:dyDescent="0.25">
      <c r="A1216" s="9" t="s">
        <v>390</v>
      </c>
      <c r="B1216" s="81" t="s">
        <v>459</v>
      </c>
      <c r="C1216" s="81"/>
      <c r="D1216" s="82">
        <f t="shared" si="2"/>
        <v>1</v>
      </c>
      <c r="E1216" s="82"/>
      <c r="F1216" s="83" t="s">
        <v>29</v>
      </c>
      <c r="G1216" s="83"/>
      <c r="H1216" s="84">
        <v>42353</v>
      </c>
      <c r="I1216" s="84"/>
      <c r="J1216" s="84">
        <v>42353</v>
      </c>
      <c r="K1216" s="84"/>
      <c r="L1216" s="82" t="s">
        <v>13</v>
      </c>
      <c r="M1216" s="82"/>
      <c r="N1216" s="85">
        <v>484</v>
      </c>
      <c r="O1216" s="85"/>
    </row>
    <row r="1217" spans="1:15" ht="45" customHeight="1" x14ac:dyDescent="0.25">
      <c r="A1217" s="9" t="s">
        <v>390</v>
      </c>
      <c r="B1217" s="81" t="s">
        <v>458</v>
      </c>
      <c r="C1217" s="81"/>
      <c r="D1217" s="82">
        <f t="shared" si="2"/>
        <v>1</v>
      </c>
      <c r="E1217" s="82"/>
      <c r="F1217" s="83" t="s">
        <v>29</v>
      </c>
      <c r="G1217" s="83"/>
      <c r="H1217" s="84">
        <v>42359</v>
      </c>
      <c r="I1217" s="84"/>
      <c r="J1217" s="84">
        <v>42359</v>
      </c>
      <c r="K1217" s="84"/>
      <c r="L1217" s="82" t="s">
        <v>13</v>
      </c>
      <c r="M1217" s="82"/>
      <c r="N1217" s="85">
        <v>415</v>
      </c>
      <c r="O1217" s="85"/>
    </row>
    <row r="1218" spans="1:15" ht="45" customHeight="1" x14ac:dyDescent="0.25">
      <c r="A1218" s="9" t="s">
        <v>390</v>
      </c>
      <c r="B1218" s="81" t="s">
        <v>459</v>
      </c>
      <c r="C1218" s="81"/>
      <c r="D1218" s="82">
        <f t="shared" si="2"/>
        <v>1</v>
      </c>
      <c r="E1218" s="82"/>
      <c r="F1218" s="83" t="s">
        <v>29</v>
      </c>
      <c r="G1218" s="83"/>
      <c r="H1218" s="84">
        <v>42353</v>
      </c>
      <c r="I1218" s="84"/>
      <c r="J1218" s="84">
        <v>42353</v>
      </c>
      <c r="K1218" s="84"/>
      <c r="L1218" s="82" t="s">
        <v>13</v>
      </c>
      <c r="M1218" s="82"/>
      <c r="N1218" s="85">
        <v>400</v>
      </c>
      <c r="O1218" s="85"/>
    </row>
    <row r="1219" spans="1:15" ht="45" customHeight="1" x14ac:dyDescent="0.25">
      <c r="A1219" s="9" t="s">
        <v>390</v>
      </c>
      <c r="B1219" s="81" t="s">
        <v>14</v>
      </c>
      <c r="C1219" s="81"/>
      <c r="D1219" s="82">
        <f t="shared" si="2"/>
        <v>1</v>
      </c>
      <c r="E1219" s="82"/>
      <c r="F1219" s="83" t="s">
        <v>15</v>
      </c>
      <c r="G1219" s="83"/>
      <c r="H1219" s="84">
        <v>42353</v>
      </c>
      <c r="I1219" s="84"/>
      <c r="J1219" s="84">
        <v>42353</v>
      </c>
      <c r="K1219" s="84"/>
      <c r="L1219" s="82" t="s">
        <v>13</v>
      </c>
      <c r="M1219" s="82"/>
      <c r="N1219" s="85">
        <v>47</v>
      </c>
      <c r="O1219" s="85"/>
    </row>
    <row r="1220" spans="1:15" ht="45" customHeight="1" x14ac:dyDescent="0.25">
      <c r="A1220" s="9" t="s">
        <v>390</v>
      </c>
      <c r="B1220" s="81" t="s">
        <v>460</v>
      </c>
      <c r="C1220" s="81"/>
      <c r="D1220" s="82">
        <f t="shared" si="2"/>
        <v>1</v>
      </c>
      <c r="E1220" s="82"/>
      <c r="F1220" s="83" t="s">
        <v>29</v>
      </c>
      <c r="G1220" s="83"/>
      <c r="H1220" s="84">
        <v>42332</v>
      </c>
      <c r="I1220" s="84"/>
      <c r="J1220" s="84">
        <v>42332</v>
      </c>
      <c r="K1220" s="84"/>
      <c r="L1220" s="82" t="s">
        <v>13</v>
      </c>
      <c r="M1220" s="82"/>
      <c r="N1220" s="85">
        <v>184</v>
      </c>
      <c r="O1220" s="85"/>
    </row>
    <row r="1221" spans="1:15" ht="45" customHeight="1" x14ac:dyDescent="0.25">
      <c r="A1221" s="9" t="s">
        <v>390</v>
      </c>
      <c r="B1221" s="81" t="s">
        <v>460</v>
      </c>
      <c r="C1221" s="81"/>
      <c r="D1221" s="82">
        <f t="shared" si="2"/>
        <v>1</v>
      </c>
      <c r="E1221" s="82"/>
      <c r="F1221" s="83" t="s">
        <v>29</v>
      </c>
      <c r="G1221" s="83"/>
      <c r="H1221" s="84">
        <v>42332</v>
      </c>
      <c r="I1221" s="84"/>
      <c r="J1221" s="84">
        <v>42332</v>
      </c>
      <c r="K1221" s="84"/>
      <c r="L1221" s="82" t="s">
        <v>13</v>
      </c>
      <c r="M1221" s="82"/>
      <c r="N1221" s="85">
        <v>232</v>
      </c>
      <c r="O1221" s="85"/>
    </row>
    <row r="1222" spans="1:15" ht="45" customHeight="1" x14ac:dyDescent="0.25">
      <c r="A1222" s="9" t="s">
        <v>390</v>
      </c>
      <c r="B1222" s="81" t="s">
        <v>14</v>
      </c>
      <c r="C1222" s="81"/>
      <c r="D1222" s="82">
        <f t="shared" si="2"/>
        <v>1</v>
      </c>
      <c r="E1222" s="82"/>
      <c r="F1222" s="83" t="s">
        <v>15</v>
      </c>
      <c r="G1222" s="83"/>
      <c r="H1222" s="84">
        <v>42332</v>
      </c>
      <c r="I1222" s="84"/>
      <c r="J1222" s="84">
        <v>42332</v>
      </c>
      <c r="K1222" s="84"/>
      <c r="L1222" s="82" t="s">
        <v>13</v>
      </c>
      <c r="M1222" s="82"/>
      <c r="N1222" s="85">
        <v>45</v>
      </c>
      <c r="O1222" s="85"/>
    </row>
    <row r="1223" spans="1:15" ht="45" customHeight="1" x14ac:dyDescent="0.25">
      <c r="A1223" s="9" t="s">
        <v>390</v>
      </c>
      <c r="B1223" s="81" t="s">
        <v>461</v>
      </c>
      <c r="C1223" s="81"/>
      <c r="D1223" s="82">
        <f t="shared" si="2"/>
        <v>1</v>
      </c>
      <c r="E1223" s="82"/>
      <c r="F1223" s="83" t="s">
        <v>29</v>
      </c>
      <c r="G1223" s="83"/>
      <c r="H1223" s="84">
        <v>42312</v>
      </c>
      <c r="I1223" s="84"/>
      <c r="J1223" s="84">
        <v>42312</v>
      </c>
      <c r="K1223" s="84"/>
      <c r="L1223" s="82" t="s">
        <v>13</v>
      </c>
      <c r="M1223" s="82"/>
      <c r="N1223" s="85">
        <v>512</v>
      </c>
      <c r="O1223" s="85"/>
    </row>
    <row r="1224" spans="1:15" ht="45" customHeight="1" x14ac:dyDescent="0.25">
      <c r="A1224" s="9" t="s">
        <v>390</v>
      </c>
      <c r="B1224" s="81" t="s">
        <v>462</v>
      </c>
      <c r="C1224" s="81"/>
      <c r="D1224" s="82">
        <f t="shared" si="2"/>
        <v>1</v>
      </c>
      <c r="E1224" s="82"/>
      <c r="F1224" s="83" t="s">
        <v>29</v>
      </c>
      <c r="G1224" s="83"/>
      <c r="H1224" s="84">
        <v>42312</v>
      </c>
      <c r="I1224" s="84"/>
      <c r="J1224" s="84">
        <v>42312</v>
      </c>
      <c r="K1224" s="84"/>
      <c r="L1224" s="82" t="s">
        <v>13</v>
      </c>
      <c r="M1224" s="82"/>
      <c r="N1224" s="85">
        <v>512</v>
      </c>
      <c r="O1224" s="85"/>
    </row>
    <row r="1225" spans="1:15" ht="45" customHeight="1" x14ac:dyDescent="0.25">
      <c r="A1225" s="9" t="s">
        <v>390</v>
      </c>
      <c r="B1225" s="81" t="s">
        <v>461</v>
      </c>
      <c r="C1225" s="81"/>
      <c r="D1225" s="82">
        <f t="shared" si="2"/>
        <v>1</v>
      </c>
      <c r="E1225" s="82"/>
      <c r="F1225" s="83" t="s">
        <v>29</v>
      </c>
      <c r="G1225" s="83"/>
      <c r="H1225" s="84">
        <v>42312</v>
      </c>
      <c r="I1225" s="84"/>
      <c r="J1225" s="84">
        <v>42312</v>
      </c>
      <c r="K1225" s="84"/>
      <c r="L1225" s="82" t="s">
        <v>13</v>
      </c>
      <c r="M1225" s="82"/>
      <c r="N1225" s="85">
        <v>1056.5</v>
      </c>
      <c r="O1225" s="85"/>
    </row>
    <row r="1226" spans="1:15" ht="45" customHeight="1" x14ac:dyDescent="0.25">
      <c r="A1226" s="9" t="s">
        <v>390</v>
      </c>
      <c r="B1226" s="81" t="s">
        <v>462</v>
      </c>
      <c r="C1226" s="81"/>
      <c r="D1226" s="82">
        <f t="shared" si="2"/>
        <v>1</v>
      </c>
      <c r="E1226" s="82"/>
      <c r="F1226" s="83" t="s">
        <v>29</v>
      </c>
      <c r="G1226" s="83"/>
      <c r="H1226" s="84">
        <v>42312</v>
      </c>
      <c r="I1226" s="84"/>
      <c r="J1226" s="84">
        <v>42312</v>
      </c>
      <c r="K1226" s="84"/>
      <c r="L1226" s="82" t="s">
        <v>13</v>
      </c>
      <c r="M1226" s="82"/>
      <c r="N1226" s="85">
        <v>1269.5</v>
      </c>
      <c r="O1226" s="85"/>
    </row>
    <row r="1227" spans="1:15" ht="45" customHeight="1" x14ac:dyDescent="0.25">
      <c r="A1227" s="9" t="s">
        <v>390</v>
      </c>
      <c r="B1227" s="81" t="s">
        <v>14</v>
      </c>
      <c r="C1227" s="81"/>
      <c r="D1227" s="82">
        <f t="shared" si="2"/>
        <v>1</v>
      </c>
      <c r="E1227" s="82"/>
      <c r="F1227" s="83" t="s">
        <v>15</v>
      </c>
      <c r="G1227" s="83"/>
      <c r="H1227" s="84">
        <v>42312</v>
      </c>
      <c r="I1227" s="84"/>
      <c r="J1227" s="84">
        <v>42312</v>
      </c>
      <c r="K1227" s="84"/>
      <c r="L1227" s="82" t="s">
        <v>13</v>
      </c>
      <c r="M1227" s="82"/>
      <c r="N1227" s="85">
        <v>561</v>
      </c>
      <c r="O1227" s="85"/>
    </row>
    <row r="1228" spans="1:15" ht="45" customHeight="1" x14ac:dyDescent="0.25">
      <c r="A1228" s="9" t="s">
        <v>390</v>
      </c>
      <c r="B1228" s="81" t="s">
        <v>463</v>
      </c>
      <c r="C1228" s="81"/>
      <c r="D1228" s="82">
        <f t="shared" si="2"/>
        <v>1</v>
      </c>
      <c r="E1228" s="82"/>
      <c r="F1228" s="83" t="s">
        <v>29</v>
      </c>
      <c r="G1228" s="83"/>
      <c r="H1228" s="84">
        <v>42317</v>
      </c>
      <c r="I1228" s="84"/>
      <c r="J1228" s="84">
        <v>42318</v>
      </c>
      <c r="K1228" s="84"/>
      <c r="L1228" s="82" t="s">
        <v>13</v>
      </c>
      <c r="M1228" s="82"/>
      <c r="N1228" s="85">
        <v>484</v>
      </c>
      <c r="O1228" s="85"/>
    </row>
    <row r="1229" spans="1:15" ht="45" customHeight="1" x14ac:dyDescent="0.25">
      <c r="A1229" s="9" t="s">
        <v>390</v>
      </c>
      <c r="B1229" s="81" t="s">
        <v>463</v>
      </c>
      <c r="C1229" s="81"/>
      <c r="D1229" s="82">
        <f t="shared" si="2"/>
        <v>1</v>
      </c>
      <c r="E1229" s="82"/>
      <c r="F1229" s="83" t="s">
        <v>29</v>
      </c>
      <c r="G1229" s="83"/>
      <c r="H1229" s="84">
        <v>42317</v>
      </c>
      <c r="I1229" s="84"/>
      <c r="J1229" s="84">
        <v>42318</v>
      </c>
      <c r="K1229" s="84"/>
      <c r="L1229" s="82" t="s">
        <v>13</v>
      </c>
      <c r="M1229" s="82"/>
      <c r="N1229" s="85">
        <v>349</v>
      </c>
      <c r="O1229" s="85"/>
    </row>
    <row r="1230" spans="1:15" ht="45" customHeight="1" x14ac:dyDescent="0.25">
      <c r="A1230" s="9" t="s">
        <v>390</v>
      </c>
      <c r="B1230" s="81" t="s">
        <v>14</v>
      </c>
      <c r="C1230" s="81"/>
      <c r="D1230" s="82">
        <f t="shared" si="2"/>
        <v>1</v>
      </c>
      <c r="E1230" s="82"/>
      <c r="F1230" s="83" t="s">
        <v>15</v>
      </c>
      <c r="G1230" s="83"/>
      <c r="H1230" s="84">
        <v>42317</v>
      </c>
      <c r="I1230" s="84"/>
      <c r="J1230" s="84">
        <v>42317</v>
      </c>
      <c r="K1230" s="84"/>
      <c r="L1230" s="82" t="s">
        <v>13</v>
      </c>
      <c r="M1230" s="82"/>
      <c r="N1230" s="85">
        <v>37</v>
      </c>
      <c r="O1230" s="85"/>
    </row>
    <row r="1231" spans="1:15" ht="45" customHeight="1" x14ac:dyDescent="0.25">
      <c r="A1231" s="9" t="s">
        <v>390</v>
      </c>
      <c r="B1231" s="81" t="s">
        <v>464</v>
      </c>
      <c r="C1231" s="81"/>
      <c r="D1231" s="82">
        <f t="shared" si="2"/>
        <v>1</v>
      </c>
      <c r="E1231" s="82"/>
      <c r="F1231" s="83" t="s">
        <v>29</v>
      </c>
      <c r="G1231" s="83"/>
      <c r="H1231" s="84">
        <v>42331</v>
      </c>
      <c r="I1231" s="84"/>
      <c r="J1231" s="84">
        <v>42347</v>
      </c>
      <c r="K1231" s="84"/>
      <c r="L1231" s="82" t="s">
        <v>13</v>
      </c>
      <c r="M1231" s="82"/>
      <c r="N1231" s="85">
        <v>484</v>
      </c>
      <c r="O1231" s="85"/>
    </row>
    <row r="1232" spans="1:15" ht="45" customHeight="1" x14ac:dyDescent="0.25">
      <c r="A1232" s="9" t="s">
        <v>390</v>
      </c>
      <c r="B1232" s="81" t="s">
        <v>465</v>
      </c>
      <c r="C1232" s="81"/>
      <c r="D1232" s="82">
        <f t="shared" si="2"/>
        <v>1</v>
      </c>
      <c r="E1232" s="82"/>
      <c r="F1232" s="83" t="s">
        <v>29</v>
      </c>
      <c r="G1232" s="83"/>
      <c r="H1232" s="84">
        <v>42333</v>
      </c>
      <c r="I1232" s="84"/>
      <c r="J1232" s="84">
        <v>42339</v>
      </c>
      <c r="K1232" s="84"/>
      <c r="L1232" s="82" t="s">
        <v>13</v>
      </c>
      <c r="M1232" s="82"/>
      <c r="N1232" s="85">
        <v>484</v>
      </c>
      <c r="O1232" s="85"/>
    </row>
    <row r="1233" spans="1:16" ht="45" customHeight="1" x14ac:dyDescent="0.25">
      <c r="A1233" s="9" t="s">
        <v>390</v>
      </c>
      <c r="B1233" s="81" t="s">
        <v>464</v>
      </c>
      <c r="C1233" s="81"/>
      <c r="D1233" s="82">
        <f t="shared" si="2"/>
        <v>1</v>
      </c>
      <c r="E1233" s="82"/>
      <c r="F1233" s="83" t="s">
        <v>29</v>
      </c>
      <c r="G1233" s="83"/>
      <c r="H1233" s="84">
        <v>42331</v>
      </c>
      <c r="I1233" s="84"/>
      <c r="J1233" s="84">
        <v>42347</v>
      </c>
      <c r="K1233" s="84"/>
      <c r="L1233" s="82" t="s">
        <v>13</v>
      </c>
      <c r="M1233" s="82"/>
      <c r="N1233" s="85">
        <v>323</v>
      </c>
      <c r="O1233" s="85"/>
    </row>
    <row r="1234" spans="1:16" ht="45" customHeight="1" x14ac:dyDescent="0.25">
      <c r="A1234" s="9" t="s">
        <v>390</v>
      </c>
      <c r="B1234" s="81" t="s">
        <v>465</v>
      </c>
      <c r="C1234" s="81"/>
      <c r="D1234" s="82">
        <f t="shared" si="2"/>
        <v>1</v>
      </c>
      <c r="E1234" s="82"/>
      <c r="F1234" s="83" t="s">
        <v>29</v>
      </c>
      <c r="G1234" s="83"/>
      <c r="H1234" s="84">
        <v>42333</v>
      </c>
      <c r="I1234" s="84"/>
      <c r="J1234" s="84">
        <v>42339</v>
      </c>
      <c r="K1234" s="84"/>
      <c r="L1234" s="82" t="s">
        <v>13</v>
      </c>
      <c r="M1234" s="82"/>
      <c r="N1234" s="85">
        <v>480.99</v>
      </c>
      <c r="O1234" s="85"/>
    </row>
    <row r="1235" spans="1:16" ht="45" customHeight="1" x14ac:dyDescent="0.25">
      <c r="A1235" s="9" t="s">
        <v>390</v>
      </c>
      <c r="B1235" s="81" t="s">
        <v>466</v>
      </c>
      <c r="C1235" s="81"/>
      <c r="D1235" s="82">
        <f t="shared" si="2"/>
        <v>1</v>
      </c>
      <c r="E1235" s="82"/>
      <c r="F1235" s="83" t="s">
        <v>29</v>
      </c>
      <c r="G1235" s="83"/>
      <c r="H1235" s="84">
        <v>42314</v>
      </c>
      <c r="I1235" s="84"/>
      <c r="J1235" s="84">
        <v>42318</v>
      </c>
      <c r="K1235" s="84"/>
      <c r="L1235" s="82" t="s">
        <v>13</v>
      </c>
      <c r="M1235" s="82"/>
      <c r="N1235" s="85">
        <v>484</v>
      </c>
      <c r="O1235" s="85"/>
    </row>
    <row r="1236" spans="1:16" ht="45" customHeight="1" x14ac:dyDescent="0.25">
      <c r="A1236" s="9" t="s">
        <v>390</v>
      </c>
      <c r="B1236" s="81" t="s">
        <v>466</v>
      </c>
      <c r="C1236" s="81"/>
      <c r="D1236" s="82">
        <f t="shared" si="2"/>
        <v>1</v>
      </c>
      <c r="E1236" s="82"/>
      <c r="F1236" s="83" t="s">
        <v>29</v>
      </c>
      <c r="G1236" s="83"/>
      <c r="H1236" s="84">
        <v>42314</v>
      </c>
      <c r="I1236" s="84"/>
      <c r="J1236" s="84">
        <v>42318</v>
      </c>
      <c r="K1236" s="84"/>
      <c r="L1236" s="82" t="s">
        <v>13</v>
      </c>
      <c r="M1236" s="82"/>
      <c r="N1236" s="85">
        <v>340</v>
      </c>
      <c r="O1236" s="85"/>
    </row>
    <row r="1237" spans="1:16" ht="45" customHeight="1" x14ac:dyDescent="0.25">
      <c r="A1237" s="9" t="s">
        <v>390</v>
      </c>
      <c r="B1237" s="81" t="s">
        <v>14</v>
      </c>
      <c r="C1237" s="81"/>
      <c r="D1237" s="82">
        <f t="shared" si="2"/>
        <v>1</v>
      </c>
      <c r="E1237" s="82"/>
      <c r="F1237" s="83" t="s">
        <v>15</v>
      </c>
      <c r="G1237" s="83"/>
      <c r="H1237" s="84">
        <v>42314</v>
      </c>
      <c r="I1237" s="84"/>
      <c r="J1237" s="84">
        <v>42314</v>
      </c>
      <c r="K1237" s="84"/>
      <c r="L1237" s="82" t="s">
        <v>13</v>
      </c>
      <c r="M1237" s="82"/>
      <c r="N1237" s="85">
        <v>12</v>
      </c>
      <c r="O1237" s="85"/>
      <c r="P1237" s="5">
        <f>SUM(N1084:N1237)</f>
        <v>113665.81</v>
      </c>
    </row>
    <row r="1238" spans="1:16" ht="45" customHeight="1" x14ac:dyDescent="0.25">
      <c r="A1238" s="9" t="s">
        <v>467</v>
      </c>
      <c r="B1238" s="81" t="s">
        <v>468</v>
      </c>
      <c r="C1238" s="81"/>
      <c r="D1238" s="82">
        <f t="shared" si="2"/>
        <v>1</v>
      </c>
      <c r="E1238" s="82"/>
      <c r="F1238" s="83" t="s">
        <v>12</v>
      </c>
      <c r="G1238" s="83"/>
      <c r="H1238" s="84">
        <v>42313</v>
      </c>
      <c r="I1238" s="84"/>
      <c r="J1238" s="84">
        <v>42316</v>
      </c>
      <c r="K1238" s="84"/>
      <c r="L1238" s="82" t="s">
        <v>13</v>
      </c>
      <c r="M1238" s="82"/>
      <c r="N1238" s="85">
        <v>24961.39</v>
      </c>
      <c r="O1238" s="85"/>
    </row>
    <row r="1239" spans="1:16" ht="45" customHeight="1" x14ac:dyDescent="0.25">
      <c r="A1239" s="9" t="s">
        <v>467</v>
      </c>
      <c r="B1239" s="81" t="s">
        <v>14</v>
      </c>
      <c r="C1239" s="81"/>
      <c r="D1239" s="82">
        <f t="shared" si="2"/>
        <v>1</v>
      </c>
      <c r="E1239" s="82"/>
      <c r="F1239" s="83" t="s">
        <v>15</v>
      </c>
      <c r="G1239" s="83"/>
      <c r="H1239" s="84">
        <v>42047</v>
      </c>
      <c r="I1239" s="84"/>
      <c r="J1239" s="84">
        <v>42047</v>
      </c>
      <c r="K1239" s="84"/>
      <c r="L1239" s="82" t="s">
        <v>13</v>
      </c>
      <c r="M1239" s="82"/>
      <c r="N1239" s="85">
        <v>675</v>
      </c>
      <c r="O1239" s="85"/>
    </row>
    <row r="1240" spans="1:16" ht="45" customHeight="1" x14ac:dyDescent="0.25">
      <c r="A1240" s="9" t="s">
        <v>467</v>
      </c>
      <c r="B1240" s="81" t="s">
        <v>469</v>
      </c>
      <c r="C1240" s="81"/>
      <c r="D1240" s="82">
        <f t="shared" si="2"/>
        <v>1</v>
      </c>
      <c r="E1240" s="82"/>
      <c r="F1240" s="83" t="s">
        <v>470</v>
      </c>
      <c r="G1240" s="83"/>
      <c r="H1240" s="84">
        <v>42085</v>
      </c>
      <c r="I1240" s="84"/>
      <c r="J1240" s="84">
        <v>42089</v>
      </c>
      <c r="K1240" s="84"/>
      <c r="L1240" s="82" t="s">
        <v>13</v>
      </c>
      <c r="M1240" s="82"/>
      <c r="N1240" s="85">
        <v>3080</v>
      </c>
      <c r="O1240" s="85"/>
    </row>
    <row r="1241" spans="1:16" ht="45" customHeight="1" x14ac:dyDescent="0.25">
      <c r="A1241" s="9" t="s">
        <v>467</v>
      </c>
      <c r="B1241" s="81" t="s">
        <v>469</v>
      </c>
      <c r="C1241" s="81"/>
      <c r="D1241" s="82">
        <f t="shared" si="2"/>
        <v>1</v>
      </c>
      <c r="E1241" s="82"/>
      <c r="F1241" s="83" t="s">
        <v>470</v>
      </c>
      <c r="G1241" s="83"/>
      <c r="H1241" s="84">
        <v>42085</v>
      </c>
      <c r="I1241" s="84"/>
      <c r="J1241" s="84">
        <v>42089</v>
      </c>
      <c r="K1241" s="84"/>
      <c r="L1241" s="82" t="s">
        <v>13</v>
      </c>
      <c r="M1241" s="82"/>
      <c r="N1241" s="85">
        <v>12435.08</v>
      </c>
      <c r="O1241" s="85"/>
    </row>
    <row r="1242" spans="1:16" ht="45" customHeight="1" x14ac:dyDescent="0.25">
      <c r="A1242" s="9" t="s">
        <v>467</v>
      </c>
      <c r="B1242" s="81" t="s">
        <v>14</v>
      </c>
      <c r="C1242" s="81"/>
      <c r="D1242" s="82">
        <f t="shared" si="2"/>
        <v>1</v>
      </c>
      <c r="E1242" s="82"/>
      <c r="F1242" s="83" t="s">
        <v>15</v>
      </c>
      <c r="G1242" s="83"/>
      <c r="H1242" s="84">
        <v>42085</v>
      </c>
      <c r="I1242" s="84"/>
      <c r="J1242" s="84">
        <v>42085</v>
      </c>
      <c r="K1242" s="84"/>
      <c r="L1242" s="82" t="s">
        <v>13</v>
      </c>
      <c r="M1242" s="82"/>
      <c r="N1242" s="85">
        <v>2610</v>
      </c>
      <c r="O1242" s="85"/>
    </row>
    <row r="1243" spans="1:16" ht="45" customHeight="1" x14ac:dyDescent="0.25">
      <c r="A1243" s="9" t="s">
        <v>467</v>
      </c>
      <c r="B1243" s="81" t="s">
        <v>14</v>
      </c>
      <c r="C1243" s="81"/>
      <c r="D1243" s="82">
        <f t="shared" si="2"/>
        <v>1</v>
      </c>
      <c r="E1243" s="82"/>
      <c r="F1243" s="83" t="s">
        <v>15</v>
      </c>
      <c r="G1243" s="83"/>
      <c r="H1243" s="84">
        <v>42114</v>
      </c>
      <c r="I1243" s="84"/>
      <c r="J1243" s="84">
        <v>42114</v>
      </c>
      <c r="K1243" s="84"/>
      <c r="L1243" s="82" t="s">
        <v>13</v>
      </c>
      <c r="M1243" s="82"/>
      <c r="N1243" s="85">
        <v>660</v>
      </c>
      <c r="O1243" s="85"/>
    </row>
    <row r="1244" spans="1:16" ht="45" customHeight="1" x14ac:dyDescent="0.25">
      <c r="A1244" s="9" t="s">
        <v>467</v>
      </c>
      <c r="B1244" s="81" t="s">
        <v>14</v>
      </c>
      <c r="C1244" s="81"/>
      <c r="D1244" s="82">
        <f t="shared" si="2"/>
        <v>1</v>
      </c>
      <c r="E1244" s="82"/>
      <c r="F1244" s="83" t="s">
        <v>15</v>
      </c>
      <c r="G1244" s="83"/>
      <c r="H1244" s="84">
        <v>42166</v>
      </c>
      <c r="I1244" s="84"/>
      <c r="J1244" s="84">
        <v>42166</v>
      </c>
      <c r="K1244" s="84"/>
      <c r="L1244" s="82" t="s">
        <v>13</v>
      </c>
      <c r="M1244" s="82"/>
      <c r="N1244" s="85">
        <v>720</v>
      </c>
      <c r="O1244" s="85"/>
    </row>
    <row r="1245" spans="1:16" ht="45" customHeight="1" x14ac:dyDescent="0.25">
      <c r="A1245" s="9" t="s">
        <v>467</v>
      </c>
      <c r="B1245" s="81" t="s">
        <v>471</v>
      </c>
      <c r="C1245" s="81"/>
      <c r="D1245" s="82">
        <f t="shared" si="2"/>
        <v>1</v>
      </c>
      <c r="E1245" s="82"/>
      <c r="F1245" s="83" t="s">
        <v>470</v>
      </c>
      <c r="G1245" s="83"/>
      <c r="H1245" s="84">
        <v>42085</v>
      </c>
      <c r="I1245" s="84"/>
      <c r="J1245" s="84">
        <v>42089</v>
      </c>
      <c r="K1245" s="84"/>
      <c r="L1245" s="82" t="s">
        <v>13</v>
      </c>
      <c r="M1245" s="82"/>
      <c r="N1245" s="85">
        <v>6881</v>
      </c>
      <c r="O1245" s="85"/>
    </row>
    <row r="1246" spans="1:16" ht="45" customHeight="1" x14ac:dyDescent="0.25">
      <c r="A1246" s="9" t="s">
        <v>467</v>
      </c>
      <c r="B1246" s="81" t="s">
        <v>14</v>
      </c>
      <c r="C1246" s="81"/>
      <c r="D1246" s="82">
        <f t="shared" si="2"/>
        <v>1</v>
      </c>
      <c r="E1246" s="82"/>
      <c r="F1246" s="83" t="s">
        <v>15</v>
      </c>
      <c r="G1246" s="83"/>
      <c r="H1246" s="84">
        <v>42293</v>
      </c>
      <c r="I1246" s="84"/>
      <c r="J1246" s="84">
        <v>42293</v>
      </c>
      <c r="K1246" s="84"/>
      <c r="L1246" s="82" t="s">
        <v>13</v>
      </c>
      <c r="M1246" s="82"/>
      <c r="N1246" s="85">
        <v>1440</v>
      </c>
      <c r="O1246" s="85"/>
    </row>
    <row r="1247" spans="1:16" ht="45" customHeight="1" x14ac:dyDescent="0.25">
      <c r="A1247" s="9" t="s">
        <v>472</v>
      </c>
      <c r="B1247" s="81" t="s">
        <v>77</v>
      </c>
      <c r="C1247" s="81"/>
      <c r="D1247" s="82">
        <f t="shared" si="2"/>
        <v>1</v>
      </c>
      <c r="E1247" s="82"/>
      <c r="F1247" s="83" t="s">
        <v>15</v>
      </c>
      <c r="G1247" s="83"/>
      <c r="H1247" s="84">
        <v>42010</v>
      </c>
      <c r="I1247" s="84"/>
      <c r="J1247" s="84">
        <v>42010</v>
      </c>
      <c r="K1247" s="84"/>
      <c r="L1247" s="82" t="s">
        <v>13</v>
      </c>
      <c r="M1247" s="82"/>
      <c r="N1247" s="85">
        <v>207</v>
      </c>
      <c r="O1247" s="85"/>
    </row>
    <row r="1248" spans="1:16" ht="45" customHeight="1" x14ac:dyDescent="0.25">
      <c r="A1248" s="9" t="s">
        <v>472</v>
      </c>
      <c r="B1248" s="81" t="s">
        <v>77</v>
      </c>
      <c r="C1248" s="81"/>
      <c r="D1248" s="82">
        <f t="shared" si="2"/>
        <v>1</v>
      </c>
      <c r="E1248" s="82"/>
      <c r="F1248" s="83" t="s">
        <v>15</v>
      </c>
      <c r="G1248" s="83"/>
      <c r="H1248" s="84">
        <v>42068</v>
      </c>
      <c r="I1248" s="84"/>
      <c r="J1248" s="84">
        <v>42068</v>
      </c>
      <c r="K1248" s="84"/>
      <c r="L1248" s="82" t="s">
        <v>13</v>
      </c>
      <c r="M1248" s="82"/>
      <c r="N1248" s="85">
        <v>81</v>
      </c>
      <c r="O1248" s="85"/>
    </row>
    <row r="1249" spans="1:16" ht="45" customHeight="1" x14ac:dyDescent="0.25">
      <c r="A1249" s="9" t="s">
        <v>472</v>
      </c>
      <c r="B1249" s="81" t="s">
        <v>14</v>
      </c>
      <c r="C1249" s="81"/>
      <c r="D1249" s="82">
        <f t="shared" si="2"/>
        <v>1</v>
      </c>
      <c r="E1249" s="82"/>
      <c r="F1249" s="83" t="s">
        <v>15</v>
      </c>
      <c r="G1249" s="83"/>
      <c r="H1249" s="84">
        <v>42018</v>
      </c>
      <c r="I1249" s="84"/>
      <c r="J1249" s="84">
        <v>42018</v>
      </c>
      <c r="K1249" s="84"/>
      <c r="L1249" s="82" t="s">
        <v>13</v>
      </c>
      <c r="M1249" s="82"/>
      <c r="N1249" s="85">
        <v>126</v>
      </c>
      <c r="O1249" s="85"/>
    </row>
    <row r="1250" spans="1:16" ht="45" customHeight="1" x14ac:dyDescent="0.25">
      <c r="A1250" s="9" t="s">
        <v>472</v>
      </c>
      <c r="B1250" s="81" t="s">
        <v>14</v>
      </c>
      <c r="C1250" s="81"/>
      <c r="D1250" s="82">
        <f t="shared" si="2"/>
        <v>1</v>
      </c>
      <c r="E1250" s="82"/>
      <c r="F1250" s="83" t="s">
        <v>15</v>
      </c>
      <c r="G1250" s="83"/>
      <c r="H1250" s="84">
        <v>42101</v>
      </c>
      <c r="I1250" s="84"/>
      <c r="J1250" s="84">
        <v>42101</v>
      </c>
      <c r="K1250" s="84"/>
      <c r="L1250" s="82" t="s">
        <v>13</v>
      </c>
      <c r="M1250" s="82"/>
      <c r="N1250" s="85">
        <v>207</v>
      </c>
      <c r="O1250" s="85"/>
    </row>
    <row r="1251" spans="1:16" ht="45" customHeight="1" x14ac:dyDescent="0.25">
      <c r="A1251" s="9" t="s">
        <v>472</v>
      </c>
      <c r="B1251" s="81" t="s">
        <v>14</v>
      </c>
      <c r="C1251" s="81"/>
      <c r="D1251" s="82">
        <f t="shared" si="2"/>
        <v>1</v>
      </c>
      <c r="E1251" s="82"/>
      <c r="F1251" s="83" t="s">
        <v>15</v>
      </c>
      <c r="G1251" s="83"/>
      <c r="H1251" s="84">
        <v>42121</v>
      </c>
      <c r="I1251" s="84"/>
      <c r="J1251" s="84">
        <v>42121</v>
      </c>
      <c r="K1251" s="84"/>
      <c r="L1251" s="82" t="s">
        <v>13</v>
      </c>
      <c r="M1251" s="82"/>
      <c r="N1251" s="85">
        <v>216</v>
      </c>
      <c r="O1251" s="85"/>
    </row>
    <row r="1252" spans="1:16" ht="45" customHeight="1" x14ac:dyDescent="0.25">
      <c r="A1252" s="9" t="s">
        <v>472</v>
      </c>
      <c r="B1252" s="81" t="s">
        <v>14</v>
      </c>
      <c r="C1252" s="81"/>
      <c r="D1252" s="82">
        <f t="shared" si="2"/>
        <v>1</v>
      </c>
      <c r="E1252" s="82"/>
      <c r="F1252" s="83" t="s">
        <v>15</v>
      </c>
      <c r="G1252" s="83"/>
      <c r="H1252" s="84">
        <v>42131</v>
      </c>
      <c r="I1252" s="84"/>
      <c r="J1252" s="84">
        <v>42132</v>
      </c>
      <c r="K1252" s="84"/>
      <c r="L1252" s="82" t="s">
        <v>13</v>
      </c>
      <c r="M1252" s="82"/>
      <c r="N1252" s="85">
        <v>108</v>
      </c>
      <c r="O1252" s="85"/>
    </row>
    <row r="1253" spans="1:16" ht="45" customHeight="1" x14ac:dyDescent="0.25">
      <c r="A1253" s="9" t="s">
        <v>472</v>
      </c>
      <c r="B1253" s="81" t="s">
        <v>473</v>
      </c>
      <c r="C1253" s="81"/>
      <c r="D1253" s="82">
        <f t="shared" si="2"/>
        <v>1</v>
      </c>
      <c r="E1253" s="82"/>
      <c r="F1253" s="83" t="s">
        <v>29</v>
      </c>
      <c r="G1253" s="83"/>
      <c r="H1253" s="84">
        <v>42046</v>
      </c>
      <c r="I1253" s="84"/>
      <c r="J1253" s="84">
        <v>42046</v>
      </c>
      <c r="K1253" s="84"/>
      <c r="L1253" s="82" t="s">
        <v>13</v>
      </c>
      <c r="M1253" s="82"/>
      <c r="N1253" s="85">
        <v>336</v>
      </c>
      <c r="O1253" s="85"/>
    </row>
    <row r="1254" spans="1:16" ht="45" customHeight="1" x14ac:dyDescent="0.25">
      <c r="A1254" s="9" t="s">
        <v>472</v>
      </c>
      <c r="B1254" s="81" t="s">
        <v>14</v>
      </c>
      <c r="C1254" s="81"/>
      <c r="D1254" s="82">
        <f t="shared" si="2"/>
        <v>1</v>
      </c>
      <c r="E1254" s="82"/>
      <c r="F1254" s="83" t="s">
        <v>15</v>
      </c>
      <c r="G1254" s="83"/>
      <c r="H1254" s="84">
        <v>42166</v>
      </c>
      <c r="I1254" s="84"/>
      <c r="J1254" s="84">
        <v>42166</v>
      </c>
      <c r="K1254" s="84"/>
      <c r="L1254" s="82" t="s">
        <v>13</v>
      </c>
      <c r="M1254" s="82"/>
      <c r="N1254" s="85">
        <v>198</v>
      </c>
      <c r="O1254" s="85"/>
    </row>
    <row r="1255" spans="1:16" ht="45" customHeight="1" x14ac:dyDescent="0.25">
      <c r="A1255" s="9" t="s">
        <v>472</v>
      </c>
      <c r="B1255" s="81" t="s">
        <v>14</v>
      </c>
      <c r="C1255" s="81"/>
      <c r="D1255" s="82">
        <f t="shared" si="2"/>
        <v>1</v>
      </c>
      <c r="E1255" s="82"/>
      <c r="F1255" s="83" t="s">
        <v>15</v>
      </c>
      <c r="G1255" s="83"/>
      <c r="H1255" s="84">
        <v>42222</v>
      </c>
      <c r="I1255" s="84"/>
      <c r="J1255" s="84">
        <v>42222</v>
      </c>
      <c r="K1255" s="84"/>
      <c r="L1255" s="82" t="s">
        <v>13</v>
      </c>
      <c r="M1255" s="82"/>
      <c r="N1255" s="85">
        <v>252</v>
      </c>
      <c r="O1255" s="85"/>
    </row>
    <row r="1256" spans="1:16" ht="45" customHeight="1" x14ac:dyDescent="0.25">
      <c r="A1256" s="9" t="s">
        <v>472</v>
      </c>
      <c r="B1256" s="81" t="s">
        <v>14</v>
      </c>
      <c r="C1256" s="81"/>
      <c r="D1256" s="82">
        <f t="shared" si="2"/>
        <v>1</v>
      </c>
      <c r="E1256" s="82"/>
      <c r="F1256" s="83" t="s">
        <v>15</v>
      </c>
      <c r="G1256" s="83"/>
      <c r="H1256" s="84">
        <v>42188</v>
      </c>
      <c r="I1256" s="84"/>
      <c r="J1256" s="84">
        <v>42188</v>
      </c>
      <c r="K1256" s="84"/>
      <c r="L1256" s="82" t="s">
        <v>13</v>
      </c>
      <c r="M1256" s="82"/>
      <c r="N1256" s="85">
        <v>198</v>
      </c>
      <c r="O1256" s="85"/>
    </row>
    <row r="1257" spans="1:16" ht="45" customHeight="1" x14ac:dyDescent="0.25">
      <c r="A1257" s="9" t="s">
        <v>472</v>
      </c>
      <c r="B1257" s="81" t="s">
        <v>474</v>
      </c>
      <c r="C1257" s="81"/>
      <c r="D1257" s="82">
        <f t="shared" si="2"/>
        <v>1</v>
      </c>
      <c r="E1257" s="82"/>
      <c r="F1257" s="83" t="s">
        <v>29</v>
      </c>
      <c r="G1257" s="83"/>
      <c r="H1257" s="84">
        <v>42254</v>
      </c>
      <c r="I1257" s="84"/>
      <c r="J1257" s="84">
        <v>42256</v>
      </c>
      <c r="K1257" s="84"/>
      <c r="L1257" s="82" t="s">
        <v>13</v>
      </c>
      <c r="M1257" s="82"/>
      <c r="N1257" s="85">
        <v>684</v>
      </c>
      <c r="O1257" s="85"/>
      <c r="P1257" s="5">
        <f>SUM(N1238:N1257)</f>
        <v>56075.47</v>
      </c>
    </row>
    <row r="1258" spans="1:16" ht="45" customHeight="1" x14ac:dyDescent="0.25">
      <c r="A1258" s="9" t="s">
        <v>475</v>
      </c>
      <c r="B1258" s="81" t="s">
        <v>476</v>
      </c>
      <c r="C1258" s="81"/>
      <c r="D1258" s="82">
        <f t="shared" si="2"/>
        <v>1</v>
      </c>
      <c r="E1258" s="82"/>
      <c r="F1258" s="83" t="s">
        <v>59</v>
      </c>
      <c r="G1258" s="83"/>
      <c r="H1258" s="84">
        <v>42259</v>
      </c>
      <c r="I1258" s="84"/>
      <c r="J1258" s="84">
        <v>42261</v>
      </c>
      <c r="K1258" s="84"/>
      <c r="L1258" s="82" t="s">
        <v>13</v>
      </c>
      <c r="M1258" s="82"/>
      <c r="N1258" s="85">
        <v>1478</v>
      </c>
      <c r="O1258" s="85"/>
      <c r="P1258" s="5">
        <f>N1258</f>
        <v>1478</v>
      </c>
    </row>
    <row r="1259" spans="1:16" ht="45" customHeight="1" x14ac:dyDescent="0.25">
      <c r="A1259" s="9" t="s">
        <v>477</v>
      </c>
      <c r="B1259" s="81" t="s">
        <v>478</v>
      </c>
      <c r="C1259" s="81"/>
      <c r="D1259" s="82">
        <f t="shared" si="2"/>
        <v>1</v>
      </c>
      <c r="E1259" s="82"/>
      <c r="F1259" s="83" t="s">
        <v>12</v>
      </c>
      <c r="G1259" s="83"/>
      <c r="H1259" s="84">
        <v>42025</v>
      </c>
      <c r="I1259" s="84"/>
      <c r="J1259" s="84">
        <v>42025</v>
      </c>
      <c r="K1259" s="84"/>
      <c r="L1259" s="82" t="s">
        <v>13</v>
      </c>
      <c r="M1259" s="82"/>
      <c r="N1259" s="85">
        <v>2781</v>
      </c>
      <c r="O1259" s="85"/>
    </row>
    <row r="1260" spans="1:16" ht="45" customHeight="1" x14ac:dyDescent="0.25">
      <c r="A1260" s="9" t="s">
        <v>477</v>
      </c>
      <c r="B1260" s="81" t="s">
        <v>479</v>
      </c>
      <c r="C1260" s="81"/>
      <c r="D1260" s="82">
        <f t="shared" si="2"/>
        <v>1</v>
      </c>
      <c r="E1260" s="82"/>
      <c r="F1260" s="83" t="s">
        <v>24</v>
      </c>
      <c r="G1260" s="83"/>
      <c r="H1260" s="84">
        <v>42033</v>
      </c>
      <c r="I1260" s="84"/>
      <c r="J1260" s="84">
        <v>42010</v>
      </c>
      <c r="K1260" s="84"/>
      <c r="L1260" s="82" t="s">
        <v>13</v>
      </c>
      <c r="M1260" s="82"/>
      <c r="N1260" s="85">
        <v>500</v>
      </c>
      <c r="O1260" s="85"/>
    </row>
    <row r="1261" spans="1:16" ht="45" customHeight="1" x14ac:dyDescent="0.25">
      <c r="A1261" s="9" t="s">
        <v>477</v>
      </c>
      <c r="B1261" s="81" t="s">
        <v>480</v>
      </c>
      <c r="C1261" s="81"/>
      <c r="D1261" s="82">
        <f t="shared" si="2"/>
        <v>1</v>
      </c>
      <c r="E1261" s="82"/>
      <c r="F1261" s="83" t="s">
        <v>382</v>
      </c>
      <c r="G1261" s="83"/>
      <c r="H1261" s="84">
        <v>42030</v>
      </c>
      <c r="I1261" s="84"/>
      <c r="J1261" s="84">
        <v>42010</v>
      </c>
      <c r="K1261" s="84"/>
      <c r="L1261" s="82" t="s">
        <v>13</v>
      </c>
      <c r="M1261" s="82"/>
      <c r="N1261" s="85">
        <v>256</v>
      </c>
      <c r="O1261" s="85"/>
    </row>
    <row r="1262" spans="1:16" ht="45" customHeight="1" x14ac:dyDescent="0.25">
      <c r="A1262" s="9" t="s">
        <v>477</v>
      </c>
      <c r="B1262" s="81" t="s">
        <v>481</v>
      </c>
      <c r="C1262" s="81"/>
      <c r="D1262" s="82">
        <f t="shared" si="2"/>
        <v>1</v>
      </c>
      <c r="E1262" s="82"/>
      <c r="F1262" s="83" t="s">
        <v>29</v>
      </c>
      <c r="G1262" s="83"/>
      <c r="H1262" s="84">
        <v>42101</v>
      </c>
      <c r="I1262" s="84"/>
      <c r="J1262" s="84">
        <v>42101</v>
      </c>
      <c r="K1262" s="84"/>
      <c r="L1262" s="82" t="s">
        <v>13</v>
      </c>
      <c r="M1262" s="82"/>
      <c r="N1262" s="85">
        <v>684</v>
      </c>
      <c r="O1262" s="85"/>
    </row>
    <row r="1263" spans="1:16" ht="45" customHeight="1" x14ac:dyDescent="0.25">
      <c r="A1263" s="9" t="s">
        <v>477</v>
      </c>
      <c r="B1263" s="81" t="s">
        <v>14</v>
      </c>
      <c r="C1263" s="81"/>
      <c r="D1263" s="82">
        <f t="shared" si="2"/>
        <v>1</v>
      </c>
      <c r="E1263" s="82"/>
      <c r="F1263" s="83" t="s">
        <v>15</v>
      </c>
      <c r="G1263" s="83"/>
      <c r="H1263" s="84">
        <v>42118</v>
      </c>
      <c r="I1263" s="84"/>
      <c r="J1263" s="84">
        <v>42118</v>
      </c>
      <c r="K1263" s="84"/>
      <c r="L1263" s="82" t="s">
        <v>13</v>
      </c>
      <c r="M1263" s="82"/>
      <c r="N1263" s="85">
        <v>2079</v>
      </c>
      <c r="O1263" s="85"/>
    </row>
    <row r="1264" spans="1:16" ht="45" customHeight="1" x14ac:dyDescent="0.25">
      <c r="A1264" s="9" t="s">
        <v>477</v>
      </c>
      <c r="B1264" s="81" t="s">
        <v>482</v>
      </c>
      <c r="C1264" s="81"/>
      <c r="D1264" s="82">
        <f t="shared" ref="D1264:D1327" si="3">C1264+1</f>
        <v>1</v>
      </c>
      <c r="E1264" s="82"/>
      <c r="F1264" s="83" t="s">
        <v>29</v>
      </c>
      <c r="G1264" s="83"/>
      <c r="H1264" s="84">
        <v>42068</v>
      </c>
      <c r="I1264" s="84"/>
      <c r="J1264" s="84">
        <v>42068</v>
      </c>
      <c r="K1264" s="84"/>
      <c r="L1264" s="82" t="s">
        <v>13</v>
      </c>
      <c r="M1264" s="82"/>
      <c r="N1264" s="85">
        <v>680</v>
      </c>
      <c r="O1264" s="85"/>
    </row>
    <row r="1265" spans="1:16" ht="45" customHeight="1" x14ac:dyDescent="0.25">
      <c r="A1265" s="9" t="s">
        <v>477</v>
      </c>
      <c r="B1265" s="81" t="s">
        <v>482</v>
      </c>
      <c r="C1265" s="81"/>
      <c r="D1265" s="82">
        <f t="shared" si="3"/>
        <v>1</v>
      </c>
      <c r="E1265" s="82"/>
      <c r="F1265" s="83" t="s">
        <v>29</v>
      </c>
      <c r="G1265" s="83"/>
      <c r="H1265" s="84">
        <v>42068</v>
      </c>
      <c r="I1265" s="84"/>
      <c r="J1265" s="84">
        <v>42068</v>
      </c>
      <c r="K1265" s="84"/>
      <c r="L1265" s="82" t="s">
        <v>13</v>
      </c>
      <c r="M1265" s="82"/>
      <c r="N1265" s="85">
        <v>643</v>
      </c>
      <c r="O1265" s="85"/>
    </row>
    <row r="1266" spans="1:16" ht="45" customHeight="1" x14ac:dyDescent="0.25">
      <c r="A1266" s="9" t="s">
        <v>477</v>
      </c>
      <c r="B1266" s="81" t="s">
        <v>483</v>
      </c>
      <c r="C1266" s="81"/>
      <c r="D1266" s="82">
        <f t="shared" si="3"/>
        <v>1</v>
      </c>
      <c r="E1266" s="82"/>
      <c r="F1266" s="83" t="s">
        <v>29</v>
      </c>
      <c r="G1266" s="83"/>
      <c r="H1266" s="84">
        <v>42157</v>
      </c>
      <c r="I1266" s="84"/>
      <c r="J1266" s="84">
        <v>42157</v>
      </c>
      <c r="K1266" s="84"/>
      <c r="L1266" s="82" t="s">
        <v>13</v>
      </c>
      <c r="M1266" s="82"/>
      <c r="N1266" s="85">
        <v>534</v>
      </c>
      <c r="O1266" s="85"/>
    </row>
    <row r="1267" spans="1:16" ht="45" customHeight="1" x14ac:dyDescent="0.25">
      <c r="A1267" s="9" t="s">
        <v>477</v>
      </c>
      <c r="B1267" s="81" t="s">
        <v>484</v>
      </c>
      <c r="C1267" s="81"/>
      <c r="D1267" s="82">
        <f t="shared" si="3"/>
        <v>1</v>
      </c>
      <c r="E1267" s="82"/>
      <c r="F1267" s="83" t="s">
        <v>29</v>
      </c>
      <c r="G1267" s="83"/>
      <c r="H1267" s="84">
        <v>42186</v>
      </c>
      <c r="I1267" s="84"/>
      <c r="J1267" s="84">
        <v>42186</v>
      </c>
      <c r="K1267" s="84"/>
      <c r="L1267" s="82" t="s">
        <v>13</v>
      </c>
      <c r="M1267" s="82"/>
      <c r="N1267" s="85">
        <v>684</v>
      </c>
      <c r="O1267" s="85"/>
    </row>
    <row r="1268" spans="1:16" ht="45" customHeight="1" x14ac:dyDescent="0.25">
      <c r="A1268" s="9" t="s">
        <v>477</v>
      </c>
      <c r="B1268" s="81" t="s">
        <v>485</v>
      </c>
      <c r="C1268" s="81"/>
      <c r="D1268" s="82">
        <f t="shared" si="3"/>
        <v>1</v>
      </c>
      <c r="E1268" s="82"/>
      <c r="F1268" s="83" t="s">
        <v>29</v>
      </c>
      <c r="G1268" s="83"/>
      <c r="H1268" s="84">
        <v>42185</v>
      </c>
      <c r="I1268" s="84"/>
      <c r="J1268" s="84">
        <v>42185</v>
      </c>
      <c r="K1268" s="84"/>
      <c r="L1268" s="82" t="s">
        <v>13</v>
      </c>
      <c r="M1268" s="82"/>
      <c r="N1268" s="85">
        <v>184</v>
      </c>
      <c r="O1268" s="85"/>
    </row>
    <row r="1269" spans="1:16" ht="45" customHeight="1" x14ac:dyDescent="0.25">
      <c r="A1269" s="9" t="s">
        <v>477</v>
      </c>
      <c r="B1269" s="81" t="s">
        <v>484</v>
      </c>
      <c r="C1269" s="81"/>
      <c r="D1269" s="82">
        <f t="shared" si="3"/>
        <v>1</v>
      </c>
      <c r="E1269" s="82"/>
      <c r="F1269" s="83" t="s">
        <v>29</v>
      </c>
      <c r="G1269" s="83"/>
      <c r="H1269" s="84">
        <v>42186</v>
      </c>
      <c r="I1269" s="84"/>
      <c r="J1269" s="84">
        <v>42186</v>
      </c>
      <c r="K1269" s="84"/>
      <c r="L1269" s="82" t="s">
        <v>13</v>
      </c>
      <c r="M1269" s="82"/>
      <c r="N1269" s="85">
        <v>175</v>
      </c>
      <c r="O1269" s="85"/>
    </row>
    <row r="1270" spans="1:16" ht="45" customHeight="1" x14ac:dyDescent="0.25">
      <c r="A1270" s="9" t="s">
        <v>477</v>
      </c>
      <c r="B1270" s="81" t="s">
        <v>486</v>
      </c>
      <c r="C1270" s="81"/>
      <c r="D1270" s="82">
        <f t="shared" si="3"/>
        <v>1</v>
      </c>
      <c r="E1270" s="82"/>
      <c r="F1270" s="83" t="s">
        <v>29</v>
      </c>
      <c r="G1270" s="83"/>
      <c r="H1270" s="84">
        <v>42277</v>
      </c>
      <c r="I1270" s="84"/>
      <c r="J1270" s="84">
        <v>42277</v>
      </c>
      <c r="K1270" s="84"/>
      <c r="L1270" s="82" t="s">
        <v>13</v>
      </c>
      <c r="M1270" s="82"/>
      <c r="N1270" s="85">
        <v>184</v>
      </c>
      <c r="O1270" s="85"/>
    </row>
    <row r="1271" spans="1:16" ht="45" customHeight="1" x14ac:dyDescent="0.25">
      <c r="A1271" s="9" t="s">
        <v>477</v>
      </c>
      <c r="B1271" s="81" t="s">
        <v>487</v>
      </c>
      <c r="C1271" s="81"/>
      <c r="D1271" s="82">
        <f t="shared" si="3"/>
        <v>1</v>
      </c>
      <c r="E1271" s="82"/>
      <c r="F1271" s="83" t="s">
        <v>29</v>
      </c>
      <c r="G1271" s="83"/>
      <c r="H1271" s="84">
        <v>42234</v>
      </c>
      <c r="I1271" s="84"/>
      <c r="J1271" s="84">
        <v>42236</v>
      </c>
      <c r="K1271" s="84"/>
      <c r="L1271" s="82" t="s">
        <v>13</v>
      </c>
      <c r="M1271" s="82"/>
      <c r="N1271" s="85">
        <v>128</v>
      </c>
      <c r="O1271" s="85"/>
    </row>
    <row r="1272" spans="1:16" ht="45" customHeight="1" x14ac:dyDescent="0.25">
      <c r="A1272" s="9" t="s">
        <v>477</v>
      </c>
      <c r="B1272" s="81" t="s">
        <v>488</v>
      </c>
      <c r="C1272" s="81"/>
      <c r="D1272" s="82">
        <f t="shared" si="3"/>
        <v>1</v>
      </c>
      <c r="E1272" s="82"/>
      <c r="F1272" s="83" t="s">
        <v>12</v>
      </c>
      <c r="G1272" s="83"/>
      <c r="H1272" s="84">
        <v>42192</v>
      </c>
      <c r="I1272" s="84"/>
      <c r="J1272" s="84">
        <v>42194</v>
      </c>
      <c r="K1272" s="84"/>
      <c r="L1272" s="82" t="s">
        <v>13</v>
      </c>
      <c r="M1272" s="82"/>
      <c r="N1272" s="85">
        <v>590</v>
      </c>
      <c r="O1272" s="85"/>
    </row>
    <row r="1273" spans="1:16" ht="45" customHeight="1" x14ac:dyDescent="0.25">
      <c r="A1273" s="9" t="s">
        <v>477</v>
      </c>
      <c r="B1273" s="81" t="s">
        <v>488</v>
      </c>
      <c r="C1273" s="81"/>
      <c r="D1273" s="82">
        <f t="shared" si="3"/>
        <v>1</v>
      </c>
      <c r="E1273" s="82"/>
      <c r="F1273" s="83" t="s">
        <v>12</v>
      </c>
      <c r="G1273" s="83"/>
      <c r="H1273" s="84">
        <v>42192</v>
      </c>
      <c r="I1273" s="84"/>
      <c r="J1273" s="84">
        <v>42194</v>
      </c>
      <c r="K1273" s="84"/>
      <c r="L1273" s="82" t="s">
        <v>13</v>
      </c>
      <c r="M1273" s="82"/>
      <c r="N1273" s="85">
        <v>2973.38</v>
      </c>
      <c r="O1273" s="85"/>
    </row>
    <row r="1274" spans="1:16" ht="45" customHeight="1" x14ac:dyDescent="0.25">
      <c r="A1274" s="9" t="s">
        <v>477</v>
      </c>
      <c r="B1274" s="81" t="s">
        <v>108</v>
      </c>
      <c r="C1274" s="81"/>
      <c r="D1274" s="82">
        <f t="shared" si="3"/>
        <v>1</v>
      </c>
      <c r="E1274" s="82"/>
      <c r="F1274" s="83" t="s">
        <v>29</v>
      </c>
      <c r="G1274" s="83"/>
      <c r="H1274" s="84">
        <v>42326</v>
      </c>
      <c r="I1274" s="84"/>
      <c r="J1274" s="84">
        <v>42331</v>
      </c>
      <c r="K1274" s="84"/>
      <c r="L1274" s="82" t="s">
        <v>13</v>
      </c>
      <c r="M1274" s="82"/>
      <c r="N1274" s="85">
        <v>92</v>
      </c>
      <c r="O1274" s="85"/>
    </row>
    <row r="1275" spans="1:16" ht="45" customHeight="1" x14ac:dyDescent="0.25">
      <c r="A1275" s="9" t="s">
        <v>477</v>
      </c>
      <c r="B1275" s="81" t="s">
        <v>489</v>
      </c>
      <c r="C1275" s="81"/>
      <c r="D1275" s="82">
        <f t="shared" si="3"/>
        <v>1</v>
      </c>
      <c r="E1275" s="82"/>
      <c r="F1275" s="83" t="s">
        <v>29</v>
      </c>
      <c r="G1275" s="83"/>
      <c r="H1275" s="84">
        <v>42334</v>
      </c>
      <c r="I1275" s="84"/>
      <c r="J1275" s="84">
        <v>42338</v>
      </c>
      <c r="K1275" s="84"/>
      <c r="L1275" s="82" t="s">
        <v>13</v>
      </c>
      <c r="M1275" s="82"/>
      <c r="N1275" s="85">
        <v>92</v>
      </c>
      <c r="O1275" s="85"/>
      <c r="P1275" s="5">
        <f>SUM(N1259:N1275)</f>
        <v>13259.380000000001</v>
      </c>
    </row>
    <row r="1276" spans="1:16" ht="45" customHeight="1" x14ac:dyDescent="0.25">
      <c r="A1276" s="9" t="s">
        <v>490</v>
      </c>
      <c r="B1276" s="81" t="s">
        <v>491</v>
      </c>
      <c r="C1276" s="81"/>
      <c r="D1276" s="82">
        <f t="shared" si="3"/>
        <v>1</v>
      </c>
      <c r="E1276" s="82"/>
      <c r="F1276" s="83" t="s">
        <v>12</v>
      </c>
      <c r="G1276" s="83"/>
      <c r="H1276" s="84">
        <v>42183</v>
      </c>
      <c r="I1276" s="84"/>
      <c r="J1276" s="84">
        <v>42183</v>
      </c>
      <c r="K1276" s="84"/>
      <c r="L1276" s="82" t="s">
        <v>13</v>
      </c>
      <c r="M1276" s="82"/>
      <c r="N1276" s="85">
        <v>5378</v>
      </c>
      <c r="O1276" s="85"/>
    </row>
    <row r="1277" spans="1:16" ht="45" customHeight="1" x14ac:dyDescent="0.25">
      <c r="A1277" s="9" t="s">
        <v>490</v>
      </c>
      <c r="B1277" s="81" t="s">
        <v>491</v>
      </c>
      <c r="C1277" s="81"/>
      <c r="D1277" s="82">
        <f t="shared" si="3"/>
        <v>1</v>
      </c>
      <c r="E1277" s="82"/>
      <c r="F1277" s="83" t="s">
        <v>12</v>
      </c>
      <c r="G1277" s="83"/>
      <c r="H1277" s="84">
        <v>42183</v>
      </c>
      <c r="I1277" s="84"/>
      <c r="J1277" s="84">
        <v>42183</v>
      </c>
      <c r="K1277" s="84"/>
      <c r="L1277" s="82" t="s">
        <v>13</v>
      </c>
      <c r="M1277" s="82"/>
      <c r="N1277" s="85">
        <v>4040</v>
      </c>
      <c r="O1277" s="85"/>
      <c r="P1277" s="5">
        <f>SUM(N1276:N1277)</f>
        <v>9418</v>
      </c>
    </row>
    <row r="1278" spans="1:16" ht="45" customHeight="1" x14ac:dyDescent="0.25">
      <c r="A1278" s="9" t="s">
        <v>492</v>
      </c>
      <c r="B1278" s="81" t="s">
        <v>493</v>
      </c>
      <c r="C1278" s="81"/>
      <c r="D1278" s="82">
        <f t="shared" si="3"/>
        <v>1</v>
      </c>
      <c r="E1278" s="82"/>
      <c r="F1278" s="83" t="s">
        <v>29</v>
      </c>
      <c r="G1278" s="83"/>
      <c r="H1278" s="84">
        <v>42090</v>
      </c>
      <c r="I1278" s="84"/>
      <c r="J1278" s="84">
        <v>42090</v>
      </c>
      <c r="K1278" s="84"/>
      <c r="L1278" s="82" t="s">
        <v>13</v>
      </c>
      <c r="M1278" s="82"/>
      <c r="N1278" s="85">
        <v>184</v>
      </c>
      <c r="O1278" s="85"/>
    </row>
    <row r="1279" spans="1:16" ht="45" customHeight="1" x14ac:dyDescent="0.25">
      <c r="A1279" s="9" t="s">
        <v>492</v>
      </c>
      <c r="B1279" s="81" t="s">
        <v>493</v>
      </c>
      <c r="C1279" s="81"/>
      <c r="D1279" s="82">
        <f t="shared" si="3"/>
        <v>1</v>
      </c>
      <c r="E1279" s="82"/>
      <c r="F1279" s="83" t="s">
        <v>29</v>
      </c>
      <c r="G1279" s="83"/>
      <c r="H1279" s="84">
        <v>42090</v>
      </c>
      <c r="I1279" s="84"/>
      <c r="J1279" s="84">
        <v>42090</v>
      </c>
      <c r="K1279" s="84"/>
      <c r="L1279" s="82" t="s">
        <v>13</v>
      </c>
      <c r="M1279" s="82"/>
      <c r="N1279" s="85">
        <v>260</v>
      </c>
      <c r="O1279" s="85"/>
    </row>
    <row r="1280" spans="1:16" ht="45" customHeight="1" x14ac:dyDescent="0.25">
      <c r="A1280" s="9" t="s">
        <v>492</v>
      </c>
      <c r="B1280" s="81" t="s">
        <v>493</v>
      </c>
      <c r="C1280" s="81"/>
      <c r="D1280" s="82">
        <f t="shared" si="3"/>
        <v>1</v>
      </c>
      <c r="E1280" s="82"/>
      <c r="F1280" s="83" t="s">
        <v>29</v>
      </c>
      <c r="G1280" s="83"/>
      <c r="H1280" s="84">
        <v>42090</v>
      </c>
      <c r="I1280" s="84"/>
      <c r="J1280" s="84">
        <v>42090</v>
      </c>
      <c r="K1280" s="84"/>
      <c r="L1280" s="82" t="s">
        <v>13</v>
      </c>
      <c r="M1280" s="82"/>
      <c r="N1280" s="85">
        <v>260</v>
      </c>
      <c r="O1280" s="85"/>
      <c r="P1280" s="5">
        <f>SUM(N1278:N1280)</f>
        <v>704</v>
      </c>
    </row>
    <row r="1281" spans="1:15" ht="45" customHeight="1" x14ac:dyDescent="0.25">
      <c r="A1281" s="9" t="s">
        <v>494</v>
      </c>
      <c r="B1281" s="81" t="s">
        <v>16</v>
      </c>
      <c r="C1281" s="81"/>
      <c r="D1281" s="82">
        <f t="shared" si="3"/>
        <v>1</v>
      </c>
      <c r="E1281" s="82"/>
      <c r="F1281" s="83" t="s">
        <v>12</v>
      </c>
      <c r="G1281" s="83"/>
      <c r="H1281" s="84">
        <v>42312</v>
      </c>
      <c r="I1281" s="84"/>
      <c r="J1281" s="84">
        <v>42313</v>
      </c>
      <c r="K1281" s="84"/>
      <c r="L1281" s="82" t="s">
        <v>13</v>
      </c>
      <c r="M1281" s="82"/>
      <c r="N1281" s="85">
        <v>4734.66</v>
      </c>
      <c r="O1281" s="85"/>
    </row>
    <row r="1282" spans="1:15" ht="45" customHeight="1" x14ac:dyDescent="0.25">
      <c r="A1282" s="9" t="s">
        <v>494</v>
      </c>
      <c r="B1282" s="81" t="s">
        <v>16</v>
      </c>
      <c r="C1282" s="81"/>
      <c r="D1282" s="82">
        <f t="shared" si="3"/>
        <v>1</v>
      </c>
      <c r="E1282" s="82"/>
      <c r="F1282" s="83" t="s">
        <v>12</v>
      </c>
      <c r="G1282" s="83"/>
      <c r="H1282" s="84">
        <v>42319</v>
      </c>
      <c r="I1282" s="84"/>
      <c r="J1282" s="84">
        <v>42319</v>
      </c>
      <c r="K1282" s="84"/>
      <c r="L1282" s="82" t="s">
        <v>13</v>
      </c>
      <c r="M1282" s="82"/>
      <c r="N1282" s="85">
        <v>4734.66</v>
      </c>
      <c r="O1282" s="85"/>
    </row>
    <row r="1283" spans="1:15" ht="45" customHeight="1" x14ac:dyDescent="0.25">
      <c r="A1283" s="9" t="s">
        <v>494</v>
      </c>
      <c r="B1283" s="81" t="s">
        <v>16</v>
      </c>
      <c r="C1283" s="81"/>
      <c r="D1283" s="82">
        <f t="shared" si="3"/>
        <v>1</v>
      </c>
      <c r="E1283" s="82"/>
      <c r="F1283" s="83" t="s">
        <v>12</v>
      </c>
      <c r="G1283" s="83"/>
      <c r="H1283" s="84">
        <v>42319</v>
      </c>
      <c r="I1283" s="84"/>
      <c r="J1283" s="84">
        <v>42038</v>
      </c>
      <c r="K1283" s="84"/>
      <c r="L1283" s="82" t="s">
        <v>13</v>
      </c>
      <c r="M1283" s="82"/>
      <c r="N1283" s="85">
        <v>4734.66</v>
      </c>
      <c r="O1283" s="85"/>
    </row>
    <row r="1284" spans="1:15" ht="45" customHeight="1" x14ac:dyDescent="0.25">
      <c r="A1284" s="9" t="s">
        <v>494</v>
      </c>
      <c r="B1284" s="81" t="s">
        <v>16</v>
      </c>
      <c r="C1284" s="81"/>
      <c r="D1284" s="82">
        <f t="shared" si="3"/>
        <v>1</v>
      </c>
      <c r="E1284" s="82"/>
      <c r="F1284" s="83" t="s">
        <v>12</v>
      </c>
      <c r="G1284" s="83"/>
      <c r="H1284" s="84">
        <v>42354</v>
      </c>
      <c r="I1284" s="84"/>
      <c r="J1284" s="84">
        <v>42354</v>
      </c>
      <c r="K1284" s="84"/>
      <c r="L1284" s="82" t="s">
        <v>13</v>
      </c>
      <c r="M1284" s="82"/>
      <c r="N1284" s="85">
        <v>4734.66</v>
      </c>
      <c r="O1284" s="85"/>
    </row>
    <row r="1285" spans="1:15" ht="45" customHeight="1" x14ac:dyDescent="0.25">
      <c r="A1285" s="9" t="s">
        <v>494</v>
      </c>
      <c r="B1285" s="81" t="s">
        <v>16</v>
      </c>
      <c r="C1285" s="81"/>
      <c r="D1285" s="82">
        <f t="shared" si="3"/>
        <v>1</v>
      </c>
      <c r="E1285" s="82"/>
      <c r="F1285" s="83" t="s">
        <v>12</v>
      </c>
      <c r="G1285" s="83"/>
      <c r="H1285" s="84">
        <v>42354</v>
      </c>
      <c r="I1285" s="84"/>
      <c r="J1285" s="84">
        <v>42355</v>
      </c>
      <c r="K1285" s="84"/>
      <c r="L1285" s="82" t="s">
        <v>13</v>
      </c>
      <c r="M1285" s="82"/>
      <c r="N1285" s="85">
        <v>4734.66</v>
      </c>
      <c r="O1285" s="85"/>
    </row>
    <row r="1286" spans="1:15" ht="45" customHeight="1" x14ac:dyDescent="0.25">
      <c r="A1286" s="9" t="s">
        <v>494</v>
      </c>
      <c r="B1286" s="81" t="s">
        <v>16</v>
      </c>
      <c r="C1286" s="81"/>
      <c r="D1286" s="82">
        <f t="shared" si="3"/>
        <v>1</v>
      </c>
      <c r="E1286" s="82"/>
      <c r="F1286" s="83" t="s">
        <v>389</v>
      </c>
      <c r="G1286" s="83"/>
      <c r="H1286" s="84">
        <v>42329</v>
      </c>
      <c r="I1286" s="84"/>
      <c r="J1286" s="84">
        <v>42330</v>
      </c>
      <c r="K1286" s="84"/>
      <c r="L1286" s="82" t="s">
        <v>13</v>
      </c>
      <c r="M1286" s="82"/>
      <c r="N1286" s="85">
        <v>4734.66</v>
      </c>
      <c r="O1286" s="85"/>
    </row>
    <row r="1287" spans="1:15" ht="45" customHeight="1" x14ac:dyDescent="0.25">
      <c r="A1287" s="9" t="s">
        <v>494</v>
      </c>
      <c r="B1287" s="81" t="s">
        <v>16</v>
      </c>
      <c r="C1287" s="81"/>
      <c r="D1287" s="82">
        <f t="shared" si="3"/>
        <v>1</v>
      </c>
      <c r="E1287" s="82"/>
      <c r="F1287" s="83" t="s">
        <v>12</v>
      </c>
      <c r="G1287" s="83"/>
      <c r="H1287" s="84">
        <v>42312</v>
      </c>
      <c r="I1287" s="84"/>
      <c r="J1287" s="84">
        <v>42313</v>
      </c>
      <c r="K1287" s="84"/>
      <c r="L1287" s="82" t="s">
        <v>13</v>
      </c>
      <c r="M1287" s="82"/>
      <c r="N1287" s="85">
        <v>12471.47</v>
      </c>
      <c r="O1287" s="85"/>
    </row>
    <row r="1288" spans="1:15" ht="45" customHeight="1" x14ac:dyDescent="0.25">
      <c r="A1288" s="9" t="s">
        <v>494</v>
      </c>
      <c r="B1288" s="81" t="s">
        <v>495</v>
      </c>
      <c r="C1288" s="81"/>
      <c r="D1288" s="82">
        <f t="shared" si="3"/>
        <v>1</v>
      </c>
      <c r="E1288" s="82"/>
      <c r="F1288" s="83" t="s">
        <v>15</v>
      </c>
      <c r="G1288" s="83"/>
      <c r="H1288" s="84">
        <v>42322</v>
      </c>
      <c r="I1288" s="84"/>
      <c r="J1288" s="84">
        <v>42323</v>
      </c>
      <c r="K1288" s="84"/>
      <c r="L1288" s="82" t="s">
        <v>13</v>
      </c>
      <c r="M1288" s="82"/>
      <c r="N1288" s="85">
        <v>12471.47</v>
      </c>
      <c r="O1288" s="85"/>
    </row>
    <row r="1289" spans="1:15" ht="45" customHeight="1" x14ac:dyDescent="0.25">
      <c r="A1289" s="9" t="s">
        <v>494</v>
      </c>
      <c r="B1289" s="81" t="s">
        <v>16</v>
      </c>
      <c r="C1289" s="81"/>
      <c r="D1289" s="82">
        <f t="shared" si="3"/>
        <v>1</v>
      </c>
      <c r="E1289" s="82"/>
      <c r="F1289" s="83" t="s">
        <v>12</v>
      </c>
      <c r="G1289" s="83"/>
      <c r="H1289" s="84">
        <v>42319</v>
      </c>
      <c r="I1289" s="84"/>
      <c r="J1289" s="84">
        <v>42322</v>
      </c>
      <c r="K1289" s="84"/>
      <c r="L1289" s="82" t="s">
        <v>13</v>
      </c>
      <c r="M1289" s="82"/>
      <c r="N1289" s="85">
        <v>12471.47</v>
      </c>
      <c r="O1289" s="85"/>
    </row>
    <row r="1290" spans="1:15" ht="45" customHeight="1" x14ac:dyDescent="0.25">
      <c r="A1290" s="9" t="s">
        <v>494</v>
      </c>
      <c r="B1290" s="81" t="s">
        <v>16</v>
      </c>
      <c r="C1290" s="81"/>
      <c r="D1290" s="82">
        <f t="shared" si="3"/>
        <v>1</v>
      </c>
      <c r="E1290" s="82"/>
      <c r="F1290" s="83" t="s">
        <v>389</v>
      </c>
      <c r="G1290" s="83"/>
      <c r="H1290" s="84">
        <v>42329</v>
      </c>
      <c r="I1290" s="84"/>
      <c r="J1290" s="84">
        <v>42330</v>
      </c>
      <c r="K1290" s="84"/>
      <c r="L1290" s="82" t="s">
        <v>13</v>
      </c>
      <c r="M1290" s="82"/>
      <c r="N1290" s="85">
        <v>12471.47</v>
      </c>
      <c r="O1290" s="85"/>
    </row>
    <row r="1291" spans="1:15" ht="45" customHeight="1" x14ac:dyDescent="0.25">
      <c r="A1291" s="9" t="s">
        <v>494</v>
      </c>
      <c r="B1291" s="81" t="s">
        <v>16</v>
      </c>
      <c r="C1291" s="81"/>
      <c r="D1291" s="82">
        <f t="shared" si="3"/>
        <v>1</v>
      </c>
      <c r="E1291" s="82"/>
      <c r="F1291" s="83" t="s">
        <v>12</v>
      </c>
      <c r="G1291" s="83"/>
      <c r="H1291" s="84">
        <v>42354</v>
      </c>
      <c r="I1291" s="84"/>
      <c r="J1291" s="84">
        <v>42355</v>
      </c>
      <c r="K1291" s="84"/>
      <c r="L1291" s="82" t="s">
        <v>13</v>
      </c>
      <c r="M1291" s="82"/>
      <c r="N1291" s="85">
        <v>12471.47</v>
      </c>
      <c r="O1291" s="85"/>
    </row>
    <row r="1292" spans="1:15" ht="45" customHeight="1" x14ac:dyDescent="0.25">
      <c r="A1292" s="9" t="s">
        <v>494</v>
      </c>
      <c r="B1292" s="81" t="s">
        <v>77</v>
      </c>
      <c r="C1292" s="81"/>
      <c r="D1292" s="82">
        <f t="shared" si="3"/>
        <v>1</v>
      </c>
      <c r="E1292" s="82"/>
      <c r="F1292" s="83" t="s">
        <v>15</v>
      </c>
      <c r="G1292" s="83"/>
      <c r="H1292" s="84">
        <v>42010</v>
      </c>
      <c r="I1292" s="84"/>
      <c r="J1292" s="84">
        <v>42010</v>
      </c>
      <c r="K1292" s="84"/>
      <c r="L1292" s="82" t="s">
        <v>13</v>
      </c>
      <c r="M1292" s="82"/>
      <c r="N1292" s="85">
        <v>2048.1</v>
      </c>
      <c r="O1292" s="85"/>
    </row>
    <row r="1293" spans="1:15" ht="45" customHeight="1" x14ac:dyDescent="0.25">
      <c r="A1293" s="9" t="s">
        <v>494</v>
      </c>
      <c r="B1293" s="81" t="s">
        <v>496</v>
      </c>
      <c r="C1293" s="81"/>
      <c r="D1293" s="82">
        <f t="shared" si="3"/>
        <v>1</v>
      </c>
      <c r="E1293" s="82"/>
      <c r="F1293" s="83" t="s">
        <v>12</v>
      </c>
      <c r="G1293" s="83"/>
      <c r="H1293" s="84">
        <v>42071</v>
      </c>
      <c r="I1293" s="84"/>
      <c r="J1293" s="84">
        <v>42074</v>
      </c>
      <c r="K1293" s="84"/>
      <c r="L1293" s="82" t="s">
        <v>13</v>
      </c>
      <c r="M1293" s="82"/>
      <c r="N1293" s="85">
        <v>1123</v>
      </c>
      <c r="O1293" s="85"/>
    </row>
    <row r="1294" spans="1:15" ht="45" customHeight="1" x14ac:dyDescent="0.25">
      <c r="A1294" s="9" t="s">
        <v>494</v>
      </c>
      <c r="B1294" s="81" t="s">
        <v>496</v>
      </c>
      <c r="C1294" s="81"/>
      <c r="D1294" s="82">
        <f t="shared" si="3"/>
        <v>1</v>
      </c>
      <c r="E1294" s="82"/>
      <c r="F1294" s="83" t="s">
        <v>12</v>
      </c>
      <c r="G1294" s="83"/>
      <c r="H1294" s="84">
        <v>42071</v>
      </c>
      <c r="I1294" s="84"/>
      <c r="J1294" s="84">
        <v>42074</v>
      </c>
      <c r="K1294" s="84"/>
      <c r="L1294" s="82" t="s">
        <v>13</v>
      </c>
      <c r="M1294" s="82"/>
      <c r="N1294" s="85">
        <v>1059</v>
      </c>
      <c r="O1294" s="85"/>
    </row>
    <row r="1295" spans="1:15" ht="45" customHeight="1" x14ac:dyDescent="0.25">
      <c r="A1295" s="9" t="s">
        <v>494</v>
      </c>
      <c r="B1295" s="81" t="s">
        <v>14</v>
      </c>
      <c r="C1295" s="81"/>
      <c r="D1295" s="82">
        <f t="shared" si="3"/>
        <v>1</v>
      </c>
      <c r="E1295" s="82"/>
      <c r="F1295" s="83" t="s">
        <v>15</v>
      </c>
      <c r="G1295" s="83"/>
      <c r="H1295" s="84">
        <v>42071</v>
      </c>
      <c r="I1295" s="84"/>
      <c r="J1295" s="84">
        <v>42071</v>
      </c>
      <c r="K1295" s="84"/>
      <c r="L1295" s="82" t="s">
        <v>13</v>
      </c>
      <c r="M1295" s="82"/>
      <c r="N1295" s="85">
        <v>75</v>
      </c>
      <c r="O1295" s="85"/>
    </row>
    <row r="1296" spans="1:15" ht="45" customHeight="1" x14ac:dyDescent="0.25">
      <c r="A1296" s="9" t="s">
        <v>494</v>
      </c>
      <c r="B1296" s="81" t="s">
        <v>497</v>
      </c>
      <c r="C1296" s="81"/>
      <c r="D1296" s="82">
        <f t="shared" si="3"/>
        <v>1</v>
      </c>
      <c r="E1296" s="82"/>
      <c r="F1296" s="83" t="s">
        <v>29</v>
      </c>
      <c r="G1296" s="83"/>
      <c r="H1296" s="84">
        <v>42030</v>
      </c>
      <c r="I1296" s="84"/>
      <c r="J1296" s="84">
        <v>42030</v>
      </c>
      <c r="K1296" s="84"/>
      <c r="L1296" s="82" t="s">
        <v>13</v>
      </c>
      <c r="M1296" s="82"/>
      <c r="N1296" s="85">
        <v>144.5</v>
      </c>
      <c r="O1296" s="85"/>
    </row>
    <row r="1297" spans="1:15" ht="45" customHeight="1" x14ac:dyDescent="0.25">
      <c r="A1297" s="9" t="s">
        <v>494</v>
      </c>
      <c r="B1297" s="81" t="s">
        <v>498</v>
      </c>
      <c r="C1297" s="81"/>
      <c r="D1297" s="82">
        <f t="shared" si="3"/>
        <v>1</v>
      </c>
      <c r="E1297" s="82"/>
      <c r="F1297" s="83" t="s">
        <v>29</v>
      </c>
      <c r="G1297" s="83"/>
      <c r="H1297" s="84">
        <v>42045</v>
      </c>
      <c r="I1297" s="84"/>
      <c r="J1297" s="84">
        <v>42045</v>
      </c>
      <c r="K1297" s="84"/>
      <c r="L1297" s="82" t="s">
        <v>13</v>
      </c>
      <c r="M1297" s="82"/>
      <c r="N1297" s="85">
        <v>167</v>
      </c>
      <c r="O1297" s="85"/>
    </row>
    <row r="1298" spans="1:15" ht="45" customHeight="1" x14ac:dyDescent="0.25">
      <c r="A1298" s="9" t="s">
        <v>494</v>
      </c>
      <c r="B1298" s="81" t="s">
        <v>499</v>
      </c>
      <c r="C1298" s="81"/>
      <c r="D1298" s="82">
        <f t="shared" si="3"/>
        <v>1</v>
      </c>
      <c r="E1298" s="82"/>
      <c r="F1298" s="83" t="s">
        <v>29</v>
      </c>
      <c r="G1298" s="83"/>
      <c r="H1298" s="84">
        <v>42056</v>
      </c>
      <c r="I1298" s="84"/>
      <c r="J1298" s="84">
        <v>42056</v>
      </c>
      <c r="K1298" s="84"/>
      <c r="L1298" s="82" t="s">
        <v>13</v>
      </c>
      <c r="M1298" s="82"/>
      <c r="N1298" s="85">
        <v>398</v>
      </c>
      <c r="O1298" s="85"/>
    </row>
    <row r="1299" spans="1:15" ht="45" customHeight="1" x14ac:dyDescent="0.25">
      <c r="A1299" s="9" t="s">
        <v>494</v>
      </c>
      <c r="B1299" s="81" t="s">
        <v>498</v>
      </c>
      <c r="C1299" s="81"/>
      <c r="D1299" s="82">
        <f t="shared" si="3"/>
        <v>1</v>
      </c>
      <c r="E1299" s="82"/>
      <c r="F1299" s="83" t="s">
        <v>29</v>
      </c>
      <c r="G1299" s="83"/>
      <c r="H1299" s="84">
        <v>42045</v>
      </c>
      <c r="I1299" s="84"/>
      <c r="J1299" s="84">
        <v>42045</v>
      </c>
      <c r="K1299" s="84"/>
      <c r="L1299" s="82" t="s">
        <v>13</v>
      </c>
      <c r="M1299" s="82"/>
      <c r="N1299" s="85">
        <v>358</v>
      </c>
      <c r="O1299" s="85"/>
    </row>
    <row r="1300" spans="1:15" ht="45" customHeight="1" x14ac:dyDescent="0.25">
      <c r="A1300" s="9" t="s">
        <v>494</v>
      </c>
      <c r="B1300" s="81" t="s">
        <v>500</v>
      </c>
      <c r="C1300" s="81"/>
      <c r="D1300" s="82">
        <f t="shared" si="3"/>
        <v>1</v>
      </c>
      <c r="E1300" s="82"/>
      <c r="F1300" s="83" t="s">
        <v>29</v>
      </c>
      <c r="G1300" s="83"/>
      <c r="H1300" s="84">
        <v>42030</v>
      </c>
      <c r="I1300" s="84"/>
      <c r="J1300" s="84">
        <v>42030</v>
      </c>
      <c r="K1300" s="84"/>
      <c r="L1300" s="82" t="s">
        <v>13</v>
      </c>
      <c r="M1300" s="82"/>
      <c r="N1300" s="85">
        <v>176</v>
      </c>
      <c r="O1300" s="85"/>
    </row>
    <row r="1301" spans="1:15" ht="45" customHeight="1" x14ac:dyDescent="0.25">
      <c r="A1301" s="9" t="s">
        <v>494</v>
      </c>
      <c r="B1301" s="81" t="s">
        <v>500</v>
      </c>
      <c r="C1301" s="81"/>
      <c r="D1301" s="82">
        <f t="shared" si="3"/>
        <v>1</v>
      </c>
      <c r="E1301" s="82"/>
      <c r="F1301" s="83" t="s">
        <v>29</v>
      </c>
      <c r="G1301" s="83"/>
      <c r="H1301" s="84">
        <v>42030</v>
      </c>
      <c r="I1301" s="84"/>
      <c r="J1301" s="84">
        <v>42030</v>
      </c>
      <c r="K1301" s="84"/>
      <c r="L1301" s="82" t="s">
        <v>13</v>
      </c>
      <c r="M1301" s="82"/>
      <c r="N1301" s="85">
        <v>90</v>
      </c>
      <c r="O1301" s="85"/>
    </row>
    <row r="1302" spans="1:15" ht="45" customHeight="1" x14ac:dyDescent="0.25">
      <c r="A1302" s="9" t="s">
        <v>494</v>
      </c>
      <c r="B1302" s="81" t="s">
        <v>501</v>
      </c>
      <c r="C1302" s="81"/>
      <c r="D1302" s="82">
        <f t="shared" si="3"/>
        <v>1</v>
      </c>
      <c r="E1302" s="82"/>
      <c r="F1302" s="83" t="s">
        <v>29</v>
      </c>
      <c r="G1302" s="83"/>
      <c r="H1302" s="84">
        <v>42025</v>
      </c>
      <c r="I1302" s="84"/>
      <c r="J1302" s="84">
        <v>42025</v>
      </c>
      <c r="K1302" s="84"/>
      <c r="L1302" s="82" t="s">
        <v>13</v>
      </c>
      <c r="M1302" s="82"/>
      <c r="N1302" s="85">
        <v>138</v>
      </c>
      <c r="O1302" s="85"/>
    </row>
    <row r="1303" spans="1:15" ht="45" customHeight="1" x14ac:dyDescent="0.25">
      <c r="A1303" s="9" t="s">
        <v>494</v>
      </c>
      <c r="B1303" s="81" t="s">
        <v>501</v>
      </c>
      <c r="C1303" s="81"/>
      <c r="D1303" s="82">
        <f t="shared" si="3"/>
        <v>1</v>
      </c>
      <c r="E1303" s="82"/>
      <c r="F1303" s="83" t="s">
        <v>29</v>
      </c>
      <c r="G1303" s="83"/>
      <c r="H1303" s="84">
        <v>42025</v>
      </c>
      <c r="I1303" s="84"/>
      <c r="J1303" s="84">
        <v>42025</v>
      </c>
      <c r="K1303" s="84"/>
      <c r="L1303" s="82" t="s">
        <v>13</v>
      </c>
      <c r="M1303" s="82"/>
      <c r="N1303" s="85">
        <v>144.5</v>
      </c>
      <c r="O1303" s="85"/>
    </row>
    <row r="1304" spans="1:15" ht="45" customHeight="1" x14ac:dyDescent="0.25">
      <c r="A1304" s="9" t="s">
        <v>494</v>
      </c>
      <c r="B1304" s="81" t="s">
        <v>501</v>
      </c>
      <c r="C1304" s="81"/>
      <c r="D1304" s="82">
        <f t="shared" si="3"/>
        <v>1</v>
      </c>
      <c r="E1304" s="82"/>
      <c r="F1304" s="83" t="s">
        <v>29</v>
      </c>
      <c r="G1304" s="83"/>
      <c r="H1304" s="84">
        <v>42069</v>
      </c>
      <c r="I1304" s="84"/>
      <c r="J1304" s="84">
        <v>42069</v>
      </c>
      <c r="K1304" s="84"/>
      <c r="L1304" s="82" t="s">
        <v>13</v>
      </c>
      <c r="M1304" s="82"/>
      <c r="N1304" s="85">
        <v>238</v>
      </c>
      <c r="O1304" s="85"/>
    </row>
    <row r="1305" spans="1:15" ht="45" customHeight="1" x14ac:dyDescent="0.25">
      <c r="A1305" s="9" t="s">
        <v>494</v>
      </c>
      <c r="B1305" s="81" t="s">
        <v>501</v>
      </c>
      <c r="C1305" s="81"/>
      <c r="D1305" s="82">
        <f t="shared" si="3"/>
        <v>1</v>
      </c>
      <c r="E1305" s="82"/>
      <c r="F1305" s="83" t="s">
        <v>29</v>
      </c>
      <c r="G1305" s="83"/>
      <c r="H1305" s="84">
        <v>42069</v>
      </c>
      <c r="I1305" s="84"/>
      <c r="J1305" s="84">
        <v>42069</v>
      </c>
      <c r="K1305" s="84"/>
      <c r="L1305" s="82" t="s">
        <v>13</v>
      </c>
      <c r="M1305" s="82"/>
      <c r="N1305" s="85">
        <v>228</v>
      </c>
      <c r="O1305" s="85"/>
    </row>
    <row r="1306" spans="1:15" ht="45" customHeight="1" x14ac:dyDescent="0.25">
      <c r="A1306" s="9" t="s">
        <v>494</v>
      </c>
      <c r="B1306" s="81" t="s">
        <v>501</v>
      </c>
      <c r="C1306" s="81"/>
      <c r="D1306" s="82">
        <f t="shared" si="3"/>
        <v>1</v>
      </c>
      <c r="E1306" s="82"/>
      <c r="F1306" s="83" t="s">
        <v>29</v>
      </c>
      <c r="G1306" s="83"/>
      <c r="H1306" s="84">
        <v>42069</v>
      </c>
      <c r="I1306" s="84"/>
      <c r="J1306" s="84">
        <v>42069</v>
      </c>
      <c r="K1306" s="84"/>
      <c r="L1306" s="82" t="s">
        <v>13</v>
      </c>
      <c r="M1306" s="82"/>
      <c r="N1306" s="85">
        <v>238</v>
      </c>
      <c r="O1306" s="85"/>
    </row>
    <row r="1307" spans="1:15" ht="45" customHeight="1" x14ac:dyDescent="0.25">
      <c r="A1307" s="9" t="s">
        <v>494</v>
      </c>
      <c r="B1307" s="81" t="s">
        <v>502</v>
      </c>
      <c r="C1307" s="81"/>
      <c r="D1307" s="82">
        <f t="shared" si="3"/>
        <v>1</v>
      </c>
      <c r="E1307" s="82"/>
      <c r="F1307" s="83" t="s">
        <v>29</v>
      </c>
      <c r="G1307" s="83"/>
      <c r="H1307" s="84">
        <v>42083</v>
      </c>
      <c r="I1307" s="84"/>
      <c r="J1307" s="84">
        <v>42083</v>
      </c>
      <c r="K1307" s="84"/>
      <c r="L1307" s="82" t="s">
        <v>13</v>
      </c>
      <c r="M1307" s="82"/>
      <c r="N1307" s="85">
        <v>184</v>
      </c>
      <c r="O1307" s="85"/>
    </row>
    <row r="1308" spans="1:15" ht="45" customHeight="1" x14ac:dyDescent="0.25">
      <c r="A1308" s="9" t="s">
        <v>494</v>
      </c>
      <c r="B1308" s="81" t="s">
        <v>502</v>
      </c>
      <c r="C1308" s="81"/>
      <c r="D1308" s="82">
        <f t="shared" si="3"/>
        <v>1</v>
      </c>
      <c r="E1308" s="82"/>
      <c r="F1308" s="83" t="s">
        <v>29</v>
      </c>
      <c r="G1308" s="83"/>
      <c r="H1308" s="84">
        <v>42083</v>
      </c>
      <c r="I1308" s="84"/>
      <c r="J1308" s="84">
        <v>42083</v>
      </c>
      <c r="K1308" s="84"/>
      <c r="L1308" s="82" t="s">
        <v>13</v>
      </c>
      <c r="M1308" s="82"/>
      <c r="N1308" s="85">
        <v>232.6</v>
      </c>
      <c r="O1308" s="85"/>
    </row>
    <row r="1309" spans="1:15" ht="45" customHeight="1" x14ac:dyDescent="0.25">
      <c r="A1309" s="9" t="s">
        <v>494</v>
      </c>
      <c r="B1309" s="81" t="s">
        <v>502</v>
      </c>
      <c r="C1309" s="81"/>
      <c r="D1309" s="82">
        <f t="shared" si="3"/>
        <v>1</v>
      </c>
      <c r="E1309" s="82"/>
      <c r="F1309" s="83" t="s">
        <v>29</v>
      </c>
      <c r="G1309" s="83"/>
      <c r="H1309" s="84">
        <v>42083</v>
      </c>
      <c r="I1309" s="84"/>
      <c r="J1309" s="84">
        <v>42083</v>
      </c>
      <c r="K1309" s="84"/>
      <c r="L1309" s="82" t="s">
        <v>13</v>
      </c>
      <c r="M1309" s="82"/>
      <c r="N1309" s="85">
        <v>232.8</v>
      </c>
      <c r="O1309" s="85"/>
    </row>
    <row r="1310" spans="1:15" ht="45" customHeight="1" x14ac:dyDescent="0.25">
      <c r="A1310" s="9" t="s">
        <v>494</v>
      </c>
      <c r="B1310" s="81" t="s">
        <v>502</v>
      </c>
      <c r="C1310" s="81"/>
      <c r="D1310" s="82">
        <f t="shared" si="3"/>
        <v>1</v>
      </c>
      <c r="E1310" s="82"/>
      <c r="F1310" s="83" t="s">
        <v>29</v>
      </c>
      <c r="G1310" s="83"/>
      <c r="H1310" s="84">
        <v>42083</v>
      </c>
      <c r="I1310" s="84"/>
      <c r="J1310" s="84">
        <v>42083</v>
      </c>
      <c r="K1310" s="84"/>
      <c r="L1310" s="82" t="s">
        <v>13</v>
      </c>
      <c r="M1310" s="82"/>
      <c r="N1310" s="85">
        <v>232.6</v>
      </c>
      <c r="O1310" s="85"/>
    </row>
    <row r="1311" spans="1:15" ht="45" customHeight="1" x14ac:dyDescent="0.25">
      <c r="A1311" s="9" t="s">
        <v>494</v>
      </c>
      <c r="B1311" s="81" t="s">
        <v>503</v>
      </c>
      <c r="C1311" s="81"/>
      <c r="D1311" s="82">
        <f t="shared" si="3"/>
        <v>1</v>
      </c>
      <c r="E1311" s="82"/>
      <c r="F1311" s="83" t="s">
        <v>29</v>
      </c>
      <c r="G1311" s="83"/>
      <c r="H1311" s="84">
        <v>42114</v>
      </c>
      <c r="I1311" s="84"/>
      <c r="J1311" s="84">
        <v>42114</v>
      </c>
      <c r="K1311" s="84"/>
      <c r="L1311" s="82" t="s">
        <v>13</v>
      </c>
      <c r="M1311" s="82"/>
      <c r="N1311" s="85">
        <v>256</v>
      </c>
      <c r="O1311" s="85"/>
    </row>
    <row r="1312" spans="1:15" ht="45" customHeight="1" x14ac:dyDescent="0.25">
      <c r="A1312" s="9" t="s">
        <v>494</v>
      </c>
      <c r="B1312" s="81" t="s">
        <v>503</v>
      </c>
      <c r="C1312" s="81"/>
      <c r="D1312" s="82">
        <f t="shared" si="3"/>
        <v>1</v>
      </c>
      <c r="E1312" s="82"/>
      <c r="F1312" s="83" t="s">
        <v>29</v>
      </c>
      <c r="G1312" s="83"/>
      <c r="H1312" s="84">
        <v>42114</v>
      </c>
      <c r="I1312" s="84"/>
      <c r="J1312" s="84">
        <v>42114</v>
      </c>
      <c r="K1312" s="84"/>
      <c r="L1312" s="82" t="s">
        <v>13</v>
      </c>
      <c r="M1312" s="82"/>
      <c r="N1312" s="85">
        <v>260</v>
      </c>
      <c r="O1312" s="85"/>
    </row>
    <row r="1313" spans="1:15" ht="45" customHeight="1" x14ac:dyDescent="0.25">
      <c r="A1313" s="9" t="s">
        <v>494</v>
      </c>
      <c r="B1313" s="81" t="s">
        <v>14</v>
      </c>
      <c r="C1313" s="81"/>
      <c r="D1313" s="82">
        <f t="shared" si="3"/>
        <v>1</v>
      </c>
      <c r="E1313" s="82"/>
      <c r="F1313" s="83" t="s">
        <v>15</v>
      </c>
      <c r="G1313" s="83"/>
      <c r="H1313" s="84">
        <v>42114</v>
      </c>
      <c r="I1313" s="84"/>
      <c r="J1313" s="84">
        <v>42114</v>
      </c>
      <c r="K1313" s="84"/>
      <c r="L1313" s="82" t="s">
        <v>13</v>
      </c>
      <c r="M1313" s="82"/>
      <c r="N1313" s="85">
        <v>210</v>
      </c>
      <c r="O1313" s="85"/>
    </row>
    <row r="1314" spans="1:15" ht="45" customHeight="1" x14ac:dyDescent="0.25">
      <c r="A1314" s="9" t="s">
        <v>494</v>
      </c>
      <c r="B1314" s="81" t="s">
        <v>504</v>
      </c>
      <c r="C1314" s="81"/>
      <c r="D1314" s="82">
        <f t="shared" si="3"/>
        <v>1</v>
      </c>
      <c r="E1314" s="82"/>
      <c r="F1314" s="83" t="s">
        <v>12</v>
      </c>
      <c r="G1314" s="83"/>
      <c r="H1314" s="84">
        <v>42044</v>
      </c>
      <c r="I1314" s="84"/>
      <c r="J1314" s="84">
        <v>42045</v>
      </c>
      <c r="K1314" s="84"/>
      <c r="L1314" s="82" t="s">
        <v>13</v>
      </c>
      <c r="M1314" s="82"/>
      <c r="N1314" s="85">
        <v>4601.6000000000004</v>
      </c>
      <c r="O1314" s="85"/>
    </row>
    <row r="1315" spans="1:15" ht="45" customHeight="1" x14ac:dyDescent="0.25">
      <c r="A1315" s="9" t="s">
        <v>494</v>
      </c>
      <c r="B1315" s="81" t="s">
        <v>505</v>
      </c>
      <c r="C1315" s="81"/>
      <c r="D1315" s="82">
        <f t="shared" si="3"/>
        <v>1</v>
      </c>
      <c r="E1315" s="82"/>
      <c r="F1315" s="83" t="s">
        <v>470</v>
      </c>
      <c r="G1315" s="83"/>
      <c r="H1315" s="84">
        <v>42085</v>
      </c>
      <c r="I1315" s="84"/>
      <c r="J1315" s="84">
        <v>42087</v>
      </c>
      <c r="K1315" s="84"/>
      <c r="L1315" s="82" t="s">
        <v>13</v>
      </c>
      <c r="M1315" s="82"/>
      <c r="N1315" s="85">
        <v>18294</v>
      </c>
      <c r="O1315" s="85"/>
    </row>
    <row r="1316" spans="1:15" ht="45" customHeight="1" x14ac:dyDescent="0.25">
      <c r="A1316" s="9" t="s">
        <v>494</v>
      </c>
      <c r="B1316" s="81" t="s">
        <v>40</v>
      </c>
      <c r="C1316" s="81"/>
      <c r="D1316" s="82">
        <f t="shared" si="3"/>
        <v>1</v>
      </c>
      <c r="E1316" s="82"/>
      <c r="F1316" s="83" t="s">
        <v>12</v>
      </c>
      <c r="G1316" s="83"/>
      <c r="H1316" s="84">
        <v>42074</v>
      </c>
      <c r="I1316" s="84"/>
      <c r="J1316" s="84">
        <v>42075</v>
      </c>
      <c r="K1316" s="84"/>
      <c r="L1316" s="82" t="s">
        <v>13</v>
      </c>
      <c r="M1316" s="82"/>
      <c r="N1316" s="85">
        <v>6237.82</v>
      </c>
      <c r="O1316" s="85"/>
    </row>
    <row r="1317" spans="1:15" ht="45" customHeight="1" x14ac:dyDescent="0.25">
      <c r="A1317" s="9" t="s">
        <v>494</v>
      </c>
      <c r="B1317" s="81" t="s">
        <v>40</v>
      </c>
      <c r="C1317" s="81"/>
      <c r="D1317" s="82">
        <f t="shared" si="3"/>
        <v>1</v>
      </c>
      <c r="E1317" s="82"/>
      <c r="F1317" s="83" t="s">
        <v>12</v>
      </c>
      <c r="G1317" s="83"/>
      <c r="H1317" s="84">
        <v>42074</v>
      </c>
      <c r="I1317" s="84"/>
      <c r="J1317" s="84">
        <v>42075</v>
      </c>
      <c r="K1317" s="84"/>
      <c r="L1317" s="82" t="s">
        <v>13</v>
      </c>
      <c r="M1317" s="82"/>
      <c r="N1317" s="85">
        <v>3295</v>
      </c>
      <c r="O1317" s="85"/>
    </row>
    <row r="1318" spans="1:15" ht="45" customHeight="1" x14ac:dyDescent="0.25">
      <c r="A1318" s="9" t="s">
        <v>494</v>
      </c>
      <c r="B1318" s="81" t="s">
        <v>16</v>
      </c>
      <c r="C1318" s="81"/>
      <c r="D1318" s="82">
        <f t="shared" si="3"/>
        <v>1</v>
      </c>
      <c r="E1318" s="82"/>
      <c r="F1318" s="83" t="s">
        <v>12</v>
      </c>
      <c r="G1318" s="83"/>
      <c r="H1318" s="84">
        <v>42142</v>
      </c>
      <c r="I1318" s="84"/>
      <c r="J1318" s="84">
        <v>42143</v>
      </c>
      <c r="K1318" s="84"/>
      <c r="L1318" s="82" t="s">
        <v>13</v>
      </c>
      <c r="M1318" s="82"/>
      <c r="N1318" s="85">
        <v>9857.6200000000008</v>
      </c>
      <c r="O1318" s="85"/>
    </row>
    <row r="1319" spans="1:15" ht="45" customHeight="1" x14ac:dyDescent="0.25">
      <c r="A1319" s="9" t="s">
        <v>494</v>
      </c>
      <c r="B1319" s="81" t="s">
        <v>16</v>
      </c>
      <c r="C1319" s="81"/>
      <c r="D1319" s="82">
        <f t="shared" si="3"/>
        <v>1</v>
      </c>
      <c r="E1319" s="82"/>
      <c r="F1319" s="83" t="s">
        <v>12</v>
      </c>
      <c r="G1319" s="83"/>
      <c r="H1319" s="84">
        <v>42142</v>
      </c>
      <c r="I1319" s="84"/>
      <c r="J1319" s="84">
        <v>42143</v>
      </c>
      <c r="K1319" s="84"/>
      <c r="L1319" s="82" t="s">
        <v>13</v>
      </c>
      <c r="M1319" s="82"/>
      <c r="N1319" s="85">
        <v>6147</v>
      </c>
      <c r="O1319" s="85"/>
    </row>
    <row r="1320" spans="1:15" ht="45" customHeight="1" x14ac:dyDescent="0.25">
      <c r="A1320" s="9" t="s">
        <v>494</v>
      </c>
      <c r="B1320" s="81" t="s">
        <v>506</v>
      </c>
      <c r="C1320" s="81"/>
      <c r="D1320" s="82">
        <f t="shared" si="3"/>
        <v>1</v>
      </c>
      <c r="E1320" s="82"/>
      <c r="F1320" s="83" t="s">
        <v>12</v>
      </c>
      <c r="G1320" s="83"/>
      <c r="H1320" s="84">
        <v>42038</v>
      </c>
      <c r="I1320" s="84"/>
      <c r="J1320" s="84">
        <v>42054</v>
      </c>
      <c r="K1320" s="84"/>
      <c r="L1320" s="82" t="s">
        <v>13</v>
      </c>
      <c r="M1320" s="82"/>
      <c r="N1320" s="85">
        <v>25665.279999999999</v>
      </c>
      <c r="O1320" s="85"/>
    </row>
    <row r="1321" spans="1:15" ht="45" customHeight="1" x14ac:dyDescent="0.25">
      <c r="A1321" s="9" t="s">
        <v>494</v>
      </c>
      <c r="B1321" s="81" t="s">
        <v>506</v>
      </c>
      <c r="C1321" s="81"/>
      <c r="D1321" s="82">
        <f t="shared" si="3"/>
        <v>1</v>
      </c>
      <c r="E1321" s="82"/>
      <c r="F1321" s="83" t="s">
        <v>12</v>
      </c>
      <c r="G1321" s="83"/>
      <c r="H1321" s="84">
        <v>42038</v>
      </c>
      <c r="I1321" s="84"/>
      <c r="J1321" s="84">
        <v>42054</v>
      </c>
      <c r="K1321" s="84"/>
      <c r="L1321" s="82" t="s">
        <v>13</v>
      </c>
      <c r="M1321" s="82"/>
      <c r="N1321" s="85">
        <v>10368</v>
      </c>
      <c r="O1321" s="85"/>
    </row>
    <row r="1322" spans="1:15" ht="45" customHeight="1" x14ac:dyDescent="0.25">
      <c r="A1322" s="9" t="s">
        <v>494</v>
      </c>
      <c r="B1322" s="81" t="s">
        <v>40</v>
      </c>
      <c r="C1322" s="81"/>
      <c r="D1322" s="82">
        <f t="shared" si="3"/>
        <v>1</v>
      </c>
      <c r="E1322" s="82"/>
      <c r="F1322" s="83" t="s">
        <v>12</v>
      </c>
      <c r="G1322" s="83"/>
      <c r="H1322" s="84">
        <v>42156</v>
      </c>
      <c r="I1322" s="84"/>
      <c r="J1322" s="84">
        <v>42157</v>
      </c>
      <c r="K1322" s="84"/>
      <c r="L1322" s="82" t="s">
        <v>13</v>
      </c>
      <c r="M1322" s="82"/>
      <c r="N1322" s="85">
        <v>27367.63</v>
      </c>
      <c r="O1322" s="85"/>
    </row>
    <row r="1323" spans="1:15" ht="45" customHeight="1" x14ac:dyDescent="0.25">
      <c r="A1323" s="9" t="s">
        <v>494</v>
      </c>
      <c r="B1323" s="81" t="s">
        <v>40</v>
      </c>
      <c r="C1323" s="81"/>
      <c r="D1323" s="82">
        <f t="shared" si="3"/>
        <v>1</v>
      </c>
      <c r="E1323" s="82"/>
      <c r="F1323" s="83" t="s">
        <v>12</v>
      </c>
      <c r="G1323" s="83"/>
      <c r="H1323" s="84">
        <v>42156</v>
      </c>
      <c r="I1323" s="84"/>
      <c r="J1323" s="84">
        <v>42157</v>
      </c>
      <c r="K1323" s="84"/>
      <c r="L1323" s="82" t="s">
        <v>13</v>
      </c>
      <c r="M1323" s="82"/>
      <c r="N1323" s="85">
        <v>7536</v>
      </c>
      <c r="O1323" s="85"/>
    </row>
    <row r="1324" spans="1:15" ht="45" customHeight="1" x14ac:dyDescent="0.25">
      <c r="A1324" s="9" t="s">
        <v>494</v>
      </c>
      <c r="B1324" s="81" t="s">
        <v>11</v>
      </c>
      <c r="C1324" s="81"/>
      <c r="D1324" s="82">
        <f t="shared" si="3"/>
        <v>1</v>
      </c>
      <c r="E1324" s="82"/>
      <c r="F1324" s="83" t="s">
        <v>12</v>
      </c>
      <c r="G1324" s="83"/>
      <c r="H1324" s="84">
        <v>42109</v>
      </c>
      <c r="I1324" s="84"/>
      <c r="J1324" s="84">
        <v>42110</v>
      </c>
      <c r="K1324" s="84"/>
      <c r="L1324" s="82" t="s">
        <v>13</v>
      </c>
      <c r="M1324" s="82"/>
      <c r="N1324" s="85">
        <v>14768.98</v>
      </c>
      <c r="O1324" s="85"/>
    </row>
    <row r="1325" spans="1:15" ht="45" customHeight="1" x14ac:dyDescent="0.25">
      <c r="A1325" s="9" t="s">
        <v>494</v>
      </c>
      <c r="B1325" s="81" t="s">
        <v>11</v>
      </c>
      <c r="C1325" s="81"/>
      <c r="D1325" s="82">
        <f t="shared" si="3"/>
        <v>1</v>
      </c>
      <c r="E1325" s="82"/>
      <c r="F1325" s="83" t="s">
        <v>12</v>
      </c>
      <c r="G1325" s="83"/>
      <c r="H1325" s="84">
        <v>42109</v>
      </c>
      <c r="I1325" s="84"/>
      <c r="J1325" s="84">
        <v>42110</v>
      </c>
      <c r="K1325" s="84"/>
      <c r="L1325" s="82" t="s">
        <v>13</v>
      </c>
      <c r="M1325" s="82"/>
      <c r="N1325" s="85">
        <v>4860.01</v>
      </c>
      <c r="O1325" s="85"/>
    </row>
    <row r="1326" spans="1:15" ht="45" customHeight="1" x14ac:dyDescent="0.25">
      <c r="A1326" s="9" t="s">
        <v>494</v>
      </c>
      <c r="B1326" s="81" t="s">
        <v>334</v>
      </c>
      <c r="C1326" s="81"/>
      <c r="D1326" s="82">
        <f t="shared" si="3"/>
        <v>1</v>
      </c>
      <c r="E1326" s="82"/>
      <c r="F1326" s="83" t="s">
        <v>12</v>
      </c>
      <c r="G1326" s="83"/>
      <c r="H1326" s="84">
        <v>42220</v>
      </c>
      <c r="I1326" s="84"/>
      <c r="J1326" s="84">
        <v>42220</v>
      </c>
      <c r="K1326" s="84"/>
      <c r="L1326" s="82" t="s">
        <v>13</v>
      </c>
      <c r="M1326" s="82"/>
      <c r="N1326" s="85">
        <v>7606.75</v>
      </c>
      <c r="O1326" s="85"/>
    </row>
    <row r="1327" spans="1:15" ht="45" customHeight="1" x14ac:dyDescent="0.25">
      <c r="A1327" s="9" t="s">
        <v>494</v>
      </c>
      <c r="B1327" s="81" t="s">
        <v>334</v>
      </c>
      <c r="C1327" s="81"/>
      <c r="D1327" s="82">
        <f t="shared" si="3"/>
        <v>1</v>
      </c>
      <c r="E1327" s="82"/>
      <c r="F1327" s="83" t="s">
        <v>12</v>
      </c>
      <c r="G1327" s="83"/>
      <c r="H1327" s="84">
        <v>42226</v>
      </c>
      <c r="I1327" s="84"/>
      <c r="J1327" s="84">
        <v>42227</v>
      </c>
      <c r="K1327" s="84"/>
      <c r="L1327" s="82" t="s">
        <v>13</v>
      </c>
      <c r="M1327" s="82"/>
      <c r="N1327" s="85">
        <v>7606.75</v>
      </c>
      <c r="O1327" s="85"/>
    </row>
    <row r="1328" spans="1:15" ht="45" customHeight="1" x14ac:dyDescent="0.25">
      <c r="A1328" s="9" t="s">
        <v>494</v>
      </c>
      <c r="B1328" s="81" t="s">
        <v>334</v>
      </c>
      <c r="C1328" s="81"/>
      <c r="D1328" s="82">
        <f t="shared" ref="D1328:D1391" si="4">C1328+1</f>
        <v>1</v>
      </c>
      <c r="E1328" s="82"/>
      <c r="F1328" s="83" t="s">
        <v>12</v>
      </c>
      <c r="G1328" s="83"/>
      <c r="H1328" s="84">
        <v>42248</v>
      </c>
      <c r="I1328" s="84"/>
      <c r="J1328" s="84">
        <v>42248</v>
      </c>
      <c r="K1328" s="84"/>
      <c r="L1328" s="82" t="s">
        <v>13</v>
      </c>
      <c r="M1328" s="82"/>
      <c r="N1328" s="85">
        <v>7606.75</v>
      </c>
      <c r="O1328" s="85"/>
    </row>
    <row r="1329" spans="1:15" ht="45" customHeight="1" x14ac:dyDescent="0.25">
      <c r="A1329" s="9" t="s">
        <v>494</v>
      </c>
      <c r="B1329" s="81" t="s">
        <v>507</v>
      </c>
      <c r="C1329" s="81"/>
      <c r="D1329" s="82">
        <f t="shared" si="4"/>
        <v>1</v>
      </c>
      <c r="E1329" s="82"/>
      <c r="F1329" s="83" t="s">
        <v>12</v>
      </c>
      <c r="G1329" s="83"/>
      <c r="H1329" s="84">
        <v>42232</v>
      </c>
      <c r="I1329" s="84"/>
      <c r="J1329" s="84">
        <v>42599</v>
      </c>
      <c r="K1329" s="84"/>
      <c r="L1329" s="82" t="s">
        <v>13</v>
      </c>
      <c r="M1329" s="82"/>
      <c r="N1329" s="85">
        <v>7606.75</v>
      </c>
      <c r="O1329" s="85"/>
    </row>
    <row r="1330" spans="1:15" ht="45" customHeight="1" x14ac:dyDescent="0.25">
      <c r="A1330" s="9" t="s">
        <v>494</v>
      </c>
      <c r="B1330" s="81" t="s">
        <v>334</v>
      </c>
      <c r="C1330" s="81"/>
      <c r="D1330" s="82">
        <f t="shared" si="4"/>
        <v>1</v>
      </c>
      <c r="E1330" s="82"/>
      <c r="F1330" s="83" t="s">
        <v>12</v>
      </c>
      <c r="G1330" s="83"/>
      <c r="H1330" s="84">
        <v>42226</v>
      </c>
      <c r="I1330" s="84"/>
      <c r="J1330" s="84">
        <v>42227</v>
      </c>
      <c r="K1330" s="84"/>
      <c r="L1330" s="82" t="s">
        <v>13</v>
      </c>
      <c r="M1330" s="82"/>
      <c r="N1330" s="85">
        <v>4794</v>
      </c>
      <c r="O1330" s="85"/>
    </row>
    <row r="1331" spans="1:15" ht="45" customHeight="1" x14ac:dyDescent="0.25">
      <c r="A1331" s="9" t="s">
        <v>494</v>
      </c>
      <c r="B1331" s="81" t="s">
        <v>508</v>
      </c>
      <c r="C1331" s="81"/>
      <c r="D1331" s="82">
        <f t="shared" si="4"/>
        <v>1</v>
      </c>
      <c r="E1331" s="82"/>
      <c r="F1331" s="83" t="s">
        <v>12</v>
      </c>
      <c r="G1331" s="83"/>
      <c r="H1331" s="84">
        <v>42209</v>
      </c>
      <c r="I1331" s="84"/>
      <c r="J1331" s="84">
        <v>42214</v>
      </c>
      <c r="K1331" s="84"/>
      <c r="L1331" s="82" t="s">
        <v>13</v>
      </c>
      <c r="M1331" s="82"/>
      <c r="N1331" s="85">
        <v>35643.9</v>
      </c>
      <c r="O1331" s="85"/>
    </row>
    <row r="1332" spans="1:15" ht="45" customHeight="1" x14ac:dyDescent="0.25">
      <c r="A1332" s="9" t="s">
        <v>494</v>
      </c>
      <c r="B1332" s="81" t="s">
        <v>508</v>
      </c>
      <c r="C1332" s="81"/>
      <c r="D1332" s="82">
        <f t="shared" si="4"/>
        <v>1</v>
      </c>
      <c r="E1332" s="82"/>
      <c r="F1332" s="83" t="s">
        <v>12</v>
      </c>
      <c r="G1332" s="83"/>
      <c r="H1332" s="84">
        <v>42209</v>
      </c>
      <c r="I1332" s="84"/>
      <c r="J1332" s="84">
        <v>42215</v>
      </c>
      <c r="K1332" s="84"/>
      <c r="L1332" s="82" t="s">
        <v>13</v>
      </c>
      <c r="M1332" s="82"/>
      <c r="N1332" s="85">
        <v>12263</v>
      </c>
      <c r="O1332" s="85"/>
    </row>
    <row r="1333" spans="1:15" ht="45" customHeight="1" x14ac:dyDescent="0.25">
      <c r="A1333" s="9" t="s">
        <v>494</v>
      </c>
      <c r="B1333" s="81" t="s">
        <v>509</v>
      </c>
      <c r="C1333" s="81"/>
      <c r="D1333" s="82">
        <f t="shared" si="4"/>
        <v>1</v>
      </c>
      <c r="E1333" s="82"/>
      <c r="F1333" s="83" t="s">
        <v>510</v>
      </c>
      <c r="G1333" s="83"/>
      <c r="H1333" s="84">
        <v>42202</v>
      </c>
      <c r="I1333" s="84"/>
      <c r="J1333" s="84">
        <v>42202</v>
      </c>
      <c r="K1333" s="84"/>
      <c r="L1333" s="82" t="s">
        <v>13</v>
      </c>
      <c r="M1333" s="82"/>
      <c r="N1333" s="85">
        <v>580</v>
      </c>
      <c r="O1333" s="85"/>
    </row>
    <row r="1334" spans="1:15" ht="45" customHeight="1" x14ac:dyDescent="0.25">
      <c r="A1334" s="9" t="s">
        <v>494</v>
      </c>
      <c r="B1334" s="81" t="s">
        <v>511</v>
      </c>
      <c r="C1334" s="81"/>
      <c r="D1334" s="82">
        <f t="shared" si="4"/>
        <v>1</v>
      </c>
      <c r="E1334" s="82"/>
      <c r="F1334" s="83" t="s">
        <v>29</v>
      </c>
      <c r="G1334" s="83"/>
      <c r="H1334" s="84">
        <v>42199</v>
      </c>
      <c r="I1334" s="84"/>
      <c r="J1334" s="84">
        <v>42200</v>
      </c>
      <c r="K1334" s="84"/>
      <c r="L1334" s="82" t="s">
        <v>13</v>
      </c>
      <c r="M1334" s="82"/>
      <c r="N1334" s="85">
        <v>684</v>
      </c>
      <c r="O1334" s="85"/>
    </row>
    <row r="1335" spans="1:15" ht="45" customHeight="1" x14ac:dyDescent="0.25">
      <c r="A1335" s="9" t="s">
        <v>494</v>
      </c>
      <c r="B1335" s="81" t="s">
        <v>509</v>
      </c>
      <c r="C1335" s="81"/>
      <c r="D1335" s="82">
        <f t="shared" si="4"/>
        <v>1</v>
      </c>
      <c r="E1335" s="82"/>
      <c r="F1335" s="83" t="s">
        <v>510</v>
      </c>
      <c r="G1335" s="83"/>
      <c r="H1335" s="84">
        <v>42202</v>
      </c>
      <c r="I1335" s="84"/>
      <c r="J1335" s="84">
        <v>42202</v>
      </c>
      <c r="K1335" s="84"/>
      <c r="L1335" s="82" t="s">
        <v>13</v>
      </c>
      <c r="M1335" s="82"/>
      <c r="N1335" s="85">
        <v>250</v>
      </c>
      <c r="O1335" s="85"/>
    </row>
    <row r="1336" spans="1:15" ht="45" customHeight="1" x14ac:dyDescent="0.25">
      <c r="A1336" s="9" t="s">
        <v>494</v>
      </c>
      <c r="B1336" s="81" t="s">
        <v>14</v>
      </c>
      <c r="C1336" s="81"/>
      <c r="D1336" s="82">
        <f t="shared" si="4"/>
        <v>1</v>
      </c>
      <c r="E1336" s="82"/>
      <c r="F1336" s="83" t="s">
        <v>15</v>
      </c>
      <c r="G1336" s="83"/>
      <c r="H1336" s="84">
        <v>42202</v>
      </c>
      <c r="I1336" s="84"/>
      <c r="J1336" s="84">
        <v>42202</v>
      </c>
      <c r="K1336" s="84"/>
      <c r="L1336" s="82" t="s">
        <v>13</v>
      </c>
      <c r="M1336" s="82"/>
      <c r="N1336" s="85">
        <v>1162.8</v>
      </c>
      <c r="O1336" s="85"/>
    </row>
    <row r="1337" spans="1:15" ht="45" customHeight="1" x14ac:dyDescent="0.25">
      <c r="A1337" s="9" t="s">
        <v>494</v>
      </c>
      <c r="B1337" s="81" t="s">
        <v>512</v>
      </c>
      <c r="C1337" s="81"/>
      <c r="D1337" s="82">
        <f t="shared" si="4"/>
        <v>1</v>
      </c>
      <c r="E1337" s="82"/>
      <c r="F1337" s="83" t="s">
        <v>12</v>
      </c>
      <c r="G1337" s="83"/>
      <c r="H1337" s="84">
        <v>42286</v>
      </c>
      <c r="I1337" s="84"/>
      <c r="J1337" s="84">
        <v>42286</v>
      </c>
      <c r="K1337" s="84"/>
      <c r="L1337" s="82" t="s">
        <v>13</v>
      </c>
      <c r="M1337" s="82"/>
      <c r="N1337" s="85">
        <v>22438</v>
      </c>
      <c r="O1337" s="85"/>
    </row>
    <row r="1338" spans="1:15" ht="45" customHeight="1" x14ac:dyDescent="0.25">
      <c r="A1338" s="9" t="s">
        <v>494</v>
      </c>
      <c r="B1338" s="81" t="s">
        <v>512</v>
      </c>
      <c r="C1338" s="81"/>
      <c r="D1338" s="82">
        <f t="shared" si="4"/>
        <v>1</v>
      </c>
      <c r="E1338" s="82"/>
      <c r="F1338" s="83" t="s">
        <v>12</v>
      </c>
      <c r="G1338" s="83"/>
      <c r="H1338" s="84">
        <v>42317</v>
      </c>
      <c r="I1338" s="84"/>
      <c r="J1338" s="84">
        <v>42317</v>
      </c>
      <c r="K1338" s="84"/>
      <c r="L1338" s="82" t="s">
        <v>13</v>
      </c>
      <c r="M1338" s="82"/>
      <c r="N1338" s="85">
        <v>17956</v>
      </c>
      <c r="O1338" s="85"/>
    </row>
    <row r="1339" spans="1:15" ht="45" customHeight="1" x14ac:dyDescent="0.25">
      <c r="A1339" s="9" t="s">
        <v>494</v>
      </c>
      <c r="B1339" s="81" t="s">
        <v>334</v>
      </c>
      <c r="C1339" s="81"/>
      <c r="D1339" s="82">
        <f t="shared" si="4"/>
        <v>1</v>
      </c>
      <c r="E1339" s="82"/>
      <c r="F1339" s="83" t="s">
        <v>12</v>
      </c>
      <c r="G1339" s="83"/>
      <c r="H1339" s="84">
        <v>42285</v>
      </c>
      <c r="I1339" s="84"/>
      <c r="J1339" s="84">
        <v>42285</v>
      </c>
      <c r="K1339" s="84"/>
      <c r="L1339" s="82" t="s">
        <v>13</v>
      </c>
      <c r="M1339" s="82"/>
      <c r="N1339" s="85">
        <v>1125.33</v>
      </c>
      <c r="O1339" s="85"/>
    </row>
    <row r="1340" spans="1:15" ht="45" customHeight="1" x14ac:dyDescent="0.25">
      <c r="A1340" s="9" t="s">
        <v>494</v>
      </c>
      <c r="B1340" s="81" t="s">
        <v>513</v>
      </c>
      <c r="C1340" s="81"/>
      <c r="D1340" s="82">
        <f t="shared" si="4"/>
        <v>1</v>
      </c>
      <c r="E1340" s="82"/>
      <c r="F1340" s="83" t="s">
        <v>12</v>
      </c>
      <c r="G1340" s="83"/>
      <c r="H1340" s="84">
        <v>42290</v>
      </c>
      <c r="I1340" s="84"/>
      <c r="J1340" s="84">
        <v>42292</v>
      </c>
      <c r="K1340" s="84"/>
      <c r="L1340" s="82" t="s">
        <v>13</v>
      </c>
      <c r="M1340" s="82"/>
      <c r="N1340" s="85">
        <v>1125.33</v>
      </c>
      <c r="O1340" s="85"/>
    </row>
    <row r="1341" spans="1:15" ht="45" customHeight="1" x14ac:dyDescent="0.25">
      <c r="A1341" s="9" t="s">
        <v>494</v>
      </c>
      <c r="B1341" s="81" t="s">
        <v>334</v>
      </c>
      <c r="C1341" s="81"/>
      <c r="D1341" s="82">
        <f t="shared" si="4"/>
        <v>1</v>
      </c>
      <c r="E1341" s="82"/>
      <c r="F1341" s="83" t="s">
        <v>12</v>
      </c>
      <c r="G1341" s="83"/>
      <c r="H1341" s="84">
        <v>42297</v>
      </c>
      <c r="I1341" s="84"/>
      <c r="J1341" s="84">
        <v>42299</v>
      </c>
      <c r="K1341" s="84"/>
      <c r="L1341" s="82" t="s">
        <v>13</v>
      </c>
      <c r="M1341" s="82"/>
      <c r="N1341" s="85">
        <v>1125.33</v>
      </c>
      <c r="O1341" s="85"/>
    </row>
    <row r="1342" spans="1:15" ht="45" customHeight="1" x14ac:dyDescent="0.25">
      <c r="A1342" s="9" t="s">
        <v>494</v>
      </c>
      <c r="B1342" s="81" t="s">
        <v>334</v>
      </c>
      <c r="C1342" s="81"/>
      <c r="D1342" s="82">
        <f t="shared" si="4"/>
        <v>1</v>
      </c>
      <c r="E1342" s="82"/>
      <c r="F1342" s="83" t="s">
        <v>12</v>
      </c>
      <c r="G1342" s="83"/>
      <c r="H1342" s="84">
        <v>42303</v>
      </c>
      <c r="I1342" s="84"/>
      <c r="J1342" s="84">
        <v>42303</v>
      </c>
      <c r="K1342" s="84"/>
      <c r="L1342" s="82" t="s">
        <v>13</v>
      </c>
      <c r="M1342" s="82"/>
      <c r="N1342" s="85">
        <v>1125.33</v>
      </c>
      <c r="O1342" s="85"/>
    </row>
    <row r="1343" spans="1:15" ht="45" customHeight="1" x14ac:dyDescent="0.25">
      <c r="A1343" s="9" t="s">
        <v>494</v>
      </c>
      <c r="B1343" s="81" t="s">
        <v>334</v>
      </c>
      <c r="C1343" s="81"/>
      <c r="D1343" s="82">
        <f t="shared" si="4"/>
        <v>1</v>
      </c>
      <c r="E1343" s="82"/>
      <c r="F1343" s="83" t="s">
        <v>12</v>
      </c>
      <c r="G1343" s="83"/>
      <c r="H1343" s="84">
        <v>42304</v>
      </c>
      <c r="I1343" s="84"/>
      <c r="J1343" s="84">
        <v>42306</v>
      </c>
      <c r="K1343" s="84"/>
      <c r="L1343" s="82" t="s">
        <v>13</v>
      </c>
      <c r="M1343" s="82"/>
      <c r="N1343" s="85">
        <v>1125.33</v>
      </c>
      <c r="O1343" s="85"/>
    </row>
    <row r="1344" spans="1:15" ht="45" customHeight="1" x14ac:dyDescent="0.25">
      <c r="A1344" s="9" t="s">
        <v>494</v>
      </c>
      <c r="B1344" s="81" t="s">
        <v>334</v>
      </c>
      <c r="C1344" s="81"/>
      <c r="D1344" s="82">
        <f t="shared" si="4"/>
        <v>1</v>
      </c>
      <c r="E1344" s="82"/>
      <c r="F1344" s="83" t="s">
        <v>12</v>
      </c>
      <c r="G1344" s="83"/>
      <c r="H1344" s="84">
        <v>42305</v>
      </c>
      <c r="I1344" s="84"/>
      <c r="J1344" s="84">
        <v>42307</v>
      </c>
      <c r="K1344" s="84"/>
      <c r="L1344" s="82" t="s">
        <v>13</v>
      </c>
      <c r="M1344" s="82"/>
      <c r="N1344" s="85">
        <v>1125.33</v>
      </c>
      <c r="O1344" s="85"/>
    </row>
    <row r="1345" spans="1:15" ht="45" customHeight="1" x14ac:dyDescent="0.25">
      <c r="A1345" s="9" t="s">
        <v>494</v>
      </c>
      <c r="B1345" s="81" t="s">
        <v>334</v>
      </c>
      <c r="C1345" s="81"/>
      <c r="D1345" s="82">
        <f t="shared" si="4"/>
        <v>1</v>
      </c>
      <c r="E1345" s="82"/>
      <c r="F1345" s="83" t="s">
        <v>12</v>
      </c>
      <c r="G1345" s="83"/>
      <c r="H1345" s="84">
        <v>42285</v>
      </c>
      <c r="I1345" s="84"/>
      <c r="J1345" s="84">
        <v>42286</v>
      </c>
      <c r="K1345" s="84"/>
      <c r="L1345" s="82" t="s">
        <v>13</v>
      </c>
      <c r="M1345" s="82"/>
      <c r="N1345" s="85">
        <v>11463.28</v>
      </c>
      <c r="O1345" s="85"/>
    </row>
    <row r="1346" spans="1:15" ht="45" customHeight="1" x14ac:dyDescent="0.25">
      <c r="A1346" s="9" t="s">
        <v>494</v>
      </c>
      <c r="B1346" s="81" t="s">
        <v>514</v>
      </c>
      <c r="C1346" s="81"/>
      <c r="D1346" s="82">
        <f t="shared" si="4"/>
        <v>1</v>
      </c>
      <c r="E1346" s="82"/>
      <c r="F1346" s="83" t="s">
        <v>12</v>
      </c>
      <c r="G1346" s="83"/>
      <c r="H1346" s="84">
        <v>42290</v>
      </c>
      <c r="I1346" s="84"/>
      <c r="J1346" s="84">
        <v>42291</v>
      </c>
      <c r="K1346" s="84"/>
      <c r="L1346" s="82" t="s">
        <v>13</v>
      </c>
      <c r="M1346" s="82"/>
      <c r="N1346" s="85">
        <v>11463.28</v>
      </c>
      <c r="O1346" s="85"/>
    </row>
    <row r="1347" spans="1:15" ht="45" customHeight="1" x14ac:dyDescent="0.25">
      <c r="A1347" s="9" t="s">
        <v>494</v>
      </c>
      <c r="B1347" s="81" t="s">
        <v>334</v>
      </c>
      <c r="C1347" s="81"/>
      <c r="D1347" s="82">
        <f t="shared" si="4"/>
        <v>1</v>
      </c>
      <c r="E1347" s="82"/>
      <c r="F1347" s="83" t="s">
        <v>12</v>
      </c>
      <c r="G1347" s="83"/>
      <c r="H1347" s="84">
        <v>42290</v>
      </c>
      <c r="I1347" s="84"/>
      <c r="J1347" s="84">
        <v>42291</v>
      </c>
      <c r="K1347" s="84"/>
      <c r="L1347" s="82" t="s">
        <v>13</v>
      </c>
      <c r="M1347" s="82"/>
      <c r="N1347" s="85">
        <v>11463.28</v>
      </c>
      <c r="O1347" s="85"/>
    </row>
    <row r="1348" spans="1:15" ht="45" customHeight="1" x14ac:dyDescent="0.25">
      <c r="A1348" s="9" t="s">
        <v>494</v>
      </c>
      <c r="B1348" s="81" t="s">
        <v>334</v>
      </c>
      <c r="C1348" s="81"/>
      <c r="D1348" s="82">
        <f t="shared" si="4"/>
        <v>1</v>
      </c>
      <c r="E1348" s="82"/>
      <c r="F1348" s="83" t="s">
        <v>12</v>
      </c>
      <c r="G1348" s="83"/>
      <c r="H1348" s="84">
        <v>42297</v>
      </c>
      <c r="I1348" s="84"/>
      <c r="J1348" s="84">
        <v>42298</v>
      </c>
      <c r="K1348" s="84"/>
      <c r="L1348" s="82" t="s">
        <v>13</v>
      </c>
      <c r="M1348" s="82"/>
      <c r="N1348" s="85">
        <v>11463.28</v>
      </c>
      <c r="O1348" s="85"/>
    </row>
    <row r="1349" spans="1:15" ht="45" customHeight="1" x14ac:dyDescent="0.25">
      <c r="A1349" s="9" t="s">
        <v>494</v>
      </c>
      <c r="B1349" s="81" t="s">
        <v>334</v>
      </c>
      <c r="C1349" s="81"/>
      <c r="D1349" s="82">
        <f t="shared" si="4"/>
        <v>1</v>
      </c>
      <c r="E1349" s="82"/>
      <c r="F1349" s="83" t="s">
        <v>12</v>
      </c>
      <c r="G1349" s="83"/>
      <c r="H1349" s="84">
        <v>42303</v>
      </c>
      <c r="I1349" s="84"/>
      <c r="J1349" s="84">
        <v>42306</v>
      </c>
      <c r="K1349" s="84"/>
      <c r="L1349" s="82" t="s">
        <v>13</v>
      </c>
      <c r="M1349" s="82"/>
      <c r="N1349" s="85">
        <v>11463.28</v>
      </c>
      <c r="O1349" s="85"/>
    </row>
    <row r="1350" spans="1:15" ht="45" customHeight="1" x14ac:dyDescent="0.25">
      <c r="A1350" s="9" t="s">
        <v>494</v>
      </c>
      <c r="B1350" s="81" t="s">
        <v>334</v>
      </c>
      <c r="C1350" s="81"/>
      <c r="D1350" s="82">
        <f t="shared" si="4"/>
        <v>1</v>
      </c>
      <c r="E1350" s="82"/>
      <c r="F1350" s="83" t="s">
        <v>12</v>
      </c>
      <c r="G1350" s="83"/>
      <c r="H1350" s="84">
        <v>42304</v>
      </c>
      <c r="I1350" s="84"/>
      <c r="J1350" s="84">
        <v>42305</v>
      </c>
      <c r="K1350" s="84"/>
      <c r="L1350" s="82" t="s">
        <v>13</v>
      </c>
      <c r="M1350" s="82"/>
      <c r="N1350" s="85">
        <v>11463.28</v>
      </c>
      <c r="O1350" s="85"/>
    </row>
    <row r="1351" spans="1:15" ht="45" customHeight="1" x14ac:dyDescent="0.25">
      <c r="A1351" s="9" t="s">
        <v>494</v>
      </c>
      <c r="B1351" s="81" t="s">
        <v>334</v>
      </c>
      <c r="C1351" s="81"/>
      <c r="D1351" s="82">
        <f t="shared" si="4"/>
        <v>1</v>
      </c>
      <c r="E1351" s="82"/>
      <c r="F1351" s="83" t="s">
        <v>12</v>
      </c>
      <c r="G1351" s="83"/>
      <c r="H1351" s="84">
        <v>42305</v>
      </c>
      <c r="I1351" s="84"/>
      <c r="J1351" s="84">
        <v>42306</v>
      </c>
      <c r="K1351" s="84"/>
      <c r="L1351" s="82" t="s">
        <v>13</v>
      </c>
      <c r="M1351" s="82"/>
      <c r="N1351" s="85">
        <v>11463.28</v>
      </c>
      <c r="O1351" s="85"/>
    </row>
    <row r="1352" spans="1:15" ht="45" customHeight="1" x14ac:dyDescent="0.25">
      <c r="A1352" s="9" t="s">
        <v>494</v>
      </c>
      <c r="B1352" s="81" t="s">
        <v>40</v>
      </c>
      <c r="C1352" s="81"/>
      <c r="D1352" s="82">
        <f t="shared" si="4"/>
        <v>1</v>
      </c>
      <c r="E1352" s="82"/>
      <c r="F1352" s="83" t="s">
        <v>12</v>
      </c>
      <c r="G1352" s="83"/>
      <c r="H1352" s="84">
        <v>42318</v>
      </c>
      <c r="I1352" s="84"/>
      <c r="J1352" s="84">
        <v>42318</v>
      </c>
      <c r="K1352" s="84"/>
      <c r="L1352" s="82" t="s">
        <v>13</v>
      </c>
      <c r="M1352" s="82"/>
      <c r="N1352" s="85">
        <v>9036.25</v>
      </c>
      <c r="O1352" s="85"/>
    </row>
    <row r="1353" spans="1:15" ht="45" customHeight="1" x14ac:dyDescent="0.25">
      <c r="A1353" s="9" t="s">
        <v>494</v>
      </c>
      <c r="B1353" s="81" t="s">
        <v>40</v>
      </c>
      <c r="C1353" s="81"/>
      <c r="D1353" s="82">
        <f t="shared" si="4"/>
        <v>1</v>
      </c>
      <c r="E1353" s="82"/>
      <c r="F1353" s="83" t="s">
        <v>12</v>
      </c>
      <c r="G1353" s="83"/>
      <c r="H1353" s="84">
        <v>42318</v>
      </c>
      <c r="I1353" s="84"/>
      <c r="J1353" s="84">
        <v>42319</v>
      </c>
      <c r="K1353" s="84"/>
      <c r="L1353" s="82" t="s">
        <v>13</v>
      </c>
      <c r="M1353" s="82"/>
      <c r="N1353" s="85">
        <v>9036.25</v>
      </c>
      <c r="O1353" s="85"/>
    </row>
    <row r="1354" spans="1:15" ht="45" customHeight="1" x14ac:dyDescent="0.25">
      <c r="A1354" s="9" t="s">
        <v>494</v>
      </c>
      <c r="B1354" s="81" t="s">
        <v>40</v>
      </c>
      <c r="C1354" s="81"/>
      <c r="D1354" s="82">
        <f t="shared" si="4"/>
        <v>1</v>
      </c>
      <c r="E1354" s="82"/>
      <c r="F1354" s="83" t="s">
        <v>12</v>
      </c>
      <c r="G1354" s="83"/>
      <c r="H1354" s="84">
        <v>42321</v>
      </c>
      <c r="I1354" s="84"/>
      <c r="J1354" s="84">
        <v>42324</v>
      </c>
      <c r="K1354" s="84"/>
      <c r="L1354" s="82" t="s">
        <v>13</v>
      </c>
      <c r="M1354" s="82"/>
      <c r="N1354" s="85">
        <v>9036.25</v>
      </c>
      <c r="O1354" s="85"/>
    </row>
    <row r="1355" spans="1:15" ht="45" customHeight="1" x14ac:dyDescent="0.25">
      <c r="A1355" s="9" t="s">
        <v>494</v>
      </c>
      <c r="B1355" s="81" t="s">
        <v>40</v>
      </c>
      <c r="C1355" s="81"/>
      <c r="D1355" s="82">
        <f t="shared" si="4"/>
        <v>1</v>
      </c>
      <c r="E1355" s="82"/>
      <c r="F1355" s="83" t="s">
        <v>12</v>
      </c>
      <c r="G1355" s="83"/>
      <c r="H1355" s="84">
        <v>42326</v>
      </c>
      <c r="I1355" s="84"/>
      <c r="J1355" s="84">
        <v>42328</v>
      </c>
      <c r="K1355" s="84"/>
      <c r="L1355" s="82" t="s">
        <v>13</v>
      </c>
      <c r="M1355" s="82"/>
      <c r="N1355" s="85">
        <v>9036.25</v>
      </c>
      <c r="O1355" s="85"/>
    </row>
    <row r="1356" spans="1:15" ht="45" customHeight="1" x14ac:dyDescent="0.25">
      <c r="A1356" s="9" t="s">
        <v>494</v>
      </c>
      <c r="B1356" s="81" t="s">
        <v>40</v>
      </c>
      <c r="C1356" s="81"/>
      <c r="D1356" s="82">
        <f t="shared" si="4"/>
        <v>1</v>
      </c>
      <c r="E1356" s="82"/>
      <c r="F1356" s="83" t="s">
        <v>12</v>
      </c>
      <c r="G1356" s="83"/>
      <c r="H1356" s="84">
        <v>42318</v>
      </c>
      <c r="I1356" s="84"/>
      <c r="J1356" s="84">
        <v>42319</v>
      </c>
      <c r="K1356" s="84"/>
      <c r="L1356" s="82" t="s">
        <v>13</v>
      </c>
      <c r="M1356" s="82"/>
      <c r="N1356" s="85">
        <v>1200</v>
      </c>
      <c r="O1356" s="85"/>
    </row>
    <row r="1357" spans="1:15" ht="45" customHeight="1" x14ac:dyDescent="0.25">
      <c r="A1357" s="9" t="s">
        <v>494</v>
      </c>
      <c r="B1357" s="81" t="s">
        <v>40</v>
      </c>
      <c r="C1357" s="81"/>
      <c r="D1357" s="82">
        <f t="shared" si="4"/>
        <v>1</v>
      </c>
      <c r="E1357" s="82"/>
      <c r="F1357" s="83" t="s">
        <v>12</v>
      </c>
      <c r="G1357" s="83"/>
      <c r="H1357" s="84">
        <v>42321</v>
      </c>
      <c r="I1357" s="84"/>
      <c r="J1357" s="84">
        <v>42324</v>
      </c>
      <c r="K1357" s="84"/>
      <c r="L1357" s="82" t="s">
        <v>13</v>
      </c>
      <c r="M1357" s="82"/>
      <c r="N1357" s="85">
        <v>1200</v>
      </c>
      <c r="O1357" s="85"/>
    </row>
    <row r="1358" spans="1:15" ht="45" customHeight="1" x14ac:dyDescent="0.25">
      <c r="A1358" s="9" t="s">
        <v>494</v>
      </c>
      <c r="B1358" s="81" t="s">
        <v>40</v>
      </c>
      <c r="C1358" s="81"/>
      <c r="D1358" s="82">
        <f t="shared" si="4"/>
        <v>1</v>
      </c>
      <c r="E1358" s="82"/>
      <c r="F1358" s="83" t="s">
        <v>12</v>
      </c>
      <c r="G1358" s="83"/>
      <c r="H1358" s="84">
        <v>42326</v>
      </c>
      <c r="I1358" s="84"/>
      <c r="J1358" s="84">
        <v>42328</v>
      </c>
      <c r="K1358" s="84"/>
      <c r="L1358" s="82" t="s">
        <v>13</v>
      </c>
      <c r="M1358" s="82"/>
      <c r="N1358" s="85">
        <v>1200</v>
      </c>
      <c r="O1358" s="85"/>
    </row>
    <row r="1359" spans="1:15" ht="45" customHeight="1" x14ac:dyDescent="0.25">
      <c r="A1359" s="9" t="s">
        <v>494</v>
      </c>
      <c r="B1359" s="81" t="s">
        <v>40</v>
      </c>
      <c r="C1359" s="81"/>
      <c r="D1359" s="82">
        <f t="shared" si="4"/>
        <v>1</v>
      </c>
      <c r="E1359" s="82"/>
      <c r="F1359" s="83" t="s">
        <v>12</v>
      </c>
      <c r="G1359" s="83"/>
      <c r="H1359" s="84">
        <v>42285</v>
      </c>
      <c r="I1359" s="84"/>
      <c r="J1359" s="84">
        <v>42291</v>
      </c>
      <c r="K1359" s="84"/>
      <c r="L1359" s="82" t="s">
        <v>13</v>
      </c>
      <c r="M1359" s="82"/>
      <c r="N1359" s="85">
        <v>11382.8</v>
      </c>
      <c r="O1359" s="85"/>
    </row>
    <row r="1360" spans="1:15" ht="45" customHeight="1" x14ac:dyDescent="0.25">
      <c r="A1360" s="9" t="s">
        <v>494</v>
      </c>
      <c r="B1360" s="81" t="s">
        <v>40</v>
      </c>
      <c r="C1360" s="81"/>
      <c r="D1360" s="82">
        <f t="shared" si="4"/>
        <v>1</v>
      </c>
      <c r="E1360" s="82"/>
      <c r="F1360" s="83" t="s">
        <v>12</v>
      </c>
      <c r="G1360" s="83"/>
      <c r="H1360" s="84">
        <v>42297</v>
      </c>
      <c r="I1360" s="84"/>
      <c r="J1360" s="84">
        <v>42299</v>
      </c>
      <c r="K1360" s="84"/>
      <c r="L1360" s="82" t="s">
        <v>13</v>
      </c>
      <c r="M1360" s="82"/>
      <c r="N1360" s="85">
        <v>11382.8</v>
      </c>
      <c r="O1360" s="85"/>
    </row>
    <row r="1361" spans="1:16" ht="45" customHeight="1" x14ac:dyDescent="0.25">
      <c r="A1361" s="9" t="s">
        <v>494</v>
      </c>
      <c r="B1361" s="81" t="s">
        <v>40</v>
      </c>
      <c r="C1361" s="81"/>
      <c r="D1361" s="82">
        <f t="shared" si="4"/>
        <v>1</v>
      </c>
      <c r="E1361" s="82"/>
      <c r="F1361" s="83" t="s">
        <v>12</v>
      </c>
      <c r="G1361" s="83"/>
      <c r="H1361" s="84">
        <v>42303</v>
      </c>
      <c r="I1361" s="84"/>
      <c r="J1361" s="84">
        <v>42307</v>
      </c>
      <c r="K1361" s="84"/>
      <c r="L1361" s="82" t="s">
        <v>13</v>
      </c>
      <c r="M1361" s="82"/>
      <c r="N1361" s="85">
        <v>11382.8</v>
      </c>
      <c r="O1361" s="85"/>
    </row>
    <row r="1362" spans="1:16" ht="45" customHeight="1" x14ac:dyDescent="0.25">
      <c r="A1362" s="9" t="s">
        <v>494</v>
      </c>
      <c r="B1362" s="81" t="s">
        <v>40</v>
      </c>
      <c r="C1362" s="81"/>
      <c r="D1362" s="82">
        <f t="shared" si="4"/>
        <v>1</v>
      </c>
      <c r="E1362" s="82"/>
      <c r="F1362" s="83" t="s">
        <v>12</v>
      </c>
      <c r="G1362" s="83"/>
      <c r="H1362" s="84">
        <v>42304</v>
      </c>
      <c r="I1362" s="84"/>
      <c r="J1362" s="84">
        <v>42304</v>
      </c>
      <c r="K1362" s="84"/>
      <c r="L1362" s="82" t="s">
        <v>13</v>
      </c>
      <c r="M1362" s="82"/>
      <c r="N1362" s="85">
        <v>11382.8</v>
      </c>
      <c r="O1362" s="85"/>
    </row>
    <row r="1363" spans="1:16" ht="45" customHeight="1" x14ac:dyDescent="0.25">
      <c r="A1363" s="9" t="s">
        <v>494</v>
      </c>
      <c r="B1363" s="81" t="s">
        <v>40</v>
      </c>
      <c r="C1363" s="81"/>
      <c r="D1363" s="82">
        <f t="shared" si="4"/>
        <v>1</v>
      </c>
      <c r="E1363" s="82"/>
      <c r="F1363" s="83" t="s">
        <v>12</v>
      </c>
      <c r="G1363" s="83"/>
      <c r="H1363" s="84">
        <v>42304</v>
      </c>
      <c r="I1363" s="84"/>
      <c r="J1363" s="84">
        <v>42306</v>
      </c>
      <c r="K1363" s="84"/>
      <c r="L1363" s="82" t="s">
        <v>13</v>
      </c>
      <c r="M1363" s="82"/>
      <c r="N1363" s="85">
        <v>11382.8</v>
      </c>
      <c r="O1363" s="85"/>
    </row>
    <row r="1364" spans="1:16" ht="45" customHeight="1" x14ac:dyDescent="0.25">
      <c r="A1364" s="9" t="s">
        <v>494</v>
      </c>
      <c r="B1364" s="81" t="s">
        <v>515</v>
      </c>
      <c r="C1364" s="81"/>
      <c r="D1364" s="82">
        <f t="shared" si="4"/>
        <v>1</v>
      </c>
      <c r="E1364" s="82"/>
      <c r="F1364" s="83" t="s">
        <v>29</v>
      </c>
      <c r="G1364" s="83"/>
      <c r="H1364" s="84">
        <v>42303</v>
      </c>
      <c r="I1364" s="84"/>
      <c r="J1364" s="84">
        <v>42303</v>
      </c>
      <c r="K1364" s="84"/>
      <c r="L1364" s="82" t="s">
        <v>13</v>
      </c>
      <c r="M1364" s="82"/>
      <c r="N1364" s="85">
        <v>356</v>
      </c>
      <c r="O1364" s="85"/>
    </row>
    <row r="1365" spans="1:16" ht="45" customHeight="1" x14ac:dyDescent="0.25">
      <c r="A1365" s="9" t="s">
        <v>494</v>
      </c>
      <c r="B1365" s="81" t="s">
        <v>14</v>
      </c>
      <c r="C1365" s="81"/>
      <c r="D1365" s="82">
        <f t="shared" si="4"/>
        <v>1</v>
      </c>
      <c r="E1365" s="82"/>
      <c r="F1365" s="83" t="s">
        <v>15</v>
      </c>
      <c r="G1365" s="83"/>
      <c r="H1365" s="84">
        <v>42303</v>
      </c>
      <c r="I1365" s="84"/>
      <c r="J1365" s="84">
        <v>42303</v>
      </c>
      <c r="K1365" s="84"/>
      <c r="L1365" s="82" t="s">
        <v>13</v>
      </c>
      <c r="M1365" s="82"/>
      <c r="N1365" s="85">
        <v>100</v>
      </c>
      <c r="O1365" s="85"/>
      <c r="P1365" s="5">
        <f>SUM(N1281:N1365)</f>
        <v>548305.99000000046</v>
      </c>
    </row>
    <row r="1366" spans="1:16" ht="45" customHeight="1" x14ac:dyDescent="0.25">
      <c r="A1366" s="9" t="s">
        <v>516</v>
      </c>
      <c r="B1366" s="81" t="s">
        <v>517</v>
      </c>
      <c r="C1366" s="81"/>
      <c r="D1366" s="82">
        <f t="shared" si="4"/>
        <v>1</v>
      </c>
      <c r="E1366" s="82"/>
      <c r="F1366" s="83" t="s">
        <v>12</v>
      </c>
      <c r="G1366" s="83"/>
      <c r="H1366" s="84">
        <v>42159</v>
      </c>
      <c r="I1366" s="84"/>
      <c r="J1366" s="84">
        <v>42160</v>
      </c>
      <c r="K1366" s="84"/>
      <c r="L1366" s="82" t="s">
        <v>13</v>
      </c>
      <c r="M1366" s="82"/>
      <c r="N1366" s="85">
        <v>3187</v>
      </c>
      <c r="O1366" s="85"/>
    </row>
    <row r="1367" spans="1:16" ht="45" customHeight="1" x14ac:dyDescent="0.25">
      <c r="A1367" s="9" t="s">
        <v>516</v>
      </c>
      <c r="B1367" s="81" t="s">
        <v>518</v>
      </c>
      <c r="C1367" s="81"/>
      <c r="D1367" s="82">
        <f t="shared" si="4"/>
        <v>1</v>
      </c>
      <c r="E1367" s="82"/>
      <c r="F1367" s="83" t="s">
        <v>12</v>
      </c>
      <c r="G1367" s="83"/>
      <c r="H1367" s="84">
        <v>42118</v>
      </c>
      <c r="I1367" s="84"/>
      <c r="J1367" s="84">
        <v>42118</v>
      </c>
      <c r="K1367" s="84"/>
      <c r="L1367" s="82" t="s">
        <v>13</v>
      </c>
      <c r="M1367" s="82"/>
      <c r="N1367" s="85">
        <v>3682</v>
      </c>
      <c r="O1367" s="85"/>
    </row>
    <row r="1368" spans="1:16" ht="45" customHeight="1" x14ac:dyDescent="0.25">
      <c r="A1368" s="9" t="s">
        <v>516</v>
      </c>
      <c r="B1368" s="81" t="s">
        <v>519</v>
      </c>
      <c r="C1368" s="81"/>
      <c r="D1368" s="82">
        <f t="shared" si="4"/>
        <v>1</v>
      </c>
      <c r="E1368" s="82"/>
      <c r="F1368" s="83" t="s">
        <v>520</v>
      </c>
      <c r="G1368" s="83"/>
      <c r="H1368" s="84">
        <v>42242</v>
      </c>
      <c r="I1368" s="84"/>
      <c r="J1368" s="84">
        <v>42245</v>
      </c>
      <c r="K1368" s="84"/>
      <c r="L1368" s="82" t="s">
        <v>13</v>
      </c>
      <c r="M1368" s="82"/>
      <c r="N1368" s="85">
        <v>6353</v>
      </c>
      <c r="O1368" s="85"/>
    </row>
    <row r="1369" spans="1:16" ht="45" customHeight="1" x14ac:dyDescent="0.25">
      <c r="A1369" s="9" t="s">
        <v>516</v>
      </c>
      <c r="B1369" s="81" t="s">
        <v>334</v>
      </c>
      <c r="C1369" s="81"/>
      <c r="D1369" s="82">
        <f t="shared" si="4"/>
        <v>1</v>
      </c>
      <c r="E1369" s="82"/>
      <c r="F1369" s="83" t="s">
        <v>12</v>
      </c>
      <c r="G1369" s="83"/>
      <c r="H1369" s="84">
        <v>42248</v>
      </c>
      <c r="I1369" s="84"/>
      <c r="J1369" s="84">
        <v>42248</v>
      </c>
      <c r="K1369" s="84"/>
      <c r="L1369" s="82" t="s">
        <v>13</v>
      </c>
      <c r="M1369" s="82"/>
      <c r="N1369" s="85">
        <v>5756</v>
      </c>
      <c r="O1369" s="85"/>
    </row>
    <row r="1370" spans="1:16" ht="45" customHeight="1" x14ac:dyDescent="0.25">
      <c r="A1370" s="9" t="s">
        <v>516</v>
      </c>
      <c r="B1370" s="81" t="s">
        <v>521</v>
      </c>
      <c r="C1370" s="81"/>
      <c r="D1370" s="82">
        <f t="shared" si="4"/>
        <v>1</v>
      </c>
      <c r="E1370" s="82"/>
      <c r="F1370" s="83" t="s">
        <v>12</v>
      </c>
      <c r="G1370" s="83"/>
      <c r="H1370" s="84">
        <v>42291</v>
      </c>
      <c r="I1370" s="84"/>
      <c r="J1370" s="84">
        <v>42291</v>
      </c>
      <c r="K1370" s="84"/>
      <c r="L1370" s="82" t="s">
        <v>13</v>
      </c>
      <c r="M1370" s="82"/>
      <c r="N1370" s="85">
        <v>4416.58</v>
      </c>
      <c r="O1370" s="85"/>
    </row>
    <row r="1371" spans="1:16" ht="45" customHeight="1" x14ac:dyDescent="0.25">
      <c r="A1371" s="9" t="s">
        <v>516</v>
      </c>
      <c r="B1371" s="81" t="s">
        <v>522</v>
      </c>
      <c r="C1371" s="81"/>
      <c r="D1371" s="82">
        <f t="shared" si="4"/>
        <v>1</v>
      </c>
      <c r="E1371" s="82"/>
      <c r="F1371" s="83" t="s">
        <v>12</v>
      </c>
      <c r="G1371" s="83"/>
      <c r="H1371" s="84">
        <v>42291</v>
      </c>
      <c r="I1371" s="84"/>
      <c r="J1371" s="84">
        <v>42291</v>
      </c>
      <c r="K1371" s="84"/>
      <c r="L1371" s="82" t="s">
        <v>13</v>
      </c>
      <c r="M1371" s="82"/>
      <c r="N1371" s="85">
        <v>1604</v>
      </c>
      <c r="O1371" s="85"/>
    </row>
    <row r="1372" spans="1:16" ht="45" customHeight="1" x14ac:dyDescent="0.25">
      <c r="A1372" s="9" t="s">
        <v>516</v>
      </c>
      <c r="B1372" s="81" t="s">
        <v>523</v>
      </c>
      <c r="C1372" s="81"/>
      <c r="D1372" s="82">
        <f t="shared" si="4"/>
        <v>1</v>
      </c>
      <c r="E1372" s="82"/>
      <c r="F1372" s="83" t="s">
        <v>524</v>
      </c>
      <c r="G1372" s="83"/>
      <c r="H1372" s="84">
        <v>42118</v>
      </c>
      <c r="I1372" s="84"/>
      <c r="J1372" s="84">
        <v>42130</v>
      </c>
      <c r="K1372" s="84"/>
      <c r="L1372" s="82" t="s">
        <v>13</v>
      </c>
      <c r="M1372" s="82"/>
      <c r="N1372" s="85">
        <v>73130</v>
      </c>
      <c r="O1372" s="85"/>
    </row>
    <row r="1373" spans="1:16" ht="45" customHeight="1" x14ac:dyDescent="0.25">
      <c r="A1373" s="9" t="s">
        <v>516</v>
      </c>
      <c r="B1373" s="81" t="s">
        <v>525</v>
      </c>
      <c r="C1373" s="81"/>
      <c r="D1373" s="82">
        <f t="shared" si="4"/>
        <v>1</v>
      </c>
      <c r="E1373" s="82"/>
      <c r="F1373" s="83" t="s">
        <v>526</v>
      </c>
      <c r="G1373" s="83"/>
      <c r="H1373" s="84">
        <v>42326</v>
      </c>
      <c r="I1373" s="84"/>
      <c r="J1373" s="84">
        <v>42330</v>
      </c>
      <c r="K1373" s="84"/>
      <c r="L1373" s="82" t="s">
        <v>13</v>
      </c>
      <c r="M1373" s="82"/>
      <c r="N1373" s="85">
        <v>35003</v>
      </c>
      <c r="O1373" s="85"/>
    </row>
    <row r="1374" spans="1:16" ht="45" customHeight="1" x14ac:dyDescent="0.25">
      <c r="A1374" s="9" t="s">
        <v>516</v>
      </c>
      <c r="B1374" s="81" t="s">
        <v>527</v>
      </c>
      <c r="C1374" s="81"/>
      <c r="D1374" s="82">
        <f t="shared" si="4"/>
        <v>1</v>
      </c>
      <c r="E1374" s="82"/>
      <c r="F1374" s="83" t="s">
        <v>12</v>
      </c>
      <c r="G1374" s="83"/>
      <c r="H1374" s="84">
        <v>42318</v>
      </c>
      <c r="I1374" s="84"/>
      <c r="J1374" s="84">
        <v>42322</v>
      </c>
      <c r="K1374" s="84"/>
      <c r="L1374" s="82" t="s">
        <v>13</v>
      </c>
      <c r="M1374" s="82"/>
      <c r="N1374" s="85">
        <v>4930</v>
      </c>
      <c r="O1374" s="85"/>
      <c r="P1374" s="5">
        <f>SUM(N1366:N1374)</f>
        <v>138061.58000000002</v>
      </c>
    </row>
    <row r="1375" spans="1:16" ht="45" customHeight="1" x14ac:dyDescent="0.25">
      <c r="A1375" s="9" t="s">
        <v>528</v>
      </c>
      <c r="B1375" s="81" t="s">
        <v>529</v>
      </c>
      <c r="C1375" s="81"/>
      <c r="D1375" s="82">
        <f t="shared" si="4"/>
        <v>1</v>
      </c>
      <c r="E1375" s="82"/>
      <c r="F1375" s="83" t="s">
        <v>29</v>
      </c>
      <c r="G1375" s="83"/>
      <c r="H1375" s="84">
        <v>42018</v>
      </c>
      <c r="I1375" s="84"/>
      <c r="J1375" s="84">
        <v>42018</v>
      </c>
      <c r="K1375" s="84"/>
      <c r="L1375" s="82" t="s">
        <v>13</v>
      </c>
      <c r="M1375" s="82"/>
      <c r="N1375" s="85">
        <v>198</v>
      </c>
      <c r="O1375" s="85"/>
    </row>
    <row r="1376" spans="1:16" ht="45" customHeight="1" x14ac:dyDescent="0.25">
      <c r="A1376" s="9" t="s">
        <v>528</v>
      </c>
      <c r="B1376" s="81" t="s">
        <v>529</v>
      </c>
      <c r="C1376" s="81"/>
      <c r="D1376" s="82">
        <f t="shared" si="4"/>
        <v>1</v>
      </c>
      <c r="E1376" s="82"/>
      <c r="F1376" s="83" t="s">
        <v>29</v>
      </c>
      <c r="G1376" s="83"/>
      <c r="H1376" s="84">
        <v>42045</v>
      </c>
      <c r="I1376" s="84"/>
      <c r="J1376" s="84">
        <v>42045</v>
      </c>
      <c r="K1376" s="84"/>
      <c r="L1376" s="82" t="s">
        <v>13</v>
      </c>
      <c r="M1376" s="82"/>
      <c r="N1376" s="85">
        <v>413.99</v>
      </c>
      <c r="O1376" s="85"/>
    </row>
    <row r="1377" spans="1:15" ht="45" customHeight="1" x14ac:dyDescent="0.25">
      <c r="A1377" s="9" t="s">
        <v>528</v>
      </c>
      <c r="B1377" s="81" t="s">
        <v>530</v>
      </c>
      <c r="C1377" s="81"/>
      <c r="D1377" s="82">
        <f t="shared" si="4"/>
        <v>1</v>
      </c>
      <c r="E1377" s="82"/>
      <c r="F1377" s="83" t="s">
        <v>382</v>
      </c>
      <c r="G1377" s="83"/>
      <c r="H1377" s="84">
        <v>42059</v>
      </c>
      <c r="I1377" s="84"/>
      <c r="J1377" s="84">
        <v>42059</v>
      </c>
      <c r="K1377" s="84"/>
      <c r="L1377" s="82" t="s">
        <v>13</v>
      </c>
      <c r="M1377" s="82"/>
      <c r="N1377" s="85">
        <v>1034</v>
      </c>
      <c r="O1377" s="85"/>
    </row>
    <row r="1378" spans="1:15" ht="45" customHeight="1" x14ac:dyDescent="0.25">
      <c r="A1378" s="9" t="s">
        <v>528</v>
      </c>
      <c r="B1378" s="81" t="s">
        <v>531</v>
      </c>
      <c r="C1378" s="81"/>
      <c r="D1378" s="82">
        <f t="shared" si="4"/>
        <v>1</v>
      </c>
      <c r="E1378" s="82"/>
      <c r="F1378" s="83" t="s">
        <v>29</v>
      </c>
      <c r="G1378" s="83"/>
      <c r="H1378" s="84">
        <v>42008</v>
      </c>
      <c r="I1378" s="84"/>
      <c r="J1378" s="84">
        <v>42008</v>
      </c>
      <c r="K1378" s="84"/>
      <c r="L1378" s="82" t="s">
        <v>13</v>
      </c>
      <c r="M1378" s="82"/>
      <c r="N1378" s="85">
        <v>512</v>
      </c>
      <c r="O1378" s="85"/>
    </row>
    <row r="1379" spans="1:15" ht="45" customHeight="1" x14ac:dyDescent="0.25">
      <c r="A1379" s="9" t="s">
        <v>528</v>
      </c>
      <c r="B1379" s="81" t="s">
        <v>532</v>
      </c>
      <c r="C1379" s="81"/>
      <c r="D1379" s="82">
        <f t="shared" si="4"/>
        <v>1</v>
      </c>
      <c r="E1379" s="82"/>
      <c r="F1379" s="83" t="s">
        <v>29</v>
      </c>
      <c r="G1379" s="83"/>
      <c r="H1379" s="84">
        <v>42144</v>
      </c>
      <c r="I1379" s="84"/>
      <c r="J1379" s="84">
        <v>42144</v>
      </c>
      <c r="K1379" s="84"/>
      <c r="L1379" s="82" t="s">
        <v>13</v>
      </c>
      <c r="M1379" s="82"/>
      <c r="N1379" s="85">
        <v>184</v>
      </c>
      <c r="O1379" s="85"/>
    </row>
    <row r="1380" spans="1:15" ht="45" customHeight="1" x14ac:dyDescent="0.25">
      <c r="A1380" s="9" t="s">
        <v>528</v>
      </c>
      <c r="B1380" s="81" t="s">
        <v>532</v>
      </c>
      <c r="C1380" s="81"/>
      <c r="D1380" s="82">
        <f t="shared" si="4"/>
        <v>1</v>
      </c>
      <c r="E1380" s="82"/>
      <c r="F1380" s="83" t="s">
        <v>29</v>
      </c>
      <c r="G1380" s="83"/>
      <c r="H1380" s="84">
        <v>42144</v>
      </c>
      <c r="I1380" s="84"/>
      <c r="J1380" s="84">
        <v>42144</v>
      </c>
      <c r="K1380" s="84"/>
      <c r="L1380" s="82" t="s">
        <v>13</v>
      </c>
      <c r="M1380" s="82"/>
      <c r="N1380" s="85">
        <v>520</v>
      </c>
      <c r="O1380" s="85"/>
    </row>
    <row r="1381" spans="1:15" ht="45" customHeight="1" x14ac:dyDescent="0.25">
      <c r="A1381" s="9" t="s">
        <v>528</v>
      </c>
      <c r="B1381" s="81" t="s">
        <v>533</v>
      </c>
      <c r="C1381" s="81"/>
      <c r="D1381" s="82">
        <f t="shared" si="4"/>
        <v>1</v>
      </c>
      <c r="E1381" s="82"/>
      <c r="F1381" s="83" t="s">
        <v>29</v>
      </c>
      <c r="G1381" s="83"/>
      <c r="H1381" s="84">
        <v>42158</v>
      </c>
      <c r="I1381" s="84"/>
      <c r="J1381" s="84">
        <v>42158</v>
      </c>
      <c r="K1381" s="84"/>
      <c r="L1381" s="82" t="s">
        <v>13</v>
      </c>
      <c r="M1381" s="82"/>
      <c r="N1381" s="85">
        <v>286</v>
      </c>
      <c r="O1381" s="85"/>
    </row>
    <row r="1382" spans="1:15" ht="45" customHeight="1" x14ac:dyDescent="0.25">
      <c r="A1382" s="9" t="s">
        <v>528</v>
      </c>
      <c r="B1382" s="81" t="s">
        <v>534</v>
      </c>
      <c r="C1382" s="81"/>
      <c r="D1382" s="82">
        <f t="shared" si="4"/>
        <v>1</v>
      </c>
      <c r="E1382" s="82"/>
      <c r="F1382" s="83" t="s">
        <v>29</v>
      </c>
      <c r="G1382" s="83"/>
      <c r="H1382" s="84">
        <v>42192</v>
      </c>
      <c r="I1382" s="84"/>
      <c r="J1382" s="84">
        <v>42198</v>
      </c>
      <c r="K1382" s="84"/>
      <c r="L1382" s="82" t="s">
        <v>13</v>
      </c>
      <c r="M1382" s="82"/>
      <c r="N1382" s="85">
        <v>184</v>
      </c>
      <c r="O1382" s="85"/>
    </row>
    <row r="1383" spans="1:15" ht="45" customHeight="1" x14ac:dyDescent="0.25">
      <c r="A1383" s="9" t="s">
        <v>528</v>
      </c>
      <c r="B1383" s="81" t="s">
        <v>535</v>
      </c>
      <c r="C1383" s="81"/>
      <c r="D1383" s="82">
        <f t="shared" si="4"/>
        <v>1</v>
      </c>
      <c r="E1383" s="82"/>
      <c r="F1383" s="83" t="s">
        <v>29</v>
      </c>
      <c r="G1383" s="83"/>
      <c r="H1383" s="84">
        <v>42166</v>
      </c>
      <c r="I1383" s="84"/>
      <c r="J1383" s="84">
        <v>42177</v>
      </c>
      <c r="K1383" s="84"/>
      <c r="L1383" s="82" t="s">
        <v>13</v>
      </c>
      <c r="M1383" s="82"/>
      <c r="N1383" s="85">
        <v>184</v>
      </c>
      <c r="O1383" s="85"/>
    </row>
    <row r="1384" spans="1:15" ht="45" customHeight="1" x14ac:dyDescent="0.25">
      <c r="A1384" s="9" t="s">
        <v>528</v>
      </c>
      <c r="B1384" s="81" t="s">
        <v>533</v>
      </c>
      <c r="C1384" s="81"/>
      <c r="D1384" s="82">
        <f t="shared" si="4"/>
        <v>1</v>
      </c>
      <c r="E1384" s="82"/>
      <c r="F1384" s="83" t="s">
        <v>29</v>
      </c>
      <c r="G1384" s="83"/>
      <c r="H1384" s="84">
        <v>42158</v>
      </c>
      <c r="I1384" s="84"/>
      <c r="J1384" s="84">
        <v>42158</v>
      </c>
      <c r="K1384" s="84"/>
      <c r="L1384" s="82" t="s">
        <v>13</v>
      </c>
      <c r="M1384" s="82"/>
      <c r="N1384" s="85">
        <v>478</v>
      </c>
      <c r="O1384" s="85"/>
    </row>
    <row r="1385" spans="1:15" ht="45" customHeight="1" x14ac:dyDescent="0.25">
      <c r="A1385" s="9" t="s">
        <v>528</v>
      </c>
      <c r="B1385" s="81" t="s">
        <v>535</v>
      </c>
      <c r="C1385" s="81"/>
      <c r="D1385" s="82">
        <f t="shared" si="4"/>
        <v>1</v>
      </c>
      <c r="E1385" s="82"/>
      <c r="F1385" s="83" t="s">
        <v>29</v>
      </c>
      <c r="G1385" s="83"/>
      <c r="H1385" s="84">
        <v>42166</v>
      </c>
      <c r="I1385" s="84"/>
      <c r="J1385" s="84">
        <v>42177</v>
      </c>
      <c r="K1385" s="84"/>
      <c r="L1385" s="82" t="s">
        <v>13</v>
      </c>
      <c r="M1385" s="82"/>
      <c r="N1385" s="85">
        <v>520</v>
      </c>
      <c r="O1385" s="85"/>
    </row>
    <row r="1386" spans="1:15" ht="45" customHeight="1" x14ac:dyDescent="0.25">
      <c r="A1386" s="9" t="s">
        <v>528</v>
      </c>
      <c r="B1386" s="81" t="s">
        <v>536</v>
      </c>
      <c r="C1386" s="81"/>
      <c r="D1386" s="82">
        <f t="shared" si="4"/>
        <v>1</v>
      </c>
      <c r="E1386" s="82"/>
      <c r="F1386" s="83" t="s">
        <v>29</v>
      </c>
      <c r="G1386" s="83"/>
      <c r="H1386" s="84">
        <v>42228</v>
      </c>
      <c r="I1386" s="84"/>
      <c r="J1386" s="84">
        <v>42228</v>
      </c>
      <c r="K1386" s="84"/>
      <c r="L1386" s="82" t="s">
        <v>13</v>
      </c>
      <c r="M1386" s="82"/>
      <c r="N1386" s="85">
        <v>184</v>
      </c>
      <c r="O1386" s="85"/>
    </row>
    <row r="1387" spans="1:15" ht="45" customHeight="1" x14ac:dyDescent="0.25">
      <c r="A1387" s="9" t="s">
        <v>528</v>
      </c>
      <c r="B1387" s="81" t="s">
        <v>536</v>
      </c>
      <c r="C1387" s="81"/>
      <c r="D1387" s="82">
        <f t="shared" si="4"/>
        <v>1</v>
      </c>
      <c r="E1387" s="82"/>
      <c r="F1387" s="83" t="s">
        <v>29</v>
      </c>
      <c r="G1387" s="83"/>
      <c r="H1387" s="84">
        <v>42228</v>
      </c>
      <c r="I1387" s="84"/>
      <c r="J1387" s="84">
        <v>42228</v>
      </c>
      <c r="K1387" s="84"/>
      <c r="L1387" s="82" t="s">
        <v>13</v>
      </c>
      <c r="M1387" s="82"/>
      <c r="N1387" s="85">
        <v>520</v>
      </c>
      <c r="O1387" s="85"/>
    </row>
    <row r="1388" spans="1:15" ht="45" customHeight="1" x14ac:dyDescent="0.25">
      <c r="A1388" s="9" t="s">
        <v>528</v>
      </c>
      <c r="B1388" s="81" t="s">
        <v>537</v>
      </c>
      <c r="C1388" s="81"/>
      <c r="D1388" s="82">
        <f t="shared" si="4"/>
        <v>1</v>
      </c>
      <c r="E1388" s="82"/>
      <c r="F1388" s="83" t="s">
        <v>29</v>
      </c>
      <c r="G1388" s="83"/>
      <c r="H1388" s="84">
        <v>42254</v>
      </c>
      <c r="I1388" s="84"/>
      <c r="J1388" s="84">
        <v>42258</v>
      </c>
      <c r="K1388" s="84"/>
      <c r="L1388" s="82" t="s">
        <v>13</v>
      </c>
      <c r="M1388" s="82"/>
      <c r="N1388" s="85">
        <v>144</v>
      </c>
      <c r="O1388" s="85"/>
    </row>
    <row r="1389" spans="1:15" ht="45" customHeight="1" x14ac:dyDescent="0.25">
      <c r="A1389" s="9" t="s">
        <v>528</v>
      </c>
      <c r="B1389" s="81" t="s">
        <v>538</v>
      </c>
      <c r="C1389" s="81"/>
      <c r="D1389" s="82">
        <f t="shared" si="4"/>
        <v>1</v>
      </c>
      <c r="E1389" s="82"/>
      <c r="F1389" s="83" t="s">
        <v>29</v>
      </c>
      <c r="G1389" s="83"/>
      <c r="H1389" s="84">
        <v>42250</v>
      </c>
      <c r="I1389" s="84"/>
      <c r="J1389" s="84">
        <v>42261</v>
      </c>
      <c r="K1389" s="84"/>
      <c r="L1389" s="82" t="s">
        <v>13</v>
      </c>
      <c r="M1389" s="82"/>
      <c r="N1389" s="85">
        <v>222</v>
      </c>
      <c r="O1389" s="85"/>
    </row>
    <row r="1390" spans="1:15" ht="45" customHeight="1" x14ac:dyDescent="0.25">
      <c r="A1390" s="9" t="s">
        <v>528</v>
      </c>
      <c r="B1390" s="81" t="s">
        <v>537</v>
      </c>
      <c r="C1390" s="81"/>
      <c r="D1390" s="82">
        <f t="shared" si="4"/>
        <v>1</v>
      </c>
      <c r="E1390" s="82"/>
      <c r="F1390" s="83" t="s">
        <v>29</v>
      </c>
      <c r="G1390" s="83"/>
      <c r="H1390" s="84">
        <v>42254</v>
      </c>
      <c r="I1390" s="84"/>
      <c r="J1390" s="84">
        <v>42258</v>
      </c>
      <c r="K1390" s="84"/>
      <c r="L1390" s="82" t="s">
        <v>13</v>
      </c>
      <c r="M1390" s="82"/>
      <c r="N1390" s="85">
        <v>416</v>
      </c>
      <c r="O1390" s="85"/>
    </row>
    <row r="1391" spans="1:15" ht="45" customHeight="1" x14ac:dyDescent="0.25">
      <c r="A1391" s="9" t="s">
        <v>528</v>
      </c>
      <c r="B1391" s="81" t="s">
        <v>538</v>
      </c>
      <c r="C1391" s="81"/>
      <c r="D1391" s="82">
        <f t="shared" si="4"/>
        <v>1</v>
      </c>
      <c r="E1391" s="82"/>
      <c r="F1391" s="83" t="s">
        <v>29</v>
      </c>
      <c r="G1391" s="83"/>
      <c r="H1391" s="84">
        <v>42250</v>
      </c>
      <c r="I1391" s="84"/>
      <c r="J1391" s="84">
        <v>42261</v>
      </c>
      <c r="K1391" s="84"/>
      <c r="L1391" s="82" t="s">
        <v>13</v>
      </c>
      <c r="M1391" s="82"/>
      <c r="N1391" s="85">
        <v>557.99</v>
      </c>
      <c r="O1391" s="85"/>
    </row>
    <row r="1392" spans="1:15" ht="45" customHeight="1" x14ac:dyDescent="0.25">
      <c r="A1392" s="9" t="s">
        <v>528</v>
      </c>
      <c r="B1392" s="81" t="s">
        <v>539</v>
      </c>
      <c r="C1392" s="81"/>
      <c r="D1392" s="82">
        <f t="shared" ref="D1392:D1455" si="5">C1392+1</f>
        <v>1</v>
      </c>
      <c r="E1392" s="82"/>
      <c r="F1392" s="83" t="s">
        <v>29</v>
      </c>
      <c r="G1392" s="83"/>
      <c r="H1392" s="84">
        <v>42284</v>
      </c>
      <c r="I1392" s="84"/>
      <c r="J1392" s="84">
        <v>42291</v>
      </c>
      <c r="K1392" s="84"/>
      <c r="L1392" s="82" t="s">
        <v>13</v>
      </c>
      <c r="M1392" s="82"/>
      <c r="N1392" s="85">
        <v>184</v>
      </c>
      <c r="O1392" s="85"/>
    </row>
    <row r="1393" spans="1:16" ht="45" customHeight="1" x14ac:dyDescent="0.25">
      <c r="A1393" s="9" t="s">
        <v>528</v>
      </c>
      <c r="B1393" s="81" t="s">
        <v>540</v>
      </c>
      <c r="C1393" s="81"/>
      <c r="D1393" s="82">
        <f t="shared" si="5"/>
        <v>1</v>
      </c>
      <c r="E1393" s="82"/>
      <c r="F1393" s="83" t="s">
        <v>29</v>
      </c>
      <c r="G1393" s="83"/>
      <c r="H1393" s="84">
        <v>42291</v>
      </c>
      <c r="I1393" s="84"/>
      <c r="J1393" s="84">
        <v>42291</v>
      </c>
      <c r="K1393" s="84"/>
      <c r="L1393" s="82" t="s">
        <v>13</v>
      </c>
      <c r="M1393" s="82"/>
      <c r="N1393" s="85">
        <v>144</v>
      </c>
      <c r="O1393" s="85"/>
    </row>
    <row r="1394" spans="1:16" ht="45" customHeight="1" x14ac:dyDescent="0.25">
      <c r="A1394" s="9" t="s">
        <v>528</v>
      </c>
      <c r="B1394" s="81" t="s">
        <v>541</v>
      </c>
      <c r="C1394" s="81"/>
      <c r="D1394" s="82">
        <f t="shared" si="5"/>
        <v>1</v>
      </c>
      <c r="E1394" s="82"/>
      <c r="F1394" s="83" t="s">
        <v>29</v>
      </c>
      <c r="G1394" s="83"/>
      <c r="H1394" s="84">
        <v>42289</v>
      </c>
      <c r="I1394" s="84"/>
      <c r="J1394" s="84">
        <v>42289</v>
      </c>
      <c r="K1394" s="84"/>
      <c r="L1394" s="82" t="s">
        <v>13</v>
      </c>
      <c r="M1394" s="82"/>
      <c r="N1394" s="85">
        <v>144</v>
      </c>
      <c r="O1394" s="85"/>
    </row>
    <row r="1395" spans="1:16" ht="45" customHeight="1" x14ac:dyDescent="0.25">
      <c r="A1395" s="9" t="s">
        <v>528</v>
      </c>
      <c r="B1395" s="81" t="s">
        <v>540</v>
      </c>
      <c r="C1395" s="81"/>
      <c r="D1395" s="82">
        <f t="shared" si="5"/>
        <v>1</v>
      </c>
      <c r="E1395" s="82"/>
      <c r="F1395" s="83" t="s">
        <v>29</v>
      </c>
      <c r="G1395" s="83"/>
      <c r="H1395" s="84">
        <v>42291</v>
      </c>
      <c r="I1395" s="84"/>
      <c r="J1395" s="84">
        <v>42291</v>
      </c>
      <c r="K1395" s="84"/>
      <c r="L1395" s="82" t="s">
        <v>13</v>
      </c>
      <c r="M1395" s="82"/>
      <c r="N1395" s="85">
        <v>678</v>
      </c>
      <c r="O1395" s="85"/>
    </row>
    <row r="1396" spans="1:16" ht="45" customHeight="1" x14ac:dyDescent="0.25">
      <c r="A1396" s="9" t="s">
        <v>528</v>
      </c>
      <c r="B1396" s="81" t="s">
        <v>541</v>
      </c>
      <c r="C1396" s="81"/>
      <c r="D1396" s="82">
        <f t="shared" si="5"/>
        <v>1</v>
      </c>
      <c r="E1396" s="82"/>
      <c r="F1396" s="83" t="s">
        <v>29</v>
      </c>
      <c r="G1396" s="83"/>
      <c r="H1396" s="84">
        <v>42289</v>
      </c>
      <c r="I1396" s="84"/>
      <c r="J1396" s="84">
        <v>42289</v>
      </c>
      <c r="K1396" s="84"/>
      <c r="L1396" s="82" t="s">
        <v>13</v>
      </c>
      <c r="M1396" s="82"/>
      <c r="N1396" s="85">
        <v>509.99</v>
      </c>
      <c r="O1396" s="85"/>
    </row>
    <row r="1397" spans="1:16" ht="45" customHeight="1" x14ac:dyDescent="0.25">
      <c r="A1397" s="9" t="s">
        <v>528</v>
      </c>
      <c r="B1397" s="81" t="s">
        <v>542</v>
      </c>
      <c r="C1397" s="81"/>
      <c r="D1397" s="82">
        <f t="shared" si="5"/>
        <v>1</v>
      </c>
      <c r="E1397" s="82"/>
      <c r="F1397" s="83" t="s">
        <v>29</v>
      </c>
      <c r="G1397" s="83"/>
      <c r="H1397" s="84">
        <v>42341</v>
      </c>
      <c r="I1397" s="84"/>
      <c r="J1397" s="84">
        <v>42341</v>
      </c>
      <c r="K1397" s="84"/>
      <c r="L1397" s="82" t="s">
        <v>13</v>
      </c>
      <c r="M1397" s="82"/>
      <c r="N1397" s="85">
        <v>184</v>
      </c>
      <c r="O1397" s="85"/>
    </row>
    <row r="1398" spans="1:16" ht="45" customHeight="1" x14ac:dyDescent="0.25">
      <c r="A1398" s="9" t="s">
        <v>528</v>
      </c>
      <c r="B1398" s="81" t="s">
        <v>542</v>
      </c>
      <c r="C1398" s="81"/>
      <c r="D1398" s="82">
        <f t="shared" si="5"/>
        <v>1</v>
      </c>
      <c r="E1398" s="82"/>
      <c r="F1398" s="83" t="s">
        <v>29</v>
      </c>
      <c r="G1398" s="83"/>
      <c r="H1398" s="84">
        <v>42341</v>
      </c>
      <c r="I1398" s="84"/>
      <c r="J1398" s="84">
        <v>42341</v>
      </c>
      <c r="K1398" s="84"/>
      <c r="L1398" s="82" t="s">
        <v>13</v>
      </c>
      <c r="M1398" s="82"/>
      <c r="N1398" s="85">
        <v>176</v>
      </c>
      <c r="O1398" s="85"/>
    </row>
    <row r="1399" spans="1:16" ht="45" customHeight="1" x14ac:dyDescent="0.25">
      <c r="A1399" s="9" t="s">
        <v>528</v>
      </c>
      <c r="B1399" s="81" t="s">
        <v>543</v>
      </c>
      <c r="C1399" s="81"/>
      <c r="D1399" s="82">
        <f t="shared" si="5"/>
        <v>1</v>
      </c>
      <c r="E1399" s="82"/>
      <c r="F1399" s="83" t="s">
        <v>29</v>
      </c>
      <c r="G1399" s="83"/>
      <c r="H1399" s="84">
        <v>42319</v>
      </c>
      <c r="I1399" s="84"/>
      <c r="J1399" s="84">
        <v>42331</v>
      </c>
      <c r="K1399" s="84"/>
      <c r="L1399" s="82" t="s">
        <v>13</v>
      </c>
      <c r="M1399" s="82"/>
      <c r="N1399" s="85">
        <v>184</v>
      </c>
      <c r="O1399" s="85"/>
    </row>
    <row r="1400" spans="1:16" ht="45" customHeight="1" x14ac:dyDescent="0.25">
      <c r="A1400" s="9" t="s">
        <v>528</v>
      </c>
      <c r="B1400" s="81" t="s">
        <v>543</v>
      </c>
      <c r="C1400" s="81"/>
      <c r="D1400" s="82">
        <f t="shared" si="5"/>
        <v>1</v>
      </c>
      <c r="E1400" s="82"/>
      <c r="F1400" s="83" t="s">
        <v>29</v>
      </c>
      <c r="G1400" s="83"/>
      <c r="H1400" s="84">
        <v>42319</v>
      </c>
      <c r="I1400" s="84"/>
      <c r="J1400" s="84">
        <v>42331</v>
      </c>
      <c r="K1400" s="84"/>
      <c r="L1400" s="82" t="s">
        <v>13</v>
      </c>
      <c r="M1400" s="82"/>
      <c r="N1400" s="85">
        <v>370</v>
      </c>
      <c r="O1400" s="85"/>
      <c r="P1400" s="5">
        <f>SUM(N1375:N1400)</f>
        <v>9131.9699999999993</v>
      </c>
    </row>
    <row r="1401" spans="1:16" ht="45" customHeight="1" x14ac:dyDescent="0.25">
      <c r="A1401" s="9" t="s">
        <v>544</v>
      </c>
      <c r="B1401" s="81" t="s">
        <v>545</v>
      </c>
      <c r="C1401" s="81"/>
      <c r="D1401" s="82">
        <f t="shared" si="5"/>
        <v>1</v>
      </c>
      <c r="E1401" s="82"/>
      <c r="F1401" s="83" t="s">
        <v>29</v>
      </c>
      <c r="G1401" s="83"/>
      <c r="H1401" s="84">
        <v>42209</v>
      </c>
      <c r="I1401" s="84"/>
      <c r="J1401" s="84">
        <v>42209</v>
      </c>
      <c r="K1401" s="84"/>
      <c r="L1401" s="82" t="s">
        <v>13</v>
      </c>
      <c r="M1401" s="82"/>
      <c r="N1401" s="85">
        <v>684</v>
      </c>
      <c r="O1401" s="85"/>
    </row>
    <row r="1402" spans="1:16" ht="45" customHeight="1" x14ac:dyDescent="0.25">
      <c r="A1402" s="9" t="s">
        <v>544</v>
      </c>
      <c r="B1402" s="81" t="s">
        <v>546</v>
      </c>
      <c r="C1402" s="81"/>
      <c r="D1402" s="82">
        <f t="shared" si="5"/>
        <v>1</v>
      </c>
      <c r="E1402" s="82"/>
      <c r="F1402" s="83" t="s">
        <v>29</v>
      </c>
      <c r="G1402" s="83"/>
      <c r="H1402" s="84">
        <v>42205</v>
      </c>
      <c r="I1402" s="84"/>
      <c r="J1402" s="84">
        <v>42205</v>
      </c>
      <c r="K1402" s="84"/>
      <c r="L1402" s="82" t="s">
        <v>13</v>
      </c>
      <c r="M1402" s="82"/>
      <c r="N1402" s="85">
        <v>684</v>
      </c>
      <c r="O1402" s="85"/>
    </row>
    <row r="1403" spans="1:16" ht="45" customHeight="1" x14ac:dyDescent="0.25">
      <c r="A1403" s="9" t="s">
        <v>544</v>
      </c>
      <c r="B1403" s="81" t="s">
        <v>547</v>
      </c>
      <c r="C1403" s="81"/>
      <c r="D1403" s="82">
        <f t="shared" si="5"/>
        <v>1</v>
      </c>
      <c r="E1403" s="82"/>
      <c r="F1403" s="83" t="s">
        <v>29</v>
      </c>
      <c r="G1403" s="83"/>
      <c r="H1403" s="84">
        <v>42211</v>
      </c>
      <c r="I1403" s="84"/>
      <c r="J1403" s="84">
        <v>42211</v>
      </c>
      <c r="K1403" s="84"/>
      <c r="L1403" s="82" t="s">
        <v>13</v>
      </c>
      <c r="M1403" s="82"/>
      <c r="N1403" s="85">
        <v>684</v>
      </c>
      <c r="O1403" s="85"/>
    </row>
    <row r="1404" spans="1:16" ht="45" customHeight="1" x14ac:dyDescent="0.25">
      <c r="A1404" s="9" t="s">
        <v>544</v>
      </c>
      <c r="B1404" s="81" t="s">
        <v>548</v>
      </c>
      <c r="C1404" s="81"/>
      <c r="D1404" s="82">
        <f t="shared" si="5"/>
        <v>1</v>
      </c>
      <c r="E1404" s="82"/>
      <c r="F1404" s="83" t="s">
        <v>29</v>
      </c>
      <c r="G1404" s="83"/>
      <c r="H1404" s="84">
        <v>42203</v>
      </c>
      <c r="I1404" s="84"/>
      <c r="J1404" s="84">
        <v>42203</v>
      </c>
      <c r="K1404" s="84"/>
      <c r="L1404" s="82" t="s">
        <v>13</v>
      </c>
      <c r="M1404" s="82"/>
      <c r="N1404" s="85">
        <v>604</v>
      </c>
      <c r="O1404" s="85"/>
    </row>
    <row r="1405" spans="1:16" ht="45" customHeight="1" x14ac:dyDescent="0.25">
      <c r="A1405" s="9" t="s">
        <v>544</v>
      </c>
      <c r="B1405" s="81" t="s">
        <v>549</v>
      </c>
      <c r="C1405" s="81"/>
      <c r="D1405" s="82">
        <f t="shared" si="5"/>
        <v>1</v>
      </c>
      <c r="E1405" s="82"/>
      <c r="F1405" s="83" t="s">
        <v>29</v>
      </c>
      <c r="G1405" s="83"/>
      <c r="H1405" s="84">
        <v>42226</v>
      </c>
      <c r="I1405" s="84"/>
      <c r="J1405" s="84">
        <v>42226</v>
      </c>
      <c r="K1405" s="84"/>
      <c r="L1405" s="82" t="s">
        <v>13</v>
      </c>
      <c r="M1405" s="82"/>
      <c r="N1405" s="85">
        <v>1004.6</v>
      </c>
      <c r="O1405" s="85"/>
    </row>
    <row r="1406" spans="1:16" ht="45" customHeight="1" x14ac:dyDescent="0.25">
      <c r="A1406" s="9" t="s">
        <v>544</v>
      </c>
      <c r="B1406" s="81" t="s">
        <v>550</v>
      </c>
      <c r="C1406" s="81"/>
      <c r="D1406" s="82">
        <f t="shared" si="5"/>
        <v>1</v>
      </c>
      <c r="E1406" s="82"/>
      <c r="F1406" s="83" t="s">
        <v>29</v>
      </c>
      <c r="G1406" s="83"/>
      <c r="H1406" s="84">
        <v>42213</v>
      </c>
      <c r="I1406" s="84"/>
      <c r="J1406" s="84">
        <v>42213</v>
      </c>
      <c r="K1406" s="84"/>
      <c r="L1406" s="82" t="s">
        <v>13</v>
      </c>
      <c r="M1406" s="82"/>
      <c r="N1406" s="85">
        <v>684</v>
      </c>
      <c r="O1406" s="85"/>
    </row>
    <row r="1407" spans="1:16" ht="45" customHeight="1" x14ac:dyDescent="0.25">
      <c r="A1407" s="9" t="s">
        <v>544</v>
      </c>
      <c r="B1407" s="81" t="s">
        <v>551</v>
      </c>
      <c r="C1407" s="81"/>
      <c r="D1407" s="82">
        <f t="shared" si="5"/>
        <v>1</v>
      </c>
      <c r="E1407" s="82"/>
      <c r="F1407" s="83" t="s">
        <v>29</v>
      </c>
      <c r="G1407" s="83"/>
      <c r="H1407" s="84">
        <v>42215</v>
      </c>
      <c r="I1407" s="84"/>
      <c r="J1407" s="84">
        <v>42215</v>
      </c>
      <c r="K1407" s="84"/>
      <c r="L1407" s="82" t="s">
        <v>13</v>
      </c>
      <c r="M1407" s="82"/>
      <c r="N1407" s="85">
        <v>684</v>
      </c>
      <c r="O1407" s="85"/>
    </row>
    <row r="1408" spans="1:16" ht="45" customHeight="1" x14ac:dyDescent="0.25">
      <c r="A1408" s="9" t="s">
        <v>544</v>
      </c>
      <c r="B1408" s="81" t="s">
        <v>551</v>
      </c>
      <c r="C1408" s="81"/>
      <c r="D1408" s="82">
        <f t="shared" si="5"/>
        <v>1</v>
      </c>
      <c r="E1408" s="82"/>
      <c r="F1408" s="83" t="s">
        <v>29</v>
      </c>
      <c r="G1408" s="83"/>
      <c r="H1408" s="84">
        <v>42214</v>
      </c>
      <c r="I1408" s="84"/>
      <c r="J1408" s="84">
        <v>42214</v>
      </c>
      <c r="K1408" s="84"/>
      <c r="L1408" s="82" t="s">
        <v>13</v>
      </c>
      <c r="M1408" s="82"/>
      <c r="N1408" s="85">
        <v>684</v>
      </c>
      <c r="O1408" s="85"/>
    </row>
    <row r="1409" spans="1:15" ht="45" customHeight="1" x14ac:dyDescent="0.25">
      <c r="A1409" s="9" t="s">
        <v>544</v>
      </c>
      <c r="B1409" s="81" t="s">
        <v>551</v>
      </c>
      <c r="C1409" s="81"/>
      <c r="D1409" s="82">
        <f t="shared" si="5"/>
        <v>1</v>
      </c>
      <c r="E1409" s="82"/>
      <c r="F1409" s="83" t="s">
        <v>29</v>
      </c>
      <c r="G1409" s="83"/>
      <c r="H1409" s="84">
        <v>42206</v>
      </c>
      <c r="I1409" s="84"/>
      <c r="J1409" s="84">
        <v>42206</v>
      </c>
      <c r="K1409" s="84"/>
      <c r="L1409" s="82" t="s">
        <v>13</v>
      </c>
      <c r="M1409" s="82"/>
      <c r="N1409" s="85">
        <v>684</v>
      </c>
      <c r="O1409" s="85"/>
    </row>
    <row r="1410" spans="1:15" ht="45" customHeight="1" x14ac:dyDescent="0.25">
      <c r="A1410" s="9" t="s">
        <v>544</v>
      </c>
      <c r="B1410" s="81" t="s">
        <v>552</v>
      </c>
      <c r="C1410" s="81"/>
      <c r="D1410" s="82">
        <f t="shared" si="5"/>
        <v>1</v>
      </c>
      <c r="E1410" s="82"/>
      <c r="F1410" s="83" t="s">
        <v>29</v>
      </c>
      <c r="G1410" s="83"/>
      <c r="H1410" s="84">
        <v>42185</v>
      </c>
      <c r="I1410" s="84"/>
      <c r="J1410" s="84">
        <v>42185</v>
      </c>
      <c r="K1410" s="84"/>
      <c r="L1410" s="82" t="s">
        <v>13</v>
      </c>
      <c r="M1410" s="82"/>
      <c r="N1410" s="85">
        <v>684</v>
      </c>
      <c r="O1410" s="85"/>
    </row>
    <row r="1411" spans="1:15" ht="45" customHeight="1" x14ac:dyDescent="0.25">
      <c r="A1411" s="9" t="s">
        <v>544</v>
      </c>
      <c r="B1411" s="81" t="s">
        <v>553</v>
      </c>
      <c r="C1411" s="81"/>
      <c r="D1411" s="82">
        <f t="shared" si="5"/>
        <v>1</v>
      </c>
      <c r="E1411" s="82"/>
      <c r="F1411" s="83" t="s">
        <v>29</v>
      </c>
      <c r="G1411" s="83"/>
      <c r="H1411" s="84">
        <v>42191</v>
      </c>
      <c r="I1411" s="84"/>
      <c r="J1411" s="84">
        <v>42191</v>
      </c>
      <c r="K1411" s="84"/>
      <c r="L1411" s="82" t="s">
        <v>13</v>
      </c>
      <c r="M1411" s="82"/>
      <c r="N1411" s="85">
        <v>684</v>
      </c>
      <c r="O1411" s="85"/>
    </row>
    <row r="1412" spans="1:15" ht="45" customHeight="1" x14ac:dyDescent="0.25">
      <c r="A1412" s="9" t="s">
        <v>544</v>
      </c>
      <c r="B1412" s="81" t="s">
        <v>554</v>
      </c>
      <c r="C1412" s="81"/>
      <c r="D1412" s="82">
        <f t="shared" si="5"/>
        <v>1</v>
      </c>
      <c r="E1412" s="82"/>
      <c r="F1412" s="83" t="s">
        <v>29</v>
      </c>
      <c r="G1412" s="83"/>
      <c r="H1412" s="84">
        <v>42185</v>
      </c>
      <c r="I1412" s="84"/>
      <c r="J1412" s="84">
        <v>42185</v>
      </c>
      <c r="K1412" s="84"/>
      <c r="L1412" s="82" t="s">
        <v>13</v>
      </c>
      <c r="M1412" s="82"/>
      <c r="N1412" s="85">
        <v>684</v>
      </c>
      <c r="O1412" s="85"/>
    </row>
    <row r="1413" spans="1:15" ht="45" customHeight="1" x14ac:dyDescent="0.25">
      <c r="A1413" s="9" t="s">
        <v>544</v>
      </c>
      <c r="B1413" s="81" t="s">
        <v>549</v>
      </c>
      <c r="C1413" s="81"/>
      <c r="D1413" s="82">
        <f t="shared" si="5"/>
        <v>1</v>
      </c>
      <c r="E1413" s="82"/>
      <c r="F1413" s="83" t="s">
        <v>29</v>
      </c>
      <c r="G1413" s="83"/>
      <c r="H1413" s="84">
        <v>42230</v>
      </c>
      <c r="I1413" s="84"/>
      <c r="J1413" s="84">
        <v>42230</v>
      </c>
      <c r="K1413" s="84"/>
      <c r="L1413" s="82" t="s">
        <v>13</v>
      </c>
      <c r="M1413" s="82"/>
      <c r="N1413" s="85">
        <v>1452</v>
      </c>
      <c r="O1413" s="85"/>
    </row>
    <row r="1414" spans="1:15" ht="45" customHeight="1" x14ac:dyDescent="0.25">
      <c r="A1414" s="9" t="s">
        <v>544</v>
      </c>
      <c r="B1414" s="81" t="s">
        <v>550</v>
      </c>
      <c r="C1414" s="81"/>
      <c r="D1414" s="82">
        <f t="shared" si="5"/>
        <v>1</v>
      </c>
      <c r="E1414" s="82"/>
      <c r="F1414" s="83" t="s">
        <v>29</v>
      </c>
      <c r="G1414" s="83"/>
      <c r="H1414" s="84">
        <v>42213</v>
      </c>
      <c r="I1414" s="84"/>
      <c r="J1414" s="84">
        <v>42213</v>
      </c>
      <c r="K1414" s="84"/>
      <c r="L1414" s="82" t="s">
        <v>13</v>
      </c>
      <c r="M1414" s="82"/>
      <c r="N1414" s="85">
        <v>422</v>
      </c>
      <c r="O1414" s="85"/>
    </row>
    <row r="1415" spans="1:15" ht="45" customHeight="1" x14ac:dyDescent="0.25">
      <c r="A1415" s="9" t="s">
        <v>544</v>
      </c>
      <c r="B1415" s="81" t="s">
        <v>552</v>
      </c>
      <c r="C1415" s="81"/>
      <c r="D1415" s="82">
        <f t="shared" si="5"/>
        <v>1</v>
      </c>
      <c r="E1415" s="82"/>
      <c r="F1415" s="83" t="s">
        <v>29</v>
      </c>
      <c r="G1415" s="83"/>
      <c r="H1415" s="84">
        <v>42185</v>
      </c>
      <c r="I1415" s="84"/>
      <c r="J1415" s="84">
        <v>42185</v>
      </c>
      <c r="K1415" s="84"/>
      <c r="L1415" s="82" t="s">
        <v>13</v>
      </c>
      <c r="M1415" s="82"/>
      <c r="N1415" s="85">
        <v>15</v>
      </c>
      <c r="O1415" s="85"/>
    </row>
    <row r="1416" spans="1:15" ht="45" customHeight="1" x14ac:dyDescent="0.25">
      <c r="A1416" s="9" t="s">
        <v>544</v>
      </c>
      <c r="B1416" s="81" t="s">
        <v>552</v>
      </c>
      <c r="C1416" s="81"/>
      <c r="D1416" s="82">
        <f t="shared" si="5"/>
        <v>1</v>
      </c>
      <c r="E1416" s="82"/>
      <c r="F1416" s="83" t="s">
        <v>29</v>
      </c>
      <c r="G1416" s="83"/>
      <c r="H1416" s="84">
        <v>42185</v>
      </c>
      <c r="I1416" s="84"/>
      <c r="J1416" s="84">
        <v>42185</v>
      </c>
      <c r="K1416" s="84"/>
      <c r="L1416" s="82" t="s">
        <v>13</v>
      </c>
      <c r="M1416" s="82"/>
      <c r="N1416" s="85">
        <v>80</v>
      </c>
      <c r="O1416" s="85"/>
    </row>
    <row r="1417" spans="1:15" ht="45" customHeight="1" x14ac:dyDescent="0.25">
      <c r="A1417" s="9" t="s">
        <v>544</v>
      </c>
      <c r="B1417" s="81" t="s">
        <v>551</v>
      </c>
      <c r="C1417" s="81"/>
      <c r="D1417" s="82">
        <f t="shared" si="5"/>
        <v>1</v>
      </c>
      <c r="E1417" s="82"/>
      <c r="F1417" s="83" t="s">
        <v>29</v>
      </c>
      <c r="G1417" s="83"/>
      <c r="H1417" s="84">
        <v>42206</v>
      </c>
      <c r="I1417" s="84"/>
      <c r="J1417" s="84">
        <v>42206</v>
      </c>
      <c r="K1417" s="84"/>
      <c r="L1417" s="82" t="s">
        <v>13</v>
      </c>
      <c r="M1417" s="82"/>
      <c r="N1417" s="85">
        <v>204</v>
      </c>
      <c r="O1417" s="85"/>
    </row>
    <row r="1418" spans="1:15" ht="45" customHeight="1" x14ac:dyDescent="0.25">
      <c r="A1418" s="9" t="s">
        <v>544</v>
      </c>
      <c r="B1418" s="81" t="s">
        <v>554</v>
      </c>
      <c r="C1418" s="81"/>
      <c r="D1418" s="82">
        <f t="shared" si="5"/>
        <v>1</v>
      </c>
      <c r="E1418" s="82"/>
      <c r="F1418" s="83" t="s">
        <v>29</v>
      </c>
      <c r="G1418" s="83"/>
      <c r="H1418" s="84">
        <v>42185</v>
      </c>
      <c r="I1418" s="84"/>
      <c r="J1418" s="84">
        <v>42185</v>
      </c>
      <c r="K1418" s="84"/>
      <c r="L1418" s="82" t="s">
        <v>13</v>
      </c>
      <c r="M1418" s="82"/>
      <c r="N1418" s="85">
        <v>12</v>
      </c>
      <c r="O1418" s="85"/>
    </row>
    <row r="1419" spans="1:15" ht="45" customHeight="1" x14ac:dyDescent="0.25">
      <c r="A1419" s="9" t="s">
        <v>544</v>
      </c>
      <c r="B1419" s="81" t="s">
        <v>14</v>
      </c>
      <c r="C1419" s="81"/>
      <c r="D1419" s="82">
        <f t="shared" si="5"/>
        <v>1</v>
      </c>
      <c r="E1419" s="82"/>
      <c r="F1419" s="83" t="s">
        <v>15</v>
      </c>
      <c r="G1419" s="83"/>
      <c r="H1419" s="84">
        <v>42185</v>
      </c>
      <c r="I1419" s="84"/>
      <c r="J1419" s="84">
        <v>42185</v>
      </c>
      <c r="K1419" s="84"/>
      <c r="L1419" s="82" t="s">
        <v>13</v>
      </c>
      <c r="M1419" s="82"/>
      <c r="N1419" s="85">
        <v>1620</v>
      </c>
      <c r="O1419" s="85"/>
    </row>
    <row r="1420" spans="1:15" ht="45" customHeight="1" x14ac:dyDescent="0.25">
      <c r="A1420" s="9" t="s">
        <v>544</v>
      </c>
      <c r="B1420" s="81" t="s">
        <v>555</v>
      </c>
      <c r="C1420" s="81"/>
      <c r="D1420" s="82">
        <f t="shared" si="5"/>
        <v>1</v>
      </c>
      <c r="E1420" s="82"/>
      <c r="F1420" s="83" t="s">
        <v>29</v>
      </c>
      <c r="G1420" s="83"/>
      <c r="H1420" s="84">
        <v>42296</v>
      </c>
      <c r="I1420" s="84"/>
      <c r="J1420" s="84">
        <v>42296</v>
      </c>
      <c r="K1420" s="84"/>
      <c r="L1420" s="82" t="s">
        <v>13</v>
      </c>
      <c r="M1420" s="82"/>
      <c r="N1420" s="85">
        <v>684</v>
      </c>
      <c r="O1420" s="85"/>
    </row>
    <row r="1421" spans="1:15" ht="45" customHeight="1" x14ac:dyDescent="0.25">
      <c r="A1421" s="9" t="s">
        <v>544</v>
      </c>
      <c r="B1421" s="81" t="s">
        <v>556</v>
      </c>
      <c r="C1421" s="81"/>
      <c r="D1421" s="82">
        <f t="shared" si="5"/>
        <v>1</v>
      </c>
      <c r="E1421" s="82"/>
      <c r="F1421" s="83" t="s">
        <v>29</v>
      </c>
      <c r="G1421" s="83"/>
      <c r="H1421" s="84">
        <v>42264</v>
      </c>
      <c r="I1421" s="84"/>
      <c r="J1421" s="84">
        <v>42264</v>
      </c>
      <c r="K1421" s="84"/>
      <c r="L1421" s="82" t="s">
        <v>13</v>
      </c>
      <c r="M1421" s="82"/>
      <c r="N1421" s="85">
        <v>684</v>
      </c>
      <c r="O1421" s="85"/>
    </row>
    <row r="1422" spans="1:15" ht="45" customHeight="1" x14ac:dyDescent="0.25">
      <c r="A1422" s="9" t="s">
        <v>544</v>
      </c>
      <c r="B1422" s="81" t="s">
        <v>557</v>
      </c>
      <c r="C1422" s="81"/>
      <c r="D1422" s="82">
        <f t="shared" si="5"/>
        <v>1</v>
      </c>
      <c r="E1422" s="82"/>
      <c r="F1422" s="83" t="s">
        <v>29</v>
      </c>
      <c r="G1422" s="83"/>
      <c r="H1422" s="84">
        <v>42298</v>
      </c>
      <c r="I1422" s="84"/>
      <c r="J1422" s="84">
        <v>42298</v>
      </c>
      <c r="K1422" s="84"/>
      <c r="L1422" s="82" t="s">
        <v>13</v>
      </c>
      <c r="M1422" s="82"/>
      <c r="N1422" s="85">
        <v>684</v>
      </c>
      <c r="O1422" s="85"/>
    </row>
    <row r="1423" spans="1:15" ht="45" customHeight="1" x14ac:dyDescent="0.25">
      <c r="A1423" s="9" t="s">
        <v>544</v>
      </c>
      <c r="B1423" s="81" t="s">
        <v>557</v>
      </c>
      <c r="C1423" s="81"/>
      <c r="D1423" s="82">
        <f t="shared" si="5"/>
        <v>1</v>
      </c>
      <c r="E1423" s="82"/>
      <c r="F1423" s="83" t="s">
        <v>29</v>
      </c>
      <c r="G1423" s="83"/>
      <c r="H1423" s="84">
        <v>42285</v>
      </c>
      <c r="I1423" s="84"/>
      <c r="J1423" s="84">
        <v>42285</v>
      </c>
      <c r="K1423" s="84"/>
      <c r="L1423" s="82" t="s">
        <v>13</v>
      </c>
      <c r="M1423" s="82"/>
      <c r="N1423" s="85">
        <v>684</v>
      </c>
      <c r="O1423" s="85"/>
    </row>
    <row r="1424" spans="1:15" ht="45" customHeight="1" x14ac:dyDescent="0.25">
      <c r="A1424" s="9" t="s">
        <v>544</v>
      </c>
      <c r="B1424" s="81" t="s">
        <v>557</v>
      </c>
      <c r="C1424" s="81"/>
      <c r="D1424" s="82">
        <f t="shared" si="5"/>
        <v>1</v>
      </c>
      <c r="E1424" s="82"/>
      <c r="F1424" s="83" t="s">
        <v>29</v>
      </c>
      <c r="G1424" s="83"/>
      <c r="H1424" s="84">
        <v>42228</v>
      </c>
      <c r="I1424" s="84"/>
      <c r="J1424" s="84">
        <v>42228</v>
      </c>
      <c r="K1424" s="84"/>
      <c r="L1424" s="82" t="s">
        <v>13</v>
      </c>
      <c r="M1424" s="82"/>
      <c r="N1424" s="85">
        <v>632</v>
      </c>
      <c r="O1424" s="85"/>
    </row>
    <row r="1425" spans="1:15" ht="45" customHeight="1" x14ac:dyDescent="0.25">
      <c r="A1425" s="9" t="s">
        <v>544</v>
      </c>
      <c r="B1425" s="81" t="s">
        <v>557</v>
      </c>
      <c r="C1425" s="81"/>
      <c r="D1425" s="82">
        <f t="shared" si="5"/>
        <v>1</v>
      </c>
      <c r="E1425" s="82"/>
      <c r="F1425" s="83" t="s">
        <v>29</v>
      </c>
      <c r="G1425" s="83"/>
      <c r="H1425" s="84">
        <v>42343</v>
      </c>
      <c r="I1425" s="84"/>
      <c r="J1425" s="84">
        <v>42343</v>
      </c>
      <c r="K1425" s="84"/>
      <c r="L1425" s="82" t="s">
        <v>13</v>
      </c>
      <c r="M1425" s="82"/>
      <c r="N1425" s="85">
        <v>684</v>
      </c>
      <c r="O1425" s="85"/>
    </row>
    <row r="1426" spans="1:15" ht="45" customHeight="1" x14ac:dyDescent="0.25">
      <c r="A1426" s="9" t="s">
        <v>544</v>
      </c>
      <c r="B1426" s="81" t="s">
        <v>558</v>
      </c>
      <c r="C1426" s="81"/>
      <c r="D1426" s="82">
        <f t="shared" si="5"/>
        <v>1</v>
      </c>
      <c r="E1426" s="82"/>
      <c r="F1426" s="83" t="s">
        <v>29</v>
      </c>
      <c r="G1426" s="83"/>
      <c r="H1426" s="84">
        <v>42339</v>
      </c>
      <c r="I1426" s="84"/>
      <c r="J1426" s="84">
        <v>42339</v>
      </c>
      <c r="K1426" s="84"/>
      <c r="L1426" s="82" t="s">
        <v>13</v>
      </c>
      <c r="M1426" s="82"/>
      <c r="N1426" s="85">
        <v>684</v>
      </c>
      <c r="O1426" s="85"/>
    </row>
    <row r="1427" spans="1:15" ht="45" customHeight="1" x14ac:dyDescent="0.25">
      <c r="A1427" s="9" t="s">
        <v>544</v>
      </c>
      <c r="B1427" s="81" t="s">
        <v>559</v>
      </c>
      <c r="C1427" s="81"/>
      <c r="D1427" s="82">
        <f t="shared" si="5"/>
        <v>1</v>
      </c>
      <c r="E1427" s="82"/>
      <c r="F1427" s="83" t="s">
        <v>29</v>
      </c>
      <c r="G1427" s="83"/>
      <c r="H1427" s="84">
        <v>42237</v>
      </c>
      <c r="I1427" s="84"/>
      <c r="J1427" s="84">
        <v>42237</v>
      </c>
      <c r="K1427" s="84"/>
      <c r="L1427" s="82" t="s">
        <v>13</v>
      </c>
      <c r="M1427" s="82"/>
      <c r="N1427" s="85">
        <v>684</v>
      </c>
      <c r="O1427" s="85"/>
    </row>
    <row r="1428" spans="1:15" ht="45" customHeight="1" x14ac:dyDescent="0.25">
      <c r="A1428" s="9" t="s">
        <v>544</v>
      </c>
      <c r="B1428" s="81" t="s">
        <v>560</v>
      </c>
      <c r="C1428" s="81"/>
      <c r="D1428" s="82">
        <f t="shared" si="5"/>
        <v>1</v>
      </c>
      <c r="E1428" s="82"/>
      <c r="F1428" s="83" t="s">
        <v>29</v>
      </c>
      <c r="G1428" s="83"/>
      <c r="H1428" s="84">
        <v>42249</v>
      </c>
      <c r="I1428" s="84"/>
      <c r="J1428" s="84">
        <v>42249</v>
      </c>
      <c r="K1428" s="84"/>
      <c r="L1428" s="82" t="s">
        <v>13</v>
      </c>
      <c r="M1428" s="82"/>
      <c r="N1428" s="85">
        <v>684</v>
      </c>
      <c r="O1428" s="85"/>
    </row>
    <row r="1429" spans="1:15" ht="45" customHeight="1" x14ac:dyDescent="0.25">
      <c r="A1429" s="9" t="s">
        <v>544</v>
      </c>
      <c r="B1429" s="81" t="s">
        <v>555</v>
      </c>
      <c r="C1429" s="81"/>
      <c r="D1429" s="82">
        <f t="shared" si="5"/>
        <v>1</v>
      </c>
      <c r="E1429" s="82"/>
      <c r="F1429" s="83" t="s">
        <v>29</v>
      </c>
      <c r="G1429" s="83"/>
      <c r="H1429" s="84">
        <v>42296</v>
      </c>
      <c r="I1429" s="84"/>
      <c r="J1429" s="84">
        <v>42296</v>
      </c>
      <c r="K1429" s="84"/>
      <c r="L1429" s="82" t="s">
        <v>13</v>
      </c>
      <c r="M1429" s="82"/>
      <c r="N1429" s="85">
        <v>92.5</v>
      </c>
      <c r="O1429" s="85"/>
    </row>
    <row r="1430" spans="1:15" ht="45" customHeight="1" x14ac:dyDescent="0.25">
      <c r="A1430" s="9" t="s">
        <v>544</v>
      </c>
      <c r="B1430" s="81" t="s">
        <v>556</v>
      </c>
      <c r="C1430" s="81"/>
      <c r="D1430" s="82">
        <f t="shared" si="5"/>
        <v>1</v>
      </c>
      <c r="E1430" s="82"/>
      <c r="F1430" s="83" t="s">
        <v>29</v>
      </c>
      <c r="G1430" s="83"/>
      <c r="H1430" s="84">
        <v>42264</v>
      </c>
      <c r="I1430" s="84"/>
      <c r="J1430" s="84">
        <v>42264</v>
      </c>
      <c r="K1430" s="84"/>
      <c r="L1430" s="82" t="s">
        <v>13</v>
      </c>
      <c r="M1430" s="82"/>
      <c r="N1430" s="85">
        <v>46</v>
      </c>
      <c r="O1430" s="85"/>
    </row>
    <row r="1431" spans="1:15" ht="45" customHeight="1" x14ac:dyDescent="0.25">
      <c r="A1431" s="9" t="s">
        <v>544</v>
      </c>
      <c r="B1431" s="81" t="s">
        <v>557</v>
      </c>
      <c r="C1431" s="81"/>
      <c r="D1431" s="82">
        <f t="shared" si="5"/>
        <v>1</v>
      </c>
      <c r="E1431" s="82"/>
      <c r="F1431" s="83" t="s">
        <v>29</v>
      </c>
      <c r="G1431" s="83"/>
      <c r="H1431" s="84">
        <v>42285</v>
      </c>
      <c r="I1431" s="84"/>
      <c r="J1431" s="84">
        <v>42285</v>
      </c>
      <c r="K1431" s="84"/>
      <c r="L1431" s="82" t="s">
        <v>13</v>
      </c>
      <c r="M1431" s="82"/>
      <c r="N1431" s="85">
        <v>201</v>
      </c>
      <c r="O1431" s="85"/>
    </row>
    <row r="1432" spans="1:15" ht="45" customHeight="1" x14ac:dyDescent="0.25">
      <c r="A1432" s="9" t="s">
        <v>544</v>
      </c>
      <c r="B1432" s="81" t="s">
        <v>558</v>
      </c>
      <c r="C1432" s="81"/>
      <c r="D1432" s="82">
        <f t="shared" si="5"/>
        <v>1</v>
      </c>
      <c r="E1432" s="82"/>
      <c r="F1432" s="83" t="s">
        <v>29</v>
      </c>
      <c r="G1432" s="83"/>
      <c r="H1432" s="84">
        <v>42339</v>
      </c>
      <c r="I1432" s="84"/>
      <c r="J1432" s="84">
        <v>42339</v>
      </c>
      <c r="K1432" s="84"/>
      <c r="L1432" s="82" t="s">
        <v>13</v>
      </c>
      <c r="M1432" s="82"/>
      <c r="N1432" s="85">
        <v>82</v>
      </c>
      <c r="O1432" s="85"/>
    </row>
    <row r="1433" spans="1:15" ht="45" customHeight="1" x14ac:dyDescent="0.25">
      <c r="A1433" s="9" t="s">
        <v>544</v>
      </c>
      <c r="B1433" s="81" t="s">
        <v>559</v>
      </c>
      <c r="C1433" s="81"/>
      <c r="D1433" s="82">
        <f t="shared" si="5"/>
        <v>1</v>
      </c>
      <c r="E1433" s="82"/>
      <c r="F1433" s="83" t="s">
        <v>29</v>
      </c>
      <c r="G1433" s="83"/>
      <c r="H1433" s="84">
        <v>42237</v>
      </c>
      <c r="I1433" s="84"/>
      <c r="J1433" s="84">
        <v>42237</v>
      </c>
      <c r="K1433" s="84"/>
      <c r="L1433" s="82" t="s">
        <v>13</v>
      </c>
      <c r="M1433" s="82"/>
      <c r="N1433" s="85">
        <v>93</v>
      </c>
      <c r="O1433" s="85"/>
    </row>
    <row r="1434" spans="1:15" ht="45" customHeight="1" x14ac:dyDescent="0.25">
      <c r="A1434" s="9" t="s">
        <v>544</v>
      </c>
      <c r="B1434" s="81" t="s">
        <v>561</v>
      </c>
      <c r="C1434" s="81"/>
      <c r="D1434" s="82">
        <f t="shared" si="5"/>
        <v>1</v>
      </c>
      <c r="E1434" s="82"/>
      <c r="F1434" s="83" t="s">
        <v>562</v>
      </c>
      <c r="G1434" s="83"/>
      <c r="H1434" s="84">
        <v>42243</v>
      </c>
      <c r="I1434" s="84"/>
      <c r="J1434" s="84">
        <v>42243</v>
      </c>
      <c r="K1434" s="84"/>
      <c r="L1434" s="82" t="s">
        <v>13</v>
      </c>
      <c r="M1434" s="82"/>
      <c r="N1434" s="85">
        <v>640</v>
      </c>
      <c r="O1434" s="85"/>
    </row>
    <row r="1435" spans="1:15" ht="45" customHeight="1" x14ac:dyDescent="0.25">
      <c r="A1435" s="9" t="s">
        <v>544</v>
      </c>
      <c r="B1435" s="81" t="s">
        <v>560</v>
      </c>
      <c r="C1435" s="81"/>
      <c r="D1435" s="82">
        <f t="shared" si="5"/>
        <v>1</v>
      </c>
      <c r="E1435" s="82"/>
      <c r="F1435" s="83" t="s">
        <v>29</v>
      </c>
      <c r="G1435" s="83"/>
      <c r="H1435" s="84">
        <v>42249</v>
      </c>
      <c r="I1435" s="84"/>
      <c r="J1435" s="84">
        <v>42249</v>
      </c>
      <c r="K1435" s="84"/>
      <c r="L1435" s="82" t="s">
        <v>13</v>
      </c>
      <c r="M1435" s="82"/>
      <c r="N1435" s="85">
        <v>197</v>
      </c>
      <c r="O1435" s="85"/>
    </row>
    <row r="1436" spans="1:15" ht="45" customHeight="1" x14ac:dyDescent="0.25">
      <c r="A1436" s="9" t="s">
        <v>544</v>
      </c>
      <c r="B1436" s="81" t="s">
        <v>14</v>
      </c>
      <c r="C1436" s="81"/>
      <c r="D1436" s="82">
        <f t="shared" si="5"/>
        <v>1</v>
      </c>
      <c r="E1436" s="82"/>
      <c r="F1436" s="83" t="s">
        <v>15</v>
      </c>
      <c r="G1436" s="83"/>
      <c r="H1436" s="84">
        <v>42249</v>
      </c>
      <c r="I1436" s="84"/>
      <c r="J1436" s="84">
        <v>42249</v>
      </c>
      <c r="K1436" s="84"/>
      <c r="L1436" s="82" t="s">
        <v>13</v>
      </c>
      <c r="M1436" s="82"/>
      <c r="N1436" s="85">
        <v>4270</v>
      </c>
      <c r="O1436" s="85"/>
    </row>
    <row r="1437" spans="1:15" ht="45" customHeight="1" x14ac:dyDescent="0.25">
      <c r="A1437" s="9" t="s">
        <v>544</v>
      </c>
      <c r="B1437" s="81" t="s">
        <v>563</v>
      </c>
      <c r="C1437" s="81"/>
      <c r="D1437" s="82">
        <f t="shared" si="5"/>
        <v>1</v>
      </c>
      <c r="E1437" s="82"/>
      <c r="F1437" s="83" t="s">
        <v>29</v>
      </c>
      <c r="G1437" s="83"/>
      <c r="H1437" s="84">
        <v>42349</v>
      </c>
      <c r="I1437" s="84"/>
      <c r="J1437" s="84">
        <v>42349</v>
      </c>
      <c r="K1437" s="84"/>
      <c r="L1437" s="82" t="s">
        <v>13</v>
      </c>
      <c r="M1437" s="82"/>
      <c r="N1437" s="85">
        <v>184</v>
      </c>
      <c r="O1437" s="85"/>
    </row>
    <row r="1438" spans="1:15" ht="45" customHeight="1" x14ac:dyDescent="0.25">
      <c r="A1438" s="9" t="s">
        <v>544</v>
      </c>
      <c r="B1438" s="81" t="s">
        <v>563</v>
      </c>
      <c r="C1438" s="81"/>
      <c r="D1438" s="82">
        <f t="shared" si="5"/>
        <v>1</v>
      </c>
      <c r="E1438" s="82"/>
      <c r="F1438" s="83" t="s">
        <v>29</v>
      </c>
      <c r="G1438" s="83"/>
      <c r="H1438" s="84">
        <v>42357</v>
      </c>
      <c r="I1438" s="84"/>
      <c r="J1438" s="84">
        <v>42357</v>
      </c>
      <c r="K1438" s="84"/>
      <c r="L1438" s="82" t="s">
        <v>13</v>
      </c>
      <c r="M1438" s="82"/>
      <c r="N1438" s="85">
        <v>184</v>
      </c>
      <c r="O1438" s="85"/>
    </row>
    <row r="1439" spans="1:15" ht="45" customHeight="1" x14ac:dyDescent="0.25">
      <c r="A1439" s="9" t="s">
        <v>544</v>
      </c>
      <c r="B1439" s="81" t="s">
        <v>563</v>
      </c>
      <c r="C1439" s="81"/>
      <c r="D1439" s="82">
        <f t="shared" si="5"/>
        <v>1</v>
      </c>
      <c r="E1439" s="82"/>
      <c r="F1439" s="83" t="s">
        <v>29</v>
      </c>
      <c r="G1439" s="83"/>
      <c r="H1439" s="84">
        <v>42350</v>
      </c>
      <c r="I1439" s="84"/>
      <c r="J1439" s="84">
        <v>42350</v>
      </c>
      <c r="K1439" s="84"/>
      <c r="L1439" s="82" t="s">
        <v>13</v>
      </c>
      <c r="M1439" s="82"/>
      <c r="N1439" s="85">
        <v>184</v>
      </c>
      <c r="O1439" s="85"/>
    </row>
    <row r="1440" spans="1:15" ht="45" customHeight="1" x14ac:dyDescent="0.25">
      <c r="A1440" s="9" t="s">
        <v>544</v>
      </c>
      <c r="B1440" s="81" t="s">
        <v>563</v>
      </c>
      <c r="C1440" s="81"/>
      <c r="D1440" s="82">
        <f t="shared" si="5"/>
        <v>1</v>
      </c>
      <c r="E1440" s="82"/>
      <c r="F1440" s="83" t="s">
        <v>29</v>
      </c>
      <c r="G1440" s="83"/>
      <c r="H1440" s="84">
        <v>42349</v>
      </c>
      <c r="I1440" s="84"/>
      <c r="J1440" s="84">
        <v>42349</v>
      </c>
      <c r="K1440" s="84"/>
      <c r="L1440" s="82" t="s">
        <v>13</v>
      </c>
      <c r="M1440" s="82"/>
      <c r="N1440" s="85">
        <v>500</v>
      </c>
      <c r="O1440" s="85"/>
    </row>
    <row r="1441" spans="1:16" ht="45" customHeight="1" x14ac:dyDescent="0.25">
      <c r="A1441" s="9" t="s">
        <v>544</v>
      </c>
      <c r="B1441" s="81" t="s">
        <v>563</v>
      </c>
      <c r="C1441" s="81"/>
      <c r="D1441" s="82">
        <f t="shared" si="5"/>
        <v>1</v>
      </c>
      <c r="E1441" s="82"/>
      <c r="F1441" s="83" t="s">
        <v>29</v>
      </c>
      <c r="G1441" s="83"/>
      <c r="H1441" s="84">
        <v>42357</v>
      </c>
      <c r="I1441" s="84"/>
      <c r="J1441" s="84">
        <v>42357</v>
      </c>
      <c r="K1441" s="84"/>
      <c r="L1441" s="82" t="s">
        <v>13</v>
      </c>
      <c r="M1441" s="82"/>
      <c r="N1441" s="85">
        <v>500</v>
      </c>
      <c r="O1441" s="85"/>
    </row>
    <row r="1442" spans="1:16" ht="45" customHeight="1" x14ac:dyDescent="0.25">
      <c r="A1442" s="9" t="s">
        <v>544</v>
      </c>
      <c r="B1442" s="81" t="s">
        <v>563</v>
      </c>
      <c r="C1442" s="81"/>
      <c r="D1442" s="82">
        <f t="shared" si="5"/>
        <v>1</v>
      </c>
      <c r="E1442" s="82"/>
      <c r="F1442" s="83" t="s">
        <v>29</v>
      </c>
      <c r="G1442" s="83"/>
      <c r="H1442" s="84">
        <v>42350</v>
      </c>
      <c r="I1442" s="84"/>
      <c r="J1442" s="84">
        <v>42350</v>
      </c>
      <c r="K1442" s="84"/>
      <c r="L1442" s="82" t="s">
        <v>13</v>
      </c>
      <c r="M1442" s="82"/>
      <c r="N1442" s="85">
        <v>500</v>
      </c>
      <c r="O1442" s="85"/>
    </row>
    <row r="1443" spans="1:16" ht="45" customHeight="1" x14ac:dyDescent="0.25">
      <c r="A1443" s="9" t="s">
        <v>544</v>
      </c>
      <c r="B1443" s="81" t="s">
        <v>14</v>
      </c>
      <c r="C1443" s="81"/>
      <c r="D1443" s="82">
        <f t="shared" si="5"/>
        <v>1</v>
      </c>
      <c r="E1443" s="82"/>
      <c r="F1443" s="83" t="s">
        <v>15</v>
      </c>
      <c r="G1443" s="83"/>
      <c r="H1443" s="84">
        <v>42350</v>
      </c>
      <c r="I1443" s="84"/>
      <c r="J1443" s="84">
        <v>42350</v>
      </c>
      <c r="K1443" s="84"/>
      <c r="L1443" s="82" t="s">
        <v>13</v>
      </c>
      <c r="M1443" s="82"/>
      <c r="N1443" s="85">
        <v>144</v>
      </c>
      <c r="O1443" s="85"/>
      <c r="P1443" s="5">
        <f>SUM(N1401:N1443)</f>
        <v>26175.1</v>
      </c>
    </row>
    <row r="1444" spans="1:16" ht="45" customHeight="1" x14ac:dyDescent="0.25">
      <c r="A1444" s="9" t="s">
        <v>564</v>
      </c>
      <c r="B1444" s="81" t="s">
        <v>565</v>
      </c>
      <c r="C1444" s="81"/>
      <c r="D1444" s="82">
        <f t="shared" si="5"/>
        <v>1</v>
      </c>
      <c r="E1444" s="82"/>
      <c r="F1444" s="83" t="s">
        <v>29</v>
      </c>
      <c r="G1444" s="83"/>
      <c r="H1444" s="84">
        <v>42107</v>
      </c>
      <c r="I1444" s="84"/>
      <c r="J1444" s="84">
        <v>42107</v>
      </c>
      <c r="K1444" s="84"/>
      <c r="L1444" s="82" t="s">
        <v>13</v>
      </c>
      <c r="M1444" s="82"/>
      <c r="N1444" s="85">
        <v>483.99</v>
      </c>
      <c r="O1444" s="85"/>
    </row>
    <row r="1445" spans="1:16" ht="45" customHeight="1" x14ac:dyDescent="0.25">
      <c r="A1445" s="9" t="s">
        <v>564</v>
      </c>
      <c r="B1445" s="81" t="s">
        <v>565</v>
      </c>
      <c r="C1445" s="81"/>
      <c r="D1445" s="82">
        <f t="shared" si="5"/>
        <v>1</v>
      </c>
      <c r="E1445" s="82"/>
      <c r="F1445" s="83" t="s">
        <v>29</v>
      </c>
      <c r="G1445" s="83"/>
      <c r="H1445" s="84">
        <v>42107</v>
      </c>
      <c r="I1445" s="84"/>
      <c r="J1445" s="84">
        <v>42107</v>
      </c>
      <c r="K1445" s="84"/>
      <c r="L1445" s="82" t="s">
        <v>13</v>
      </c>
      <c r="M1445" s="82"/>
      <c r="N1445" s="85">
        <v>729</v>
      </c>
      <c r="O1445" s="85"/>
    </row>
    <row r="1446" spans="1:16" ht="45" customHeight="1" x14ac:dyDescent="0.25">
      <c r="A1446" s="9" t="s">
        <v>564</v>
      </c>
      <c r="B1446" s="81" t="s">
        <v>566</v>
      </c>
      <c r="C1446" s="81"/>
      <c r="D1446" s="82">
        <f t="shared" si="5"/>
        <v>1</v>
      </c>
      <c r="E1446" s="82"/>
      <c r="F1446" s="83" t="s">
        <v>29</v>
      </c>
      <c r="G1446" s="83"/>
      <c r="H1446" s="84">
        <v>42236</v>
      </c>
      <c r="I1446" s="84"/>
      <c r="J1446" s="84">
        <v>42236</v>
      </c>
      <c r="K1446" s="84"/>
      <c r="L1446" s="82" t="s">
        <v>13</v>
      </c>
      <c r="M1446" s="82"/>
      <c r="N1446" s="85">
        <v>256</v>
      </c>
      <c r="O1446" s="85"/>
    </row>
    <row r="1447" spans="1:16" ht="45" customHeight="1" x14ac:dyDescent="0.25">
      <c r="A1447" s="9" t="s">
        <v>564</v>
      </c>
      <c r="B1447" s="81" t="s">
        <v>567</v>
      </c>
      <c r="C1447" s="81"/>
      <c r="D1447" s="82">
        <f t="shared" si="5"/>
        <v>1</v>
      </c>
      <c r="E1447" s="82"/>
      <c r="F1447" s="83" t="s">
        <v>29</v>
      </c>
      <c r="G1447" s="83"/>
      <c r="H1447" s="84">
        <v>42233</v>
      </c>
      <c r="I1447" s="84"/>
      <c r="J1447" s="84">
        <v>42233</v>
      </c>
      <c r="K1447" s="84"/>
      <c r="L1447" s="82" t="s">
        <v>13</v>
      </c>
      <c r="M1447" s="82"/>
      <c r="N1447" s="85">
        <v>306</v>
      </c>
      <c r="O1447" s="85"/>
    </row>
    <row r="1448" spans="1:16" ht="45" customHeight="1" x14ac:dyDescent="0.25">
      <c r="A1448" s="9" t="s">
        <v>564</v>
      </c>
      <c r="B1448" s="81" t="s">
        <v>568</v>
      </c>
      <c r="C1448" s="81"/>
      <c r="D1448" s="82">
        <f t="shared" si="5"/>
        <v>1</v>
      </c>
      <c r="E1448" s="82"/>
      <c r="F1448" s="83" t="s">
        <v>29</v>
      </c>
      <c r="G1448" s="83"/>
      <c r="H1448" s="84">
        <v>42236</v>
      </c>
      <c r="I1448" s="84"/>
      <c r="J1448" s="84">
        <v>42236</v>
      </c>
      <c r="K1448" s="84"/>
      <c r="L1448" s="82" t="s">
        <v>13</v>
      </c>
      <c r="M1448" s="82"/>
      <c r="N1448" s="85">
        <v>234</v>
      </c>
      <c r="O1448" s="85"/>
    </row>
    <row r="1449" spans="1:16" ht="45" customHeight="1" x14ac:dyDescent="0.25">
      <c r="A1449" s="9" t="s">
        <v>564</v>
      </c>
      <c r="B1449" s="81" t="s">
        <v>14</v>
      </c>
      <c r="C1449" s="81"/>
      <c r="D1449" s="82">
        <f t="shared" si="5"/>
        <v>1</v>
      </c>
      <c r="E1449" s="82"/>
      <c r="F1449" s="83" t="s">
        <v>15</v>
      </c>
      <c r="G1449" s="83"/>
      <c r="H1449" s="84">
        <v>42236</v>
      </c>
      <c r="I1449" s="84"/>
      <c r="J1449" s="84">
        <v>42236</v>
      </c>
      <c r="K1449" s="84"/>
      <c r="L1449" s="82" t="s">
        <v>13</v>
      </c>
      <c r="M1449" s="82"/>
      <c r="N1449" s="85">
        <v>270</v>
      </c>
      <c r="O1449" s="85"/>
      <c r="P1449" s="5">
        <f>SUM(N1444:N1449)</f>
        <v>2278.9899999999998</v>
      </c>
    </row>
    <row r="1450" spans="1:16" ht="45" customHeight="1" x14ac:dyDescent="0.25">
      <c r="A1450" s="9" t="s">
        <v>569</v>
      </c>
      <c r="B1450" s="81" t="s">
        <v>570</v>
      </c>
      <c r="C1450" s="81"/>
      <c r="D1450" s="82">
        <f t="shared" si="5"/>
        <v>1</v>
      </c>
      <c r="E1450" s="82"/>
      <c r="F1450" s="83" t="s">
        <v>29</v>
      </c>
      <c r="G1450" s="83"/>
      <c r="H1450" s="84">
        <v>42298</v>
      </c>
      <c r="I1450" s="84"/>
      <c r="J1450" s="84">
        <v>42298</v>
      </c>
      <c r="K1450" s="84"/>
      <c r="L1450" s="82" t="s">
        <v>13</v>
      </c>
      <c r="M1450" s="82"/>
      <c r="N1450" s="85">
        <v>684</v>
      </c>
      <c r="O1450" s="85"/>
    </row>
    <row r="1451" spans="1:16" ht="45" customHeight="1" x14ac:dyDescent="0.25">
      <c r="A1451" s="9" t="s">
        <v>569</v>
      </c>
      <c r="B1451" s="81" t="s">
        <v>570</v>
      </c>
      <c r="C1451" s="81"/>
      <c r="D1451" s="82">
        <f t="shared" si="5"/>
        <v>1</v>
      </c>
      <c r="E1451" s="82"/>
      <c r="F1451" s="83" t="s">
        <v>29</v>
      </c>
      <c r="G1451" s="83"/>
      <c r="H1451" s="84">
        <v>42298</v>
      </c>
      <c r="I1451" s="84"/>
      <c r="J1451" s="84">
        <v>42298</v>
      </c>
      <c r="K1451" s="84"/>
      <c r="L1451" s="82" t="s">
        <v>13</v>
      </c>
      <c r="M1451" s="82"/>
      <c r="N1451" s="85">
        <v>400</v>
      </c>
      <c r="O1451" s="85"/>
    </row>
    <row r="1452" spans="1:16" ht="45" customHeight="1" x14ac:dyDescent="0.25">
      <c r="A1452" s="9" t="s">
        <v>569</v>
      </c>
      <c r="B1452" s="81" t="s">
        <v>571</v>
      </c>
      <c r="C1452" s="81"/>
      <c r="D1452" s="82">
        <f t="shared" si="5"/>
        <v>1</v>
      </c>
      <c r="E1452" s="82"/>
      <c r="F1452" s="83" t="s">
        <v>29</v>
      </c>
      <c r="G1452" s="83"/>
      <c r="H1452" s="84">
        <v>42321</v>
      </c>
      <c r="I1452" s="84"/>
      <c r="J1452" s="84">
        <v>42321</v>
      </c>
      <c r="K1452" s="84"/>
      <c r="L1452" s="82" t="s">
        <v>13</v>
      </c>
      <c r="M1452" s="82"/>
      <c r="N1452" s="85">
        <v>684</v>
      </c>
      <c r="O1452" s="85"/>
    </row>
    <row r="1453" spans="1:16" ht="45" customHeight="1" x14ac:dyDescent="0.25">
      <c r="A1453" s="9" t="s">
        <v>569</v>
      </c>
      <c r="B1453" s="81" t="s">
        <v>571</v>
      </c>
      <c r="C1453" s="81"/>
      <c r="D1453" s="82">
        <f t="shared" si="5"/>
        <v>1</v>
      </c>
      <c r="E1453" s="82"/>
      <c r="F1453" s="83" t="s">
        <v>29</v>
      </c>
      <c r="G1453" s="83"/>
      <c r="H1453" s="84">
        <v>42321</v>
      </c>
      <c r="I1453" s="84"/>
      <c r="J1453" s="84">
        <v>42321</v>
      </c>
      <c r="K1453" s="84"/>
      <c r="L1453" s="82" t="s">
        <v>13</v>
      </c>
      <c r="M1453" s="82"/>
      <c r="N1453" s="85">
        <v>218</v>
      </c>
      <c r="O1453" s="85"/>
      <c r="P1453" s="5">
        <f>SUM(N1450:N1453)</f>
        <v>1986</v>
      </c>
    </row>
    <row r="1454" spans="1:16" ht="45" customHeight="1" x14ac:dyDescent="0.25">
      <c r="A1454" s="9" t="s">
        <v>572</v>
      </c>
      <c r="B1454" s="81" t="s">
        <v>573</v>
      </c>
      <c r="C1454" s="81"/>
      <c r="D1454" s="82">
        <f t="shared" si="5"/>
        <v>1</v>
      </c>
      <c r="E1454" s="82"/>
      <c r="F1454" s="83" t="s">
        <v>15</v>
      </c>
      <c r="G1454" s="83"/>
      <c r="H1454" s="84">
        <v>42151</v>
      </c>
      <c r="I1454" s="84"/>
      <c r="J1454" s="84">
        <v>42151</v>
      </c>
      <c r="K1454" s="84"/>
      <c r="L1454" s="82" t="s">
        <v>13</v>
      </c>
      <c r="M1454" s="82"/>
      <c r="N1454" s="85">
        <v>70</v>
      </c>
      <c r="O1454" s="85"/>
    </row>
    <row r="1455" spans="1:16" ht="45" customHeight="1" x14ac:dyDescent="0.25">
      <c r="A1455" s="9" t="s">
        <v>572</v>
      </c>
      <c r="B1455" s="81" t="s">
        <v>14</v>
      </c>
      <c r="C1455" s="81"/>
      <c r="D1455" s="82">
        <f t="shared" si="5"/>
        <v>1</v>
      </c>
      <c r="E1455" s="82"/>
      <c r="F1455" s="83" t="s">
        <v>15</v>
      </c>
      <c r="G1455" s="83"/>
      <c r="H1455" s="84">
        <v>42233</v>
      </c>
      <c r="I1455" s="84"/>
      <c r="J1455" s="84">
        <v>42233</v>
      </c>
      <c r="K1455" s="84"/>
      <c r="L1455" s="82" t="s">
        <v>13</v>
      </c>
      <c r="M1455" s="82"/>
      <c r="N1455" s="85">
        <v>210</v>
      </c>
      <c r="O1455" s="85"/>
    </row>
    <row r="1456" spans="1:16" ht="45" customHeight="1" x14ac:dyDescent="0.25">
      <c r="A1456" s="9" t="s">
        <v>572</v>
      </c>
      <c r="B1456" s="81" t="s">
        <v>14</v>
      </c>
      <c r="C1456" s="81"/>
      <c r="D1456" s="82">
        <f t="shared" ref="D1456:D1519" si="6">C1456+1</f>
        <v>1</v>
      </c>
      <c r="E1456" s="82"/>
      <c r="F1456" s="83" t="s">
        <v>15</v>
      </c>
      <c r="G1456" s="83"/>
      <c r="H1456" s="84">
        <v>42279</v>
      </c>
      <c r="I1456" s="84"/>
      <c r="J1456" s="84">
        <v>42279</v>
      </c>
      <c r="K1456" s="84"/>
      <c r="L1456" s="82" t="s">
        <v>13</v>
      </c>
      <c r="M1456" s="82"/>
      <c r="N1456" s="85">
        <v>100</v>
      </c>
      <c r="O1456" s="85"/>
    </row>
    <row r="1457" spans="1:16" ht="45" customHeight="1" x14ac:dyDescent="0.25">
      <c r="A1457" s="9" t="s">
        <v>572</v>
      </c>
      <c r="B1457" s="81" t="s">
        <v>574</v>
      </c>
      <c r="C1457" s="81"/>
      <c r="D1457" s="82">
        <f t="shared" si="6"/>
        <v>1</v>
      </c>
      <c r="E1457" s="82"/>
      <c r="F1457" s="83" t="s">
        <v>15</v>
      </c>
      <c r="G1457" s="83"/>
      <c r="H1457" s="84">
        <v>42270</v>
      </c>
      <c r="I1457" s="84"/>
      <c r="J1457" s="84">
        <v>42270</v>
      </c>
      <c r="K1457" s="84"/>
      <c r="L1457" s="82" t="s">
        <v>13</v>
      </c>
      <c r="M1457" s="82"/>
      <c r="N1457" s="85">
        <v>200</v>
      </c>
      <c r="O1457" s="85"/>
    </row>
    <row r="1458" spans="1:16" ht="45" customHeight="1" x14ac:dyDescent="0.25">
      <c r="A1458" s="9" t="s">
        <v>572</v>
      </c>
      <c r="B1458" s="81" t="s">
        <v>575</v>
      </c>
      <c r="C1458" s="81"/>
      <c r="D1458" s="82">
        <f t="shared" si="6"/>
        <v>1</v>
      </c>
      <c r="E1458" s="82"/>
      <c r="F1458" s="83" t="s">
        <v>15</v>
      </c>
      <c r="G1458" s="83"/>
      <c r="H1458" s="84">
        <v>42242</v>
      </c>
      <c r="I1458" s="84"/>
      <c r="J1458" s="84">
        <v>42249</v>
      </c>
      <c r="K1458" s="84"/>
      <c r="L1458" s="82" t="s">
        <v>13</v>
      </c>
      <c r="M1458" s="82"/>
      <c r="N1458" s="85">
        <v>1960</v>
      </c>
      <c r="O1458" s="85"/>
    </row>
    <row r="1459" spans="1:16" ht="45" customHeight="1" x14ac:dyDescent="0.25">
      <c r="A1459" s="9" t="s">
        <v>572</v>
      </c>
      <c r="B1459" s="81" t="s">
        <v>576</v>
      </c>
      <c r="C1459" s="81"/>
      <c r="D1459" s="82">
        <f t="shared" si="6"/>
        <v>1</v>
      </c>
      <c r="E1459" s="82"/>
      <c r="F1459" s="83" t="s">
        <v>15</v>
      </c>
      <c r="G1459" s="83"/>
      <c r="H1459" s="84">
        <v>42272</v>
      </c>
      <c r="I1459" s="84"/>
      <c r="J1459" s="84">
        <v>42282</v>
      </c>
      <c r="K1459" s="84"/>
      <c r="L1459" s="82" t="s">
        <v>13</v>
      </c>
      <c r="M1459" s="82"/>
      <c r="N1459" s="85">
        <v>1960</v>
      </c>
      <c r="O1459" s="85"/>
    </row>
    <row r="1460" spans="1:16" ht="45" customHeight="1" x14ac:dyDescent="0.25">
      <c r="A1460" s="9" t="s">
        <v>572</v>
      </c>
      <c r="B1460" s="81" t="s">
        <v>14</v>
      </c>
      <c r="C1460" s="81"/>
      <c r="D1460" s="82">
        <f t="shared" si="6"/>
        <v>1</v>
      </c>
      <c r="E1460" s="82"/>
      <c r="F1460" s="83" t="s">
        <v>15</v>
      </c>
      <c r="G1460" s="83"/>
      <c r="H1460" s="84">
        <v>42286</v>
      </c>
      <c r="I1460" s="84"/>
      <c r="J1460" s="84">
        <v>42286</v>
      </c>
      <c r="K1460" s="84"/>
      <c r="L1460" s="82" t="s">
        <v>13</v>
      </c>
      <c r="M1460" s="82"/>
      <c r="N1460" s="85">
        <v>5750</v>
      </c>
      <c r="O1460" s="85"/>
    </row>
    <row r="1461" spans="1:16" ht="45" customHeight="1" x14ac:dyDescent="0.25">
      <c r="A1461" s="9" t="s">
        <v>572</v>
      </c>
      <c r="B1461" s="81" t="s">
        <v>14</v>
      </c>
      <c r="C1461" s="81"/>
      <c r="D1461" s="82">
        <f t="shared" si="6"/>
        <v>1</v>
      </c>
      <c r="E1461" s="82"/>
      <c r="F1461" s="83" t="s">
        <v>15</v>
      </c>
      <c r="G1461" s="83"/>
      <c r="H1461" s="84">
        <v>42320</v>
      </c>
      <c r="I1461" s="84"/>
      <c r="J1461" s="84">
        <v>42320</v>
      </c>
      <c r="K1461" s="84"/>
      <c r="L1461" s="82" t="s">
        <v>13</v>
      </c>
      <c r="M1461" s="82"/>
      <c r="N1461" s="85">
        <v>2060</v>
      </c>
      <c r="O1461" s="85"/>
    </row>
    <row r="1462" spans="1:16" ht="45" customHeight="1" x14ac:dyDescent="0.25">
      <c r="A1462" s="9" t="s">
        <v>572</v>
      </c>
      <c r="B1462" s="81" t="s">
        <v>14</v>
      </c>
      <c r="C1462" s="81"/>
      <c r="D1462" s="82">
        <f t="shared" si="6"/>
        <v>1</v>
      </c>
      <c r="E1462" s="82"/>
      <c r="F1462" s="83" t="s">
        <v>15</v>
      </c>
      <c r="G1462" s="83"/>
      <c r="H1462" s="84">
        <v>42333</v>
      </c>
      <c r="I1462" s="84"/>
      <c r="J1462" s="84">
        <v>42333</v>
      </c>
      <c r="K1462" s="84"/>
      <c r="L1462" s="82" t="s">
        <v>13</v>
      </c>
      <c r="M1462" s="82"/>
      <c r="N1462" s="85">
        <v>2160</v>
      </c>
      <c r="O1462" s="85"/>
    </row>
    <row r="1463" spans="1:16" ht="45" customHeight="1" x14ac:dyDescent="0.25">
      <c r="A1463" s="9" t="s">
        <v>572</v>
      </c>
      <c r="B1463" s="81" t="s">
        <v>14</v>
      </c>
      <c r="C1463" s="81"/>
      <c r="D1463" s="82">
        <f t="shared" si="6"/>
        <v>1</v>
      </c>
      <c r="E1463" s="82"/>
      <c r="F1463" s="83" t="s">
        <v>15</v>
      </c>
      <c r="G1463" s="83"/>
      <c r="H1463" s="84">
        <v>42314</v>
      </c>
      <c r="I1463" s="84"/>
      <c r="J1463" s="84">
        <v>42314</v>
      </c>
      <c r="K1463" s="84"/>
      <c r="L1463" s="82" t="s">
        <v>13</v>
      </c>
      <c r="M1463" s="82"/>
      <c r="N1463" s="85">
        <v>3140</v>
      </c>
      <c r="O1463" s="85"/>
      <c r="P1463" s="5">
        <f>SUM(N1454:N1463)</f>
        <v>17610</v>
      </c>
    </row>
    <row r="1464" spans="1:16" ht="45" customHeight="1" x14ac:dyDescent="0.25">
      <c r="A1464" s="9" t="s">
        <v>577</v>
      </c>
      <c r="B1464" s="81" t="s">
        <v>14</v>
      </c>
      <c r="C1464" s="81"/>
      <c r="D1464" s="82">
        <f t="shared" si="6"/>
        <v>1</v>
      </c>
      <c r="E1464" s="82"/>
      <c r="F1464" s="83" t="s">
        <v>15</v>
      </c>
      <c r="G1464" s="83"/>
      <c r="H1464" s="84">
        <v>42019</v>
      </c>
      <c r="I1464" s="84"/>
      <c r="J1464" s="84">
        <v>42753</v>
      </c>
      <c r="K1464" s="84"/>
      <c r="L1464" s="82" t="s">
        <v>13</v>
      </c>
      <c r="M1464" s="82"/>
      <c r="N1464" s="85">
        <v>13500</v>
      </c>
      <c r="O1464" s="85"/>
    </row>
    <row r="1465" spans="1:16" ht="45" customHeight="1" x14ac:dyDescent="0.25">
      <c r="A1465" s="9" t="s">
        <v>577</v>
      </c>
      <c r="B1465" s="81" t="s">
        <v>77</v>
      </c>
      <c r="C1465" s="81"/>
      <c r="D1465" s="82">
        <f t="shared" si="6"/>
        <v>1</v>
      </c>
      <c r="E1465" s="82"/>
      <c r="F1465" s="83" t="s">
        <v>15</v>
      </c>
      <c r="G1465" s="83"/>
      <c r="H1465" s="84">
        <v>42314</v>
      </c>
      <c r="I1465" s="84"/>
      <c r="J1465" s="84">
        <v>42316</v>
      </c>
      <c r="K1465" s="84"/>
      <c r="L1465" s="82" t="s">
        <v>13</v>
      </c>
      <c r="M1465" s="82"/>
      <c r="N1465" s="85">
        <v>12150</v>
      </c>
      <c r="O1465" s="85"/>
    </row>
    <row r="1466" spans="1:16" ht="45" customHeight="1" x14ac:dyDescent="0.25">
      <c r="A1466" s="9" t="s">
        <v>577</v>
      </c>
      <c r="B1466" s="81" t="s">
        <v>77</v>
      </c>
      <c r="C1466" s="81"/>
      <c r="D1466" s="82">
        <f t="shared" si="6"/>
        <v>1</v>
      </c>
      <c r="E1466" s="82"/>
      <c r="F1466" s="83" t="s">
        <v>15</v>
      </c>
      <c r="G1466" s="83"/>
      <c r="H1466" s="84">
        <v>42032</v>
      </c>
      <c r="I1466" s="84"/>
      <c r="J1466" s="84">
        <v>42032</v>
      </c>
      <c r="K1466" s="84"/>
      <c r="L1466" s="82" t="s">
        <v>13</v>
      </c>
      <c r="M1466" s="82"/>
      <c r="N1466" s="85">
        <v>12420</v>
      </c>
      <c r="O1466" s="85"/>
    </row>
    <row r="1467" spans="1:16" ht="45" customHeight="1" x14ac:dyDescent="0.25">
      <c r="A1467" s="9" t="s">
        <v>577</v>
      </c>
      <c r="B1467" s="81" t="s">
        <v>14</v>
      </c>
      <c r="C1467" s="81"/>
      <c r="D1467" s="82">
        <f t="shared" si="6"/>
        <v>1</v>
      </c>
      <c r="E1467" s="82"/>
      <c r="F1467" s="83" t="s">
        <v>15</v>
      </c>
      <c r="G1467" s="83"/>
      <c r="H1467" s="84">
        <v>42118</v>
      </c>
      <c r="I1467" s="84"/>
      <c r="J1467" s="84">
        <v>42118</v>
      </c>
      <c r="K1467" s="84"/>
      <c r="L1467" s="82" t="s">
        <v>13</v>
      </c>
      <c r="M1467" s="82"/>
      <c r="N1467" s="85">
        <v>13464</v>
      </c>
      <c r="O1467" s="85"/>
    </row>
    <row r="1468" spans="1:16" ht="45" customHeight="1" x14ac:dyDescent="0.25">
      <c r="A1468" s="9" t="s">
        <v>577</v>
      </c>
      <c r="B1468" s="81" t="s">
        <v>14</v>
      </c>
      <c r="C1468" s="81"/>
      <c r="D1468" s="82">
        <f t="shared" si="6"/>
        <v>1</v>
      </c>
      <c r="E1468" s="82"/>
      <c r="F1468" s="83" t="s">
        <v>15</v>
      </c>
      <c r="G1468" s="83"/>
      <c r="H1468" s="84">
        <v>42118</v>
      </c>
      <c r="I1468" s="84"/>
      <c r="J1468" s="84">
        <v>42118</v>
      </c>
      <c r="K1468" s="84"/>
      <c r="L1468" s="82" t="s">
        <v>13</v>
      </c>
      <c r="M1468" s="82"/>
      <c r="N1468" s="85">
        <v>13500</v>
      </c>
      <c r="O1468" s="85"/>
    </row>
    <row r="1469" spans="1:16" ht="45" customHeight="1" x14ac:dyDescent="0.25">
      <c r="A1469" s="9" t="s">
        <v>577</v>
      </c>
      <c r="B1469" s="81" t="s">
        <v>14</v>
      </c>
      <c r="C1469" s="81"/>
      <c r="D1469" s="82">
        <f t="shared" si="6"/>
        <v>1</v>
      </c>
      <c r="E1469" s="82"/>
      <c r="F1469" s="83" t="s">
        <v>15</v>
      </c>
      <c r="G1469" s="83"/>
      <c r="H1469" s="84">
        <v>42131</v>
      </c>
      <c r="I1469" s="84"/>
      <c r="J1469" s="84">
        <v>42132</v>
      </c>
      <c r="K1469" s="84"/>
      <c r="L1469" s="82" t="s">
        <v>13</v>
      </c>
      <c r="M1469" s="82"/>
      <c r="N1469" s="85">
        <v>12960</v>
      </c>
      <c r="O1469" s="85"/>
    </row>
    <row r="1470" spans="1:16" ht="45" customHeight="1" x14ac:dyDescent="0.25">
      <c r="A1470" s="9" t="s">
        <v>577</v>
      </c>
      <c r="B1470" s="81" t="s">
        <v>14</v>
      </c>
      <c r="C1470" s="81"/>
      <c r="D1470" s="82">
        <f t="shared" si="6"/>
        <v>1</v>
      </c>
      <c r="E1470" s="82"/>
      <c r="F1470" s="83" t="s">
        <v>15</v>
      </c>
      <c r="G1470" s="83"/>
      <c r="H1470" s="84">
        <v>42008</v>
      </c>
      <c r="I1470" s="84"/>
      <c r="J1470" s="84">
        <v>42008</v>
      </c>
      <c r="K1470" s="84"/>
      <c r="L1470" s="82" t="s">
        <v>13</v>
      </c>
      <c r="M1470" s="82"/>
      <c r="N1470" s="85">
        <v>200</v>
      </c>
      <c r="O1470" s="85"/>
    </row>
    <row r="1471" spans="1:16" ht="45" customHeight="1" x14ac:dyDescent="0.25">
      <c r="A1471" s="9" t="s">
        <v>577</v>
      </c>
      <c r="B1471" s="81" t="s">
        <v>14</v>
      </c>
      <c r="C1471" s="81"/>
      <c r="D1471" s="82">
        <f t="shared" si="6"/>
        <v>1</v>
      </c>
      <c r="E1471" s="82"/>
      <c r="F1471" s="83" t="s">
        <v>15</v>
      </c>
      <c r="G1471" s="83"/>
      <c r="H1471" s="84">
        <v>42158</v>
      </c>
      <c r="I1471" s="84"/>
      <c r="J1471" s="84">
        <v>42158</v>
      </c>
      <c r="K1471" s="84"/>
      <c r="L1471" s="82" t="s">
        <v>13</v>
      </c>
      <c r="M1471" s="82"/>
      <c r="N1471" s="85">
        <v>810</v>
      </c>
      <c r="O1471" s="85"/>
    </row>
    <row r="1472" spans="1:16" ht="45" customHeight="1" x14ac:dyDescent="0.25">
      <c r="A1472" s="9" t="s">
        <v>577</v>
      </c>
      <c r="B1472" s="81" t="s">
        <v>14</v>
      </c>
      <c r="C1472" s="81"/>
      <c r="D1472" s="82">
        <f t="shared" si="6"/>
        <v>1</v>
      </c>
      <c r="E1472" s="82"/>
      <c r="F1472" s="83" t="s">
        <v>15</v>
      </c>
      <c r="G1472" s="83"/>
      <c r="H1472" s="84">
        <v>42186</v>
      </c>
      <c r="I1472" s="84"/>
      <c r="J1472" s="84">
        <v>42186</v>
      </c>
      <c r="K1472" s="84"/>
      <c r="L1472" s="82" t="s">
        <v>13</v>
      </c>
      <c r="M1472" s="82"/>
      <c r="N1472" s="85">
        <v>13392</v>
      </c>
      <c r="O1472" s="85"/>
    </row>
    <row r="1473" spans="1:16" ht="45" customHeight="1" x14ac:dyDescent="0.25">
      <c r="A1473" s="9" t="s">
        <v>577</v>
      </c>
      <c r="B1473" s="81" t="s">
        <v>14</v>
      </c>
      <c r="C1473" s="81"/>
      <c r="D1473" s="82">
        <f t="shared" si="6"/>
        <v>1</v>
      </c>
      <c r="E1473" s="82"/>
      <c r="F1473" s="83" t="s">
        <v>15</v>
      </c>
      <c r="G1473" s="83"/>
      <c r="H1473" s="84">
        <v>42186</v>
      </c>
      <c r="I1473" s="84"/>
      <c r="J1473" s="84">
        <v>42186</v>
      </c>
      <c r="K1473" s="84"/>
      <c r="L1473" s="82" t="s">
        <v>13</v>
      </c>
      <c r="M1473" s="82"/>
      <c r="N1473" s="85">
        <v>13950</v>
      </c>
      <c r="O1473" s="85"/>
    </row>
    <row r="1474" spans="1:16" ht="45" customHeight="1" x14ac:dyDescent="0.25">
      <c r="A1474" s="9" t="s">
        <v>577</v>
      </c>
      <c r="B1474" s="81" t="s">
        <v>14</v>
      </c>
      <c r="C1474" s="81"/>
      <c r="D1474" s="82">
        <f t="shared" si="6"/>
        <v>1</v>
      </c>
      <c r="E1474" s="82"/>
      <c r="F1474" s="83" t="s">
        <v>15</v>
      </c>
      <c r="G1474" s="83"/>
      <c r="H1474" s="84">
        <v>42249</v>
      </c>
      <c r="I1474" s="84"/>
      <c r="J1474" s="84">
        <v>42249</v>
      </c>
      <c r="K1474" s="84"/>
      <c r="L1474" s="82" t="s">
        <v>13</v>
      </c>
      <c r="M1474" s="82"/>
      <c r="N1474" s="85">
        <v>13572</v>
      </c>
      <c r="O1474" s="85"/>
    </row>
    <row r="1475" spans="1:16" ht="45" customHeight="1" x14ac:dyDescent="0.25">
      <c r="A1475" s="9" t="s">
        <v>577</v>
      </c>
      <c r="B1475" s="81" t="s">
        <v>14</v>
      </c>
      <c r="C1475" s="81"/>
      <c r="D1475" s="82">
        <f t="shared" si="6"/>
        <v>1</v>
      </c>
      <c r="E1475" s="82"/>
      <c r="F1475" s="83" t="s">
        <v>15</v>
      </c>
      <c r="G1475" s="83"/>
      <c r="H1475" s="84">
        <v>42185</v>
      </c>
      <c r="I1475" s="84"/>
      <c r="J1475" s="84">
        <v>42185</v>
      </c>
      <c r="K1475" s="84"/>
      <c r="L1475" s="82" t="s">
        <v>13</v>
      </c>
      <c r="M1475" s="82"/>
      <c r="N1475" s="85">
        <v>14040</v>
      </c>
      <c r="O1475" s="85"/>
    </row>
    <row r="1476" spans="1:16" ht="45" customHeight="1" x14ac:dyDescent="0.25">
      <c r="A1476" s="9" t="s">
        <v>577</v>
      </c>
      <c r="B1476" s="81" t="s">
        <v>14</v>
      </c>
      <c r="C1476" s="81"/>
      <c r="D1476" s="82">
        <f t="shared" si="6"/>
        <v>1</v>
      </c>
      <c r="E1476" s="82"/>
      <c r="F1476" s="83" t="s">
        <v>15</v>
      </c>
      <c r="G1476" s="83"/>
      <c r="H1476" s="84">
        <v>42291</v>
      </c>
      <c r="I1476" s="84"/>
      <c r="J1476" s="84">
        <v>42291</v>
      </c>
      <c r="K1476" s="84"/>
      <c r="L1476" s="82" t="s">
        <v>13</v>
      </c>
      <c r="M1476" s="82"/>
      <c r="N1476" s="85">
        <v>13302</v>
      </c>
      <c r="O1476" s="85"/>
    </row>
    <row r="1477" spans="1:16" ht="45" customHeight="1" x14ac:dyDescent="0.25">
      <c r="A1477" s="9" t="s">
        <v>577</v>
      </c>
      <c r="B1477" s="81" t="s">
        <v>14</v>
      </c>
      <c r="C1477" s="81"/>
      <c r="D1477" s="82">
        <f t="shared" si="6"/>
        <v>1</v>
      </c>
      <c r="E1477" s="82"/>
      <c r="F1477" s="83" t="s">
        <v>15</v>
      </c>
      <c r="G1477" s="83"/>
      <c r="H1477" s="84">
        <v>42304</v>
      </c>
      <c r="I1477" s="84"/>
      <c r="J1477" s="84">
        <v>42306</v>
      </c>
      <c r="K1477" s="84"/>
      <c r="L1477" s="82" t="s">
        <v>13</v>
      </c>
      <c r="M1477" s="82"/>
      <c r="N1477" s="85">
        <v>14040</v>
      </c>
      <c r="O1477" s="85"/>
      <c r="P1477" s="5">
        <f>SUM(N1464:N1477)</f>
        <v>161300</v>
      </c>
    </row>
    <row r="1478" spans="1:16" ht="45" customHeight="1" x14ac:dyDescent="0.25">
      <c r="A1478" s="9" t="s">
        <v>578</v>
      </c>
      <c r="B1478" s="81" t="s">
        <v>579</v>
      </c>
      <c r="C1478" s="81"/>
      <c r="D1478" s="82">
        <f t="shared" si="6"/>
        <v>1</v>
      </c>
      <c r="E1478" s="82"/>
      <c r="F1478" s="83" t="s">
        <v>12</v>
      </c>
      <c r="G1478" s="83"/>
      <c r="H1478" s="84">
        <v>42044</v>
      </c>
      <c r="I1478" s="84"/>
      <c r="J1478" s="84">
        <v>42044</v>
      </c>
      <c r="K1478" s="84"/>
      <c r="L1478" s="82" t="s">
        <v>13</v>
      </c>
      <c r="M1478" s="82"/>
      <c r="N1478" s="85">
        <v>197</v>
      </c>
      <c r="O1478" s="85"/>
    </row>
    <row r="1479" spans="1:16" ht="45" customHeight="1" x14ac:dyDescent="0.25">
      <c r="A1479" s="9" t="s">
        <v>578</v>
      </c>
      <c r="B1479" s="81" t="s">
        <v>580</v>
      </c>
      <c r="C1479" s="81"/>
      <c r="D1479" s="82">
        <f t="shared" si="6"/>
        <v>1</v>
      </c>
      <c r="E1479" s="82"/>
      <c r="F1479" s="83" t="s">
        <v>24</v>
      </c>
      <c r="G1479" s="83"/>
      <c r="H1479" s="84">
        <v>42044</v>
      </c>
      <c r="I1479" s="84"/>
      <c r="J1479" s="84">
        <v>42044</v>
      </c>
      <c r="K1479" s="84"/>
      <c r="L1479" s="82" t="s">
        <v>13</v>
      </c>
      <c r="M1479" s="82"/>
      <c r="N1479" s="85">
        <v>1040</v>
      </c>
      <c r="O1479" s="85"/>
    </row>
    <row r="1480" spans="1:16" ht="45" customHeight="1" x14ac:dyDescent="0.25">
      <c r="A1480" s="9" t="s">
        <v>578</v>
      </c>
      <c r="B1480" s="81" t="s">
        <v>580</v>
      </c>
      <c r="C1480" s="81"/>
      <c r="D1480" s="82">
        <f t="shared" si="6"/>
        <v>1</v>
      </c>
      <c r="E1480" s="82"/>
      <c r="F1480" s="83" t="s">
        <v>24</v>
      </c>
      <c r="G1480" s="83"/>
      <c r="H1480" s="84">
        <v>42044</v>
      </c>
      <c r="I1480" s="84"/>
      <c r="J1480" s="84">
        <v>42044</v>
      </c>
      <c r="K1480" s="84"/>
      <c r="L1480" s="82" t="s">
        <v>13</v>
      </c>
      <c r="M1480" s="82"/>
      <c r="N1480" s="85">
        <v>180</v>
      </c>
      <c r="O1480" s="85"/>
    </row>
    <row r="1481" spans="1:16" ht="45" customHeight="1" x14ac:dyDescent="0.25">
      <c r="A1481" s="9" t="s">
        <v>578</v>
      </c>
      <c r="B1481" s="81" t="s">
        <v>581</v>
      </c>
      <c r="C1481" s="81"/>
      <c r="D1481" s="82">
        <f t="shared" si="6"/>
        <v>1</v>
      </c>
      <c r="E1481" s="82"/>
      <c r="F1481" s="83" t="s">
        <v>29</v>
      </c>
      <c r="G1481" s="83"/>
      <c r="H1481" s="84">
        <v>42045</v>
      </c>
      <c r="I1481" s="84"/>
      <c r="J1481" s="84">
        <v>42045</v>
      </c>
      <c r="K1481" s="84"/>
      <c r="L1481" s="82" t="s">
        <v>13</v>
      </c>
      <c r="M1481" s="82"/>
      <c r="N1481" s="85">
        <v>176</v>
      </c>
      <c r="O1481" s="85"/>
    </row>
    <row r="1482" spans="1:16" ht="45" customHeight="1" x14ac:dyDescent="0.25">
      <c r="A1482" s="9" t="s">
        <v>578</v>
      </c>
      <c r="B1482" s="81" t="s">
        <v>108</v>
      </c>
      <c r="C1482" s="81"/>
      <c r="D1482" s="82">
        <f t="shared" si="6"/>
        <v>1</v>
      </c>
      <c r="E1482" s="82"/>
      <c r="F1482" s="83" t="s">
        <v>29</v>
      </c>
      <c r="G1482" s="83"/>
      <c r="H1482" s="84">
        <v>42088</v>
      </c>
      <c r="I1482" s="84"/>
      <c r="J1482" s="84">
        <v>42088</v>
      </c>
      <c r="K1482" s="84"/>
      <c r="L1482" s="82" t="s">
        <v>13</v>
      </c>
      <c r="M1482" s="82"/>
      <c r="N1482" s="85">
        <v>483.99</v>
      </c>
      <c r="O1482" s="85"/>
    </row>
    <row r="1483" spans="1:16" ht="45" customHeight="1" x14ac:dyDescent="0.25">
      <c r="A1483" s="9" t="s">
        <v>578</v>
      </c>
      <c r="B1483" s="81" t="s">
        <v>108</v>
      </c>
      <c r="C1483" s="81"/>
      <c r="D1483" s="82">
        <f t="shared" si="6"/>
        <v>1</v>
      </c>
      <c r="E1483" s="82"/>
      <c r="F1483" s="83" t="s">
        <v>29</v>
      </c>
      <c r="G1483" s="83"/>
      <c r="H1483" s="84">
        <v>42114</v>
      </c>
      <c r="I1483" s="84"/>
      <c r="J1483" s="84">
        <v>42114</v>
      </c>
      <c r="K1483" s="84"/>
      <c r="L1483" s="82" t="s">
        <v>13</v>
      </c>
      <c r="M1483" s="82"/>
      <c r="N1483" s="85">
        <v>594</v>
      </c>
      <c r="O1483" s="85"/>
    </row>
    <row r="1484" spans="1:16" ht="45" customHeight="1" x14ac:dyDescent="0.25">
      <c r="A1484" s="9" t="s">
        <v>578</v>
      </c>
      <c r="B1484" s="81" t="s">
        <v>108</v>
      </c>
      <c r="C1484" s="81"/>
      <c r="D1484" s="82">
        <f t="shared" si="6"/>
        <v>1</v>
      </c>
      <c r="E1484" s="82"/>
      <c r="F1484" s="83" t="s">
        <v>29</v>
      </c>
      <c r="G1484" s="83"/>
      <c r="H1484" s="84">
        <v>42121</v>
      </c>
      <c r="I1484" s="84"/>
      <c r="J1484" s="84">
        <v>42121</v>
      </c>
      <c r="K1484" s="84"/>
      <c r="L1484" s="82" t="s">
        <v>13</v>
      </c>
      <c r="M1484" s="82"/>
      <c r="N1484" s="85">
        <v>483.99</v>
      </c>
      <c r="O1484" s="85"/>
    </row>
    <row r="1485" spans="1:16" ht="45" customHeight="1" x14ac:dyDescent="0.25">
      <c r="A1485" s="9" t="s">
        <v>578</v>
      </c>
      <c r="B1485" s="81" t="s">
        <v>108</v>
      </c>
      <c r="C1485" s="81"/>
      <c r="D1485" s="82">
        <f t="shared" si="6"/>
        <v>1</v>
      </c>
      <c r="E1485" s="82"/>
      <c r="F1485" s="83" t="s">
        <v>29</v>
      </c>
      <c r="G1485" s="83"/>
      <c r="H1485" s="84">
        <v>42088</v>
      </c>
      <c r="I1485" s="84"/>
      <c r="J1485" s="84">
        <v>42088</v>
      </c>
      <c r="K1485" s="84"/>
      <c r="L1485" s="82" t="s">
        <v>13</v>
      </c>
      <c r="M1485" s="82"/>
      <c r="N1485" s="85">
        <v>771</v>
      </c>
      <c r="O1485" s="85"/>
    </row>
    <row r="1486" spans="1:16" ht="45" customHeight="1" x14ac:dyDescent="0.25">
      <c r="A1486" s="9" t="s">
        <v>578</v>
      </c>
      <c r="B1486" s="81" t="s">
        <v>108</v>
      </c>
      <c r="C1486" s="81"/>
      <c r="D1486" s="82">
        <f t="shared" si="6"/>
        <v>1</v>
      </c>
      <c r="E1486" s="82"/>
      <c r="F1486" s="83" t="s">
        <v>29</v>
      </c>
      <c r="G1486" s="83"/>
      <c r="H1486" s="84">
        <v>42114</v>
      </c>
      <c r="I1486" s="84"/>
      <c r="J1486" s="84">
        <v>42114</v>
      </c>
      <c r="K1486" s="84"/>
      <c r="L1486" s="82" t="s">
        <v>13</v>
      </c>
      <c r="M1486" s="82"/>
      <c r="N1486" s="85">
        <v>200</v>
      </c>
      <c r="O1486" s="85"/>
    </row>
    <row r="1487" spans="1:16" ht="45" customHeight="1" x14ac:dyDescent="0.25">
      <c r="A1487" s="9" t="s">
        <v>578</v>
      </c>
      <c r="B1487" s="81" t="s">
        <v>108</v>
      </c>
      <c r="C1487" s="81"/>
      <c r="D1487" s="82">
        <f t="shared" si="6"/>
        <v>1</v>
      </c>
      <c r="E1487" s="82"/>
      <c r="F1487" s="83" t="s">
        <v>29</v>
      </c>
      <c r="G1487" s="83"/>
      <c r="H1487" s="84">
        <v>42121</v>
      </c>
      <c r="I1487" s="84"/>
      <c r="J1487" s="84">
        <v>42121</v>
      </c>
      <c r="K1487" s="84"/>
      <c r="L1487" s="82" t="s">
        <v>13</v>
      </c>
      <c r="M1487" s="82"/>
      <c r="N1487" s="85">
        <v>320</v>
      </c>
      <c r="O1487" s="85"/>
    </row>
    <row r="1488" spans="1:16" ht="45" customHeight="1" x14ac:dyDescent="0.25">
      <c r="A1488" s="9" t="s">
        <v>578</v>
      </c>
      <c r="B1488" s="81" t="s">
        <v>14</v>
      </c>
      <c r="C1488" s="81"/>
      <c r="D1488" s="82">
        <f t="shared" si="6"/>
        <v>1</v>
      </c>
      <c r="E1488" s="82"/>
      <c r="F1488" s="83" t="s">
        <v>15</v>
      </c>
      <c r="G1488" s="83"/>
      <c r="H1488" s="84">
        <v>42121</v>
      </c>
      <c r="I1488" s="84"/>
      <c r="J1488" s="84">
        <v>42121</v>
      </c>
      <c r="K1488" s="84"/>
      <c r="L1488" s="82" t="s">
        <v>13</v>
      </c>
      <c r="M1488" s="82"/>
      <c r="N1488" s="85">
        <v>31</v>
      </c>
      <c r="O1488" s="85"/>
    </row>
    <row r="1489" spans="1:15" ht="45" customHeight="1" x14ac:dyDescent="0.25">
      <c r="A1489" s="9" t="s">
        <v>578</v>
      </c>
      <c r="B1489" s="81" t="s">
        <v>108</v>
      </c>
      <c r="C1489" s="81"/>
      <c r="D1489" s="82">
        <f t="shared" si="6"/>
        <v>1</v>
      </c>
      <c r="E1489" s="82"/>
      <c r="F1489" s="83" t="s">
        <v>29</v>
      </c>
      <c r="G1489" s="83"/>
      <c r="H1489" s="84">
        <v>42027</v>
      </c>
      <c r="I1489" s="84"/>
      <c r="J1489" s="84">
        <v>42027</v>
      </c>
      <c r="K1489" s="84"/>
      <c r="L1489" s="82" t="s">
        <v>13</v>
      </c>
      <c r="M1489" s="82"/>
      <c r="N1489" s="85">
        <v>176</v>
      </c>
      <c r="O1489" s="85"/>
    </row>
    <row r="1490" spans="1:15" ht="45" customHeight="1" x14ac:dyDescent="0.25">
      <c r="A1490" s="9" t="s">
        <v>578</v>
      </c>
      <c r="B1490" s="81" t="s">
        <v>108</v>
      </c>
      <c r="C1490" s="81"/>
      <c r="D1490" s="82">
        <f t="shared" si="6"/>
        <v>1</v>
      </c>
      <c r="E1490" s="82"/>
      <c r="F1490" s="83" t="s">
        <v>29</v>
      </c>
      <c r="G1490" s="83"/>
      <c r="H1490" s="84">
        <v>42073</v>
      </c>
      <c r="I1490" s="84"/>
      <c r="J1490" s="84">
        <v>42073</v>
      </c>
      <c r="K1490" s="84"/>
      <c r="L1490" s="82" t="s">
        <v>13</v>
      </c>
      <c r="M1490" s="82"/>
      <c r="N1490" s="85">
        <v>180</v>
      </c>
      <c r="O1490" s="85"/>
    </row>
    <row r="1491" spans="1:15" ht="45" customHeight="1" x14ac:dyDescent="0.25">
      <c r="A1491" s="9" t="s">
        <v>578</v>
      </c>
      <c r="B1491" s="81" t="s">
        <v>582</v>
      </c>
      <c r="C1491" s="81"/>
      <c r="D1491" s="82">
        <f t="shared" si="6"/>
        <v>1</v>
      </c>
      <c r="E1491" s="82"/>
      <c r="F1491" s="83" t="s">
        <v>29</v>
      </c>
      <c r="G1491" s="83"/>
      <c r="H1491" s="84">
        <v>42094</v>
      </c>
      <c r="I1491" s="84"/>
      <c r="J1491" s="84">
        <v>42094</v>
      </c>
      <c r="K1491" s="84"/>
      <c r="L1491" s="82" t="s">
        <v>13</v>
      </c>
      <c r="M1491" s="82"/>
      <c r="N1491" s="85">
        <v>184</v>
      </c>
      <c r="O1491" s="85"/>
    </row>
    <row r="1492" spans="1:15" ht="45" customHeight="1" x14ac:dyDescent="0.25">
      <c r="A1492" s="9" t="s">
        <v>578</v>
      </c>
      <c r="B1492" s="81" t="s">
        <v>582</v>
      </c>
      <c r="C1492" s="81"/>
      <c r="D1492" s="82">
        <f t="shared" si="6"/>
        <v>1</v>
      </c>
      <c r="E1492" s="82"/>
      <c r="F1492" s="83" t="s">
        <v>29</v>
      </c>
      <c r="G1492" s="83"/>
      <c r="H1492" s="84">
        <v>42034</v>
      </c>
      <c r="I1492" s="84"/>
      <c r="J1492" s="84">
        <v>42034</v>
      </c>
      <c r="K1492" s="84"/>
      <c r="L1492" s="82" t="s">
        <v>13</v>
      </c>
      <c r="M1492" s="82"/>
      <c r="N1492" s="85">
        <v>176</v>
      </c>
      <c r="O1492" s="85"/>
    </row>
    <row r="1493" spans="1:15" ht="45" customHeight="1" x14ac:dyDescent="0.25">
      <c r="A1493" s="9" t="s">
        <v>578</v>
      </c>
      <c r="B1493" s="81" t="s">
        <v>583</v>
      </c>
      <c r="C1493" s="81"/>
      <c r="D1493" s="82">
        <f t="shared" si="6"/>
        <v>1</v>
      </c>
      <c r="E1493" s="82"/>
      <c r="F1493" s="83" t="s">
        <v>29</v>
      </c>
      <c r="G1493" s="83"/>
      <c r="H1493" s="84">
        <v>42124</v>
      </c>
      <c r="I1493" s="84"/>
      <c r="J1493" s="84">
        <v>42124</v>
      </c>
      <c r="K1493" s="84"/>
      <c r="L1493" s="82" t="s">
        <v>13</v>
      </c>
      <c r="M1493" s="82"/>
      <c r="N1493" s="85">
        <v>184</v>
      </c>
      <c r="O1493" s="85"/>
    </row>
    <row r="1494" spans="1:15" ht="45" customHeight="1" x14ac:dyDescent="0.25">
      <c r="A1494" s="9" t="s">
        <v>578</v>
      </c>
      <c r="B1494" s="81" t="s">
        <v>108</v>
      </c>
      <c r="C1494" s="81"/>
      <c r="D1494" s="82">
        <f t="shared" si="6"/>
        <v>1</v>
      </c>
      <c r="E1494" s="82"/>
      <c r="F1494" s="83" t="s">
        <v>29</v>
      </c>
      <c r="G1494" s="83"/>
      <c r="H1494" s="84">
        <v>42149</v>
      </c>
      <c r="I1494" s="84"/>
      <c r="J1494" s="84">
        <v>42149</v>
      </c>
      <c r="K1494" s="84"/>
      <c r="L1494" s="82" t="s">
        <v>13</v>
      </c>
      <c r="M1494" s="82"/>
      <c r="N1494" s="85">
        <v>184</v>
      </c>
      <c r="O1494" s="85"/>
    </row>
    <row r="1495" spans="1:15" ht="45" customHeight="1" x14ac:dyDescent="0.25">
      <c r="A1495" s="9" t="s">
        <v>578</v>
      </c>
      <c r="B1495" s="81" t="s">
        <v>108</v>
      </c>
      <c r="C1495" s="81"/>
      <c r="D1495" s="82">
        <f t="shared" si="6"/>
        <v>1</v>
      </c>
      <c r="E1495" s="82"/>
      <c r="F1495" s="83" t="s">
        <v>29</v>
      </c>
      <c r="G1495" s="83"/>
      <c r="H1495" s="84">
        <v>42131</v>
      </c>
      <c r="I1495" s="84"/>
      <c r="J1495" s="84">
        <v>42131</v>
      </c>
      <c r="K1495" s="84"/>
      <c r="L1495" s="82" t="s">
        <v>13</v>
      </c>
      <c r="M1495" s="82"/>
      <c r="N1495" s="85">
        <v>176</v>
      </c>
      <c r="O1495" s="85"/>
    </row>
    <row r="1496" spans="1:15" ht="45" customHeight="1" x14ac:dyDescent="0.25">
      <c r="A1496" s="9" t="s">
        <v>578</v>
      </c>
      <c r="B1496" s="81" t="s">
        <v>108</v>
      </c>
      <c r="C1496" s="81"/>
      <c r="D1496" s="82">
        <f t="shared" si="6"/>
        <v>1</v>
      </c>
      <c r="E1496" s="82"/>
      <c r="F1496" s="83" t="s">
        <v>29</v>
      </c>
      <c r="G1496" s="83"/>
      <c r="H1496" s="84">
        <v>42144</v>
      </c>
      <c r="I1496" s="84"/>
      <c r="J1496" s="84">
        <v>42144</v>
      </c>
      <c r="K1496" s="84"/>
      <c r="L1496" s="82" t="s">
        <v>13</v>
      </c>
      <c r="M1496" s="82"/>
      <c r="N1496" s="85">
        <v>184</v>
      </c>
      <c r="O1496" s="85"/>
    </row>
    <row r="1497" spans="1:15" ht="45" customHeight="1" x14ac:dyDescent="0.25">
      <c r="A1497" s="9" t="s">
        <v>578</v>
      </c>
      <c r="B1497" s="81" t="s">
        <v>108</v>
      </c>
      <c r="C1497" s="81"/>
      <c r="D1497" s="82">
        <f t="shared" si="6"/>
        <v>1</v>
      </c>
      <c r="E1497" s="82"/>
      <c r="F1497" s="83" t="s">
        <v>29</v>
      </c>
      <c r="G1497" s="83"/>
      <c r="H1497" s="84">
        <v>42153</v>
      </c>
      <c r="I1497" s="84"/>
      <c r="J1497" s="84">
        <v>42153</v>
      </c>
      <c r="K1497" s="84"/>
      <c r="L1497" s="82" t="s">
        <v>13</v>
      </c>
      <c r="M1497" s="82"/>
      <c r="N1497" s="85">
        <v>184</v>
      </c>
      <c r="O1497" s="85"/>
    </row>
    <row r="1498" spans="1:15" ht="45" customHeight="1" x14ac:dyDescent="0.25">
      <c r="A1498" s="9" t="s">
        <v>578</v>
      </c>
      <c r="B1498" s="81" t="s">
        <v>584</v>
      </c>
      <c r="C1498" s="81"/>
      <c r="D1498" s="82">
        <f t="shared" si="6"/>
        <v>1</v>
      </c>
      <c r="E1498" s="82"/>
      <c r="F1498" s="83" t="s">
        <v>29</v>
      </c>
      <c r="G1498" s="83"/>
      <c r="H1498" s="84">
        <v>42157</v>
      </c>
      <c r="I1498" s="84"/>
      <c r="J1498" s="84">
        <v>42524</v>
      </c>
      <c r="K1498" s="84"/>
      <c r="L1498" s="82" t="s">
        <v>13</v>
      </c>
      <c r="M1498" s="82"/>
      <c r="N1498" s="85">
        <v>184</v>
      </c>
      <c r="O1498" s="85"/>
    </row>
    <row r="1499" spans="1:15" ht="45" customHeight="1" x14ac:dyDescent="0.25">
      <c r="A1499" s="9" t="s">
        <v>578</v>
      </c>
      <c r="B1499" s="81" t="s">
        <v>108</v>
      </c>
      <c r="C1499" s="81"/>
      <c r="D1499" s="82">
        <f t="shared" si="6"/>
        <v>1</v>
      </c>
      <c r="E1499" s="82"/>
      <c r="F1499" s="83" t="s">
        <v>29</v>
      </c>
      <c r="G1499" s="83"/>
      <c r="H1499" s="84">
        <v>42153</v>
      </c>
      <c r="I1499" s="84"/>
      <c r="J1499" s="84">
        <v>42153</v>
      </c>
      <c r="K1499" s="84"/>
      <c r="L1499" s="82" t="s">
        <v>13</v>
      </c>
      <c r="M1499" s="82"/>
      <c r="N1499" s="85">
        <v>712.99</v>
      </c>
      <c r="O1499" s="85"/>
    </row>
    <row r="1500" spans="1:15" ht="45" customHeight="1" x14ac:dyDescent="0.25">
      <c r="A1500" s="9" t="s">
        <v>578</v>
      </c>
      <c r="B1500" s="81" t="s">
        <v>108</v>
      </c>
      <c r="C1500" s="81"/>
      <c r="D1500" s="82">
        <f t="shared" si="6"/>
        <v>1</v>
      </c>
      <c r="E1500" s="82"/>
      <c r="F1500" s="83" t="s">
        <v>29</v>
      </c>
      <c r="G1500" s="83"/>
      <c r="H1500" s="84">
        <v>42131</v>
      </c>
      <c r="I1500" s="84"/>
      <c r="J1500" s="84">
        <v>42131</v>
      </c>
      <c r="K1500" s="84"/>
      <c r="L1500" s="82" t="s">
        <v>13</v>
      </c>
      <c r="M1500" s="82"/>
      <c r="N1500" s="85">
        <v>479</v>
      </c>
      <c r="O1500" s="85"/>
    </row>
    <row r="1501" spans="1:15" ht="45" customHeight="1" x14ac:dyDescent="0.25">
      <c r="A1501" s="9" t="s">
        <v>578</v>
      </c>
      <c r="B1501" s="81" t="s">
        <v>108</v>
      </c>
      <c r="C1501" s="81"/>
      <c r="D1501" s="82">
        <f t="shared" si="6"/>
        <v>1</v>
      </c>
      <c r="E1501" s="82"/>
      <c r="F1501" s="83" t="s">
        <v>29</v>
      </c>
      <c r="G1501" s="83"/>
      <c r="H1501" s="84">
        <v>42144</v>
      </c>
      <c r="I1501" s="84"/>
      <c r="J1501" s="84">
        <v>42144</v>
      </c>
      <c r="K1501" s="84"/>
      <c r="L1501" s="82" t="s">
        <v>13</v>
      </c>
      <c r="M1501" s="82"/>
      <c r="N1501" s="85">
        <v>173</v>
      </c>
      <c r="O1501" s="85"/>
    </row>
    <row r="1502" spans="1:15" ht="45" customHeight="1" x14ac:dyDescent="0.25">
      <c r="A1502" s="9" t="s">
        <v>578</v>
      </c>
      <c r="B1502" s="81" t="s">
        <v>584</v>
      </c>
      <c r="C1502" s="81"/>
      <c r="D1502" s="82">
        <f t="shared" si="6"/>
        <v>1</v>
      </c>
      <c r="E1502" s="82"/>
      <c r="F1502" s="83" t="s">
        <v>29</v>
      </c>
      <c r="G1502" s="83"/>
      <c r="H1502" s="84">
        <v>42157</v>
      </c>
      <c r="I1502" s="84"/>
      <c r="J1502" s="84">
        <v>42524</v>
      </c>
      <c r="K1502" s="84"/>
      <c r="L1502" s="82" t="s">
        <v>13</v>
      </c>
      <c r="M1502" s="82"/>
      <c r="N1502" s="85">
        <v>805.98</v>
      </c>
      <c r="O1502" s="85"/>
    </row>
    <row r="1503" spans="1:15" ht="45" customHeight="1" x14ac:dyDescent="0.25">
      <c r="A1503" s="9" t="s">
        <v>578</v>
      </c>
      <c r="B1503" s="81" t="s">
        <v>583</v>
      </c>
      <c r="C1503" s="81"/>
      <c r="D1503" s="82">
        <f t="shared" si="6"/>
        <v>1</v>
      </c>
      <c r="E1503" s="82"/>
      <c r="F1503" s="83" t="s">
        <v>29</v>
      </c>
      <c r="G1503" s="83"/>
      <c r="H1503" s="84">
        <v>42124</v>
      </c>
      <c r="I1503" s="84"/>
      <c r="J1503" s="84">
        <v>42124</v>
      </c>
      <c r="K1503" s="84"/>
      <c r="L1503" s="82" t="s">
        <v>13</v>
      </c>
      <c r="M1503" s="82"/>
      <c r="N1503" s="85">
        <v>587.99</v>
      </c>
      <c r="O1503" s="85"/>
    </row>
    <row r="1504" spans="1:15" ht="45" customHeight="1" x14ac:dyDescent="0.25">
      <c r="A1504" s="9" t="s">
        <v>578</v>
      </c>
      <c r="B1504" s="81" t="s">
        <v>108</v>
      </c>
      <c r="C1504" s="81"/>
      <c r="D1504" s="82">
        <f t="shared" si="6"/>
        <v>1</v>
      </c>
      <c r="E1504" s="82"/>
      <c r="F1504" s="83" t="s">
        <v>29</v>
      </c>
      <c r="G1504" s="83"/>
      <c r="H1504" s="84">
        <v>42149</v>
      </c>
      <c r="I1504" s="84"/>
      <c r="J1504" s="84">
        <v>42149</v>
      </c>
      <c r="K1504" s="84"/>
      <c r="L1504" s="82" t="s">
        <v>13</v>
      </c>
      <c r="M1504" s="82"/>
      <c r="N1504" s="85">
        <v>800</v>
      </c>
      <c r="O1504" s="85"/>
    </row>
    <row r="1505" spans="1:15" ht="45" customHeight="1" x14ac:dyDescent="0.25">
      <c r="A1505" s="9" t="s">
        <v>578</v>
      </c>
      <c r="B1505" s="81" t="s">
        <v>108</v>
      </c>
      <c r="C1505" s="81"/>
      <c r="D1505" s="82">
        <f t="shared" si="6"/>
        <v>1</v>
      </c>
      <c r="E1505" s="82"/>
      <c r="F1505" s="83" t="s">
        <v>29</v>
      </c>
      <c r="G1505" s="83"/>
      <c r="H1505" s="84">
        <v>42027</v>
      </c>
      <c r="I1505" s="84"/>
      <c r="J1505" s="84">
        <v>42027</v>
      </c>
      <c r="K1505" s="84"/>
      <c r="L1505" s="82" t="s">
        <v>13</v>
      </c>
      <c r="M1505" s="82"/>
      <c r="N1505" s="85">
        <v>200</v>
      </c>
      <c r="O1505" s="85"/>
    </row>
    <row r="1506" spans="1:15" ht="45" customHeight="1" x14ac:dyDescent="0.25">
      <c r="A1506" s="9" t="s">
        <v>578</v>
      </c>
      <c r="B1506" s="81" t="s">
        <v>108</v>
      </c>
      <c r="C1506" s="81"/>
      <c r="D1506" s="82">
        <f t="shared" si="6"/>
        <v>1</v>
      </c>
      <c r="E1506" s="82"/>
      <c r="F1506" s="83" t="s">
        <v>29</v>
      </c>
      <c r="G1506" s="83"/>
      <c r="H1506" s="84">
        <v>42073</v>
      </c>
      <c r="I1506" s="84"/>
      <c r="J1506" s="84">
        <v>42073</v>
      </c>
      <c r="K1506" s="84"/>
      <c r="L1506" s="82" t="s">
        <v>13</v>
      </c>
      <c r="M1506" s="82"/>
      <c r="N1506" s="85">
        <v>200</v>
      </c>
      <c r="O1506" s="85"/>
    </row>
    <row r="1507" spans="1:15" ht="45" customHeight="1" x14ac:dyDescent="0.25">
      <c r="A1507" s="9" t="s">
        <v>578</v>
      </c>
      <c r="B1507" s="81" t="s">
        <v>582</v>
      </c>
      <c r="C1507" s="81"/>
      <c r="D1507" s="82">
        <f t="shared" si="6"/>
        <v>1</v>
      </c>
      <c r="E1507" s="82"/>
      <c r="F1507" s="83" t="s">
        <v>29</v>
      </c>
      <c r="G1507" s="83"/>
      <c r="H1507" s="84">
        <v>42034</v>
      </c>
      <c r="I1507" s="84"/>
      <c r="J1507" s="84">
        <v>42034</v>
      </c>
      <c r="K1507" s="84"/>
      <c r="L1507" s="82" t="s">
        <v>13</v>
      </c>
      <c r="M1507" s="82"/>
      <c r="N1507" s="85">
        <v>614.99</v>
      </c>
      <c r="O1507" s="85"/>
    </row>
    <row r="1508" spans="1:15" ht="45" customHeight="1" x14ac:dyDescent="0.25">
      <c r="A1508" s="9" t="s">
        <v>578</v>
      </c>
      <c r="B1508" s="81" t="s">
        <v>582</v>
      </c>
      <c r="C1508" s="81"/>
      <c r="D1508" s="82">
        <f t="shared" si="6"/>
        <v>1</v>
      </c>
      <c r="E1508" s="82"/>
      <c r="F1508" s="83" t="s">
        <v>29</v>
      </c>
      <c r="G1508" s="83"/>
      <c r="H1508" s="84">
        <v>42094</v>
      </c>
      <c r="I1508" s="84"/>
      <c r="J1508" s="84">
        <v>42094</v>
      </c>
      <c r="K1508" s="84"/>
      <c r="L1508" s="82" t="s">
        <v>13</v>
      </c>
      <c r="M1508" s="82"/>
      <c r="N1508" s="85">
        <v>352</v>
      </c>
      <c r="O1508" s="85"/>
    </row>
    <row r="1509" spans="1:15" ht="45" customHeight="1" x14ac:dyDescent="0.25">
      <c r="A1509" s="9" t="s">
        <v>578</v>
      </c>
      <c r="B1509" s="81" t="s">
        <v>14</v>
      </c>
      <c r="C1509" s="81"/>
      <c r="D1509" s="82">
        <f t="shared" si="6"/>
        <v>1</v>
      </c>
      <c r="E1509" s="82"/>
      <c r="F1509" s="83" t="s">
        <v>15</v>
      </c>
      <c r="G1509" s="83"/>
      <c r="H1509" s="84">
        <v>42094</v>
      </c>
      <c r="I1509" s="84"/>
      <c r="J1509" s="84">
        <v>42094</v>
      </c>
      <c r="K1509" s="84"/>
      <c r="L1509" s="82" t="s">
        <v>13</v>
      </c>
      <c r="M1509" s="82"/>
      <c r="N1509" s="85">
        <v>154</v>
      </c>
      <c r="O1509" s="85"/>
    </row>
    <row r="1510" spans="1:15" ht="45" customHeight="1" x14ac:dyDescent="0.25">
      <c r="A1510" s="9" t="s">
        <v>578</v>
      </c>
      <c r="B1510" s="81" t="s">
        <v>585</v>
      </c>
      <c r="C1510" s="81"/>
      <c r="D1510" s="82">
        <f t="shared" si="6"/>
        <v>1</v>
      </c>
      <c r="E1510" s="82"/>
      <c r="F1510" s="83" t="s">
        <v>29</v>
      </c>
      <c r="G1510" s="83"/>
      <c r="H1510" s="84">
        <v>42221</v>
      </c>
      <c r="I1510" s="84"/>
      <c r="J1510" s="84">
        <v>42221</v>
      </c>
      <c r="K1510" s="84"/>
      <c r="L1510" s="82" t="s">
        <v>13</v>
      </c>
      <c r="M1510" s="82"/>
      <c r="N1510" s="85">
        <v>504</v>
      </c>
      <c r="O1510" s="85"/>
    </row>
    <row r="1511" spans="1:15" ht="45" customHeight="1" x14ac:dyDescent="0.25">
      <c r="A1511" s="9" t="s">
        <v>578</v>
      </c>
      <c r="B1511" s="81" t="s">
        <v>14</v>
      </c>
      <c r="C1511" s="81"/>
      <c r="D1511" s="82">
        <f t="shared" si="6"/>
        <v>1</v>
      </c>
      <c r="E1511" s="82"/>
      <c r="F1511" s="83" t="s">
        <v>15</v>
      </c>
      <c r="G1511" s="83"/>
      <c r="H1511" s="84">
        <v>42221</v>
      </c>
      <c r="I1511" s="84"/>
      <c r="J1511" s="84">
        <v>42221</v>
      </c>
      <c r="K1511" s="84"/>
      <c r="L1511" s="82" t="s">
        <v>13</v>
      </c>
      <c r="M1511" s="82"/>
      <c r="N1511" s="85">
        <v>40</v>
      </c>
      <c r="O1511" s="85"/>
    </row>
    <row r="1512" spans="1:15" ht="45" customHeight="1" x14ac:dyDescent="0.25">
      <c r="A1512" s="9" t="s">
        <v>578</v>
      </c>
      <c r="B1512" s="81" t="s">
        <v>586</v>
      </c>
      <c r="C1512" s="81"/>
      <c r="D1512" s="82">
        <f t="shared" si="6"/>
        <v>1</v>
      </c>
      <c r="E1512" s="82"/>
      <c r="F1512" s="83" t="s">
        <v>29</v>
      </c>
      <c r="G1512" s="83"/>
      <c r="H1512" s="84">
        <v>42157</v>
      </c>
      <c r="I1512" s="84"/>
      <c r="J1512" s="84">
        <v>42157</v>
      </c>
      <c r="K1512" s="84"/>
      <c r="L1512" s="82" t="s">
        <v>13</v>
      </c>
      <c r="M1512" s="82"/>
      <c r="N1512" s="85">
        <v>254</v>
      </c>
      <c r="O1512" s="85"/>
    </row>
    <row r="1513" spans="1:15" ht="45" customHeight="1" x14ac:dyDescent="0.25">
      <c r="A1513" s="9" t="s">
        <v>578</v>
      </c>
      <c r="B1513" s="81" t="s">
        <v>586</v>
      </c>
      <c r="C1513" s="81"/>
      <c r="D1513" s="82">
        <f t="shared" si="6"/>
        <v>1</v>
      </c>
      <c r="E1513" s="82"/>
      <c r="F1513" s="83" t="s">
        <v>29</v>
      </c>
      <c r="G1513" s="83"/>
      <c r="H1513" s="84">
        <v>42207</v>
      </c>
      <c r="I1513" s="84"/>
      <c r="J1513" s="84">
        <v>42207</v>
      </c>
      <c r="K1513" s="84"/>
      <c r="L1513" s="82" t="s">
        <v>13</v>
      </c>
      <c r="M1513" s="82"/>
      <c r="N1513" s="85">
        <v>144</v>
      </c>
      <c r="O1513" s="85"/>
    </row>
    <row r="1514" spans="1:15" ht="45" customHeight="1" x14ac:dyDescent="0.25">
      <c r="A1514" s="9" t="s">
        <v>578</v>
      </c>
      <c r="B1514" s="81" t="s">
        <v>587</v>
      </c>
      <c r="C1514" s="81"/>
      <c r="D1514" s="82">
        <f t="shared" si="6"/>
        <v>1</v>
      </c>
      <c r="E1514" s="82"/>
      <c r="F1514" s="83" t="s">
        <v>29</v>
      </c>
      <c r="G1514" s="83"/>
      <c r="H1514" s="84">
        <v>42201</v>
      </c>
      <c r="I1514" s="84"/>
      <c r="J1514" s="84">
        <v>42201</v>
      </c>
      <c r="K1514" s="84"/>
      <c r="L1514" s="82" t="s">
        <v>13</v>
      </c>
      <c r="M1514" s="82"/>
      <c r="N1514" s="85">
        <v>184</v>
      </c>
      <c r="O1514" s="85"/>
    </row>
    <row r="1515" spans="1:15" ht="45" customHeight="1" x14ac:dyDescent="0.25">
      <c r="A1515" s="9" t="s">
        <v>578</v>
      </c>
      <c r="B1515" s="81" t="s">
        <v>588</v>
      </c>
      <c r="C1515" s="81"/>
      <c r="D1515" s="82">
        <f t="shared" si="6"/>
        <v>1</v>
      </c>
      <c r="E1515" s="82"/>
      <c r="F1515" s="83" t="s">
        <v>12</v>
      </c>
      <c r="G1515" s="83"/>
      <c r="H1515" s="84">
        <v>42215</v>
      </c>
      <c r="I1515" s="84"/>
      <c r="J1515" s="84">
        <v>42215</v>
      </c>
      <c r="K1515" s="84"/>
      <c r="L1515" s="82" t="s">
        <v>13</v>
      </c>
      <c r="M1515" s="82"/>
      <c r="N1515" s="85">
        <v>1195</v>
      </c>
      <c r="O1515" s="85"/>
    </row>
    <row r="1516" spans="1:15" ht="45" customHeight="1" x14ac:dyDescent="0.25">
      <c r="A1516" s="9" t="s">
        <v>578</v>
      </c>
      <c r="B1516" s="81" t="s">
        <v>586</v>
      </c>
      <c r="C1516" s="81"/>
      <c r="D1516" s="82">
        <f t="shared" si="6"/>
        <v>1</v>
      </c>
      <c r="E1516" s="82"/>
      <c r="F1516" s="83" t="s">
        <v>29</v>
      </c>
      <c r="G1516" s="83"/>
      <c r="H1516" s="84">
        <v>42207</v>
      </c>
      <c r="I1516" s="84"/>
      <c r="J1516" s="84">
        <v>42207</v>
      </c>
      <c r="K1516" s="84"/>
      <c r="L1516" s="82" t="s">
        <v>13</v>
      </c>
      <c r="M1516" s="82"/>
      <c r="N1516" s="85">
        <v>354</v>
      </c>
      <c r="O1516" s="85"/>
    </row>
    <row r="1517" spans="1:15" ht="45" customHeight="1" x14ac:dyDescent="0.25">
      <c r="A1517" s="9" t="s">
        <v>578</v>
      </c>
      <c r="B1517" s="81" t="s">
        <v>587</v>
      </c>
      <c r="C1517" s="81"/>
      <c r="D1517" s="82">
        <f t="shared" si="6"/>
        <v>1</v>
      </c>
      <c r="E1517" s="82"/>
      <c r="F1517" s="83" t="s">
        <v>29</v>
      </c>
      <c r="G1517" s="83"/>
      <c r="H1517" s="84">
        <v>42201</v>
      </c>
      <c r="I1517" s="84"/>
      <c r="J1517" s="84">
        <v>42201</v>
      </c>
      <c r="K1517" s="84"/>
      <c r="L1517" s="82" t="s">
        <v>13</v>
      </c>
      <c r="M1517" s="82"/>
      <c r="N1517" s="85">
        <v>200</v>
      </c>
      <c r="O1517" s="85"/>
    </row>
    <row r="1518" spans="1:15" ht="45" customHeight="1" x14ac:dyDescent="0.25">
      <c r="A1518" s="9" t="s">
        <v>578</v>
      </c>
      <c r="B1518" s="81" t="s">
        <v>14</v>
      </c>
      <c r="C1518" s="81"/>
      <c r="D1518" s="82">
        <f t="shared" si="6"/>
        <v>1</v>
      </c>
      <c r="E1518" s="82"/>
      <c r="F1518" s="83" t="s">
        <v>15</v>
      </c>
      <c r="G1518" s="83"/>
      <c r="H1518" s="84">
        <v>42201</v>
      </c>
      <c r="I1518" s="84"/>
      <c r="J1518" s="84">
        <v>42201</v>
      </c>
      <c r="K1518" s="84"/>
      <c r="L1518" s="82" t="s">
        <v>13</v>
      </c>
      <c r="M1518" s="82"/>
      <c r="N1518" s="85">
        <v>252</v>
      </c>
      <c r="O1518" s="85"/>
    </row>
    <row r="1519" spans="1:15" ht="45" customHeight="1" x14ac:dyDescent="0.25">
      <c r="A1519" s="9" t="s">
        <v>578</v>
      </c>
      <c r="B1519" s="81" t="s">
        <v>589</v>
      </c>
      <c r="C1519" s="81"/>
      <c r="D1519" s="82">
        <f t="shared" si="6"/>
        <v>1</v>
      </c>
      <c r="E1519" s="82"/>
      <c r="F1519" s="83" t="s">
        <v>29</v>
      </c>
      <c r="G1519" s="83"/>
      <c r="H1519" s="84">
        <v>42212</v>
      </c>
      <c r="I1519" s="84"/>
      <c r="J1519" s="84">
        <v>42212</v>
      </c>
      <c r="K1519" s="84"/>
      <c r="L1519" s="82" t="s">
        <v>13</v>
      </c>
      <c r="M1519" s="82"/>
      <c r="N1519" s="85">
        <v>184</v>
      </c>
      <c r="O1519" s="85"/>
    </row>
    <row r="1520" spans="1:15" ht="45" customHeight="1" x14ac:dyDescent="0.25">
      <c r="A1520" s="9" t="s">
        <v>578</v>
      </c>
      <c r="B1520" s="81" t="s">
        <v>590</v>
      </c>
      <c r="C1520" s="81"/>
      <c r="D1520" s="82">
        <f t="shared" ref="D1520:D1583" si="7">C1520+1</f>
        <v>1</v>
      </c>
      <c r="E1520" s="82"/>
      <c r="F1520" s="83" t="s">
        <v>29</v>
      </c>
      <c r="G1520" s="83"/>
      <c r="H1520" s="84">
        <v>42257</v>
      </c>
      <c r="I1520" s="84"/>
      <c r="J1520" s="84">
        <v>42258</v>
      </c>
      <c r="K1520" s="84"/>
      <c r="L1520" s="82" t="s">
        <v>13</v>
      </c>
      <c r="M1520" s="82"/>
      <c r="N1520" s="85">
        <v>584</v>
      </c>
      <c r="O1520" s="85"/>
    </row>
    <row r="1521" spans="1:15" ht="45" customHeight="1" x14ac:dyDescent="0.25">
      <c r="A1521" s="9" t="s">
        <v>578</v>
      </c>
      <c r="B1521" s="81" t="s">
        <v>590</v>
      </c>
      <c r="C1521" s="81"/>
      <c r="D1521" s="82">
        <f t="shared" si="7"/>
        <v>1</v>
      </c>
      <c r="E1521" s="82"/>
      <c r="F1521" s="83" t="s">
        <v>29</v>
      </c>
      <c r="G1521" s="83"/>
      <c r="H1521" s="84">
        <v>42257</v>
      </c>
      <c r="I1521" s="84"/>
      <c r="J1521" s="84">
        <v>42258</v>
      </c>
      <c r="K1521" s="84"/>
      <c r="L1521" s="82" t="s">
        <v>13</v>
      </c>
      <c r="M1521" s="82"/>
      <c r="N1521" s="85">
        <v>200</v>
      </c>
      <c r="O1521" s="85"/>
    </row>
    <row r="1522" spans="1:15" ht="45" customHeight="1" x14ac:dyDescent="0.25">
      <c r="A1522" s="9" t="s">
        <v>578</v>
      </c>
      <c r="B1522" s="81" t="s">
        <v>589</v>
      </c>
      <c r="C1522" s="81"/>
      <c r="D1522" s="82">
        <f t="shared" si="7"/>
        <v>1</v>
      </c>
      <c r="E1522" s="82"/>
      <c r="F1522" s="83" t="s">
        <v>29</v>
      </c>
      <c r="G1522" s="83"/>
      <c r="H1522" s="84">
        <v>42212</v>
      </c>
      <c r="I1522" s="84"/>
      <c r="J1522" s="84">
        <v>42212</v>
      </c>
      <c r="K1522" s="84"/>
      <c r="L1522" s="82" t="s">
        <v>13</v>
      </c>
      <c r="M1522" s="82"/>
      <c r="N1522" s="85">
        <v>318</v>
      </c>
      <c r="O1522" s="85"/>
    </row>
    <row r="1523" spans="1:15" ht="45" customHeight="1" x14ac:dyDescent="0.25">
      <c r="A1523" s="9" t="s">
        <v>578</v>
      </c>
      <c r="B1523" s="81" t="s">
        <v>14</v>
      </c>
      <c r="C1523" s="81"/>
      <c r="D1523" s="82">
        <f t="shared" si="7"/>
        <v>1</v>
      </c>
      <c r="E1523" s="82"/>
      <c r="F1523" s="83" t="s">
        <v>15</v>
      </c>
      <c r="G1523" s="83"/>
      <c r="H1523" s="84">
        <v>42212</v>
      </c>
      <c r="I1523" s="84"/>
      <c r="J1523" s="84">
        <v>42212</v>
      </c>
      <c r="K1523" s="84"/>
      <c r="L1523" s="82" t="s">
        <v>13</v>
      </c>
      <c r="M1523" s="82"/>
      <c r="N1523" s="85">
        <v>12</v>
      </c>
      <c r="O1523" s="85"/>
    </row>
    <row r="1524" spans="1:15" ht="45" customHeight="1" x14ac:dyDescent="0.25">
      <c r="A1524" s="9" t="s">
        <v>578</v>
      </c>
      <c r="B1524" s="81" t="s">
        <v>591</v>
      </c>
      <c r="C1524" s="81"/>
      <c r="D1524" s="82">
        <f t="shared" si="7"/>
        <v>1</v>
      </c>
      <c r="E1524" s="82"/>
      <c r="F1524" s="83" t="s">
        <v>29</v>
      </c>
      <c r="G1524" s="83"/>
      <c r="H1524" s="84">
        <v>42180</v>
      </c>
      <c r="I1524" s="84"/>
      <c r="J1524" s="84">
        <v>42180</v>
      </c>
      <c r="K1524" s="84"/>
      <c r="L1524" s="82" t="s">
        <v>13</v>
      </c>
      <c r="M1524" s="82"/>
      <c r="N1524" s="85">
        <v>254</v>
      </c>
      <c r="O1524" s="85"/>
    </row>
    <row r="1525" spans="1:15" ht="45" customHeight="1" x14ac:dyDescent="0.25">
      <c r="A1525" s="9" t="s">
        <v>578</v>
      </c>
      <c r="B1525" s="81" t="s">
        <v>592</v>
      </c>
      <c r="C1525" s="81"/>
      <c r="D1525" s="82">
        <f t="shared" si="7"/>
        <v>1</v>
      </c>
      <c r="E1525" s="82"/>
      <c r="F1525" s="83" t="s">
        <v>29</v>
      </c>
      <c r="G1525" s="83"/>
      <c r="H1525" s="84">
        <v>42241</v>
      </c>
      <c r="I1525" s="84"/>
      <c r="J1525" s="84">
        <v>42241</v>
      </c>
      <c r="K1525" s="84"/>
      <c r="L1525" s="82" t="s">
        <v>13</v>
      </c>
      <c r="M1525" s="82"/>
      <c r="N1525" s="85">
        <v>484</v>
      </c>
      <c r="O1525" s="85"/>
    </row>
    <row r="1526" spans="1:15" ht="45" customHeight="1" x14ac:dyDescent="0.25">
      <c r="A1526" s="9" t="s">
        <v>578</v>
      </c>
      <c r="B1526" s="81" t="s">
        <v>593</v>
      </c>
      <c r="C1526" s="81"/>
      <c r="D1526" s="82">
        <f t="shared" si="7"/>
        <v>1</v>
      </c>
      <c r="E1526" s="82"/>
      <c r="F1526" s="83" t="s">
        <v>29</v>
      </c>
      <c r="G1526" s="83"/>
      <c r="H1526" s="84">
        <v>42234</v>
      </c>
      <c r="I1526" s="84"/>
      <c r="J1526" s="84">
        <v>42234</v>
      </c>
      <c r="K1526" s="84"/>
      <c r="L1526" s="82" t="s">
        <v>13</v>
      </c>
      <c r="M1526" s="82"/>
      <c r="N1526" s="85">
        <v>664</v>
      </c>
      <c r="O1526" s="85"/>
    </row>
    <row r="1527" spans="1:15" ht="45" customHeight="1" x14ac:dyDescent="0.25">
      <c r="A1527" s="9" t="s">
        <v>578</v>
      </c>
      <c r="B1527" s="81" t="s">
        <v>591</v>
      </c>
      <c r="C1527" s="81"/>
      <c r="D1527" s="82">
        <f t="shared" si="7"/>
        <v>1</v>
      </c>
      <c r="E1527" s="82"/>
      <c r="F1527" s="83" t="s">
        <v>29</v>
      </c>
      <c r="G1527" s="83"/>
      <c r="H1527" s="84">
        <v>42180</v>
      </c>
      <c r="I1527" s="84"/>
      <c r="J1527" s="84">
        <v>42180</v>
      </c>
      <c r="K1527" s="84"/>
      <c r="L1527" s="82" t="s">
        <v>13</v>
      </c>
      <c r="M1527" s="82"/>
      <c r="N1527" s="85">
        <v>498</v>
      </c>
      <c r="O1527" s="85"/>
    </row>
    <row r="1528" spans="1:15" ht="45" customHeight="1" x14ac:dyDescent="0.25">
      <c r="A1528" s="9" t="s">
        <v>578</v>
      </c>
      <c r="B1528" s="81" t="s">
        <v>592</v>
      </c>
      <c r="C1528" s="81"/>
      <c r="D1528" s="82">
        <f t="shared" si="7"/>
        <v>1</v>
      </c>
      <c r="E1528" s="82"/>
      <c r="F1528" s="83" t="s">
        <v>29</v>
      </c>
      <c r="G1528" s="83"/>
      <c r="H1528" s="84">
        <v>42241</v>
      </c>
      <c r="I1528" s="84"/>
      <c r="J1528" s="84">
        <v>42241</v>
      </c>
      <c r="K1528" s="84"/>
      <c r="L1528" s="82" t="s">
        <v>13</v>
      </c>
      <c r="M1528" s="82"/>
      <c r="N1528" s="85">
        <v>380</v>
      </c>
      <c r="O1528" s="85"/>
    </row>
    <row r="1529" spans="1:15" ht="45" customHeight="1" x14ac:dyDescent="0.25">
      <c r="A1529" s="9" t="s">
        <v>578</v>
      </c>
      <c r="B1529" s="81" t="s">
        <v>593</v>
      </c>
      <c r="C1529" s="81"/>
      <c r="D1529" s="82">
        <f t="shared" si="7"/>
        <v>1</v>
      </c>
      <c r="E1529" s="82"/>
      <c r="F1529" s="83" t="s">
        <v>29</v>
      </c>
      <c r="G1529" s="83"/>
      <c r="H1529" s="84">
        <v>42234</v>
      </c>
      <c r="I1529" s="84"/>
      <c r="J1529" s="84">
        <v>42234</v>
      </c>
      <c r="K1529" s="84"/>
      <c r="L1529" s="82" t="s">
        <v>13</v>
      </c>
      <c r="M1529" s="82"/>
      <c r="N1529" s="85">
        <v>200</v>
      </c>
      <c r="O1529" s="85"/>
    </row>
    <row r="1530" spans="1:15" ht="45" customHeight="1" x14ac:dyDescent="0.25">
      <c r="A1530" s="9" t="s">
        <v>578</v>
      </c>
      <c r="B1530" s="81" t="s">
        <v>14</v>
      </c>
      <c r="C1530" s="81"/>
      <c r="D1530" s="82">
        <f t="shared" si="7"/>
        <v>1</v>
      </c>
      <c r="E1530" s="82"/>
      <c r="F1530" s="83" t="s">
        <v>15</v>
      </c>
      <c r="G1530" s="83"/>
      <c r="H1530" s="84">
        <v>42234</v>
      </c>
      <c r="I1530" s="84"/>
      <c r="J1530" s="84">
        <v>42234</v>
      </c>
      <c r="K1530" s="84"/>
      <c r="L1530" s="82" t="s">
        <v>13</v>
      </c>
      <c r="M1530" s="82"/>
      <c r="N1530" s="85">
        <v>201</v>
      </c>
      <c r="O1530" s="85"/>
    </row>
    <row r="1531" spans="1:15" ht="45" customHeight="1" x14ac:dyDescent="0.25">
      <c r="A1531" s="9" t="s">
        <v>578</v>
      </c>
      <c r="B1531" s="81" t="s">
        <v>594</v>
      </c>
      <c r="C1531" s="81"/>
      <c r="D1531" s="82">
        <f t="shared" si="7"/>
        <v>1</v>
      </c>
      <c r="E1531" s="82"/>
      <c r="F1531" s="83" t="s">
        <v>29</v>
      </c>
      <c r="G1531" s="83"/>
      <c r="H1531" s="84">
        <v>42270</v>
      </c>
      <c r="I1531" s="84"/>
      <c r="J1531" s="84">
        <v>42272</v>
      </c>
      <c r="K1531" s="84"/>
      <c r="L1531" s="82" t="s">
        <v>13</v>
      </c>
      <c r="M1531" s="82"/>
      <c r="N1531" s="85">
        <v>368</v>
      </c>
      <c r="O1531" s="85"/>
    </row>
    <row r="1532" spans="1:15" ht="45" customHeight="1" x14ac:dyDescent="0.25">
      <c r="A1532" s="9" t="s">
        <v>578</v>
      </c>
      <c r="B1532" s="81" t="s">
        <v>595</v>
      </c>
      <c r="C1532" s="81"/>
      <c r="D1532" s="82">
        <f t="shared" si="7"/>
        <v>1</v>
      </c>
      <c r="E1532" s="82"/>
      <c r="F1532" s="83" t="s">
        <v>29</v>
      </c>
      <c r="G1532" s="83"/>
      <c r="H1532" s="84">
        <v>42277</v>
      </c>
      <c r="I1532" s="84"/>
      <c r="J1532" s="84">
        <v>42278</v>
      </c>
      <c r="K1532" s="84"/>
      <c r="L1532" s="82" t="s">
        <v>13</v>
      </c>
      <c r="M1532" s="82"/>
      <c r="N1532" s="85">
        <v>584</v>
      </c>
      <c r="O1532" s="85"/>
    </row>
    <row r="1533" spans="1:15" ht="45" customHeight="1" x14ac:dyDescent="0.25">
      <c r="A1533" s="9" t="s">
        <v>578</v>
      </c>
      <c r="B1533" s="81" t="s">
        <v>594</v>
      </c>
      <c r="C1533" s="81"/>
      <c r="D1533" s="82">
        <f t="shared" si="7"/>
        <v>1</v>
      </c>
      <c r="E1533" s="82"/>
      <c r="F1533" s="83" t="s">
        <v>29</v>
      </c>
      <c r="G1533" s="83"/>
      <c r="H1533" s="84">
        <v>42272</v>
      </c>
      <c r="I1533" s="84"/>
      <c r="J1533" s="84">
        <v>42272</v>
      </c>
      <c r="K1533" s="84"/>
      <c r="L1533" s="82" t="s">
        <v>13</v>
      </c>
      <c r="M1533" s="82"/>
      <c r="N1533" s="85">
        <v>335</v>
      </c>
      <c r="O1533" s="85"/>
    </row>
    <row r="1534" spans="1:15" ht="45" customHeight="1" x14ac:dyDescent="0.25">
      <c r="A1534" s="9" t="s">
        <v>578</v>
      </c>
      <c r="B1534" s="81" t="s">
        <v>595</v>
      </c>
      <c r="C1534" s="81"/>
      <c r="D1534" s="82">
        <f t="shared" si="7"/>
        <v>1</v>
      </c>
      <c r="E1534" s="82"/>
      <c r="F1534" s="83" t="s">
        <v>29</v>
      </c>
      <c r="G1534" s="83"/>
      <c r="H1534" s="84">
        <v>42277</v>
      </c>
      <c r="I1534" s="84"/>
      <c r="J1534" s="84">
        <v>42278</v>
      </c>
      <c r="K1534" s="84"/>
      <c r="L1534" s="82" t="s">
        <v>13</v>
      </c>
      <c r="M1534" s="82"/>
      <c r="N1534" s="85">
        <v>383</v>
      </c>
      <c r="O1534" s="85"/>
    </row>
    <row r="1535" spans="1:15" ht="45" customHeight="1" x14ac:dyDescent="0.25">
      <c r="A1535" s="9" t="s">
        <v>578</v>
      </c>
      <c r="B1535" s="81" t="s">
        <v>14</v>
      </c>
      <c r="C1535" s="81"/>
      <c r="D1535" s="82">
        <f t="shared" si="7"/>
        <v>1</v>
      </c>
      <c r="E1535" s="82"/>
      <c r="F1535" s="83" t="s">
        <v>15</v>
      </c>
      <c r="G1535" s="83"/>
      <c r="H1535" s="84">
        <v>42277</v>
      </c>
      <c r="I1535" s="84"/>
      <c r="J1535" s="84">
        <v>42277</v>
      </c>
      <c r="K1535" s="84"/>
      <c r="L1535" s="82" t="s">
        <v>13</v>
      </c>
      <c r="M1535" s="82"/>
      <c r="N1535" s="85">
        <v>18</v>
      </c>
      <c r="O1535" s="85"/>
    </row>
    <row r="1536" spans="1:15" ht="45" customHeight="1" x14ac:dyDescent="0.25">
      <c r="A1536" s="9" t="s">
        <v>578</v>
      </c>
      <c r="B1536" s="81" t="s">
        <v>596</v>
      </c>
      <c r="C1536" s="81"/>
      <c r="D1536" s="82">
        <f t="shared" si="7"/>
        <v>1</v>
      </c>
      <c r="E1536" s="82"/>
      <c r="F1536" s="83" t="s">
        <v>29</v>
      </c>
      <c r="G1536" s="83"/>
      <c r="H1536" s="84">
        <v>42297</v>
      </c>
      <c r="I1536" s="84"/>
      <c r="J1536" s="84">
        <v>42298</v>
      </c>
      <c r="K1536" s="84"/>
      <c r="L1536" s="82" t="s">
        <v>13</v>
      </c>
      <c r="M1536" s="82"/>
      <c r="N1536" s="85">
        <v>604</v>
      </c>
      <c r="O1536" s="85"/>
    </row>
    <row r="1537" spans="1:15" ht="45" customHeight="1" x14ac:dyDescent="0.25">
      <c r="A1537" s="9" t="s">
        <v>578</v>
      </c>
      <c r="B1537" s="81" t="s">
        <v>597</v>
      </c>
      <c r="C1537" s="81"/>
      <c r="D1537" s="82">
        <f t="shared" si="7"/>
        <v>1</v>
      </c>
      <c r="E1537" s="82"/>
      <c r="F1537" s="83" t="s">
        <v>29</v>
      </c>
      <c r="G1537" s="83"/>
      <c r="H1537" s="84">
        <v>42299</v>
      </c>
      <c r="I1537" s="84"/>
      <c r="J1537" s="84">
        <v>42300</v>
      </c>
      <c r="K1537" s="84"/>
      <c r="L1537" s="82" t="s">
        <v>13</v>
      </c>
      <c r="M1537" s="82"/>
      <c r="N1537" s="85">
        <v>534</v>
      </c>
      <c r="O1537" s="85"/>
    </row>
    <row r="1538" spans="1:15" ht="45" customHeight="1" x14ac:dyDescent="0.25">
      <c r="A1538" s="9" t="s">
        <v>578</v>
      </c>
      <c r="B1538" s="81" t="s">
        <v>598</v>
      </c>
      <c r="C1538" s="81"/>
      <c r="D1538" s="82">
        <f t="shared" si="7"/>
        <v>1</v>
      </c>
      <c r="E1538" s="82"/>
      <c r="F1538" s="83" t="s">
        <v>29</v>
      </c>
      <c r="G1538" s="83"/>
      <c r="H1538" s="84">
        <v>42286</v>
      </c>
      <c r="I1538" s="84"/>
      <c r="J1538" s="84">
        <v>42290</v>
      </c>
      <c r="K1538" s="84"/>
      <c r="L1538" s="82" t="s">
        <v>13</v>
      </c>
      <c r="M1538" s="82"/>
      <c r="N1538" s="85">
        <v>658.95</v>
      </c>
      <c r="O1538" s="85"/>
    </row>
    <row r="1539" spans="1:15" ht="45" customHeight="1" x14ac:dyDescent="0.25">
      <c r="A1539" s="9" t="s">
        <v>578</v>
      </c>
      <c r="B1539" s="81" t="s">
        <v>14</v>
      </c>
      <c r="C1539" s="81"/>
      <c r="D1539" s="82">
        <f t="shared" si="7"/>
        <v>1</v>
      </c>
      <c r="E1539" s="82"/>
      <c r="F1539" s="83" t="s">
        <v>15</v>
      </c>
      <c r="G1539" s="83"/>
      <c r="H1539" s="84">
        <v>42286</v>
      </c>
      <c r="I1539" s="84"/>
      <c r="J1539" s="84">
        <v>42286</v>
      </c>
      <c r="K1539" s="84"/>
      <c r="L1539" s="82" t="s">
        <v>13</v>
      </c>
      <c r="M1539" s="82"/>
      <c r="N1539" s="85">
        <v>170</v>
      </c>
      <c r="O1539" s="85"/>
    </row>
    <row r="1540" spans="1:15" ht="45" customHeight="1" x14ac:dyDescent="0.25">
      <c r="A1540" s="9" t="s">
        <v>578</v>
      </c>
      <c r="B1540" s="81" t="s">
        <v>599</v>
      </c>
      <c r="C1540" s="81"/>
      <c r="D1540" s="82">
        <f t="shared" si="7"/>
        <v>1</v>
      </c>
      <c r="E1540" s="82"/>
      <c r="F1540" s="83" t="s">
        <v>12</v>
      </c>
      <c r="G1540" s="83"/>
      <c r="H1540" s="84">
        <v>42326</v>
      </c>
      <c r="I1540" s="84"/>
      <c r="J1540" s="84">
        <v>42327</v>
      </c>
      <c r="K1540" s="84"/>
      <c r="L1540" s="82" t="s">
        <v>13</v>
      </c>
      <c r="M1540" s="82"/>
      <c r="N1540" s="85">
        <v>9940.58</v>
      </c>
      <c r="O1540" s="85"/>
    </row>
    <row r="1541" spans="1:15" ht="45" customHeight="1" x14ac:dyDescent="0.25">
      <c r="A1541" s="9" t="s">
        <v>578</v>
      </c>
      <c r="B1541" s="81" t="s">
        <v>14</v>
      </c>
      <c r="C1541" s="81"/>
      <c r="D1541" s="82">
        <f t="shared" si="7"/>
        <v>1</v>
      </c>
      <c r="E1541" s="82"/>
      <c r="F1541" s="83" t="s">
        <v>15</v>
      </c>
      <c r="G1541" s="83"/>
      <c r="H1541" s="84">
        <v>42339</v>
      </c>
      <c r="I1541" s="84"/>
      <c r="J1541" s="84">
        <v>42339</v>
      </c>
      <c r="K1541" s="84"/>
      <c r="L1541" s="82" t="s">
        <v>13</v>
      </c>
      <c r="M1541" s="82"/>
      <c r="N1541" s="85">
        <v>1590</v>
      </c>
      <c r="O1541" s="85"/>
    </row>
    <row r="1542" spans="1:15" ht="45" customHeight="1" x14ac:dyDescent="0.25">
      <c r="A1542" s="9" t="s">
        <v>578</v>
      </c>
      <c r="B1542" s="81" t="s">
        <v>600</v>
      </c>
      <c r="C1542" s="81"/>
      <c r="D1542" s="82">
        <f t="shared" si="7"/>
        <v>1</v>
      </c>
      <c r="E1542" s="82"/>
      <c r="F1542" s="83" t="s">
        <v>29</v>
      </c>
      <c r="G1542" s="83"/>
      <c r="H1542" s="84">
        <v>42355</v>
      </c>
      <c r="I1542" s="84"/>
      <c r="J1542" s="84">
        <v>42355</v>
      </c>
      <c r="K1542" s="84"/>
      <c r="L1542" s="82" t="s">
        <v>13</v>
      </c>
      <c r="M1542" s="82"/>
      <c r="N1542" s="85">
        <v>184</v>
      </c>
      <c r="O1542" s="85"/>
    </row>
    <row r="1543" spans="1:15" ht="45" customHeight="1" x14ac:dyDescent="0.25">
      <c r="A1543" s="9" t="s">
        <v>578</v>
      </c>
      <c r="B1543" s="81" t="s">
        <v>14</v>
      </c>
      <c r="C1543" s="81"/>
      <c r="D1543" s="82">
        <f t="shared" si="7"/>
        <v>1</v>
      </c>
      <c r="E1543" s="82"/>
      <c r="F1543" s="83" t="s">
        <v>15</v>
      </c>
      <c r="G1543" s="83"/>
      <c r="H1543" s="84">
        <v>42360</v>
      </c>
      <c r="I1543" s="84"/>
      <c r="J1543" s="84">
        <v>42360</v>
      </c>
      <c r="K1543" s="84"/>
      <c r="L1543" s="82" t="s">
        <v>13</v>
      </c>
      <c r="M1543" s="82"/>
      <c r="N1543" s="85">
        <v>1060</v>
      </c>
      <c r="O1543" s="85"/>
    </row>
    <row r="1544" spans="1:15" ht="45" customHeight="1" x14ac:dyDescent="0.25">
      <c r="A1544" s="9" t="s">
        <v>578</v>
      </c>
      <c r="B1544" s="81" t="s">
        <v>601</v>
      </c>
      <c r="C1544" s="81"/>
      <c r="D1544" s="82">
        <f t="shared" si="7"/>
        <v>1</v>
      </c>
      <c r="E1544" s="82"/>
      <c r="F1544" s="83" t="s">
        <v>29</v>
      </c>
      <c r="G1544" s="83"/>
      <c r="H1544" s="84">
        <v>42334</v>
      </c>
      <c r="I1544" s="84"/>
      <c r="J1544" s="84">
        <v>42334</v>
      </c>
      <c r="K1544" s="84"/>
      <c r="L1544" s="82" t="s">
        <v>13</v>
      </c>
      <c r="M1544" s="82"/>
      <c r="N1544" s="85">
        <v>184</v>
      </c>
      <c r="O1544" s="85"/>
    </row>
    <row r="1545" spans="1:15" ht="45" customHeight="1" x14ac:dyDescent="0.25">
      <c r="A1545" s="9" t="s">
        <v>578</v>
      </c>
      <c r="B1545" s="81" t="s">
        <v>602</v>
      </c>
      <c r="C1545" s="81"/>
      <c r="D1545" s="82">
        <f t="shared" si="7"/>
        <v>1</v>
      </c>
      <c r="E1545" s="82"/>
      <c r="F1545" s="83" t="s">
        <v>29</v>
      </c>
      <c r="G1545" s="83"/>
      <c r="H1545" s="84">
        <v>42319</v>
      </c>
      <c r="I1545" s="84"/>
      <c r="J1545" s="84">
        <v>42319</v>
      </c>
      <c r="K1545" s="84"/>
      <c r="L1545" s="82" t="s">
        <v>13</v>
      </c>
      <c r="M1545" s="82"/>
      <c r="N1545" s="85">
        <v>184</v>
      </c>
      <c r="O1545" s="85"/>
    </row>
    <row r="1546" spans="1:15" ht="45" customHeight="1" x14ac:dyDescent="0.25">
      <c r="A1546" s="9" t="s">
        <v>578</v>
      </c>
      <c r="B1546" s="81" t="s">
        <v>603</v>
      </c>
      <c r="C1546" s="81"/>
      <c r="D1546" s="82">
        <f t="shared" si="7"/>
        <v>1</v>
      </c>
      <c r="E1546" s="82"/>
      <c r="F1546" s="83" t="s">
        <v>12</v>
      </c>
      <c r="G1546" s="83"/>
      <c r="H1546" s="84">
        <v>42314</v>
      </c>
      <c r="I1546" s="84"/>
      <c r="J1546" s="84">
        <v>42314</v>
      </c>
      <c r="K1546" s="84"/>
      <c r="L1546" s="82" t="s">
        <v>13</v>
      </c>
      <c r="M1546" s="82"/>
      <c r="N1546" s="85">
        <v>500</v>
      </c>
      <c r="O1546" s="85"/>
    </row>
    <row r="1547" spans="1:15" ht="45" customHeight="1" x14ac:dyDescent="0.25">
      <c r="A1547" s="9" t="s">
        <v>578</v>
      </c>
      <c r="B1547" s="81" t="s">
        <v>601</v>
      </c>
      <c r="C1547" s="81"/>
      <c r="D1547" s="82">
        <f t="shared" si="7"/>
        <v>1</v>
      </c>
      <c r="E1547" s="82"/>
      <c r="F1547" s="83" t="s">
        <v>29</v>
      </c>
      <c r="G1547" s="83"/>
      <c r="H1547" s="84">
        <v>42334</v>
      </c>
      <c r="I1547" s="84"/>
      <c r="J1547" s="84">
        <v>42334</v>
      </c>
      <c r="K1547" s="84"/>
      <c r="L1547" s="82" t="s">
        <v>13</v>
      </c>
      <c r="M1547" s="82"/>
      <c r="N1547" s="85">
        <v>296</v>
      </c>
      <c r="O1547" s="85"/>
    </row>
    <row r="1548" spans="1:15" ht="45" customHeight="1" x14ac:dyDescent="0.25">
      <c r="A1548" s="9" t="s">
        <v>578</v>
      </c>
      <c r="B1548" s="81" t="s">
        <v>603</v>
      </c>
      <c r="C1548" s="81"/>
      <c r="D1548" s="82">
        <f t="shared" si="7"/>
        <v>1</v>
      </c>
      <c r="E1548" s="82"/>
      <c r="F1548" s="83" t="s">
        <v>12</v>
      </c>
      <c r="G1548" s="83"/>
      <c r="H1548" s="84">
        <v>42314</v>
      </c>
      <c r="I1548" s="84"/>
      <c r="J1548" s="84">
        <v>42314</v>
      </c>
      <c r="K1548" s="84"/>
      <c r="L1548" s="82" t="s">
        <v>13</v>
      </c>
      <c r="M1548" s="82"/>
      <c r="N1548" s="85">
        <v>640</v>
      </c>
      <c r="O1548" s="85"/>
    </row>
    <row r="1549" spans="1:15" ht="45" customHeight="1" x14ac:dyDescent="0.25">
      <c r="A1549" s="9" t="s">
        <v>578</v>
      </c>
      <c r="B1549" s="81" t="s">
        <v>14</v>
      </c>
      <c r="C1549" s="81"/>
      <c r="D1549" s="82">
        <f t="shared" si="7"/>
        <v>1</v>
      </c>
      <c r="E1549" s="82"/>
      <c r="F1549" s="83" t="s">
        <v>15</v>
      </c>
      <c r="G1549" s="83"/>
      <c r="H1549" s="84">
        <v>42314</v>
      </c>
      <c r="I1549" s="84"/>
      <c r="J1549" s="84">
        <v>42314</v>
      </c>
      <c r="K1549" s="84"/>
      <c r="L1549" s="82" t="s">
        <v>13</v>
      </c>
      <c r="M1549" s="82"/>
      <c r="N1549" s="85">
        <v>260</v>
      </c>
      <c r="O1549" s="85"/>
    </row>
    <row r="1550" spans="1:15" ht="45" customHeight="1" x14ac:dyDescent="0.25">
      <c r="A1550" s="9" t="s">
        <v>578</v>
      </c>
      <c r="B1550" s="81" t="s">
        <v>601</v>
      </c>
      <c r="C1550" s="81"/>
      <c r="D1550" s="82">
        <f t="shared" si="7"/>
        <v>1</v>
      </c>
      <c r="E1550" s="82"/>
      <c r="F1550" s="83" t="s">
        <v>29</v>
      </c>
      <c r="G1550" s="83"/>
      <c r="H1550" s="84">
        <v>42334</v>
      </c>
      <c r="I1550" s="84"/>
      <c r="J1550" s="84">
        <v>42334</v>
      </c>
      <c r="K1550" s="84"/>
      <c r="L1550" s="82" t="s">
        <v>13</v>
      </c>
      <c r="M1550" s="82"/>
      <c r="N1550" s="85">
        <v>12</v>
      </c>
      <c r="O1550" s="85"/>
    </row>
    <row r="1551" spans="1:15" ht="45" customHeight="1" x14ac:dyDescent="0.25">
      <c r="A1551" s="9" t="s">
        <v>578</v>
      </c>
      <c r="B1551" s="81" t="s">
        <v>604</v>
      </c>
      <c r="C1551" s="81"/>
      <c r="D1551" s="82">
        <f t="shared" si="7"/>
        <v>1</v>
      </c>
      <c r="E1551" s="82"/>
      <c r="F1551" s="83" t="s">
        <v>29</v>
      </c>
      <c r="G1551" s="83"/>
      <c r="H1551" s="84">
        <v>42321</v>
      </c>
      <c r="I1551" s="84"/>
      <c r="J1551" s="84">
        <v>42325</v>
      </c>
      <c r="K1551" s="84"/>
      <c r="L1551" s="82" t="s">
        <v>13</v>
      </c>
      <c r="M1551" s="82"/>
      <c r="N1551" s="85">
        <v>184</v>
      </c>
      <c r="O1551" s="85"/>
    </row>
    <row r="1552" spans="1:15" ht="45" customHeight="1" x14ac:dyDescent="0.25">
      <c r="A1552" s="9" t="s">
        <v>578</v>
      </c>
      <c r="B1552" s="81" t="s">
        <v>605</v>
      </c>
      <c r="C1552" s="81"/>
      <c r="D1552" s="82">
        <f t="shared" si="7"/>
        <v>1</v>
      </c>
      <c r="E1552" s="82"/>
      <c r="F1552" s="83" t="s">
        <v>29</v>
      </c>
      <c r="G1552" s="83"/>
      <c r="H1552" s="84">
        <v>42303</v>
      </c>
      <c r="I1552" s="84"/>
      <c r="J1552" s="84">
        <v>42304</v>
      </c>
      <c r="K1552" s="84"/>
      <c r="L1552" s="82" t="s">
        <v>13</v>
      </c>
      <c r="M1552" s="82"/>
      <c r="N1552" s="85">
        <v>184</v>
      </c>
      <c r="O1552" s="85"/>
    </row>
    <row r="1553" spans="1:15" ht="45" customHeight="1" x14ac:dyDescent="0.25">
      <c r="A1553" s="9" t="s">
        <v>578</v>
      </c>
      <c r="B1553" s="81" t="s">
        <v>604</v>
      </c>
      <c r="C1553" s="81"/>
      <c r="D1553" s="82">
        <f t="shared" si="7"/>
        <v>1</v>
      </c>
      <c r="E1553" s="82"/>
      <c r="F1553" s="83" t="s">
        <v>29</v>
      </c>
      <c r="G1553" s="83"/>
      <c r="H1553" s="84">
        <v>42321</v>
      </c>
      <c r="I1553" s="84"/>
      <c r="J1553" s="84">
        <v>42325</v>
      </c>
      <c r="K1553" s="84"/>
      <c r="L1553" s="82" t="s">
        <v>13</v>
      </c>
      <c r="M1553" s="82"/>
      <c r="N1553" s="85">
        <v>337.93</v>
      </c>
      <c r="O1553" s="85"/>
    </row>
    <row r="1554" spans="1:15" ht="45" customHeight="1" x14ac:dyDescent="0.25">
      <c r="A1554" s="9" t="s">
        <v>578</v>
      </c>
      <c r="B1554" s="81" t="s">
        <v>605</v>
      </c>
      <c r="C1554" s="81"/>
      <c r="D1554" s="82">
        <f t="shared" si="7"/>
        <v>1</v>
      </c>
      <c r="E1554" s="82"/>
      <c r="F1554" s="83" t="s">
        <v>29</v>
      </c>
      <c r="G1554" s="83"/>
      <c r="H1554" s="84">
        <v>42303</v>
      </c>
      <c r="I1554" s="84"/>
      <c r="J1554" s="84">
        <v>42304</v>
      </c>
      <c r="K1554" s="84"/>
      <c r="L1554" s="82" t="s">
        <v>13</v>
      </c>
      <c r="M1554" s="82"/>
      <c r="N1554" s="85">
        <v>400</v>
      </c>
      <c r="O1554" s="85"/>
    </row>
    <row r="1555" spans="1:15" ht="45" customHeight="1" x14ac:dyDescent="0.25">
      <c r="A1555" s="9" t="s">
        <v>578</v>
      </c>
      <c r="B1555" s="81" t="s">
        <v>14</v>
      </c>
      <c r="C1555" s="81"/>
      <c r="D1555" s="82">
        <f t="shared" si="7"/>
        <v>1</v>
      </c>
      <c r="E1555" s="82"/>
      <c r="F1555" s="83" t="s">
        <v>15</v>
      </c>
      <c r="G1555" s="83"/>
      <c r="H1555" s="84">
        <v>42303</v>
      </c>
      <c r="I1555" s="84"/>
      <c r="J1555" s="84">
        <v>42303</v>
      </c>
      <c r="K1555" s="84"/>
      <c r="L1555" s="82" t="s">
        <v>13</v>
      </c>
      <c r="M1555" s="82"/>
      <c r="N1555" s="85">
        <v>19</v>
      </c>
      <c r="O1555" s="85"/>
    </row>
    <row r="1556" spans="1:15" ht="45" customHeight="1" x14ac:dyDescent="0.25">
      <c r="A1556" s="9" t="s">
        <v>606</v>
      </c>
      <c r="B1556" s="81" t="s">
        <v>14</v>
      </c>
      <c r="C1556" s="81"/>
      <c r="D1556" s="82">
        <f t="shared" si="7"/>
        <v>1</v>
      </c>
      <c r="E1556" s="82"/>
      <c r="F1556" s="83" t="s">
        <v>15</v>
      </c>
      <c r="G1556" s="83"/>
      <c r="H1556" s="84">
        <v>42054</v>
      </c>
      <c r="I1556" s="84"/>
      <c r="J1556" s="84">
        <v>42054</v>
      </c>
      <c r="K1556" s="84"/>
      <c r="L1556" s="82" t="s">
        <v>13</v>
      </c>
      <c r="M1556" s="82"/>
      <c r="N1556" s="85">
        <v>1690</v>
      </c>
      <c r="O1556" s="85"/>
    </row>
    <row r="1557" spans="1:15" ht="45" customHeight="1" x14ac:dyDescent="0.25">
      <c r="A1557" s="9" t="s">
        <v>606</v>
      </c>
      <c r="B1557" s="81" t="s">
        <v>607</v>
      </c>
      <c r="C1557" s="81"/>
      <c r="D1557" s="82">
        <f t="shared" si="7"/>
        <v>1</v>
      </c>
      <c r="E1557" s="82"/>
      <c r="F1557" s="83" t="s">
        <v>29</v>
      </c>
      <c r="G1557" s="83"/>
      <c r="H1557" s="84">
        <v>42143</v>
      </c>
      <c r="I1557" s="84"/>
      <c r="J1557" s="84">
        <v>42143</v>
      </c>
      <c r="K1557" s="84"/>
      <c r="L1557" s="82" t="s">
        <v>13</v>
      </c>
      <c r="M1557" s="82"/>
      <c r="N1557" s="85">
        <v>484</v>
      </c>
      <c r="O1557" s="85"/>
    </row>
    <row r="1558" spans="1:15" ht="45" customHeight="1" x14ac:dyDescent="0.25">
      <c r="A1558" s="9" t="s">
        <v>606</v>
      </c>
      <c r="B1558" s="81" t="s">
        <v>14</v>
      </c>
      <c r="C1558" s="81"/>
      <c r="D1558" s="82">
        <f t="shared" si="7"/>
        <v>1</v>
      </c>
      <c r="E1558" s="82"/>
      <c r="F1558" s="83" t="s">
        <v>15</v>
      </c>
      <c r="G1558" s="83"/>
      <c r="H1558" s="84">
        <v>42143</v>
      </c>
      <c r="I1558" s="84"/>
      <c r="J1558" s="84">
        <v>42143</v>
      </c>
      <c r="K1558" s="84"/>
      <c r="L1558" s="82" t="s">
        <v>13</v>
      </c>
      <c r="M1558" s="82"/>
      <c r="N1558" s="85">
        <v>270</v>
      </c>
      <c r="O1558" s="85"/>
    </row>
    <row r="1559" spans="1:15" ht="45" customHeight="1" x14ac:dyDescent="0.25">
      <c r="A1559" s="9" t="s">
        <v>606</v>
      </c>
      <c r="B1559" s="81" t="s">
        <v>608</v>
      </c>
      <c r="C1559" s="81"/>
      <c r="D1559" s="82">
        <f t="shared" si="7"/>
        <v>1</v>
      </c>
      <c r="E1559" s="82"/>
      <c r="F1559" s="83" t="s">
        <v>29</v>
      </c>
      <c r="G1559" s="83"/>
      <c r="H1559" s="84">
        <v>42129</v>
      </c>
      <c r="I1559" s="84"/>
      <c r="J1559" s="84">
        <v>42129</v>
      </c>
      <c r="K1559" s="84"/>
      <c r="L1559" s="82" t="s">
        <v>13</v>
      </c>
      <c r="M1559" s="82"/>
      <c r="N1559" s="85">
        <v>483.99</v>
      </c>
      <c r="O1559" s="85"/>
    </row>
    <row r="1560" spans="1:15" ht="45" customHeight="1" x14ac:dyDescent="0.25">
      <c r="A1560" s="9" t="s">
        <v>606</v>
      </c>
      <c r="B1560" s="81" t="s">
        <v>609</v>
      </c>
      <c r="C1560" s="81"/>
      <c r="D1560" s="82">
        <f t="shared" si="7"/>
        <v>1</v>
      </c>
      <c r="E1560" s="82"/>
      <c r="F1560" s="83" t="s">
        <v>29</v>
      </c>
      <c r="G1560" s="83"/>
      <c r="H1560" s="84">
        <v>42111</v>
      </c>
      <c r="I1560" s="84"/>
      <c r="J1560" s="84">
        <v>42111</v>
      </c>
      <c r="K1560" s="84"/>
      <c r="L1560" s="82" t="s">
        <v>13</v>
      </c>
      <c r="M1560" s="82"/>
      <c r="N1560" s="85">
        <v>499.1</v>
      </c>
      <c r="O1560" s="85"/>
    </row>
    <row r="1561" spans="1:15" ht="45" customHeight="1" x14ac:dyDescent="0.25">
      <c r="A1561" s="9" t="s">
        <v>606</v>
      </c>
      <c r="B1561" s="81" t="s">
        <v>608</v>
      </c>
      <c r="C1561" s="81"/>
      <c r="D1561" s="82">
        <f t="shared" si="7"/>
        <v>1</v>
      </c>
      <c r="E1561" s="82"/>
      <c r="F1561" s="83" t="s">
        <v>29</v>
      </c>
      <c r="G1561" s="83"/>
      <c r="H1561" s="84">
        <v>42129</v>
      </c>
      <c r="I1561" s="84"/>
      <c r="J1561" s="84">
        <v>42129</v>
      </c>
      <c r="K1561" s="84"/>
      <c r="L1561" s="82" t="s">
        <v>13</v>
      </c>
      <c r="M1561" s="82"/>
      <c r="N1561" s="85">
        <v>780</v>
      </c>
      <c r="O1561" s="85"/>
    </row>
    <row r="1562" spans="1:15" ht="45" customHeight="1" x14ac:dyDescent="0.25">
      <c r="A1562" s="9" t="s">
        <v>606</v>
      </c>
      <c r="B1562" s="81" t="s">
        <v>609</v>
      </c>
      <c r="C1562" s="81"/>
      <c r="D1562" s="82">
        <f t="shared" si="7"/>
        <v>1</v>
      </c>
      <c r="E1562" s="82"/>
      <c r="F1562" s="83" t="s">
        <v>29</v>
      </c>
      <c r="G1562" s="83"/>
      <c r="H1562" s="84">
        <v>42111</v>
      </c>
      <c r="I1562" s="84"/>
      <c r="J1562" s="84">
        <v>42111</v>
      </c>
      <c r="K1562" s="84"/>
      <c r="L1562" s="82" t="s">
        <v>13</v>
      </c>
      <c r="M1562" s="82"/>
      <c r="N1562" s="85">
        <v>919.3</v>
      </c>
      <c r="O1562" s="85"/>
    </row>
    <row r="1563" spans="1:15" ht="45" customHeight="1" x14ac:dyDescent="0.25">
      <c r="A1563" s="9" t="s">
        <v>606</v>
      </c>
      <c r="B1563" s="81" t="s">
        <v>14</v>
      </c>
      <c r="C1563" s="81"/>
      <c r="D1563" s="82">
        <f t="shared" si="7"/>
        <v>1</v>
      </c>
      <c r="E1563" s="82"/>
      <c r="F1563" s="83" t="s">
        <v>15</v>
      </c>
      <c r="G1563" s="83"/>
      <c r="H1563" s="84">
        <v>42111</v>
      </c>
      <c r="I1563" s="84"/>
      <c r="J1563" s="84">
        <v>42111</v>
      </c>
      <c r="K1563" s="84"/>
      <c r="L1563" s="82" t="s">
        <v>13</v>
      </c>
      <c r="M1563" s="82"/>
      <c r="N1563" s="85">
        <v>20</v>
      </c>
      <c r="O1563" s="85"/>
    </row>
    <row r="1564" spans="1:15" ht="45" customHeight="1" x14ac:dyDescent="0.25">
      <c r="A1564" s="9" t="s">
        <v>606</v>
      </c>
      <c r="B1564" s="81" t="s">
        <v>610</v>
      </c>
      <c r="C1564" s="81"/>
      <c r="D1564" s="82">
        <f t="shared" si="7"/>
        <v>1</v>
      </c>
      <c r="E1564" s="82"/>
      <c r="F1564" s="83" t="s">
        <v>29</v>
      </c>
      <c r="G1564" s="83"/>
      <c r="H1564" s="84">
        <v>42150</v>
      </c>
      <c r="I1564" s="84"/>
      <c r="J1564" s="84">
        <v>42150</v>
      </c>
      <c r="K1564" s="84"/>
      <c r="L1564" s="82" t="s">
        <v>13</v>
      </c>
      <c r="M1564" s="82"/>
      <c r="N1564" s="85">
        <v>184</v>
      </c>
      <c r="O1564" s="85"/>
    </row>
    <row r="1565" spans="1:15" ht="45" customHeight="1" x14ac:dyDescent="0.25">
      <c r="A1565" s="9" t="s">
        <v>606</v>
      </c>
      <c r="B1565" s="81" t="s">
        <v>610</v>
      </c>
      <c r="C1565" s="81"/>
      <c r="D1565" s="82">
        <f t="shared" si="7"/>
        <v>1</v>
      </c>
      <c r="E1565" s="82"/>
      <c r="F1565" s="83" t="s">
        <v>29</v>
      </c>
      <c r="G1565" s="83"/>
      <c r="H1565" s="84">
        <v>42150</v>
      </c>
      <c r="I1565" s="84"/>
      <c r="J1565" s="84">
        <v>42150</v>
      </c>
      <c r="K1565" s="84"/>
      <c r="L1565" s="82" t="s">
        <v>13</v>
      </c>
      <c r="M1565" s="82"/>
      <c r="N1565" s="85">
        <v>670</v>
      </c>
      <c r="O1565" s="85"/>
    </row>
    <row r="1566" spans="1:15" ht="45" customHeight="1" x14ac:dyDescent="0.25">
      <c r="A1566" s="9" t="s">
        <v>606</v>
      </c>
      <c r="B1566" s="81" t="s">
        <v>14</v>
      </c>
      <c r="C1566" s="81"/>
      <c r="D1566" s="82">
        <f t="shared" si="7"/>
        <v>1</v>
      </c>
      <c r="E1566" s="82"/>
      <c r="F1566" s="83" t="s">
        <v>15</v>
      </c>
      <c r="G1566" s="83"/>
      <c r="H1566" s="84">
        <v>42254</v>
      </c>
      <c r="I1566" s="84"/>
      <c r="J1566" s="84">
        <v>42254</v>
      </c>
      <c r="K1566" s="84"/>
      <c r="L1566" s="82" t="s">
        <v>13</v>
      </c>
      <c r="M1566" s="82"/>
      <c r="N1566" s="85">
        <v>2309.6999999999998</v>
      </c>
      <c r="O1566" s="85"/>
    </row>
    <row r="1567" spans="1:15" ht="45" customHeight="1" x14ac:dyDescent="0.25">
      <c r="A1567" s="9" t="s">
        <v>606</v>
      </c>
      <c r="B1567" s="81" t="s">
        <v>611</v>
      </c>
      <c r="C1567" s="81"/>
      <c r="D1567" s="82">
        <f t="shared" si="7"/>
        <v>1</v>
      </c>
      <c r="E1567" s="82"/>
      <c r="F1567" s="83" t="s">
        <v>29</v>
      </c>
      <c r="G1567" s="83"/>
      <c r="H1567" s="84">
        <v>42283</v>
      </c>
      <c r="I1567" s="84"/>
      <c r="J1567" s="84">
        <v>42283</v>
      </c>
      <c r="K1567" s="84"/>
      <c r="L1567" s="82" t="s">
        <v>13</v>
      </c>
      <c r="M1567" s="82"/>
      <c r="N1567" s="85">
        <v>523.25</v>
      </c>
      <c r="O1567" s="85"/>
    </row>
    <row r="1568" spans="1:15" ht="45" customHeight="1" x14ac:dyDescent="0.25">
      <c r="A1568" s="9" t="s">
        <v>606</v>
      </c>
      <c r="B1568" s="81" t="s">
        <v>611</v>
      </c>
      <c r="C1568" s="81"/>
      <c r="D1568" s="82">
        <f t="shared" si="7"/>
        <v>1</v>
      </c>
      <c r="E1568" s="82"/>
      <c r="F1568" s="83" t="s">
        <v>29</v>
      </c>
      <c r="G1568" s="83"/>
      <c r="H1568" s="84">
        <v>42283</v>
      </c>
      <c r="I1568" s="84"/>
      <c r="J1568" s="84">
        <v>42283</v>
      </c>
      <c r="K1568" s="84"/>
      <c r="L1568" s="82" t="s">
        <v>13</v>
      </c>
      <c r="M1568" s="82"/>
      <c r="N1568" s="85">
        <v>312</v>
      </c>
      <c r="O1568" s="85"/>
    </row>
    <row r="1569" spans="1:15" ht="45" customHeight="1" x14ac:dyDescent="0.25">
      <c r="A1569" s="9" t="s">
        <v>606</v>
      </c>
      <c r="B1569" s="81" t="s">
        <v>14</v>
      </c>
      <c r="C1569" s="81"/>
      <c r="D1569" s="82">
        <f t="shared" si="7"/>
        <v>1</v>
      </c>
      <c r="E1569" s="82"/>
      <c r="F1569" s="83" t="s">
        <v>15</v>
      </c>
      <c r="G1569" s="83"/>
      <c r="H1569" s="84">
        <v>42283</v>
      </c>
      <c r="I1569" s="84"/>
      <c r="J1569" s="84">
        <v>42283</v>
      </c>
      <c r="K1569" s="84"/>
      <c r="L1569" s="82" t="s">
        <v>13</v>
      </c>
      <c r="M1569" s="82"/>
      <c r="N1569" s="85">
        <v>19</v>
      </c>
      <c r="O1569" s="85"/>
    </row>
    <row r="1570" spans="1:15" ht="45" customHeight="1" x14ac:dyDescent="0.25">
      <c r="A1570" s="9" t="s">
        <v>606</v>
      </c>
      <c r="B1570" s="81" t="s">
        <v>612</v>
      </c>
      <c r="C1570" s="81"/>
      <c r="D1570" s="82">
        <f t="shared" si="7"/>
        <v>1</v>
      </c>
      <c r="E1570" s="82"/>
      <c r="F1570" s="83" t="s">
        <v>29</v>
      </c>
      <c r="G1570" s="83"/>
      <c r="H1570" s="84">
        <v>42235</v>
      </c>
      <c r="I1570" s="84"/>
      <c r="J1570" s="84">
        <v>42149</v>
      </c>
      <c r="K1570" s="84"/>
      <c r="L1570" s="82" t="s">
        <v>13</v>
      </c>
      <c r="M1570" s="82"/>
      <c r="N1570" s="85">
        <v>455.4</v>
      </c>
      <c r="O1570" s="85"/>
    </row>
    <row r="1571" spans="1:15" ht="45" customHeight="1" x14ac:dyDescent="0.25">
      <c r="A1571" s="9" t="s">
        <v>606</v>
      </c>
      <c r="B1571" s="81" t="s">
        <v>613</v>
      </c>
      <c r="C1571" s="81"/>
      <c r="D1571" s="82">
        <f t="shared" si="7"/>
        <v>1</v>
      </c>
      <c r="E1571" s="82"/>
      <c r="F1571" s="83" t="s">
        <v>29</v>
      </c>
      <c r="G1571" s="83"/>
      <c r="H1571" s="84">
        <v>42215</v>
      </c>
      <c r="I1571" s="84"/>
      <c r="J1571" s="84">
        <v>42221</v>
      </c>
      <c r="K1571" s="84"/>
      <c r="L1571" s="82" t="s">
        <v>13</v>
      </c>
      <c r="M1571" s="82"/>
      <c r="N1571" s="85">
        <v>584</v>
      </c>
      <c r="O1571" s="85"/>
    </row>
    <row r="1572" spans="1:15" ht="45" customHeight="1" x14ac:dyDescent="0.25">
      <c r="A1572" s="9" t="s">
        <v>606</v>
      </c>
      <c r="B1572" s="81" t="s">
        <v>613</v>
      </c>
      <c r="C1572" s="81"/>
      <c r="D1572" s="82">
        <f t="shared" si="7"/>
        <v>1</v>
      </c>
      <c r="E1572" s="82"/>
      <c r="F1572" s="83" t="s">
        <v>29</v>
      </c>
      <c r="G1572" s="83"/>
      <c r="H1572" s="84">
        <v>42227</v>
      </c>
      <c r="I1572" s="84"/>
      <c r="J1572" s="84">
        <v>42229</v>
      </c>
      <c r="K1572" s="84"/>
      <c r="L1572" s="82" t="s">
        <v>13</v>
      </c>
      <c r="M1572" s="82"/>
      <c r="N1572" s="85">
        <v>434.03</v>
      </c>
      <c r="O1572" s="85"/>
    </row>
    <row r="1573" spans="1:15" ht="45" customHeight="1" x14ac:dyDescent="0.25">
      <c r="A1573" s="9" t="s">
        <v>606</v>
      </c>
      <c r="B1573" s="81" t="s">
        <v>612</v>
      </c>
      <c r="C1573" s="81"/>
      <c r="D1573" s="82">
        <f t="shared" si="7"/>
        <v>1</v>
      </c>
      <c r="E1573" s="82"/>
      <c r="F1573" s="83" t="s">
        <v>29</v>
      </c>
      <c r="G1573" s="83"/>
      <c r="H1573" s="84">
        <v>42235</v>
      </c>
      <c r="I1573" s="84"/>
      <c r="J1573" s="84">
        <v>42149</v>
      </c>
      <c r="K1573" s="84"/>
      <c r="L1573" s="82" t="s">
        <v>13</v>
      </c>
      <c r="M1573" s="82"/>
      <c r="N1573" s="85">
        <v>344</v>
      </c>
      <c r="O1573" s="85"/>
    </row>
    <row r="1574" spans="1:15" ht="45" customHeight="1" x14ac:dyDescent="0.25">
      <c r="A1574" s="9" t="s">
        <v>606</v>
      </c>
      <c r="B1574" s="81" t="s">
        <v>613</v>
      </c>
      <c r="C1574" s="81"/>
      <c r="D1574" s="82">
        <f t="shared" si="7"/>
        <v>1</v>
      </c>
      <c r="E1574" s="82"/>
      <c r="F1574" s="83" t="s">
        <v>29</v>
      </c>
      <c r="G1574" s="83"/>
      <c r="H1574" s="84">
        <v>42215</v>
      </c>
      <c r="I1574" s="84"/>
      <c r="J1574" s="84">
        <v>42221</v>
      </c>
      <c r="K1574" s="84"/>
      <c r="L1574" s="82" t="s">
        <v>13</v>
      </c>
      <c r="M1574" s="82"/>
      <c r="N1574" s="85">
        <v>1060</v>
      </c>
      <c r="O1574" s="85"/>
    </row>
    <row r="1575" spans="1:15" ht="45" customHeight="1" x14ac:dyDescent="0.25">
      <c r="A1575" s="9" t="s">
        <v>606</v>
      </c>
      <c r="B1575" s="81" t="s">
        <v>613</v>
      </c>
      <c r="C1575" s="81"/>
      <c r="D1575" s="82">
        <f t="shared" si="7"/>
        <v>1</v>
      </c>
      <c r="E1575" s="82"/>
      <c r="F1575" s="83" t="s">
        <v>29</v>
      </c>
      <c r="G1575" s="83"/>
      <c r="H1575" s="84">
        <v>42227</v>
      </c>
      <c r="I1575" s="84"/>
      <c r="J1575" s="84">
        <v>42229</v>
      </c>
      <c r="K1575" s="84"/>
      <c r="L1575" s="82" t="s">
        <v>13</v>
      </c>
      <c r="M1575" s="82"/>
      <c r="N1575" s="85">
        <v>660</v>
      </c>
      <c r="O1575" s="85"/>
    </row>
    <row r="1576" spans="1:15" ht="45" customHeight="1" x14ac:dyDescent="0.25">
      <c r="A1576" s="9" t="s">
        <v>606</v>
      </c>
      <c r="B1576" s="81" t="s">
        <v>14</v>
      </c>
      <c r="C1576" s="81"/>
      <c r="D1576" s="82">
        <f t="shared" si="7"/>
        <v>1</v>
      </c>
      <c r="E1576" s="82"/>
      <c r="F1576" s="83" t="s">
        <v>15</v>
      </c>
      <c r="G1576" s="83"/>
      <c r="H1576" s="84">
        <v>42227</v>
      </c>
      <c r="I1576" s="84"/>
      <c r="J1576" s="84">
        <v>42227</v>
      </c>
      <c r="K1576" s="84"/>
      <c r="L1576" s="82" t="s">
        <v>13</v>
      </c>
      <c r="M1576" s="82"/>
      <c r="N1576" s="85">
        <v>42</v>
      </c>
      <c r="O1576" s="85"/>
    </row>
    <row r="1577" spans="1:15" ht="45" customHeight="1" x14ac:dyDescent="0.25">
      <c r="A1577" s="9" t="s">
        <v>606</v>
      </c>
      <c r="B1577" s="81" t="s">
        <v>614</v>
      </c>
      <c r="C1577" s="81"/>
      <c r="D1577" s="82">
        <f t="shared" si="7"/>
        <v>1</v>
      </c>
      <c r="E1577" s="82"/>
      <c r="F1577" s="83" t="s">
        <v>29</v>
      </c>
      <c r="G1577" s="83"/>
      <c r="H1577" s="84">
        <v>42247</v>
      </c>
      <c r="I1577" s="84"/>
      <c r="J1577" s="84">
        <v>42247</v>
      </c>
      <c r="K1577" s="84"/>
      <c r="L1577" s="82" t="s">
        <v>13</v>
      </c>
      <c r="M1577" s="82"/>
      <c r="N1577" s="85">
        <v>455.4</v>
      </c>
      <c r="O1577" s="85"/>
    </row>
    <row r="1578" spans="1:15" ht="45" customHeight="1" x14ac:dyDescent="0.25">
      <c r="A1578" s="9" t="s">
        <v>606</v>
      </c>
      <c r="B1578" s="81" t="s">
        <v>615</v>
      </c>
      <c r="C1578" s="81"/>
      <c r="D1578" s="82">
        <f t="shared" si="7"/>
        <v>1</v>
      </c>
      <c r="E1578" s="82"/>
      <c r="F1578" s="83" t="s">
        <v>29</v>
      </c>
      <c r="G1578" s="83"/>
      <c r="H1578" s="84">
        <v>42255</v>
      </c>
      <c r="I1578" s="84"/>
      <c r="J1578" s="84">
        <v>42255</v>
      </c>
      <c r="K1578" s="84"/>
      <c r="L1578" s="82" t="s">
        <v>13</v>
      </c>
      <c r="M1578" s="82"/>
      <c r="N1578" s="85">
        <v>455.4</v>
      </c>
      <c r="O1578" s="85"/>
    </row>
    <row r="1579" spans="1:15" ht="45" customHeight="1" x14ac:dyDescent="0.25">
      <c r="A1579" s="9" t="s">
        <v>606</v>
      </c>
      <c r="B1579" s="81" t="s">
        <v>615</v>
      </c>
      <c r="C1579" s="81"/>
      <c r="D1579" s="82">
        <f t="shared" si="7"/>
        <v>1</v>
      </c>
      <c r="E1579" s="82"/>
      <c r="F1579" s="83" t="s">
        <v>29</v>
      </c>
      <c r="G1579" s="83"/>
      <c r="H1579" s="84">
        <v>42255</v>
      </c>
      <c r="I1579" s="84"/>
      <c r="J1579" s="84">
        <v>42255</v>
      </c>
      <c r="K1579" s="84"/>
      <c r="L1579" s="82" t="s">
        <v>13</v>
      </c>
      <c r="M1579" s="82"/>
      <c r="N1579" s="85">
        <v>660</v>
      </c>
      <c r="O1579" s="85"/>
    </row>
    <row r="1580" spans="1:15" ht="45" customHeight="1" x14ac:dyDescent="0.25">
      <c r="A1580" s="9" t="s">
        <v>606</v>
      </c>
      <c r="B1580" s="81" t="s">
        <v>616</v>
      </c>
      <c r="C1580" s="81"/>
      <c r="D1580" s="82">
        <f t="shared" si="7"/>
        <v>1</v>
      </c>
      <c r="E1580" s="82"/>
      <c r="F1580" s="83" t="s">
        <v>29</v>
      </c>
      <c r="G1580" s="83"/>
      <c r="H1580" s="84">
        <v>42247</v>
      </c>
      <c r="I1580" s="84"/>
      <c r="J1580" s="84">
        <v>42247</v>
      </c>
      <c r="K1580" s="84"/>
      <c r="L1580" s="82" t="s">
        <v>13</v>
      </c>
      <c r="M1580" s="82"/>
      <c r="N1580" s="85">
        <v>335</v>
      </c>
      <c r="O1580" s="85"/>
    </row>
    <row r="1581" spans="1:15" ht="45" customHeight="1" x14ac:dyDescent="0.25">
      <c r="A1581" s="9" t="s">
        <v>606</v>
      </c>
      <c r="B1581" s="81" t="s">
        <v>14</v>
      </c>
      <c r="C1581" s="81"/>
      <c r="D1581" s="82">
        <f t="shared" si="7"/>
        <v>1</v>
      </c>
      <c r="E1581" s="82"/>
      <c r="F1581" s="83" t="s">
        <v>15</v>
      </c>
      <c r="G1581" s="83"/>
      <c r="H1581" s="84">
        <v>42247</v>
      </c>
      <c r="I1581" s="84"/>
      <c r="J1581" s="84">
        <v>42247</v>
      </c>
      <c r="K1581" s="84"/>
      <c r="L1581" s="82" t="s">
        <v>13</v>
      </c>
      <c r="M1581" s="82"/>
      <c r="N1581" s="85">
        <v>49</v>
      </c>
      <c r="O1581" s="85"/>
    </row>
    <row r="1582" spans="1:15" ht="45" customHeight="1" x14ac:dyDescent="0.25">
      <c r="A1582" s="9" t="s">
        <v>606</v>
      </c>
      <c r="B1582" s="81" t="s">
        <v>617</v>
      </c>
      <c r="C1582" s="81"/>
      <c r="D1582" s="82">
        <f t="shared" si="7"/>
        <v>1</v>
      </c>
      <c r="E1582" s="82"/>
      <c r="F1582" s="83" t="s">
        <v>29</v>
      </c>
      <c r="G1582" s="83"/>
      <c r="H1582" s="84">
        <v>42306</v>
      </c>
      <c r="I1582" s="84"/>
      <c r="J1582" s="84">
        <v>42306</v>
      </c>
      <c r="K1582" s="84"/>
      <c r="L1582" s="82" t="s">
        <v>13</v>
      </c>
      <c r="M1582" s="82"/>
      <c r="N1582" s="85">
        <v>584.01</v>
      </c>
      <c r="O1582" s="85"/>
    </row>
    <row r="1583" spans="1:15" ht="45" customHeight="1" x14ac:dyDescent="0.25">
      <c r="A1583" s="9" t="s">
        <v>606</v>
      </c>
      <c r="B1583" s="81" t="s">
        <v>617</v>
      </c>
      <c r="C1583" s="81"/>
      <c r="D1583" s="82">
        <f t="shared" si="7"/>
        <v>1</v>
      </c>
      <c r="E1583" s="82"/>
      <c r="F1583" s="83" t="s">
        <v>29</v>
      </c>
      <c r="G1583" s="83"/>
      <c r="H1583" s="84">
        <v>42306</v>
      </c>
      <c r="I1583" s="84"/>
      <c r="J1583" s="84">
        <v>42306</v>
      </c>
      <c r="K1583" s="84"/>
      <c r="L1583" s="82" t="s">
        <v>13</v>
      </c>
      <c r="M1583" s="82"/>
      <c r="N1583" s="85">
        <v>980</v>
      </c>
      <c r="O1583" s="85"/>
    </row>
    <row r="1584" spans="1:15" ht="45" customHeight="1" x14ac:dyDescent="0.25">
      <c r="A1584" s="9" t="s">
        <v>606</v>
      </c>
      <c r="B1584" s="81" t="s">
        <v>14</v>
      </c>
      <c r="C1584" s="81"/>
      <c r="D1584" s="82">
        <f t="shared" ref="D1584:D1647" si="8">C1584+1</f>
        <v>1</v>
      </c>
      <c r="E1584" s="82"/>
      <c r="F1584" s="83" t="s">
        <v>15</v>
      </c>
      <c r="G1584" s="83"/>
      <c r="H1584" s="84">
        <v>42306</v>
      </c>
      <c r="I1584" s="84"/>
      <c r="J1584" s="84">
        <v>42306</v>
      </c>
      <c r="K1584" s="84"/>
      <c r="L1584" s="82" t="s">
        <v>13</v>
      </c>
      <c r="M1584" s="82"/>
      <c r="N1584" s="85">
        <v>1330</v>
      </c>
      <c r="O1584" s="85"/>
    </row>
    <row r="1585" spans="1:16" ht="45" customHeight="1" x14ac:dyDescent="0.25">
      <c r="A1585" s="9" t="s">
        <v>606</v>
      </c>
      <c r="B1585" s="81" t="s">
        <v>14</v>
      </c>
      <c r="C1585" s="81"/>
      <c r="D1585" s="82">
        <f t="shared" si="8"/>
        <v>1</v>
      </c>
      <c r="E1585" s="82"/>
      <c r="F1585" s="83" t="s">
        <v>15</v>
      </c>
      <c r="G1585" s="83"/>
      <c r="H1585" s="84">
        <v>42277</v>
      </c>
      <c r="I1585" s="84"/>
      <c r="J1585" s="84">
        <v>42277</v>
      </c>
      <c r="K1585" s="84"/>
      <c r="L1585" s="82" t="s">
        <v>13</v>
      </c>
      <c r="M1585" s="82"/>
      <c r="N1585" s="85">
        <v>2350</v>
      </c>
      <c r="O1585" s="85"/>
    </row>
    <row r="1586" spans="1:16" ht="45" customHeight="1" x14ac:dyDescent="0.25">
      <c r="A1586" s="9" t="s">
        <v>606</v>
      </c>
      <c r="B1586" s="81" t="s">
        <v>618</v>
      </c>
      <c r="C1586" s="81"/>
      <c r="D1586" s="82">
        <f t="shared" si="8"/>
        <v>1</v>
      </c>
      <c r="E1586" s="82"/>
      <c r="F1586" s="83" t="s">
        <v>29</v>
      </c>
      <c r="G1586" s="83"/>
      <c r="H1586" s="84">
        <v>42366</v>
      </c>
      <c r="I1586" s="84"/>
      <c r="J1586" s="84">
        <v>42366</v>
      </c>
      <c r="K1586" s="84"/>
      <c r="L1586" s="82" t="s">
        <v>13</v>
      </c>
      <c r="M1586" s="82"/>
      <c r="N1586" s="85">
        <v>684.02</v>
      </c>
      <c r="O1586" s="85"/>
    </row>
    <row r="1587" spans="1:16" ht="45" customHeight="1" x14ac:dyDescent="0.25">
      <c r="A1587" s="9" t="s">
        <v>606</v>
      </c>
      <c r="B1587" s="81" t="s">
        <v>618</v>
      </c>
      <c r="C1587" s="81"/>
      <c r="D1587" s="82">
        <f t="shared" si="8"/>
        <v>1</v>
      </c>
      <c r="E1587" s="82"/>
      <c r="F1587" s="83" t="s">
        <v>29</v>
      </c>
      <c r="G1587" s="83"/>
      <c r="H1587" s="84">
        <v>42366</v>
      </c>
      <c r="I1587" s="84"/>
      <c r="J1587" s="84">
        <v>42366</v>
      </c>
      <c r="K1587" s="84"/>
      <c r="L1587" s="82" t="s">
        <v>13</v>
      </c>
      <c r="M1587" s="82"/>
      <c r="N1587" s="85">
        <v>623</v>
      </c>
      <c r="O1587" s="85"/>
    </row>
    <row r="1588" spans="1:16" ht="45" customHeight="1" x14ac:dyDescent="0.25">
      <c r="A1588" s="9" t="s">
        <v>606</v>
      </c>
      <c r="B1588" s="81" t="s">
        <v>14</v>
      </c>
      <c r="C1588" s="81"/>
      <c r="D1588" s="82">
        <f t="shared" si="8"/>
        <v>1</v>
      </c>
      <c r="E1588" s="82"/>
      <c r="F1588" s="83" t="s">
        <v>15</v>
      </c>
      <c r="G1588" s="83"/>
      <c r="H1588" s="84">
        <v>42366</v>
      </c>
      <c r="I1588" s="84"/>
      <c r="J1588" s="84">
        <v>42366</v>
      </c>
      <c r="K1588" s="84"/>
      <c r="L1588" s="82" t="s">
        <v>13</v>
      </c>
      <c r="M1588" s="82"/>
      <c r="N1588" s="85">
        <v>200</v>
      </c>
      <c r="O1588" s="85"/>
    </row>
    <row r="1589" spans="1:16" ht="45" customHeight="1" x14ac:dyDescent="0.25">
      <c r="A1589" s="9" t="s">
        <v>606</v>
      </c>
      <c r="B1589" s="81" t="s">
        <v>619</v>
      </c>
      <c r="C1589" s="81"/>
      <c r="D1589" s="82">
        <f t="shared" si="8"/>
        <v>1</v>
      </c>
      <c r="E1589" s="82"/>
      <c r="F1589" s="83" t="s">
        <v>29</v>
      </c>
      <c r="G1589" s="83"/>
      <c r="H1589" s="84">
        <v>42322</v>
      </c>
      <c r="I1589" s="84"/>
      <c r="J1589" s="84">
        <v>42325</v>
      </c>
      <c r="K1589" s="84"/>
      <c r="L1589" s="82" t="s">
        <v>13</v>
      </c>
      <c r="M1589" s="82"/>
      <c r="N1589" s="85">
        <v>591.1</v>
      </c>
      <c r="O1589" s="85"/>
    </row>
    <row r="1590" spans="1:16" ht="45" customHeight="1" x14ac:dyDescent="0.25">
      <c r="A1590" s="9" t="s">
        <v>606</v>
      </c>
      <c r="B1590" s="81" t="s">
        <v>620</v>
      </c>
      <c r="C1590" s="81"/>
      <c r="D1590" s="82">
        <f t="shared" si="8"/>
        <v>1</v>
      </c>
      <c r="E1590" s="82"/>
      <c r="F1590" s="83" t="s">
        <v>29</v>
      </c>
      <c r="G1590" s="83"/>
      <c r="H1590" s="84">
        <v>42304</v>
      </c>
      <c r="I1590" s="84"/>
      <c r="J1590" s="84">
        <v>42304</v>
      </c>
      <c r="K1590" s="84"/>
      <c r="L1590" s="82" t="s">
        <v>13</v>
      </c>
      <c r="M1590" s="82"/>
      <c r="N1590" s="85">
        <v>591.1</v>
      </c>
      <c r="O1590" s="85"/>
    </row>
    <row r="1591" spans="1:16" ht="45" customHeight="1" x14ac:dyDescent="0.25">
      <c r="A1591" s="9" t="s">
        <v>606</v>
      </c>
      <c r="B1591" s="81" t="s">
        <v>619</v>
      </c>
      <c r="C1591" s="81"/>
      <c r="D1591" s="82">
        <f t="shared" si="8"/>
        <v>1</v>
      </c>
      <c r="E1591" s="82"/>
      <c r="F1591" s="83" t="s">
        <v>29</v>
      </c>
      <c r="G1591" s="83"/>
      <c r="H1591" s="84">
        <v>42322</v>
      </c>
      <c r="I1591" s="84"/>
      <c r="J1591" s="84">
        <v>42325</v>
      </c>
      <c r="K1591" s="84"/>
      <c r="L1591" s="82" t="s">
        <v>13</v>
      </c>
      <c r="M1591" s="82"/>
      <c r="N1591" s="85">
        <v>269</v>
      </c>
      <c r="O1591" s="85"/>
    </row>
    <row r="1592" spans="1:16" ht="45" customHeight="1" x14ac:dyDescent="0.25">
      <c r="A1592" s="9" t="s">
        <v>606</v>
      </c>
      <c r="B1592" s="81" t="s">
        <v>620</v>
      </c>
      <c r="C1592" s="81"/>
      <c r="D1592" s="82">
        <f t="shared" si="8"/>
        <v>1</v>
      </c>
      <c r="E1592" s="82"/>
      <c r="F1592" s="83" t="s">
        <v>29</v>
      </c>
      <c r="G1592" s="83"/>
      <c r="H1592" s="84">
        <v>42304</v>
      </c>
      <c r="I1592" s="84"/>
      <c r="J1592" s="84">
        <v>42304</v>
      </c>
      <c r="K1592" s="84"/>
      <c r="L1592" s="82" t="s">
        <v>13</v>
      </c>
      <c r="M1592" s="82"/>
      <c r="N1592" s="85">
        <v>720</v>
      </c>
      <c r="O1592" s="85"/>
    </row>
    <row r="1593" spans="1:16" ht="45" customHeight="1" x14ac:dyDescent="0.25">
      <c r="A1593" s="9" t="s">
        <v>606</v>
      </c>
      <c r="B1593" s="81" t="s">
        <v>14</v>
      </c>
      <c r="C1593" s="81"/>
      <c r="D1593" s="82">
        <f t="shared" si="8"/>
        <v>1</v>
      </c>
      <c r="E1593" s="82"/>
      <c r="F1593" s="83" t="s">
        <v>15</v>
      </c>
      <c r="G1593" s="83"/>
      <c r="H1593" s="84">
        <v>42304</v>
      </c>
      <c r="I1593" s="84"/>
      <c r="J1593" s="84">
        <v>42304</v>
      </c>
      <c r="K1593" s="84"/>
      <c r="L1593" s="82" t="s">
        <v>13</v>
      </c>
      <c r="M1593" s="82"/>
      <c r="N1593" s="85">
        <v>234</v>
      </c>
      <c r="O1593" s="85"/>
    </row>
    <row r="1594" spans="1:16" ht="45" customHeight="1" x14ac:dyDescent="0.25">
      <c r="A1594" s="9" t="s">
        <v>606</v>
      </c>
      <c r="B1594" s="81" t="s">
        <v>621</v>
      </c>
      <c r="C1594" s="81"/>
      <c r="D1594" s="82">
        <f t="shared" si="8"/>
        <v>1</v>
      </c>
      <c r="E1594" s="82"/>
      <c r="F1594" s="83" t="s">
        <v>29</v>
      </c>
      <c r="G1594" s="83"/>
      <c r="H1594" s="84">
        <v>42334</v>
      </c>
      <c r="I1594" s="84"/>
      <c r="J1594" s="84">
        <v>42334</v>
      </c>
      <c r="K1594" s="84"/>
      <c r="L1594" s="82" t="s">
        <v>13</v>
      </c>
      <c r="M1594" s="82"/>
      <c r="N1594" s="85">
        <v>591.1</v>
      </c>
      <c r="O1594" s="85"/>
    </row>
    <row r="1595" spans="1:16" ht="45" customHeight="1" x14ac:dyDescent="0.25">
      <c r="A1595" s="9" t="s">
        <v>606</v>
      </c>
      <c r="B1595" s="81" t="s">
        <v>621</v>
      </c>
      <c r="C1595" s="81"/>
      <c r="D1595" s="82">
        <f t="shared" si="8"/>
        <v>1</v>
      </c>
      <c r="E1595" s="82"/>
      <c r="F1595" s="83" t="s">
        <v>29</v>
      </c>
      <c r="G1595" s="83"/>
      <c r="H1595" s="84">
        <v>42334</v>
      </c>
      <c r="I1595" s="84"/>
      <c r="J1595" s="84">
        <v>42334</v>
      </c>
      <c r="K1595" s="84"/>
      <c r="L1595" s="82" t="s">
        <v>13</v>
      </c>
      <c r="M1595" s="82"/>
      <c r="N1595" s="85">
        <v>580</v>
      </c>
      <c r="O1595" s="85"/>
    </row>
    <row r="1596" spans="1:16" ht="45" customHeight="1" x14ac:dyDescent="0.25">
      <c r="A1596" s="9" t="s">
        <v>606</v>
      </c>
      <c r="B1596" s="81" t="s">
        <v>14</v>
      </c>
      <c r="C1596" s="81"/>
      <c r="D1596" s="82">
        <f t="shared" si="8"/>
        <v>1</v>
      </c>
      <c r="E1596" s="82"/>
      <c r="F1596" s="83" t="s">
        <v>15</v>
      </c>
      <c r="G1596" s="83"/>
      <c r="H1596" s="84">
        <v>42333</v>
      </c>
      <c r="I1596" s="84"/>
      <c r="J1596" s="84">
        <v>42333</v>
      </c>
      <c r="K1596" s="84"/>
      <c r="L1596" s="82" t="s">
        <v>13</v>
      </c>
      <c r="M1596" s="82"/>
      <c r="N1596" s="85">
        <v>1400</v>
      </c>
      <c r="O1596" s="85"/>
    </row>
    <row r="1597" spans="1:16" ht="45" customHeight="1" x14ac:dyDescent="0.25">
      <c r="A1597" s="9" t="s">
        <v>606</v>
      </c>
      <c r="B1597" s="81" t="s">
        <v>14</v>
      </c>
      <c r="C1597" s="81"/>
      <c r="D1597" s="82">
        <f t="shared" si="8"/>
        <v>1</v>
      </c>
      <c r="E1597" s="82"/>
      <c r="F1597" s="83" t="s">
        <v>15</v>
      </c>
      <c r="G1597" s="83"/>
      <c r="H1597" s="84">
        <v>42303</v>
      </c>
      <c r="I1597" s="84"/>
      <c r="J1597" s="84">
        <v>42303</v>
      </c>
      <c r="K1597" s="84"/>
      <c r="L1597" s="82" t="s">
        <v>13</v>
      </c>
      <c r="M1597" s="82"/>
      <c r="N1597" s="85">
        <v>2200</v>
      </c>
      <c r="O1597" s="85"/>
      <c r="P1597" s="5">
        <f>SUM(N1478:N1597)</f>
        <v>66731.289999999994</v>
      </c>
    </row>
    <row r="1598" spans="1:16" ht="45" customHeight="1" x14ac:dyDescent="0.25">
      <c r="A1598" s="9" t="s">
        <v>622</v>
      </c>
      <c r="B1598" s="81" t="s">
        <v>623</v>
      </c>
      <c r="C1598" s="81"/>
      <c r="D1598" s="82">
        <f t="shared" si="8"/>
        <v>1</v>
      </c>
      <c r="E1598" s="82"/>
      <c r="F1598" s="83" t="s">
        <v>29</v>
      </c>
      <c r="G1598" s="83"/>
      <c r="H1598" s="84">
        <v>42101</v>
      </c>
      <c r="I1598" s="84"/>
      <c r="J1598" s="84">
        <v>42101</v>
      </c>
      <c r="K1598" s="84"/>
      <c r="L1598" s="82" t="s">
        <v>13</v>
      </c>
      <c r="M1598" s="82"/>
      <c r="N1598" s="85">
        <v>184</v>
      </c>
      <c r="O1598" s="85"/>
    </row>
    <row r="1599" spans="1:16" ht="45" customHeight="1" x14ac:dyDescent="0.25">
      <c r="A1599" s="9" t="s">
        <v>622</v>
      </c>
      <c r="B1599" s="81" t="s">
        <v>623</v>
      </c>
      <c r="C1599" s="81"/>
      <c r="D1599" s="82">
        <f t="shared" si="8"/>
        <v>1</v>
      </c>
      <c r="E1599" s="82"/>
      <c r="F1599" s="83" t="s">
        <v>29</v>
      </c>
      <c r="G1599" s="83"/>
      <c r="H1599" s="84">
        <v>42101</v>
      </c>
      <c r="I1599" s="84"/>
      <c r="J1599" s="84">
        <v>42101</v>
      </c>
      <c r="K1599" s="84"/>
      <c r="L1599" s="82" t="s">
        <v>13</v>
      </c>
      <c r="M1599" s="82"/>
      <c r="N1599" s="85">
        <v>174</v>
      </c>
      <c r="O1599" s="85"/>
    </row>
    <row r="1600" spans="1:16" ht="45" customHeight="1" x14ac:dyDescent="0.25">
      <c r="A1600" s="9" t="s">
        <v>622</v>
      </c>
      <c r="B1600" s="81" t="s">
        <v>14</v>
      </c>
      <c r="C1600" s="81"/>
      <c r="D1600" s="82">
        <f t="shared" si="8"/>
        <v>1</v>
      </c>
      <c r="E1600" s="82"/>
      <c r="F1600" s="83" t="s">
        <v>15</v>
      </c>
      <c r="G1600" s="83"/>
      <c r="H1600" s="84">
        <v>42101</v>
      </c>
      <c r="I1600" s="84"/>
      <c r="J1600" s="84">
        <v>42101</v>
      </c>
      <c r="K1600" s="84"/>
      <c r="L1600" s="82" t="s">
        <v>13</v>
      </c>
      <c r="M1600" s="82"/>
      <c r="N1600" s="85">
        <v>243</v>
      </c>
      <c r="O1600" s="85"/>
    </row>
    <row r="1601" spans="1:15" ht="45" customHeight="1" x14ac:dyDescent="0.25">
      <c r="A1601" s="9" t="s">
        <v>622</v>
      </c>
      <c r="B1601" s="81" t="s">
        <v>14</v>
      </c>
      <c r="C1601" s="81"/>
      <c r="D1601" s="82">
        <f t="shared" si="8"/>
        <v>1</v>
      </c>
      <c r="E1601" s="82"/>
      <c r="F1601" s="83" t="s">
        <v>15</v>
      </c>
      <c r="G1601" s="83"/>
      <c r="H1601" s="84">
        <v>42019</v>
      </c>
      <c r="I1601" s="84"/>
      <c r="J1601" s="84">
        <v>42019</v>
      </c>
      <c r="K1601" s="84"/>
      <c r="L1601" s="82" t="s">
        <v>13</v>
      </c>
      <c r="M1601" s="82"/>
      <c r="N1601" s="85">
        <v>191</v>
      </c>
      <c r="O1601" s="85"/>
    </row>
    <row r="1602" spans="1:15" ht="45" customHeight="1" x14ac:dyDescent="0.25">
      <c r="A1602" s="9" t="s">
        <v>622</v>
      </c>
      <c r="B1602" s="81" t="s">
        <v>624</v>
      </c>
      <c r="C1602" s="81"/>
      <c r="D1602" s="82">
        <f t="shared" si="8"/>
        <v>1</v>
      </c>
      <c r="E1602" s="82"/>
      <c r="F1602" s="83" t="s">
        <v>29</v>
      </c>
      <c r="G1602" s="83"/>
      <c r="H1602" s="84">
        <v>42117</v>
      </c>
      <c r="I1602" s="84"/>
      <c r="J1602" s="84">
        <v>42117</v>
      </c>
      <c r="K1602" s="84"/>
      <c r="L1602" s="82" t="s">
        <v>13</v>
      </c>
      <c r="M1602" s="82"/>
      <c r="N1602" s="85">
        <v>256</v>
      </c>
      <c r="O1602" s="85"/>
    </row>
    <row r="1603" spans="1:15" ht="45" customHeight="1" x14ac:dyDescent="0.25">
      <c r="A1603" s="9" t="s">
        <v>622</v>
      </c>
      <c r="B1603" s="81" t="s">
        <v>625</v>
      </c>
      <c r="C1603" s="81"/>
      <c r="D1603" s="82">
        <f t="shared" si="8"/>
        <v>1</v>
      </c>
      <c r="E1603" s="82"/>
      <c r="F1603" s="83" t="s">
        <v>29</v>
      </c>
      <c r="G1603" s="83"/>
      <c r="H1603" s="84">
        <v>42118</v>
      </c>
      <c r="I1603" s="84"/>
      <c r="J1603" s="84">
        <v>42118</v>
      </c>
      <c r="K1603" s="84"/>
      <c r="L1603" s="82" t="s">
        <v>13</v>
      </c>
      <c r="M1603" s="82"/>
      <c r="N1603" s="85">
        <v>184</v>
      </c>
      <c r="O1603" s="85"/>
    </row>
    <row r="1604" spans="1:15" ht="45" customHeight="1" x14ac:dyDescent="0.25">
      <c r="A1604" s="9" t="s">
        <v>622</v>
      </c>
      <c r="B1604" s="81" t="s">
        <v>624</v>
      </c>
      <c r="C1604" s="81"/>
      <c r="D1604" s="82">
        <f t="shared" si="8"/>
        <v>1</v>
      </c>
      <c r="E1604" s="82"/>
      <c r="F1604" s="83" t="s">
        <v>29</v>
      </c>
      <c r="G1604" s="83"/>
      <c r="H1604" s="84">
        <v>42117</v>
      </c>
      <c r="I1604" s="84"/>
      <c r="J1604" s="84">
        <v>42117</v>
      </c>
      <c r="K1604" s="84"/>
      <c r="L1604" s="82" t="s">
        <v>13</v>
      </c>
      <c r="M1604" s="82"/>
      <c r="N1604" s="85">
        <v>247</v>
      </c>
      <c r="O1604" s="85"/>
    </row>
    <row r="1605" spans="1:15" ht="45" customHeight="1" x14ac:dyDescent="0.25">
      <c r="A1605" s="9" t="s">
        <v>622</v>
      </c>
      <c r="B1605" s="81" t="s">
        <v>625</v>
      </c>
      <c r="C1605" s="81"/>
      <c r="D1605" s="82">
        <f t="shared" si="8"/>
        <v>1</v>
      </c>
      <c r="E1605" s="82"/>
      <c r="F1605" s="83" t="s">
        <v>29</v>
      </c>
      <c r="G1605" s="83"/>
      <c r="H1605" s="84">
        <v>42118</v>
      </c>
      <c r="I1605" s="84"/>
      <c r="J1605" s="84">
        <v>42118</v>
      </c>
      <c r="K1605" s="84"/>
      <c r="L1605" s="82" t="s">
        <v>13</v>
      </c>
      <c r="M1605" s="82"/>
      <c r="N1605" s="85">
        <v>240</v>
      </c>
      <c r="O1605" s="85"/>
    </row>
    <row r="1606" spans="1:15" ht="45" customHeight="1" x14ac:dyDescent="0.25">
      <c r="A1606" s="9" t="s">
        <v>622</v>
      </c>
      <c r="B1606" s="81" t="s">
        <v>625</v>
      </c>
      <c r="C1606" s="81"/>
      <c r="D1606" s="82">
        <f t="shared" si="8"/>
        <v>1</v>
      </c>
      <c r="E1606" s="82"/>
      <c r="F1606" s="83" t="s">
        <v>29</v>
      </c>
      <c r="G1606" s="83"/>
      <c r="H1606" s="84">
        <v>42118</v>
      </c>
      <c r="I1606" s="84"/>
      <c r="J1606" s="84">
        <v>42118</v>
      </c>
      <c r="K1606" s="84"/>
      <c r="L1606" s="82" t="s">
        <v>13</v>
      </c>
      <c r="M1606" s="82"/>
      <c r="N1606" s="85">
        <v>236</v>
      </c>
      <c r="O1606" s="85"/>
    </row>
    <row r="1607" spans="1:15" ht="45" customHeight="1" x14ac:dyDescent="0.25">
      <c r="A1607" s="9" t="s">
        <v>622</v>
      </c>
      <c r="B1607" s="81" t="s">
        <v>14</v>
      </c>
      <c r="C1607" s="81"/>
      <c r="D1607" s="82">
        <f t="shared" si="8"/>
        <v>1</v>
      </c>
      <c r="E1607" s="82"/>
      <c r="F1607" s="83" t="s">
        <v>15</v>
      </c>
      <c r="G1607" s="83"/>
      <c r="H1607" s="84">
        <v>42118</v>
      </c>
      <c r="I1607" s="84"/>
      <c r="J1607" s="84">
        <v>42118</v>
      </c>
      <c r="K1607" s="84"/>
      <c r="L1607" s="82" t="s">
        <v>13</v>
      </c>
      <c r="M1607" s="82"/>
      <c r="N1607" s="85">
        <v>105</v>
      </c>
      <c r="O1607" s="85"/>
    </row>
    <row r="1608" spans="1:15" ht="45" customHeight="1" x14ac:dyDescent="0.25">
      <c r="A1608" s="9" t="s">
        <v>622</v>
      </c>
      <c r="B1608" s="81" t="s">
        <v>626</v>
      </c>
      <c r="C1608" s="81"/>
      <c r="D1608" s="82">
        <f t="shared" si="8"/>
        <v>1</v>
      </c>
      <c r="E1608" s="82"/>
      <c r="F1608" s="83" t="s">
        <v>29</v>
      </c>
      <c r="G1608" s="83"/>
      <c r="H1608" s="84">
        <v>42111</v>
      </c>
      <c r="I1608" s="84"/>
      <c r="J1608" s="84">
        <v>42111</v>
      </c>
      <c r="K1608" s="84"/>
      <c r="L1608" s="82" t="s">
        <v>13</v>
      </c>
      <c r="M1608" s="82"/>
      <c r="N1608" s="85">
        <v>184</v>
      </c>
      <c r="O1608" s="85"/>
    </row>
    <row r="1609" spans="1:15" ht="45" customHeight="1" x14ac:dyDescent="0.25">
      <c r="A1609" s="9" t="s">
        <v>622</v>
      </c>
      <c r="B1609" s="81" t="s">
        <v>626</v>
      </c>
      <c r="C1609" s="81"/>
      <c r="D1609" s="82">
        <f t="shared" si="8"/>
        <v>1</v>
      </c>
      <c r="E1609" s="82"/>
      <c r="F1609" s="83" t="s">
        <v>29</v>
      </c>
      <c r="G1609" s="83"/>
      <c r="H1609" s="84">
        <v>42111</v>
      </c>
      <c r="I1609" s="84"/>
      <c r="J1609" s="84">
        <v>42111</v>
      </c>
      <c r="K1609" s="84"/>
      <c r="L1609" s="82" t="s">
        <v>13</v>
      </c>
      <c r="M1609" s="82"/>
      <c r="N1609" s="85">
        <v>230</v>
      </c>
      <c r="O1609" s="85"/>
    </row>
    <row r="1610" spans="1:15" ht="45" customHeight="1" x14ac:dyDescent="0.25">
      <c r="A1610" s="9" t="s">
        <v>622</v>
      </c>
      <c r="B1610" s="81" t="s">
        <v>626</v>
      </c>
      <c r="C1610" s="81"/>
      <c r="D1610" s="82">
        <f t="shared" si="8"/>
        <v>1</v>
      </c>
      <c r="E1610" s="82"/>
      <c r="F1610" s="83" t="s">
        <v>29</v>
      </c>
      <c r="G1610" s="83"/>
      <c r="H1610" s="84">
        <v>42111</v>
      </c>
      <c r="I1610" s="84"/>
      <c r="J1610" s="84">
        <v>42111</v>
      </c>
      <c r="K1610" s="84"/>
      <c r="L1610" s="82" t="s">
        <v>13</v>
      </c>
      <c r="M1610" s="82"/>
      <c r="N1610" s="85">
        <v>230</v>
      </c>
      <c r="O1610" s="85"/>
    </row>
    <row r="1611" spans="1:15" ht="45" customHeight="1" x14ac:dyDescent="0.25">
      <c r="A1611" s="9" t="s">
        <v>622</v>
      </c>
      <c r="B1611" s="81" t="s">
        <v>627</v>
      </c>
      <c r="C1611" s="81"/>
      <c r="D1611" s="82">
        <f t="shared" si="8"/>
        <v>1</v>
      </c>
      <c r="E1611" s="82"/>
      <c r="F1611" s="83" t="s">
        <v>29</v>
      </c>
      <c r="G1611" s="83"/>
      <c r="H1611" s="84">
        <v>42181</v>
      </c>
      <c r="I1611" s="84"/>
      <c r="J1611" s="84">
        <v>42181</v>
      </c>
      <c r="K1611" s="84"/>
      <c r="L1611" s="82" t="s">
        <v>13</v>
      </c>
      <c r="M1611" s="82"/>
      <c r="N1611" s="85">
        <v>184</v>
      </c>
      <c r="O1611" s="85"/>
    </row>
    <row r="1612" spans="1:15" ht="45" customHeight="1" x14ac:dyDescent="0.25">
      <c r="A1612" s="9" t="s">
        <v>622</v>
      </c>
      <c r="B1612" s="81" t="s">
        <v>627</v>
      </c>
      <c r="C1612" s="81"/>
      <c r="D1612" s="82">
        <f t="shared" si="8"/>
        <v>1</v>
      </c>
      <c r="E1612" s="82"/>
      <c r="F1612" s="83" t="s">
        <v>29</v>
      </c>
      <c r="G1612" s="83"/>
      <c r="H1612" s="84">
        <v>42181</v>
      </c>
      <c r="I1612" s="84"/>
      <c r="J1612" s="84">
        <v>42181</v>
      </c>
      <c r="K1612" s="84"/>
      <c r="L1612" s="82" t="s">
        <v>13</v>
      </c>
      <c r="M1612" s="82"/>
      <c r="N1612" s="85">
        <v>237</v>
      </c>
      <c r="O1612" s="85"/>
    </row>
    <row r="1613" spans="1:15" ht="45" customHeight="1" x14ac:dyDescent="0.25">
      <c r="A1613" s="9" t="s">
        <v>622</v>
      </c>
      <c r="B1613" s="81" t="s">
        <v>627</v>
      </c>
      <c r="C1613" s="81"/>
      <c r="D1613" s="82">
        <f t="shared" si="8"/>
        <v>1</v>
      </c>
      <c r="E1613" s="82"/>
      <c r="F1613" s="83" t="s">
        <v>29</v>
      </c>
      <c r="G1613" s="83"/>
      <c r="H1613" s="84">
        <v>42181</v>
      </c>
      <c r="I1613" s="84"/>
      <c r="J1613" s="84">
        <v>42181</v>
      </c>
      <c r="K1613" s="84"/>
      <c r="L1613" s="82" t="s">
        <v>13</v>
      </c>
      <c r="M1613" s="82"/>
      <c r="N1613" s="85">
        <v>474</v>
      </c>
      <c r="O1613" s="85"/>
    </row>
    <row r="1614" spans="1:15" ht="45" customHeight="1" x14ac:dyDescent="0.25">
      <c r="A1614" s="9" t="s">
        <v>622</v>
      </c>
      <c r="B1614" s="81" t="s">
        <v>628</v>
      </c>
      <c r="C1614" s="81"/>
      <c r="D1614" s="82">
        <f t="shared" si="8"/>
        <v>1</v>
      </c>
      <c r="E1614" s="82"/>
      <c r="F1614" s="83" t="s">
        <v>29</v>
      </c>
      <c r="G1614" s="83"/>
      <c r="H1614" s="84">
        <v>42131</v>
      </c>
      <c r="I1614" s="84"/>
      <c r="J1614" s="84">
        <v>42131</v>
      </c>
      <c r="K1614" s="84"/>
      <c r="L1614" s="82" t="s">
        <v>13</v>
      </c>
      <c r="M1614" s="82"/>
      <c r="N1614" s="85">
        <v>256</v>
      </c>
      <c r="O1614" s="85"/>
    </row>
    <row r="1615" spans="1:15" ht="45" customHeight="1" x14ac:dyDescent="0.25">
      <c r="A1615" s="9" t="s">
        <v>622</v>
      </c>
      <c r="B1615" s="81" t="s">
        <v>629</v>
      </c>
      <c r="C1615" s="81"/>
      <c r="D1615" s="82">
        <f t="shared" si="8"/>
        <v>1</v>
      </c>
      <c r="E1615" s="82"/>
      <c r="F1615" s="83" t="s">
        <v>29</v>
      </c>
      <c r="G1615" s="83"/>
      <c r="H1615" s="84">
        <v>42142</v>
      </c>
      <c r="I1615" s="84"/>
      <c r="J1615" s="84">
        <v>42142</v>
      </c>
      <c r="K1615" s="84"/>
      <c r="L1615" s="82" t="s">
        <v>13</v>
      </c>
      <c r="M1615" s="82"/>
      <c r="N1615" s="85">
        <v>184</v>
      </c>
      <c r="O1615" s="85"/>
    </row>
    <row r="1616" spans="1:15" ht="45" customHeight="1" x14ac:dyDescent="0.25">
      <c r="A1616" s="9" t="s">
        <v>622</v>
      </c>
      <c r="B1616" s="81" t="s">
        <v>630</v>
      </c>
      <c r="C1616" s="81"/>
      <c r="D1616" s="82">
        <f t="shared" si="8"/>
        <v>1</v>
      </c>
      <c r="E1616" s="82"/>
      <c r="F1616" s="83" t="s">
        <v>29</v>
      </c>
      <c r="G1616" s="83"/>
      <c r="H1616" s="84">
        <v>42142</v>
      </c>
      <c r="I1616" s="84"/>
      <c r="J1616" s="84">
        <v>42142</v>
      </c>
      <c r="K1616" s="84"/>
      <c r="L1616" s="82" t="s">
        <v>13</v>
      </c>
      <c r="M1616" s="82"/>
      <c r="N1616" s="85">
        <v>244.5</v>
      </c>
      <c r="O1616" s="85"/>
    </row>
    <row r="1617" spans="1:15" ht="45" customHeight="1" x14ac:dyDescent="0.25">
      <c r="A1617" s="9" t="s">
        <v>622</v>
      </c>
      <c r="B1617" s="81" t="s">
        <v>628</v>
      </c>
      <c r="C1617" s="81"/>
      <c r="D1617" s="82">
        <f t="shared" si="8"/>
        <v>1</v>
      </c>
      <c r="E1617" s="82"/>
      <c r="F1617" s="83" t="s">
        <v>29</v>
      </c>
      <c r="G1617" s="83"/>
      <c r="H1617" s="84">
        <v>42131</v>
      </c>
      <c r="I1617" s="84"/>
      <c r="J1617" s="84">
        <v>42131</v>
      </c>
      <c r="K1617" s="84"/>
      <c r="L1617" s="82" t="s">
        <v>13</v>
      </c>
      <c r="M1617" s="82"/>
      <c r="N1617" s="85">
        <v>107</v>
      </c>
      <c r="O1617" s="85"/>
    </row>
    <row r="1618" spans="1:15" ht="45" customHeight="1" x14ac:dyDescent="0.25">
      <c r="A1618" s="9" t="s">
        <v>622</v>
      </c>
      <c r="B1618" s="81" t="s">
        <v>629</v>
      </c>
      <c r="C1618" s="81"/>
      <c r="D1618" s="82">
        <f t="shared" si="8"/>
        <v>1</v>
      </c>
      <c r="E1618" s="82"/>
      <c r="F1618" s="83" t="s">
        <v>29</v>
      </c>
      <c r="G1618" s="83"/>
      <c r="H1618" s="84">
        <v>42142</v>
      </c>
      <c r="I1618" s="84"/>
      <c r="J1618" s="84">
        <v>42142</v>
      </c>
      <c r="K1618" s="84"/>
      <c r="L1618" s="82" t="s">
        <v>13</v>
      </c>
      <c r="M1618" s="82"/>
      <c r="N1618" s="85">
        <v>244.5</v>
      </c>
      <c r="O1618" s="85"/>
    </row>
    <row r="1619" spans="1:15" ht="45" customHeight="1" x14ac:dyDescent="0.25">
      <c r="A1619" s="9" t="s">
        <v>622</v>
      </c>
      <c r="B1619" s="81" t="s">
        <v>628</v>
      </c>
      <c r="C1619" s="81"/>
      <c r="D1619" s="82">
        <f t="shared" si="8"/>
        <v>1</v>
      </c>
      <c r="E1619" s="82"/>
      <c r="F1619" s="83" t="s">
        <v>29</v>
      </c>
      <c r="G1619" s="83"/>
      <c r="H1619" s="84">
        <v>42131</v>
      </c>
      <c r="I1619" s="84"/>
      <c r="J1619" s="84">
        <v>42131</v>
      </c>
      <c r="K1619" s="84"/>
      <c r="L1619" s="82" t="s">
        <v>13</v>
      </c>
      <c r="M1619" s="82"/>
      <c r="N1619" s="85">
        <v>60</v>
      </c>
      <c r="O1619" s="85"/>
    </row>
    <row r="1620" spans="1:15" ht="45" customHeight="1" x14ac:dyDescent="0.25">
      <c r="A1620" s="9" t="s">
        <v>622</v>
      </c>
      <c r="B1620" s="81" t="s">
        <v>631</v>
      </c>
      <c r="C1620" s="81"/>
      <c r="D1620" s="82">
        <f t="shared" si="8"/>
        <v>1</v>
      </c>
      <c r="E1620" s="82"/>
      <c r="F1620" s="83" t="s">
        <v>29</v>
      </c>
      <c r="G1620" s="83"/>
      <c r="H1620" s="84">
        <v>42195</v>
      </c>
      <c r="I1620" s="84"/>
      <c r="J1620" s="84">
        <v>42195</v>
      </c>
      <c r="K1620" s="84"/>
      <c r="L1620" s="82" t="s">
        <v>13</v>
      </c>
      <c r="M1620" s="82"/>
      <c r="N1620" s="85">
        <v>346</v>
      </c>
      <c r="O1620" s="85"/>
    </row>
    <row r="1621" spans="1:15" ht="45" customHeight="1" x14ac:dyDescent="0.25">
      <c r="A1621" s="9" t="s">
        <v>622</v>
      </c>
      <c r="B1621" s="81" t="s">
        <v>632</v>
      </c>
      <c r="C1621" s="81"/>
      <c r="D1621" s="82">
        <f t="shared" si="8"/>
        <v>1</v>
      </c>
      <c r="E1621" s="82"/>
      <c r="F1621" s="83" t="s">
        <v>29</v>
      </c>
      <c r="G1621" s="83"/>
      <c r="H1621" s="84">
        <v>42187</v>
      </c>
      <c r="I1621" s="84"/>
      <c r="J1621" s="84">
        <v>42187</v>
      </c>
      <c r="K1621" s="84"/>
      <c r="L1621" s="82" t="s">
        <v>13</v>
      </c>
      <c r="M1621" s="82"/>
      <c r="N1621" s="85">
        <v>321</v>
      </c>
      <c r="O1621" s="85"/>
    </row>
    <row r="1622" spans="1:15" ht="45" customHeight="1" x14ac:dyDescent="0.25">
      <c r="A1622" s="9" t="s">
        <v>622</v>
      </c>
      <c r="B1622" s="81" t="s">
        <v>632</v>
      </c>
      <c r="C1622" s="81"/>
      <c r="D1622" s="82">
        <f t="shared" si="8"/>
        <v>1</v>
      </c>
      <c r="E1622" s="82"/>
      <c r="F1622" s="83" t="s">
        <v>29</v>
      </c>
      <c r="G1622" s="83"/>
      <c r="H1622" s="84">
        <v>42187</v>
      </c>
      <c r="I1622" s="84"/>
      <c r="J1622" s="84">
        <v>42187</v>
      </c>
      <c r="K1622" s="84"/>
      <c r="L1622" s="82" t="s">
        <v>13</v>
      </c>
      <c r="M1622" s="82"/>
      <c r="N1622" s="85">
        <v>260</v>
      </c>
      <c r="O1622" s="85"/>
    </row>
    <row r="1623" spans="1:15" ht="45" customHeight="1" x14ac:dyDescent="0.25">
      <c r="A1623" s="9" t="s">
        <v>622</v>
      </c>
      <c r="B1623" s="81" t="s">
        <v>631</v>
      </c>
      <c r="C1623" s="81"/>
      <c r="D1623" s="82">
        <f t="shared" si="8"/>
        <v>1</v>
      </c>
      <c r="E1623" s="82"/>
      <c r="F1623" s="83" t="s">
        <v>29</v>
      </c>
      <c r="G1623" s="83"/>
      <c r="H1623" s="84">
        <v>42195</v>
      </c>
      <c r="I1623" s="84"/>
      <c r="J1623" s="84">
        <v>42195</v>
      </c>
      <c r="K1623" s="84"/>
      <c r="L1623" s="82" t="s">
        <v>13</v>
      </c>
      <c r="M1623" s="82"/>
      <c r="N1623" s="85">
        <v>200</v>
      </c>
      <c r="O1623" s="85"/>
    </row>
    <row r="1624" spans="1:15" ht="45" customHeight="1" x14ac:dyDescent="0.25">
      <c r="A1624" s="9" t="s">
        <v>622</v>
      </c>
      <c r="B1624" s="81" t="s">
        <v>633</v>
      </c>
      <c r="C1624" s="81"/>
      <c r="D1624" s="82">
        <f t="shared" si="8"/>
        <v>1</v>
      </c>
      <c r="E1624" s="82"/>
      <c r="F1624" s="83" t="s">
        <v>29</v>
      </c>
      <c r="G1624" s="83"/>
      <c r="H1624" s="84">
        <v>42173</v>
      </c>
      <c r="I1624" s="84"/>
      <c r="J1624" s="84">
        <v>42173</v>
      </c>
      <c r="K1624" s="84"/>
      <c r="L1624" s="82" t="s">
        <v>13</v>
      </c>
      <c r="M1624" s="82"/>
      <c r="N1624" s="85">
        <v>52</v>
      </c>
      <c r="O1624" s="85"/>
    </row>
    <row r="1625" spans="1:15" ht="45" customHeight="1" x14ac:dyDescent="0.25">
      <c r="A1625" s="9" t="s">
        <v>622</v>
      </c>
      <c r="B1625" s="81" t="s">
        <v>633</v>
      </c>
      <c r="C1625" s="81"/>
      <c r="D1625" s="82">
        <f t="shared" si="8"/>
        <v>1</v>
      </c>
      <c r="E1625" s="82"/>
      <c r="F1625" s="83" t="s">
        <v>29</v>
      </c>
      <c r="G1625" s="83"/>
      <c r="H1625" s="84">
        <v>42173</v>
      </c>
      <c r="I1625" s="84"/>
      <c r="J1625" s="84">
        <v>42173</v>
      </c>
      <c r="K1625" s="84"/>
      <c r="L1625" s="82" t="s">
        <v>13</v>
      </c>
      <c r="M1625" s="82"/>
      <c r="N1625" s="85">
        <v>236</v>
      </c>
      <c r="O1625" s="85"/>
    </row>
    <row r="1626" spans="1:15" ht="45" customHeight="1" x14ac:dyDescent="0.25">
      <c r="A1626" s="9" t="s">
        <v>622</v>
      </c>
      <c r="B1626" s="81" t="s">
        <v>634</v>
      </c>
      <c r="C1626" s="81"/>
      <c r="D1626" s="82">
        <f t="shared" si="8"/>
        <v>1</v>
      </c>
      <c r="E1626" s="82"/>
      <c r="F1626" s="83" t="s">
        <v>29</v>
      </c>
      <c r="G1626" s="83"/>
      <c r="H1626" s="84">
        <v>42254</v>
      </c>
      <c r="I1626" s="84"/>
      <c r="J1626" s="84">
        <v>42254</v>
      </c>
      <c r="K1626" s="84"/>
      <c r="L1626" s="82" t="s">
        <v>13</v>
      </c>
      <c r="M1626" s="82"/>
      <c r="N1626" s="85">
        <v>144</v>
      </c>
      <c r="O1626" s="85"/>
    </row>
    <row r="1627" spans="1:15" ht="45" customHeight="1" x14ac:dyDescent="0.25">
      <c r="A1627" s="9" t="s">
        <v>622</v>
      </c>
      <c r="B1627" s="81" t="s">
        <v>634</v>
      </c>
      <c r="C1627" s="81"/>
      <c r="D1627" s="82">
        <f t="shared" si="8"/>
        <v>1</v>
      </c>
      <c r="E1627" s="82"/>
      <c r="F1627" s="83" t="s">
        <v>29</v>
      </c>
      <c r="G1627" s="83"/>
      <c r="H1627" s="84">
        <v>42254</v>
      </c>
      <c r="I1627" s="84"/>
      <c r="J1627" s="84">
        <v>42254</v>
      </c>
      <c r="K1627" s="84"/>
      <c r="L1627" s="82" t="s">
        <v>13</v>
      </c>
      <c r="M1627" s="82"/>
      <c r="N1627" s="85">
        <v>319</v>
      </c>
      <c r="O1627" s="85"/>
    </row>
    <row r="1628" spans="1:15" ht="45" customHeight="1" x14ac:dyDescent="0.25">
      <c r="A1628" s="9" t="s">
        <v>622</v>
      </c>
      <c r="B1628" s="81" t="s">
        <v>14</v>
      </c>
      <c r="C1628" s="81"/>
      <c r="D1628" s="82">
        <f t="shared" si="8"/>
        <v>1</v>
      </c>
      <c r="E1628" s="82"/>
      <c r="F1628" s="83" t="s">
        <v>15</v>
      </c>
      <c r="G1628" s="83"/>
      <c r="H1628" s="84">
        <v>42254</v>
      </c>
      <c r="I1628" s="84"/>
      <c r="J1628" s="84">
        <v>42254</v>
      </c>
      <c r="K1628" s="84"/>
      <c r="L1628" s="82" t="s">
        <v>13</v>
      </c>
      <c r="M1628" s="82"/>
      <c r="N1628" s="85">
        <v>67.5</v>
      </c>
      <c r="O1628" s="85"/>
    </row>
    <row r="1629" spans="1:15" ht="45" customHeight="1" x14ac:dyDescent="0.25">
      <c r="A1629" s="9" t="s">
        <v>622</v>
      </c>
      <c r="B1629" s="81" t="s">
        <v>635</v>
      </c>
      <c r="C1629" s="81"/>
      <c r="D1629" s="82">
        <f t="shared" si="8"/>
        <v>1</v>
      </c>
      <c r="E1629" s="82"/>
      <c r="F1629" s="83" t="s">
        <v>29</v>
      </c>
      <c r="G1629" s="83"/>
      <c r="H1629" s="84">
        <v>42213</v>
      </c>
      <c r="I1629" s="84"/>
      <c r="J1629" s="84">
        <v>42213</v>
      </c>
      <c r="K1629" s="84"/>
      <c r="L1629" s="82" t="s">
        <v>13</v>
      </c>
      <c r="M1629" s="82"/>
      <c r="N1629" s="85">
        <v>184</v>
      </c>
      <c r="O1629" s="85"/>
    </row>
    <row r="1630" spans="1:15" ht="45" customHeight="1" x14ac:dyDescent="0.25">
      <c r="A1630" s="9" t="s">
        <v>622</v>
      </c>
      <c r="B1630" s="81" t="s">
        <v>636</v>
      </c>
      <c r="C1630" s="81"/>
      <c r="D1630" s="82">
        <f t="shared" si="8"/>
        <v>1</v>
      </c>
      <c r="E1630" s="82"/>
      <c r="F1630" s="83" t="s">
        <v>29</v>
      </c>
      <c r="G1630" s="83"/>
      <c r="H1630" s="84">
        <v>42222</v>
      </c>
      <c r="I1630" s="84"/>
      <c r="J1630" s="84">
        <v>42222</v>
      </c>
      <c r="K1630" s="84"/>
      <c r="L1630" s="82" t="s">
        <v>13</v>
      </c>
      <c r="M1630" s="82"/>
      <c r="N1630" s="85">
        <v>228</v>
      </c>
      <c r="O1630" s="85"/>
    </row>
    <row r="1631" spans="1:15" ht="45" customHeight="1" x14ac:dyDescent="0.25">
      <c r="A1631" s="9" t="s">
        <v>622</v>
      </c>
      <c r="B1631" s="81" t="s">
        <v>636</v>
      </c>
      <c r="C1631" s="81"/>
      <c r="D1631" s="82">
        <f t="shared" si="8"/>
        <v>1</v>
      </c>
      <c r="E1631" s="82"/>
      <c r="F1631" s="83" t="s">
        <v>29</v>
      </c>
      <c r="G1631" s="83"/>
      <c r="H1631" s="84">
        <v>42221</v>
      </c>
      <c r="I1631" s="84"/>
      <c r="J1631" s="84">
        <v>42221</v>
      </c>
      <c r="K1631" s="84"/>
      <c r="L1631" s="82" t="s">
        <v>13</v>
      </c>
      <c r="M1631" s="82"/>
      <c r="N1631" s="85">
        <v>306</v>
      </c>
      <c r="O1631" s="85"/>
    </row>
    <row r="1632" spans="1:15" ht="45" customHeight="1" x14ac:dyDescent="0.25">
      <c r="A1632" s="9" t="s">
        <v>622</v>
      </c>
      <c r="B1632" s="81" t="s">
        <v>635</v>
      </c>
      <c r="C1632" s="81"/>
      <c r="D1632" s="82">
        <f t="shared" si="8"/>
        <v>1</v>
      </c>
      <c r="E1632" s="82"/>
      <c r="F1632" s="83" t="s">
        <v>29</v>
      </c>
      <c r="G1632" s="83"/>
      <c r="H1632" s="84">
        <v>42213</v>
      </c>
      <c r="I1632" s="84"/>
      <c r="J1632" s="84">
        <v>42213</v>
      </c>
      <c r="K1632" s="84"/>
      <c r="L1632" s="82" t="s">
        <v>13</v>
      </c>
      <c r="M1632" s="82"/>
      <c r="N1632" s="85">
        <v>316</v>
      </c>
      <c r="O1632" s="85"/>
    </row>
    <row r="1633" spans="1:15" ht="45" customHeight="1" x14ac:dyDescent="0.25">
      <c r="A1633" s="9" t="s">
        <v>622</v>
      </c>
      <c r="B1633" s="81" t="s">
        <v>636</v>
      </c>
      <c r="C1633" s="81"/>
      <c r="D1633" s="82">
        <f t="shared" si="8"/>
        <v>1</v>
      </c>
      <c r="E1633" s="82"/>
      <c r="F1633" s="83" t="s">
        <v>29</v>
      </c>
      <c r="G1633" s="83"/>
      <c r="H1633" s="84">
        <v>42222</v>
      </c>
      <c r="I1633" s="84"/>
      <c r="J1633" s="84">
        <v>42222</v>
      </c>
      <c r="K1633" s="84"/>
      <c r="L1633" s="82" t="s">
        <v>13</v>
      </c>
      <c r="M1633" s="82"/>
      <c r="N1633" s="85">
        <v>320</v>
      </c>
      <c r="O1633" s="85"/>
    </row>
    <row r="1634" spans="1:15" ht="45" customHeight="1" x14ac:dyDescent="0.25">
      <c r="A1634" s="9" t="s">
        <v>622</v>
      </c>
      <c r="B1634" s="81" t="s">
        <v>636</v>
      </c>
      <c r="C1634" s="81"/>
      <c r="D1634" s="82">
        <f t="shared" si="8"/>
        <v>1</v>
      </c>
      <c r="E1634" s="82"/>
      <c r="F1634" s="83" t="s">
        <v>29</v>
      </c>
      <c r="G1634" s="83"/>
      <c r="H1634" s="84">
        <v>42221</v>
      </c>
      <c r="I1634" s="84"/>
      <c r="J1634" s="84">
        <v>42221</v>
      </c>
      <c r="K1634" s="84"/>
      <c r="L1634" s="82" t="s">
        <v>13</v>
      </c>
      <c r="M1634" s="82"/>
      <c r="N1634" s="85">
        <v>290</v>
      </c>
      <c r="O1634" s="85"/>
    </row>
    <row r="1635" spans="1:15" ht="45" customHeight="1" x14ac:dyDescent="0.25">
      <c r="A1635" s="9" t="s">
        <v>622</v>
      </c>
      <c r="B1635" s="81" t="s">
        <v>14</v>
      </c>
      <c r="C1635" s="81"/>
      <c r="D1635" s="82">
        <f t="shared" si="8"/>
        <v>1</v>
      </c>
      <c r="E1635" s="82"/>
      <c r="F1635" s="83" t="s">
        <v>15</v>
      </c>
      <c r="G1635" s="83"/>
      <c r="H1635" s="84">
        <v>42221</v>
      </c>
      <c r="I1635" s="84"/>
      <c r="J1635" s="84">
        <v>42221</v>
      </c>
      <c r="K1635" s="84"/>
      <c r="L1635" s="82" t="s">
        <v>13</v>
      </c>
      <c r="M1635" s="82"/>
      <c r="N1635" s="85">
        <v>16</v>
      </c>
      <c r="O1635" s="85"/>
    </row>
    <row r="1636" spans="1:15" ht="45" customHeight="1" x14ac:dyDescent="0.25">
      <c r="A1636" s="9" t="s">
        <v>622</v>
      </c>
      <c r="B1636" s="81" t="s">
        <v>637</v>
      </c>
      <c r="C1636" s="81"/>
      <c r="D1636" s="82">
        <f t="shared" si="8"/>
        <v>1</v>
      </c>
      <c r="E1636" s="82"/>
      <c r="F1636" s="83" t="s">
        <v>29</v>
      </c>
      <c r="G1636" s="83"/>
      <c r="H1636" s="84">
        <v>42265</v>
      </c>
      <c r="I1636" s="84"/>
      <c r="J1636" s="84">
        <v>42265</v>
      </c>
      <c r="K1636" s="84"/>
      <c r="L1636" s="82" t="s">
        <v>13</v>
      </c>
      <c r="M1636" s="82"/>
      <c r="N1636" s="85">
        <v>144</v>
      </c>
      <c r="O1636" s="85"/>
    </row>
    <row r="1637" spans="1:15" ht="45" customHeight="1" x14ac:dyDescent="0.25">
      <c r="A1637" s="9" t="s">
        <v>622</v>
      </c>
      <c r="B1637" s="81" t="s">
        <v>637</v>
      </c>
      <c r="C1637" s="81"/>
      <c r="D1637" s="82">
        <f t="shared" si="8"/>
        <v>1</v>
      </c>
      <c r="E1637" s="82"/>
      <c r="F1637" s="83" t="s">
        <v>29</v>
      </c>
      <c r="G1637" s="83"/>
      <c r="H1637" s="84">
        <v>42272</v>
      </c>
      <c r="I1637" s="84"/>
      <c r="J1637" s="84">
        <v>42272</v>
      </c>
      <c r="K1637" s="84"/>
      <c r="L1637" s="82" t="s">
        <v>13</v>
      </c>
      <c r="M1637" s="82"/>
      <c r="N1637" s="85">
        <v>356</v>
      </c>
      <c r="O1637" s="85"/>
    </row>
    <row r="1638" spans="1:15" ht="45" customHeight="1" x14ac:dyDescent="0.25">
      <c r="A1638" s="9" t="s">
        <v>622</v>
      </c>
      <c r="B1638" s="81" t="s">
        <v>636</v>
      </c>
      <c r="C1638" s="81"/>
      <c r="D1638" s="82">
        <f t="shared" si="8"/>
        <v>1</v>
      </c>
      <c r="E1638" s="82"/>
      <c r="F1638" s="83" t="s">
        <v>29</v>
      </c>
      <c r="G1638" s="83"/>
      <c r="H1638" s="84">
        <v>42261</v>
      </c>
      <c r="I1638" s="84"/>
      <c r="J1638" s="84">
        <v>42261</v>
      </c>
      <c r="K1638" s="84"/>
      <c r="L1638" s="82" t="s">
        <v>13</v>
      </c>
      <c r="M1638" s="82"/>
      <c r="N1638" s="85">
        <v>184</v>
      </c>
      <c r="O1638" s="85"/>
    </row>
    <row r="1639" spans="1:15" ht="45" customHeight="1" x14ac:dyDescent="0.25">
      <c r="A1639" s="9" t="s">
        <v>622</v>
      </c>
      <c r="B1639" s="81" t="s">
        <v>637</v>
      </c>
      <c r="C1639" s="81"/>
      <c r="D1639" s="82">
        <f t="shared" si="8"/>
        <v>1</v>
      </c>
      <c r="E1639" s="82"/>
      <c r="F1639" s="83" t="s">
        <v>29</v>
      </c>
      <c r="G1639" s="83"/>
      <c r="H1639" s="84">
        <v>42265</v>
      </c>
      <c r="I1639" s="84"/>
      <c r="J1639" s="84">
        <v>42265</v>
      </c>
      <c r="K1639" s="84"/>
      <c r="L1639" s="82" t="s">
        <v>13</v>
      </c>
      <c r="M1639" s="82"/>
      <c r="N1639" s="85">
        <v>320</v>
      </c>
      <c r="O1639" s="85"/>
    </row>
    <row r="1640" spans="1:15" ht="45" customHeight="1" x14ac:dyDescent="0.25">
      <c r="A1640" s="9" t="s">
        <v>622</v>
      </c>
      <c r="B1640" s="81" t="s">
        <v>637</v>
      </c>
      <c r="C1640" s="81"/>
      <c r="D1640" s="82">
        <f t="shared" si="8"/>
        <v>1</v>
      </c>
      <c r="E1640" s="82"/>
      <c r="F1640" s="83" t="s">
        <v>29</v>
      </c>
      <c r="G1640" s="83"/>
      <c r="H1640" s="84">
        <v>42272</v>
      </c>
      <c r="I1640" s="84"/>
      <c r="J1640" s="84">
        <v>42272</v>
      </c>
      <c r="K1640" s="84"/>
      <c r="L1640" s="82" t="s">
        <v>13</v>
      </c>
      <c r="M1640" s="82"/>
      <c r="N1640" s="85">
        <v>260</v>
      </c>
      <c r="O1640" s="85"/>
    </row>
    <row r="1641" spans="1:15" ht="45" customHeight="1" x14ac:dyDescent="0.25">
      <c r="A1641" s="9" t="s">
        <v>622</v>
      </c>
      <c r="B1641" s="81" t="s">
        <v>636</v>
      </c>
      <c r="C1641" s="81"/>
      <c r="D1641" s="82">
        <f t="shared" si="8"/>
        <v>1</v>
      </c>
      <c r="E1641" s="82"/>
      <c r="F1641" s="83" t="s">
        <v>29</v>
      </c>
      <c r="G1641" s="83"/>
      <c r="H1641" s="84">
        <v>42261</v>
      </c>
      <c r="I1641" s="84"/>
      <c r="J1641" s="84">
        <v>42261</v>
      </c>
      <c r="K1641" s="84"/>
      <c r="L1641" s="82" t="s">
        <v>13</v>
      </c>
      <c r="M1641" s="82"/>
      <c r="N1641" s="85">
        <v>320</v>
      </c>
      <c r="O1641" s="85"/>
    </row>
    <row r="1642" spans="1:15" ht="45" customHeight="1" x14ac:dyDescent="0.25">
      <c r="A1642" s="9" t="s">
        <v>622</v>
      </c>
      <c r="B1642" s="81" t="s">
        <v>638</v>
      </c>
      <c r="C1642" s="81"/>
      <c r="D1642" s="82">
        <f t="shared" si="8"/>
        <v>1</v>
      </c>
      <c r="E1642" s="82"/>
      <c r="F1642" s="83" t="s">
        <v>29</v>
      </c>
      <c r="G1642" s="83"/>
      <c r="H1642" s="84">
        <v>42237</v>
      </c>
      <c r="I1642" s="84"/>
      <c r="J1642" s="84">
        <v>42237</v>
      </c>
      <c r="K1642" s="84"/>
      <c r="L1642" s="82" t="s">
        <v>13</v>
      </c>
      <c r="M1642" s="82"/>
      <c r="N1642" s="85">
        <v>184</v>
      </c>
      <c r="O1642" s="85"/>
    </row>
    <row r="1643" spans="1:15" ht="45" customHeight="1" x14ac:dyDescent="0.25">
      <c r="A1643" s="9" t="s">
        <v>622</v>
      </c>
      <c r="B1643" s="81" t="s">
        <v>638</v>
      </c>
      <c r="C1643" s="81"/>
      <c r="D1643" s="82">
        <f t="shared" si="8"/>
        <v>1</v>
      </c>
      <c r="E1643" s="82"/>
      <c r="F1643" s="83" t="s">
        <v>29</v>
      </c>
      <c r="G1643" s="83"/>
      <c r="H1643" s="84">
        <v>42237</v>
      </c>
      <c r="I1643" s="84"/>
      <c r="J1643" s="84">
        <v>42237</v>
      </c>
      <c r="K1643" s="84"/>
      <c r="L1643" s="82" t="s">
        <v>13</v>
      </c>
      <c r="M1643" s="82"/>
      <c r="N1643" s="85">
        <v>177</v>
      </c>
      <c r="O1643" s="85"/>
    </row>
    <row r="1644" spans="1:15" ht="45" customHeight="1" x14ac:dyDescent="0.25">
      <c r="A1644" s="9" t="s">
        <v>622</v>
      </c>
      <c r="B1644" s="81" t="s">
        <v>639</v>
      </c>
      <c r="C1644" s="81"/>
      <c r="D1644" s="82">
        <f t="shared" si="8"/>
        <v>1</v>
      </c>
      <c r="E1644" s="82"/>
      <c r="F1644" s="83" t="s">
        <v>510</v>
      </c>
      <c r="G1644" s="83"/>
      <c r="H1644" s="84">
        <v>42243</v>
      </c>
      <c r="I1644" s="84"/>
      <c r="J1644" s="84">
        <v>42243</v>
      </c>
      <c r="K1644" s="84"/>
      <c r="L1644" s="82" t="s">
        <v>13</v>
      </c>
      <c r="M1644" s="82"/>
      <c r="N1644" s="85">
        <v>80</v>
      </c>
      <c r="O1644" s="85"/>
    </row>
    <row r="1645" spans="1:15" ht="45" customHeight="1" x14ac:dyDescent="0.25">
      <c r="A1645" s="9" t="s">
        <v>622</v>
      </c>
      <c r="B1645" s="81" t="s">
        <v>639</v>
      </c>
      <c r="C1645" s="81"/>
      <c r="D1645" s="82">
        <f t="shared" si="8"/>
        <v>1</v>
      </c>
      <c r="E1645" s="82"/>
      <c r="F1645" s="83" t="s">
        <v>510</v>
      </c>
      <c r="G1645" s="83"/>
      <c r="H1645" s="84">
        <v>42243</v>
      </c>
      <c r="I1645" s="84"/>
      <c r="J1645" s="84">
        <v>42243</v>
      </c>
      <c r="K1645" s="84"/>
      <c r="L1645" s="82" t="s">
        <v>13</v>
      </c>
      <c r="M1645" s="82"/>
      <c r="N1645" s="85">
        <v>185.6</v>
      </c>
      <c r="O1645" s="85"/>
    </row>
    <row r="1646" spans="1:15" ht="45" customHeight="1" x14ac:dyDescent="0.25">
      <c r="A1646" s="9" t="s">
        <v>622</v>
      </c>
      <c r="B1646" s="81" t="s">
        <v>639</v>
      </c>
      <c r="C1646" s="81"/>
      <c r="D1646" s="82">
        <f t="shared" si="8"/>
        <v>1</v>
      </c>
      <c r="E1646" s="82"/>
      <c r="F1646" s="83" t="s">
        <v>510</v>
      </c>
      <c r="G1646" s="83"/>
      <c r="H1646" s="84">
        <v>42243</v>
      </c>
      <c r="I1646" s="84"/>
      <c r="J1646" s="84">
        <v>42243</v>
      </c>
      <c r="K1646" s="84"/>
      <c r="L1646" s="82" t="s">
        <v>13</v>
      </c>
      <c r="M1646" s="82"/>
      <c r="N1646" s="85">
        <v>260</v>
      </c>
      <c r="O1646" s="85"/>
    </row>
    <row r="1647" spans="1:15" ht="45" customHeight="1" x14ac:dyDescent="0.25">
      <c r="A1647" s="9" t="s">
        <v>622</v>
      </c>
      <c r="B1647" s="81" t="s">
        <v>640</v>
      </c>
      <c r="C1647" s="81"/>
      <c r="D1647" s="82">
        <f t="shared" si="8"/>
        <v>1</v>
      </c>
      <c r="E1647" s="82"/>
      <c r="F1647" s="83" t="s">
        <v>29</v>
      </c>
      <c r="G1647" s="83"/>
      <c r="H1647" s="84">
        <v>42254</v>
      </c>
      <c r="I1647" s="84"/>
      <c r="J1647" s="84">
        <v>42254</v>
      </c>
      <c r="K1647" s="84"/>
      <c r="L1647" s="82" t="s">
        <v>13</v>
      </c>
      <c r="M1647" s="82"/>
      <c r="N1647" s="85">
        <v>231</v>
      </c>
      <c r="O1647" s="85"/>
    </row>
    <row r="1648" spans="1:15" ht="45" customHeight="1" x14ac:dyDescent="0.25">
      <c r="A1648" s="9" t="s">
        <v>622</v>
      </c>
      <c r="B1648" s="81" t="s">
        <v>639</v>
      </c>
      <c r="C1648" s="81"/>
      <c r="D1648" s="82">
        <f t="shared" ref="D1648:D1668" si="9">C1648+1</f>
        <v>1</v>
      </c>
      <c r="E1648" s="82"/>
      <c r="F1648" s="83" t="s">
        <v>510</v>
      </c>
      <c r="G1648" s="83"/>
      <c r="H1648" s="84">
        <v>42243</v>
      </c>
      <c r="I1648" s="84"/>
      <c r="J1648" s="84">
        <v>42243</v>
      </c>
      <c r="K1648" s="84"/>
      <c r="L1648" s="82" t="s">
        <v>13</v>
      </c>
      <c r="M1648" s="82"/>
      <c r="N1648" s="85">
        <v>156.6</v>
      </c>
      <c r="O1648" s="85"/>
    </row>
    <row r="1649" spans="1:15" ht="45" customHeight="1" x14ac:dyDescent="0.25">
      <c r="A1649" s="9" t="s">
        <v>622</v>
      </c>
      <c r="B1649" s="81" t="s">
        <v>640</v>
      </c>
      <c r="C1649" s="81"/>
      <c r="D1649" s="82">
        <f t="shared" si="9"/>
        <v>1</v>
      </c>
      <c r="E1649" s="82"/>
      <c r="F1649" s="83" t="s">
        <v>29</v>
      </c>
      <c r="G1649" s="83"/>
      <c r="H1649" s="84">
        <v>42254</v>
      </c>
      <c r="I1649" s="84"/>
      <c r="J1649" s="84">
        <v>42254</v>
      </c>
      <c r="K1649" s="84"/>
      <c r="L1649" s="82" t="s">
        <v>13</v>
      </c>
      <c r="M1649" s="82"/>
      <c r="N1649" s="85">
        <v>260</v>
      </c>
      <c r="O1649" s="85"/>
    </row>
    <row r="1650" spans="1:15" ht="45" customHeight="1" x14ac:dyDescent="0.25">
      <c r="A1650" s="9" t="s">
        <v>622</v>
      </c>
      <c r="B1650" s="81" t="s">
        <v>14</v>
      </c>
      <c r="C1650" s="81"/>
      <c r="D1650" s="82">
        <f t="shared" si="9"/>
        <v>1</v>
      </c>
      <c r="E1650" s="82"/>
      <c r="F1650" s="83" t="s">
        <v>15</v>
      </c>
      <c r="G1650" s="83"/>
      <c r="H1650" s="84">
        <v>42254</v>
      </c>
      <c r="I1650" s="84"/>
      <c r="J1650" s="84">
        <v>42254</v>
      </c>
      <c r="K1650" s="84"/>
      <c r="L1650" s="82" t="s">
        <v>13</v>
      </c>
      <c r="M1650" s="82"/>
      <c r="N1650" s="85">
        <v>342</v>
      </c>
      <c r="O1650" s="85"/>
    </row>
    <row r="1651" spans="1:15" ht="45" customHeight="1" x14ac:dyDescent="0.25">
      <c r="A1651" s="9" t="s">
        <v>622</v>
      </c>
      <c r="B1651" s="81" t="s">
        <v>641</v>
      </c>
      <c r="C1651" s="81"/>
      <c r="D1651" s="82">
        <f t="shared" si="9"/>
        <v>1</v>
      </c>
      <c r="E1651" s="82"/>
      <c r="F1651" s="83" t="s">
        <v>29</v>
      </c>
      <c r="G1651" s="83"/>
      <c r="H1651" s="84">
        <v>42265</v>
      </c>
      <c r="I1651" s="84"/>
      <c r="J1651" s="84">
        <v>42265</v>
      </c>
      <c r="K1651" s="84"/>
      <c r="L1651" s="82" t="s">
        <v>13</v>
      </c>
      <c r="M1651" s="82"/>
      <c r="N1651" s="85">
        <v>504</v>
      </c>
      <c r="O1651" s="85"/>
    </row>
    <row r="1652" spans="1:15" ht="45" customHeight="1" x14ac:dyDescent="0.25">
      <c r="A1652" s="9" t="s">
        <v>622</v>
      </c>
      <c r="B1652" s="81" t="s">
        <v>14</v>
      </c>
      <c r="C1652" s="81"/>
      <c r="D1652" s="82">
        <f t="shared" si="9"/>
        <v>1</v>
      </c>
      <c r="E1652" s="82"/>
      <c r="F1652" s="83" t="s">
        <v>15</v>
      </c>
      <c r="G1652" s="83"/>
      <c r="H1652" s="84">
        <v>42286</v>
      </c>
      <c r="I1652" s="84"/>
      <c r="J1652" s="84">
        <v>42286</v>
      </c>
      <c r="K1652" s="84"/>
      <c r="L1652" s="82" t="s">
        <v>13</v>
      </c>
      <c r="M1652" s="82"/>
      <c r="N1652" s="85">
        <v>324</v>
      </c>
      <c r="O1652" s="85"/>
    </row>
    <row r="1653" spans="1:15" ht="45" customHeight="1" x14ac:dyDescent="0.25">
      <c r="A1653" s="9" t="s">
        <v>622</v>
      </c>
      <c r="B1653" s="81" t="s">
        <v>636</v>
      </c>
      <c r="C1653" s="81"/>
      <c r="D1653" s="82">
        <f t="shared" si="9"/>
        <v>1</v>
      </c>
      <c r="E1653" s="82"/>
      <c r="F1653" s="83" t="s">
        <v>29</v>
      </c>
      <c r="G1653" s="83"/>
      <c r="H1653" s="84">
        <v>42299</v>
      </c>
      <c r="I1653" s="84"/>
      <c r="J1653" s="84">
        <v>42299</v>
      </c>
      <c r="K1653" s="84"/>
      <c r="L1653" s="82" t="s">
        <v>13</v>
      </c>
      <c r="M1653" s="82"/>
      <c r="N1653" s="85">
        <v>144</v>
      </c>
      <c r="O1653" s="85"/>
    </row>
    <row r="1654" spans="1:15" ht="45" customHeight="1" x14ac:dyDescent="0.25">
      <c r="A1654" s="9" t="s">
        <v>622</v>
      </c>
      <c r="B1654" s="81" t="s">
        <v>636</v>
      </c>
      <c r="C1654" s="81"/>
      <c r="D1654" s="82">
        <f t="shared" si="9"/>
        <v>1</v>
      </c>
      <c r="E1654" s="82"/>
      <c r="F1654" s="83" t="s">
        <v>29</v>
      </c>
      <c r="G1654" s="83"/>
      <c r="H1654" s="84">
        <v>42299</v>
      </c>
      <c r="I1654" s="84"/>
      <c r="J1654" s="84">
        <v>42299</v>
      </c>
      <c r="K1654" s="84"/>
      <c r="L1654" s="82" t="s">
        <v>13</v>
      </c>
      <c r="M1654" s="82"/>
      <c r="N1654" s="85">
        <v>280</v>
      </c>
      <c r="O1654" s="85"/>
    </row>
    <row r="1655" spans="1:15" ht="45" customHeight="1" x14ac:dyDescent="0.25">
      <c r="A1655" s="9" t="s">
        <v>622</v>
      </c>
      <c r="B1655" s="81" t="s">
        <v>636</v>
      </c>
      <c r="C1655" s="81"/>
      <c r="D1655" s="82">
        <f t="shared" si="9"/>
        <v>1</v>
      </c>
      <c r="E1655" s="82"/>
      <c r="F1655" s="83" t="s">
        <v>29</v>
      </c>
      <c r="G1655" s="83"/>
      <c r="H1655" s="84">
        <v>42299</v>
      </c>
      <c r="I1655" s="84"/>
      <c r="J1655" s="84">
        <v>42299</v>
      </c>
      <c r="K1655" s="84"/>
      <c r="L1655" s="82" t="s">
        <v>13</v>
      </c>
      <c r="M1655" s="82"/>
      <c r="N1655" s="85">
        <v>105</v>
      </c>
      <c r="O1655" s="85"/>
    </row>
    <row r="1656" spans="1:15" ht="45" customHeight="1" x14ac:dyDescent="0.25">
      <c r="A1656" s="9" t="s">
        <v>622</v>
      </c>
      <c r="B1656" s="81" t="s">
        <v>642</v>
      </c>
      <c r="C1656" s="81"/>
      <c r="D1656" s="82">
        <f t="shared" si="9"/>
        <v>1</v>
      </c>
      <c r="E1656" s="82"/>
      <c r="F1656" s="83" t="s">
        <v>29</v>
      </c>
      <c r="G1656" s="83"/>
      <c r="H1656" s="84">
        <v>42307</v>
      </c>
      <c r="I1656" s="84"/>
      <c r="J1656" s="84">
        <v>42307</v>
      </c>
      <c r="K1656" s="84"/>
      <c r="L1656" s="82" t="s">
        <v>13</v>
      </c>
      <c r="M1656" s="82"/>
      <c r="N1656" s="85">
        <v>144</v>
      </c>
      <c r="O1656" s="85"/>
    </row>
    <row r="1657" spans="1:15" ht="45" customHeight="1" x14ac:dyDescent="0.25">
      <c r="A1657" s="9" t="s">
        <v>622</v>
      </c>
      <c r="B1657" s="81" t="s">
        <v>642</v>
      </c>
      <c r="C1657" s="81"/>
      <c r="D1657" s="82">
        <f t="shared" si="9"/>
        <v>1</v>
      </c>
      <c r="E1657" s="82"/>
      <c r="F1657" s="83" t="s">
        <v>29</v>
      </c>
      <c r="G1657" s="83"/>
      <c r="H1657" s="84">
        <v>42307</v>
      </c>
      <c r="I1657" s="84"/>
      <c r="J1657" s="84">
        <v>42307</v>
      </c>
      <c r="K1657" s="84"/>
      <c r="L1657" s="82" t="s">
        <v>13</v>
      </c>
      <c r="M1657" s="82"/>
      <c r="N1657" s="85">
        <v>212</v>
      </c>
      <c r="O1657" s="85"/>
    </row>
    <row r="1658" spans="1:15" ht="45" customHeight="1" x14ac:dyDescent="0.25">
      <c r="A1658" s="9" t="s">
        <v>622</v>
      </c>
      <c r="B1658" s="81" t="s">
        <v>643</v>
      </c>
      <c r="C1658" s="81"/>
      <c r="D1658" s="82">
        <f t="shared" si="9"/>
        <v>1</v>
      </c>
      <c r="E1658" s="82"/>
      <c r="F1658" s="83" t="s">
        <v>12</v>
      </c>
      <c r="G1658" s="83"/>
      <c r="H1658" s="84">
        <v>42281</v>
      </c>
      <c r="I1658" s="84"/>
      <c r="J1658" s="84">
        <v>42286</v>
      </c>
      <c r="K1658" s="84"/>
      <c r="L1658" s="82" t="s">
        <v>13</v>
      </c>
      <c r="M1658" s="82"/>
      <c r="N1658" s="85">
        <v>6535</v>
      </c>
      <c r="O1658" s="85"/>
    </row>
    <row r="1659" spans="1:15" ht="45" customHeight="1" x14ac:dyDescent="0.25">
      <c r="A1659" s="9" t="s">
        <v>622</v>
      </c>
      <c r="B1659" s="81" t="s">
        <v>644</v>
      </c>
      <c r="C1659" s="81"/>
      <c r="D1659" s="82">
        <f t="shared" si="9"/>
        <v>1</v>
      </c>
      <c r="E1659" s="82"/>
      <c r="F1659" s="83" t="s">
        <v>12</v>
      </c>
      <c r="G1659" s="83"/>
      <c r="H1659" s="84">
        <v>42286</v>
      </c>
      <c r="I1659" s="84"/>
      <c r="J1659" s="84">
        <v>42297</v>
      </c>
      <c r="K1659" s="84"/>
      <c r="L1659" s="82" t="s">
        <v>13</v>
      </c>
      <c r="M1659" s="82"/>
      <c r="N1659" s="85">
        <v>2108.5700000000002</v>
      </c>
      <c r="O1659" s="85"/>
    </row>
    <row r="1660" spans="1:15" ht="45" customHeight="1" x14ac:dyDescent="0.25">
      <c r="A1660" s="9" t="s">
        <v>622</v>
      </c>
      <c r="B1660" s="81" t="s">
        <v>644</v>
      </c>
      <c r="C1660" s="81"/>
      <c r="D1660" s="82">
        <f t="shared" si="9"/>
        <v>1</v>
      </c>
      <c r="E1660" s="82"/>
      <c r="F1660" s="83" t="s">
        <v>12</v>
      </c>
      <c r="G1660" s="83"/>
      <c r="H1660" s="84">
        <v>42286</v>
      </c>
      <c r="I1660" s="84"/>
      <c r="J1660" s="84">
        <v>42297</v>
      </c>
      <c r="K1660" s="84"/>
      <c r="L1660" s="82" t="s">
        <v>13</v>
      </c>
      <c r="M1660" s="82"/>
      <c r="N1660" s="85">
        <v>2415</v>
      </c>
      <c r="O1660" s="85"/>
    </row>
    <row r="1661" spans="1:15" ht="45" customHeight="1" x14ac:dyDescent="0.25">
      <c r="A1661" s="9" t="s">
        <v>622</v>
      </c>
      <c r="B1661" s="81" t="s">
        <v>14</v>
      </c>
      <c r="C1661" s="81"/>
      <c r="D1661" s="82">
        <f t="shared" si="9"/>
        <v>1</v>
      </c>
      <c r="E1661" s="82"/>
      <c r="F1661" s="83" t="s">
        <v>15</v>
      </c>
      <c r="G1661" s="83"/>
      <c r="H1661" s="84">
        <v>42286</v>
      </c>
      <c r="I1661" s="84"/>
      <c r="J1661" s="84">
        <v>42286</v>
      </c>
      <c r="K1661" s="84"/>
      <c r="L1661" s="82" t="s">
        <v>13</v>
      </c>
      <c r="M1661" s="82"/>
      <c r="N1661" s="85">
        <v>1100</v>
      </c>
      <c r="O1661" s="85"/>
    </row>
    <row r="1662" spans="1:15" ht="45" customHeight="1" x14ac:dyDescent="0.25">
      <c r="A1662" s="9" t="s">
        <v>622</v>
      </c>
      <c r="B1662" s="81" t="s">
        <v>645</v>
      </c>
      <c r="C1662" s="81"/>
      <c r="D1662" s="82">
        <f t="shared" si="9"/>
        <v>1</v>
      </c>
      <c r="E1662" s="82"/>
      <c r="F1662" s="83" t="s">
        <v>29</v>
      </c>
      <c r="G1662" s="83"/>
      <c r="H1662" s="84">
        <v>42327</v>
      </c>
      <c r="I1662" s="84"/>
      <c r="J1662" s="84">
        <v>42331</v>
      </c>
      <c r="K1662" s="84"/>
      <c r="L1662" s="82" t="s">
        <v>13</v>
      </c>
      <c r="M1662" s="82"/>
      <c r="N1662" s="85">
        <v>551.1</v>
      </c>
      <c r="O1662" s="85"/>
    </row>
    <row r="1663" spans="1:15" ht="45" customHeight="1" x14ac:dyDescent="0.25">
      <c r="A1663" s="9" t="s">
        <v>622</v>
      </c>
      <c r="B1663" s="81" t="s">
        <v>645</v>
      </c>
      <c r="C1663" s="81"/>
      <c r="D1663" s="82">
        <f t="shared" si="9"/>
        <v>1</v>
      </c>
      <c r="E1663" s="82"/>
      <c r="F1663" s="83" t="s">
        <v>29</v>
      </c>
      <c r="G1663" s="83"/>
      <c r="H1663" s="84">
        <v>42327</v>
      </c>
      <c r="I1663" s="84"/>
      <c r="J1663" s="84">
        <v>42331</v>
      </c>
      <c r="K1663" s="84"/>
      <c r="L1663" s="82" t="s">
        <v>13</v>
      </c>
      <c r="M1663" s="82"/>
      <c r="N1663" s="85">
        <v>219</v>
      </c>
      <c r="O1663" s="85"/>
    </row>
    <row r="1664" spans="1:15" ht="45" customHeight="1" x14ac:dyDescent="0.25">
      <c r="A1664" s="9" t="s">
        <v>622</v>
      </c>
      <c r="B1664" s="81" t="s">
        <v>645</v>
      </c>
      <c r="C1664" s="81"/>
      <c r="D1664" s="82">
        <f t="shared" si="9"/>
        <v>1</v>
      </c>
      <c r="E1664" s="82"/>
      <c r="F1664" s="83" t="s">
        <v>29</v>
      </c>
      <c r="G1664" s="83"/>
      <c r="H1664" s="84">
        <v>42327</v>
      </c>
      <c r="I1664" s="84"/>
      <c r="J1664" s="84">
        <v>42331</v>
      </c>
      <c r="K1664" s="84"/>
      <c r="L1664" s="82" t="s">
        <v>13</v>
      </c>
      <c r="M1664" s="82"/>
      <c r="N1664" s="85">
        <v>137</v>
      </c>
      <c r="O1664" s="85"/>
    </row>
    <row r="1665" spans="1:16" ht="45" customHeight="1" x14ac:dyDescent="0.25">
      <c r="A1665" s="9" t="s">
        <v>622</v>
      </c>
      <c r="B1665" s="81" t="s">
        <v>14</v>
      </c>
      <c r="C1665" s="81"/>
      <c r="D1665" s="82">
        <f t="shared" si="9"/>
        <v>1</v>
      </c>
      <c r="E1665" s="82"/>
      <c r="F1665" s="83" t="s">
        <v>15</v>
      </c>
      <c r="G1665" s="83"/>
      <c r="H1665" s="84">
        <v>42327</v>
      </c>
      <c r="I1665" s="84"/>
      <c r="J1665" s="84">
        <v>42327</v>
      </c>
      <c r="K1665" s="84"/>
      <c r="L1665" s="82" t="s">
        <v>13</v>
      </c>
      <c r="M1665" s="82"/>
      <c r="N1665" s="85">
        <v>27</v>
      </c>
      <c r="O1665" s="85"/>
    </row>
    <row r="1666" spans="1:16" ht="45" customHeight="1" x14ac:dyDescent="0.25">
      <c r="A1666" s="9" t="s">
        <v>622</v>
      </c>
      <c r="B1666" s="81" t="s">
        <v>646</v>
      </c>
      <c r="C1666" s="81"/>
      <c r="D1666" s="82">
        <f t="shared" si="9"/>
        <v>1</v>
      </c>
      <c r="E1666" s="82"/>
      <c r="F1666" s="83" t="s">
        <v>12</v>
      </c>
      <c r="G1666" s="83"/>
      <c r="H1666" s="84">
        <v>42320</v>
      </c>
      <c r="I1666" s="84"/>
      <c r="J1666" s="84">
        <v>42321</v>
      </c>
      <c r="K1666" s="84"/>
      <c r="L1666" s="82" t="s">
        <v>13</v>
      </c>
      <c r="M1666" s="82"/>
      <c r="N1666" s="85">
        <v>1544</v>
      </c>
      <c r="O1666" s="85"/>
    </row>
    <row r="1667" spans="1:16" ht="45" customHeight="1" x14ac:dyDescent="0.25">
      <c r="A1667" s="9" t="s">
        <v>622</v>
      </c>
      <c r="B1667" s="81" t="s">
        <v>646</v>
      </c>
      <c r="C1667" s="81"/>
      <c r="D1667" s="82">
        <f t="shared" si="9"/>
        <v>1</v>
      </c>
      <c r="E1667" s="82"/>
      <c r="F1667" s="83" t="s">
        <v>12</v>
      </c>
      <c r="G1667" s="83"/>
      <c r="H1667" s="84">
        <v>42320</v>
      </c>
      <c r="I1667" s="84"/>
      <c r="J1667" s="84">
        <v>42321</v>
      </c>
      <c r="K1667" s="84"/>
      <c r="L1667" s="82" t="s">
        <v>13</v>
      </c>
      <c r="M1667" s="82"/>
      <c r="N1667" s="85">
        <v>1240</v>
      </c>
      <c r="O1667" s="85"/>
    </row>
    <row r="1668" spans="1:16" ht="45" customHeight="1" x14ac:dyDescent="0.25">
      <c r="A1668" s="9" t="s">
        <v>622</v>
      </c>
      <c r="B1668" s="81" t="s">
        <v>14</v>
      </c>
      <c r="C1668" s="81"/>
      <c r="D1668" s="82">
        <f t="shared" si="9"/>
        <v>1</v>
      </c>
      <c r="E1668" s="82"/>
      <c r="F1668" s="83" t="s">
        <v>15</v>
      </c>
      <c r="G1668" s="83"/>
      <c r="H1668" s="84">
        <v>42303</v>
      </c>
      <c r="I1668" s="84"/>
      <c r="J1668" s="84">
        <v>42303</v>
      </c>
      <c r="K1668" s="84"/>
      <c r="L1668" s="82" t="s">
        <v>13</v>
      </c>
      <c r="M1668" s="82"/>
      <c r="N1668" s="85">
        <v>144</v>
      </c>
      <c r="O1668" s="85"/>
      <c r="P1668" s="5">
        <f>SUM(N1598:N1668)</f>
        <v>29494.37</v>
      </c>
    </row>
  </sheetData>
  <sheetProtection selectLockedCells="1" selectUnlockedCells="1"/>
  <autoFilter ref="A7:P1668" xr:uid="{00000000-0009-0000-0000-000000000000}"/>
  <mergeCells count="10913">
    <mergeCell ref="B1:D2"/>
    <mergeCell ref="A7:A9"/>
    <mergeCell ref="B7:C9"/>
    <mergeCell ref="D7:E9"/>
    <mergeCell ref="F7:G9"/>
    <mergeCell ref="H7:I9"/>
    <mergeCell ref="J7:K9"/>
    <mergeCell ref="L7:M9"/>
    <mergeCell ref="N7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B28:C28"/>
    <mergeCell ref="D28:E28"/>
    <mergeCell ref="F28:G28"/>
    <mergeCell ref="H28:I28"/>
    <mergeCell ref="J28:K28"/>
    <mergeCell ref="L28:M28"/>
    <mergeCell ref="N28:O28"/>
    <mergeCell ref="B29:C29"/>
    <mergeCell ref="D29:E29"/>
    <mergeCell ref="F29:G29"/>
    <mergeCell ref="H29:I29"/>
    <mergeCell ref="J29:K29"/>
    <mergeCell ref="L29:M29"/>
    <mergeCell ref="N29:O29"/>
    <mergeCell ref="B30:C30"/>
    <mergeCell ref="D30:E30"/>
    <mergeCell ref="F30:G30"/>
    <mergeCell ref="H30:I30"/>
    <mergeCell ref="J30:K30"/>
    <mergeCell ref="L30:M30"/>
    <mergeCell ref="N30:O30"/>
    <mergeCell ref="B31:C31"/>
    <mergeCell ref="D31:E31"/>
    <mergeCell ref="F31:G31"/>
    <mergeCell ref="H31:I31"/>
    <mergeCell ref="J31:K31"/>
    <mergeCell ref="L31:M31"/>
    <mergeCell ref="N31:O31"/>
    <mergeCell ref="B32:C32"/>
    <mergeCell ref="D32:E32"/>
    <mergeCell ref="F32:G32"/>
    <mergeCell ref="H32:I32"/>
    <mergeCell ref="J32:K32"/>
    <mergeCell ref="L32:M32"/>
    <mergeCell ref="N32:O32"/>
    <mergeCell ref="B33:C33"/>
    <mergeCell ref="D33:E33"/>
    <mergeCell ref="F33:G33"/>
    <mergeCell ref="H33:I33"/>
    <mergeCell ref="J33:K33"/>
    <mergeCell ref="L33:M33"/>
    <mergeCell ref="N33:O33"/>
    <mergeCell ref="B34:C34"/>
    <mergeCell ref="D34:E34"/>
    <mergeCell ref="F34:G34"/>
    <mergeCell ref="H34:I34"/>
    <mergeCell ref="J34:K34"/>
    <mergeCell ref="L34:M34"/>
    <mergeCell ref="N34:O34"/>
    <mergeCell ref="B35:C35"/>
    <mergeCell ref="D35:E35"/>
    <mergeCell ref="F35:G35"/>
    <mergeCell ref="H35:I35"/>
    <mergeCell ref="J35:K35"/>
    <mergeCell ref="L35:M35"/>
    <mergeCell ref="N35:O35"/>
    <mergeCell ref="B36:C36"/>
    <mergeCell ref="D36:E36"/>
    <mergeCell ref="F36:G36"/>
    <mergeCell ref="H36:I36"/>
    <mergeCell ref="J36:K36"/>
    <mergeCell ref="L36:M36"/>
    <mergeCell ref="N36:O36"/>
    <mergeCell ref="B37:C37"/>
    <mergeCell ref="D37:E37"/>
    <mergeCell ref="F37:G37"/>
    <mergeCell ref="H37:I37"/>
    <mergeCell ref="J37:K37"/>
    <mergeCell ref="L37:M37"/>
    <mergeCell ref="N37:O37"/>
    <mergeCell ref="B38:C38"/>
    <mergeCell ref="D38:E38"/>
    <mergeCell ref="F38:G38"/>
    <mergeCell ref="H38:I38"/>
    <mergeCell ref="J38:K38"/>
    <mergeCell ref="L38:M38"/>
    <mergeCell ref="N38:O38"/>
    <mergeCell ref="B39:C39"/>
    <mergeCell ref="D39:E39"/>
    <mergeCell ref="F39:G39"/>
    <mergeCell ref="H39:I39"/>
    <mergeCell ref="J39:K39"/>
    <mergeCell ref="L39:M39"/>
    <mergeCell ref="N39:O39"/>
    <mergeCell ref="B40:C40"/>
    <mergeCell ref="D40:E40"/>
    <mergeCell ref="F40:G40"/>
    <mergeCell ref="H40:I40"/>
    <mergeCell ref="J40:K40"/>
    <mergeCell ref="L40:M40"/>
    <mergeCell ref="N40:O40"/>
    <mergeCell ref="B41:C41"/>
    <mergeCell ref="D41:E41"/>
    <mergeCell ref="F41:G41"/>
    <mergeCell ref="H41:I41"/>
    <mergeCell ref="J41:K41"/>
    <mergeCell ref="L41:M41"/>
    <mergeCell ref="N41:O41"/>
    <mergeCell ref="B42:C42"/>
    <mergeCell ref="D42:E42"/>
    <mergeCell ref="F42:G42"/>
    <mergeCell ref="H42:I42"/>
    <mergeCell ref="J42:K42"/>
    <mergeCell ref="L42:M42"/>
    <mergeCell ref="N42:O42"/>
    <mergeCell ref="B43:C43"/>
    <mergeCell ref="D43:E43"/>
    <mergeCell ref="F43:G43"/>
    <mergeCell ref="H43:I43"/>
    <mergeCell ref="J43:K43"/>
    <mergeCell ref="L43:M43"/>
    <mergeCell ref="N43:O43"/>
    <mergeCell ref="B44:C44"/>
    <mergeCell ref="D44:E44"/>
    <mergeCell ref="F44:G44"/>
    <mergeCell ref="H44:I44"/>
    <mergeCell ref="J44:K44"/>
    <mergeCell ref="L44:M44"/>
    <mergeCell ref="N44:O44"/>
    <mergeCell ref="B45:C45"/>
    <mergeCell ref="D45:E45"/>
    <mergeCell ref="F45:G45"/>
    <mergeCell ref="H45:I45"/>
    <mergeCell ref="J45:K45"/>
    <mergeCell ref="L45:M45"/>
    <mergeCell ref="N45:O45"/>
    <mergeCell ref="B46:C46"/>
    <mergeCell ref="D46:E46"/>
    <mergeCell ref="F46:G46"/>
    <mergeCell ref="H46:I46"/>
    <mergeCell ref="J46:K46"/>
    <mergeCell ref="L46:M46"/>
    <mergeCell ref="N46:O46"/>
    <mergeCell ref="B47:C47"/>
    <mergeCell ref="D47:E47"/>
    <mergeCell ref="F47:G47"/>
    <mergeCell ref="H47:I47"/>
    <mergeCell ref="J47:K47"/>
    <mergeCell ref="L47:M47"/>
    <mergeCell ref="N47:O47"/>
    <mergeCell ref="B48:C48"/>
    <mergeCell ref="D48:E48"/>
    <mergeCell ref="F48:G48"/>
    <mergeCell ref="H48:I48"/>
    <mergeCell ref="J48:K48"/>
    <mergeCell ref="L48:M48"/>
    <mergeCell ref="N48:O48"/>
    <mergeCell ref="B49:C49"/>
    <mergeCell ref="D49:E49"/>
    <mergeCell ref="F49:G49"/>
    <mergeCell ref="H49:I49"/>
    <mergeCell ref="J49:K49"/>
    <mergeCell ref="L49:M49"/>
    <mergeCell ref="N49:O49"/>
    <mergeCell ref="B50:C50"/>
    <mergeCell ref="D50:E50"/>
    <mergeCell ref="F50:G50"/>
    <mergeCell ref="H50:I50"/>
    <mergeCell ref="J50:K50"/>
    <mergeCell ref="L50:M50"/>
    <mergeCell ref="N50:O50"/>
    <mergeCell ref="B51:C51"/>
    <mergeCell ref="D51:E51"/>
    <mergeCell ref="F51:G51"/>
    <mergeCell ref="H51:I51"/>
    <mergeCell ref="J51:K51"/>
    <mergeCell ref="L51:M51"/>
    <mergeCell ref="N51:O51"/>
    <mergeCell ref="B52:C52"/>
    <mergeCell ref="D52:E52"/>
    <mergeCell ref="F52:G52"/>
    <mergeCell ref="H52:I52"/>
    <mergeCell ref="J52:K52"/>
    <mergeCell ref="L52:M52"/>
    <mergeCell ref="N52:O52"/>
    <mergeCell ref="B53:C53"/>
    <mergeCell ref="D53:E53"/>
    <mergeCell ref="F53:G53"/>
    <mergeCell ref="H53:I53"/>
    <mergeCell ref="J53:K53"/>
    <mergeCell ref="L53:M53"/>
    <mergeCell ref="N53:O53"/>
    <mergeCell ref="B54:C54"/>
    <mergeCell ref="D54:E54"/>
    <mergeCell ref="F54:G54"/>
    <mergeCell ref="H54:I54"/>
    <mergeCell ref="J54:K54"/>
    <mergeCell ref="L54:M54"/>
    <mergeCell ref="N54:O54"/>
    <mergeCell ref="B55:C55"/>
    <mergeCell ref="D55:E55"/>
    <mergeCell ref="F55:G55"/>
    <mergeCell ref="H55:I55"/>
    <mergeCell ref="J55:K55"/>
    <mergeCell ref="L55:M55"/>
    <mergeCell ref="N55:O55"/>
    <mergeCell ref="B56:C56"/>
    <mergeCell ref="D56:E56"/>
    <mergeCell ref="F56:G56"/>
    <mergeCell ref="H56:I56"/>
    <mergeCell ref="J56:K56"/>
    <mergeCell ref="L56:M56"/>
    <mergeCell ref="N56:O56"/>
    <mergeCell ref="B57:C57"/>
    <mergeCell ref="D57:E57"/>
    <mergeCell ref="F57:G57"/>
    <mergeCell ref="H57:I57"/>
    <mergeCell ref="J57:K57"/>
    <mergeCell ref="L57:M57"/>
    <mergeCell ref="N57:O57"/>
    <mergeCell ref="B58:C58"/>
    <mergeCell ref="D58:E58"/>
    <mergeCell ref="F58:G58"/>
    <mergeCell ref="H58:I58"/>
    <mergeCell ref="J58:K58"/>
    <mergeCell ref="L58:M58"/>
    <mergeCell ref="N58:O58"/>
    <mergeCell ref="B59:C59"/>
    <mergeCell ref="D59:E59"/>
    <mergeCell ref="F59:G59"/>
    <mergeCell ref="H59:I59"/>
    <mergeCell ref="J59:K59"/>
    <mergeCell ref="L59:M59"/>
    <mergeCell ref="N59:O59"/>
    <mergeCell ref="B60:C60"/>
    <mergeCell ref="D60:E60"/>
    <mergeCell ref="F60:G60"/>
    <mergeCell ref="H60:I60"/>
    <mergeCell ref="J60:K60"/>
    <mergeCell ref="L60:M60"/>
    <mergeCell ref="N60:O60"/>
    <mergeCell ref="B61:C61"/>
    <mergeCell ref="D61:E61"/>
    <mergeCell ref="F61:G61"/>
    <mergeCell ref="H61:I61"/>
    <mergeCell ref="J61:K61"/>
    <mergeCell ref="L61:M61"/>
    <mergeCell ref="N61:O61"/>
    <mergeCell ref="B62:C62"/>
    <mergeCell ref="D62:E62"/>
    <mergeCell ref="F62:G62"/>
    <mergeCell ref="H62:I62"/>
    <mergeCell ref="J62:K62"/>
    <mergeCell ref="L62:M62"/>
    <mergeCell ref="N62:O62"/>
    <mergeCell ref="B63:C63"/>
    <mergeCell ref="D63:E63"/>
    <mergeCell ref="F63:G63"/>
    <mergeCell ref="H63:I63"/>
    <mergeCell ref="J63:K63"/>
    <mergeCell ref="L63:M63"/>
    <mergeCell ref="N63:O63"/>
    <mergeCell ref="B64:C64"/>
    <mergeCell ref="D64:E64"/>
    <mergeCell ref="F64:G64"/>
    <mergeCell ref="H64:I64"/>
    <mergeCell ref="J64:K64"/>
    <mergeCell ref="L64:M64"/>
    <mergeCell ref="N64:O64"/>
    <mergeCell ref="B65:C65"/>
    <mergeCell ref="D65:E65"/>
    <mergeCell ref="F65:G65"/>
    <mergeCell ref="H65:I65"/>
    <mergeCell ref="J65:K65"/>
    <mergeCell ref="L65:M65"/>
    <mergeCell ref="N65:O65"/>
    <mergeCell ref="B66:C66"/>
    <mergeCell ref="D66:E66"/>
    <mergeCell ref="F66:G66"/>
    <mergeCell ref="H66:I66"/>
    <mergeCell ref="J66:K66"/>
    <mergeCell ref="L66:M66"/>
    <mergeCell ref="N66:O66"/>
    <mergeCell ref="B67:C67"/>
    <mergeCell ref="D67:E67"/>
    <mergeCell ref="F67:G67"/>
    <mergeCell ref="H67:I67"/>
    <mergeCell ref="J67:K67"/>
    <mergeCell ref="L67:M67"/>
    <mergeCell ref="N67:O67"/>
    <mergeCell ref="B68:C68"/>
    <mergeCell ref="D68:E68"/>
    <mergeCell ref="F68:G68"/>
    <mergeCell ref="H68:I68"/>
    <mergeCell ref="J68:K68"/>
    <mergeCell ref="L68:M68"/>
    <mergeCell ref="N68:O68"/>
    <mergeCell ref="B69:C69"/>
    <mergeCell ref="D69:E69"/>
    <mergeCell ref="F69:G69"/>
    <mergeCell ref="H69:I69"/>
    <mergeCell ref="J69:K69"/>
    <mergeCell ref="L69:M69"/>
    <mergeCell ref="N69:O69"/>
    <mergeCell ref="B70:C70"/>
    <mergeCell ref="D70:E70"/>
    <mergeCell ref="F70:G70"/>
    <mergeCell ref="H70:I70"/>
    <mergeCell ref="J70:K70"/>
    <mergeCell ref="L70:M70"/>
    <mergeCell ref="N70:O70"/>
    <mergeCell ref="B71:C71"/>
    <mergeCell ref="D71:E71"/>
    <mergeCell ref="F71:G71"/>
    <mergeCell ref="H71:I71"/>
    <mergeCell ref="J71:K71"/>
    <mergeCell ref="L71:M71"/>
    <mergeCell ref="N71:O71"/>
    <mergeCell ref="B72:C72"/>
    <mergeCell ref="D72:E72"/>
    <mergeCell ref="F72:G72"/>
    <mergeCell ref="H72:I72"/>
    <mergeCell ref="J72:K72"/>
    <mergeCell ref="L72:M72"/>
    <mergeCell ref="N72:O72"/>
    <mergeCell ref="B73:C73"/>
    <mergeCell ref="D73:E73"/>
    <mergeCell ref="F73:G73"/>
    <mergeCell ref="H73:I73"/>
    <mergeCell ref="J73:K73"/>
    <mergeCell ref="L73:M73"/>
    <mergeCell ref="N73:O73"/>
    <mergeCell ref="B74:C74"/>
    <mergeCell ref="D74:E74"/>
    <mergeCell ref="F74:G74"/>
    <mergeCell ref="H74:I74"/>
    <mergeCell ref="J74:K74"/>
    <mergeCell ref="L74:M74"/>
    <mergeCell ref="N74:O74"/>
    <mergeCell ref="B75:C75"/>
    <mergeCell ref="D75:E75"/>
    <mergeCell ref="F75:G75"/>
    <mergeCell ref="H75:I75"/>
    <mergeCell ref="J75:K75"/>
    <mergeCell ref="L75:M75"/>
    <mergeCell ref="N75:O75"/>
    <mergeCell ref="B76:C76"/>
    <mergeCell ref="D76:E76"/>
    <mergeCell ref="F76:G76"/>
    <mergeCell ref="H76:I76"/>
    <mergeCell ref="J76:K76"/>
    <mergeCell ref="L76:M76"/>
    <mergeCell ref="N76:O76"/>
    <mergeCell ref="B77:C77"/>
    <mergeCell ref="D77:E77"/>
    <mergeCell ref="F77:G77"/>
    <mergeCell ref="H77:I77"/>
    <mergeCell ref="J77:K77"/>
    <mergeCell ref="L77:M77"/>
    <mergeCell ref="N77:O77"/>
    <mergeCell ref="B78:C78"/>
    <mergeCell ref="D78:E78"/>
    <mergeCell ref="F78:G78"/>
    <mergeCell ref="H78:I78"/>
    <mergeCell ref="J78:K78"/>
    <mergeCell ref="L78:M78"/>
    <mergeCell ref="N78:O78"/>
    <mergeCell ref="B83:C83"/>
    <mergeCell ref="D83:E83"/>
    <mergeCell ref="F83:G83"/>
    <mergeCell ref="H83:I83"/>
    <mergeCell ref="J83:K83"/>
    <mergeCell ref="L83:M83"/>
    <mergeCell ref="N83:O83"/>
    <mergeCell ref="B84:C84"/>
    <mergeCell ref="D84:E84"/>
    <mergeCell ref="F84:G84"/>
    <mergeCell ref="H84:I84"/>
    <mergeCell ref="J84:K84"/>
    <mergeCell ref="L84:M84"/>
    <mergeCell ref="B85:C85"/>
    <mergeCell ref="D85:E85"/>
    <mergeCell ref="F85:G85"/>
    <mergeCell ref="H85:I85"/>
    <mergeCell ref="J85:K85"/>
    <mergeCell ref="L85:M85"/>
    <mergeCell ref="N84:O84"/>
    <mergeCell ref="N85:O85"/>
    <mergeCell ref="N86:O86"/>
    <mergeCell ref="N87:O87"/>
    <mergeCell ref="F86:G86"/>
    <mergeCell ref="H86:I86"/>
    <mergeCell ref="J86:K86"/>
    <mergeCell ref="L86:M86"/>
    <mergeCell ref="B86:C86"/>
    <mergeCell ref="D86:E86"/>
    <mergeCell ref="B79:C79"/>
    <mergeCell ref="D79:E79"/>
    <mergeCell ref="F79:G79"/>
    <mergeCell ref="H79:I79"/>
    <mergeCell ref="J79:K79"/>
    <mergeCell ref="L79:M79"/>
    <mergeCell ref="N79:O79"/>
    <mergeCell ref="B80:C80"/>
    <mergeCell ref="D80:E80"/>
    <mergeCell ref="F80:G80"/>
    <mergeCell ref="H80:I80"/>
    <mergeCell ref="J80:K80"/>
    <mergeCell ref="L80:M80"/>
    <mergeCell ref="N80:O80"/>
    <mergeCell ref="B81:C81"/>
    <mergeCell ref="D81:E81"/>
    <mergeCell ref="F81:G81"/>
    <mergeCell ref="H81:I81"/>
    <mergeCell ref="J81:K81"/>
    <mergeCell ref="L81:M81"/>
    <mergeCell ref="N81:O81"/>
    <mergeCell ref="B82:C82"/>
    <mergeCell ref="D82:E82"/>
    <mergeCell ref="F82:G82"/>
    <mergeCell ref="H82:I82"/>
    <mergeCell ref="J82:K82"/>
    <mergeCell ref="L82:M82"/>
    <mergeCell ref="N82:O82"/>
    <mergeCell ref="B87:C87"/>
    <mergeCell ref="D87:E87"/>
    <mergeCell ref="F87:G87"/>
    <mergeCell ref="L87:M87"/>
    <mergeCell ref="B93:C93"/>
    <mergeCell ref="D93:E93"/>
    <mergeCell ref="F93:G93"/>
    <mergeCell ref="L93:M93"/>
    <mergeCell ref="N93:O93"/>
    <mergeCell ref="B94:C94"/>
    <mergeCell ref="D94:E94"/>
    <mergeCell ref="F94:G94"/>
    <mergeCell ref="L94:M94"/>
    <mergeCell ref="N94:O94"/>
    <mergeCell ref="B95:C95"/>
    <mergeCell ref="D95:E95"/>
    <mergeCell ref="F95:G95"/>
    <mergeCell ref="L95:M95"/>
    <mergeCell ref="N95:O95"/>
    <mergeCell ref="B96:C96"/>
    <mergeCell ref="D96:E96"/>
    <mergeCell ref="F96:G96"/>
    <mergeCell ref="L96:M96"/>
    <mergeCell ref="N96:O96"/>
    <mergeCell ref="B97:C97"/>
    <mergeCell ref="D97:E97"/>
    <mergeCell ref="F97:G97"/>
    <mergeCell ref="L97:M97"/>
    <mergeCell ref="N97:O97"/>
    <mergeCell ref="B98:C98"/>
    <mergeCell ref="D98:E98"/>
    <mergeCell ref="F98:G98"/>
    <mergeCell ref="L98:M98"/>
    <mergeCell ref="N98:O98"/>
    <mergeCell ref="B88:C88"/>
    <mergeCell ref="D88:E88"/>
    <mergeCell ref="F88:G88"/>
    <mergeCell ref="L88:M88"/>
    <mergeCell ref="B89:C89"/>
    <mergeCell ref="D89:E89"/>
    <mergeCell ref="F89:G89"/>
    <mergeCell ref="L89:M89"/>
    <mergeCell ref="N89:O89"/>
    <mergeCell ref="B90:C90"/>
    <mergeCell ref="D90:E90"/>
    <mergeCell ref="F90:G90"/>
    <mergeCell ref="L90:M90"/>
    <mergeCell ref="N90:O90"/>
    <mergeCell ref="B91:C91"/>
    <mergeCell ref="D91:E91"/>
    <mergeCell ref="F91:G91"/>
    <mergeCell ref="L91:M91"/>
    <mergeCell ref="N91:O91"/>
    <mergeCell ref="B92:C92"/>
    <mergeCell ref="D92:E92"/>
    <mergeCell ref="F92:G92"/>
    <mergeCell ref="L92:M92"/>
    <mergeCell ref="N92:O92"/>
    <mergeCell ref="N88:O88"/>
    <mergeCell ref="B105:C105"/>
    <mergeCell ref="D105:E105"/>
    <mergeCell ref="F105:G105"/>
    <mergeCell ref="L105:M105"/>
    <mergeCell ref="N105:O105"/>
    <mergeCell ref="B106:C106"/>
    <mergeCell ref="D106:E106"/>
    <mergeCell ref="F106:G106"/>
    <mergeCell ref="L106:M106"/>
    <mergeCell ref="N106:O106"/>
    <mergeCell ref="B107:C107"/>
    <mergeCell ref="D107:E107"/>
    <mergeCell ref="F107:G107"/>
    <mergeCell ref="L107:M107"/>
    <mergeCell ref="N107:O107"/>
    <mergeCell ref="B108:C108"/>
    <mergeCell ref="D108:E108"/>
    <mergeCell ref="F108:G108"/>
    <mergeCell ref="L108:M108"/>
    <mergeCell ref="N108:O108"/>
    <mergeCell ref="B109:C109"/>
    <mergeCell ref="D109:E109"/>
    <mergeCell ref="F109:G109"/>
    <mergeCell ref="L109:M109"/>
    <mergeCell ref="N109:O109"/>
    <mergeCell ref="B110:C110"/>
    <mergeCell ref="D110:E110"/>
    <mergeCell ref="F110:G110"/>
    <mergeCell ref="L110:M110"/>
    <mergeCell ref="N110:O110"/>
    <mergeCell ref="B99:C99"/>
    <mergeCell ref="D99:E99"/>
    <mergeCell ref="F99:G99"/>
    <mergeCell ref="L99:M99"/>
    <mergeCell ref="N99:O99"/>
    <mergeCell ref="B100:C100"/>
    <mergeCell ref="D100:E100"/>
    <mergeCell ref="F100:G100"/>
    <mergeCell ref="L100:M100"/>
    <mergeCell ref="N100:O100"/>
    <mergeCell ref="B101:C101"/>
    <mergeCell ref="D101:E101"/>
    <mergeCell ref="F101:G101"/>
    <mergeCell ref="L101:M101"/>
    <mergeCell ref="N101:O101"/>
    <mergeCell ref="B102:C102"/>
    <mergeCell ref="D102:E102"/>
    <mergeCell ref="F102:G102"/>
    <mergeCell ref="L102:M102"/>
    <mergeCell ref="N102:O102"/>
    <mergeCell ref="B103:C103"/>
    <mergeCell ref="D103:E103"/>
    <mergeCell ref="F103:G103"/>
    <mergeCell ref="L103:M103"/>
    <mergeCell ref="N103:O103"/>
    <mergeCell ref="B104:C104"/>
    <mergeCell ref="D104:E104"/>
    <mergeCell ref="F104:G104"/>
    <mergeCell ref="L104:M104"/>
    <mergeCell ref="N104:O104"/>
    <mergeCell ref="B117:C117"/>
    <mergeCell ref="D117:E117"/>
    <mergeCell ref="F117:G117"/>
    <mergeCell ref="L117:M117"/>
    <mergeCell ref="N117:O117"/>
    <mergeCell ref="B118:C118"/>
    <mergeCell ref="D118:E118"/>
    <mergeCell ref="F118:G118"/>
    <mergeCell ref="L118:M118"/>
    <mergeCell ref="N118:O118"/>
    <mergeCell ref="B119:C119"/>
    <mergeCell ref="D119:E119"/>
    <mergeCell ref="F119:G119"/>
    <mergeCell ref="L119:M119"/>
    <mergeCell ref="N119:O119"/>
    <mergeCell ref="B120:C120"/>
    <mergeCell ref="D120:E120"/>
    <mergeCell ref="F120:G120"/>
    <mergeCell ref="L120:M120"/>
    <mergeCell ref="N120:O120"/>
    <mergeCell ref="B121:C121"/>
    <mergeCell ref="D121:E121"/>
    <mergeCell ref="F121:G121"/>
    <mergeCell ref="L121:M121"/>
    <mergeCell ref="N121:O121"/>
    <mergeCell ref="B122:C122"/>
    <mergeCell ref="D122:E122"/>
    <mergeCell ref="F122:G122"/>
    <mergeCell ref="L122:M122"/>
    <mergeCell ref="N122:O122"/>
    <mergeCell ref="B111:C111"/>
    <mergeCell ref="D111:E111"/>
    <mergeCell ref="F111:G111"/>
    <mergeCell ref="L111:M111"/>
    <mergeCell ref="N111:O111"/>
    <mergeCell ref="B112:C112"/>
    <mergeCell ref="D112:E112"/>
    <mergeCell ref="F112:G112"/>
    <mergeCell ref="L112:M112"/>
    <mergeCell ref="N112:O112"/>
    <mergeCell ref="B113:C113"/>
    <mergeCell ref="D113:E113"/>
    <mergeCell ref="F113:G113"/>
    <mergeCell ref="L113:M113"/>
    <mergeCell ref="N113:O113"/>
    <mergeCell ref="B114:C114"/>
    <mergeCell ref="D114:E114"/>
    <mergeCell ref="F114:G114"/>
    <mergeCell ref="L114:M114"/>
    <mergeCell ref="N114:O114"/>
    <mergeCell ref="B115:C115"/>
    <mergeCell ref="D115:E115"/>
    <mergeCell ref="F115:G115"/>
    <mergeCell ref="L115:M115"/>
    <mergeCell ref="N115:O115"/>
    <mergeCell ref="B116:C116"/>
    <mergeCell ref="D116:E116"/>
    <mergeCell ref="F116:G116"/>
    <mergeCell ref="L116:M116"/>
    <mergeCell ref="N116:O116"/>
    <mergeCell ref="B129:C129"/>
    <mergeCell ref="D129:E129"/>
    <mergeCell ref="F129:G129"/>
    <mergeCell ref="L129:M129"/>
    <mergeCell ref="N129:O129"/>
    <mergeCell ref="B130:C130"/>
    <mergeCell ref="D130:E130"/>
    <mergeCell ref="F130:G130"/>
    <mergeCell ref="L130:M130"/>
    <mergeCell ref="N130:O130"/>
    <mergeCell ref="B131:C131"/>
    <mergeCell ref="D131:E131"/>
    <mergeCell ref="F131:G131"/>
    <mergeCell ref="L131:M131"/>
    <mergeCell ref="N131:O131"/>
    <mergeCell ref="B132:C132"/>
    <mergeCell ref="D132:E132"/>
    <mergeCell ref="F132:G132"/>
    <mergeCell ref="L132:M132"/>
    <mergeCell ref="N132:O132"/>
    <mergeCell ref="B133:C133"/>
    <mergeCell ref="D133:E133"/>
    <mergeCell ref="F133:G133"/>
    <mergeCell ref="L133:M133"/>
    <mergeCell ref="N133:O133"/>
    <mergeCell ref="B134:C134"/>
    <mergeCell ref="D134:E134"/>
    <mergeCell ref="F134:G134"/>
    <mergeCell ref="L134:M134"/>
    <mergeCell ref="N134:O134"/>
    <mergeCell ref="B123:C123"/>
    <mergeCell ref="D123:E123"/>
    <mergeCell ref="F123:G123"/>
    <mergeCell ref="L123:M123"/>
    <mergeCell ref="N123:O123"/>
    <mergeCell ref="B124:C124"/>
    <mergeCell ref="D124:E124"/>
    <mergeCell ref="F124:G124"/>
    <mergeCell ref="L124:M124"/>
    <mergeCell ref="N124:O124"/>
    <mergeCell ref="B125:C125"/>
    <mergeCell ref="D125:E125"/>
    <mergeCell ref="F125:G125"/>
    <mergeCell ref="L125:M125"/>
    <mergeCell ref="N125:O125"/>
    <mergeCell ref="B126:C126"/>
    <mergeCell ref="D126:E126"/>
    <mergeCell ref="F126:G126"/>
    <mergeCell ref="L126:M126"/>
    <mergeCell ref="N126:O126"/>
    <mergeCell ref="B127:C127"/>
    <mergeCell ref="D127:E127"/>
    <mergeCell ref="F127:G127"/>
    <mergeCell ref="L127:M127"/>
    <mergeCell ref="N127:O127"/>
    <mergeCell ref="B128:C128"/>
    <mergeCell ref="D128:E128"/>
    <mergeCell ref="F128:G128"/>
    <mergeCell ref="L128:M128"/>
    <mergeCell ref="N128:O128"/>
    <mergeCell ref="B141:C141"/>
    <mergeCell ref="D141:E141"/>
    <mergeCell ref="F141:G141"/>
    <mergeCell ref="L141:M141"/>
    <mergeCell ref="N141:O141"/>
    <mergeCell ref="B142:C142"/>
    <mergeCell ref="D142:E142"/>
    <mergeCell ref="F142:G142"/>
    <mergeCell ref="L142:M142"/>
    <mergeCell ref="N142:O142"/>
    <mergeCell ref="B143:C143"/>
    <mergeCell ref="D143:E143"/>
    <mergeCell ref="F143:G143"/>
    <mergeCell ref="L143:M143"/>
    <mergeCell ref="N143:O143"/>
    <mergeCell ref="B144:C144"/>
    <mergeCell ref="D144:E144"/>
    <mergeCell ref="F144:G144"/>
    <mergeCell ref="L144:M144"/>
    <mergeCell ref="N144:O144"/>
    <mergeCell ref="B145:C145"/>
    <mergeCell ref="D145:E145"/>
    <mergeCell ref="F145:G145"/>
    <mergeCell ref="L145:M145"/>
    <mergeCell ref="N145:O145"/>
    <mergeCell ref="B146:C146"/>
    <mergeCell ref="D146:E146"/>
    <mergeCell ref="F146:G146"/>
    <mergeCell ref="L146:M146"/>
    <mergeCell ref="N146:O146"/>
    <mergeCell ref="B135:C135"/>
    <mergeCell ref="D135:E135"/>
    <mergeCell ref="F135:G135"/>
    <mergeCell ref="L135:M135"/>
    <mergeCell ref="N135:O135"/>
    <mergeCell ref="B136:C136"/>
    <mergeCell ref="D136:E136"/>
    <mergeCell ref="F136:G136"/>
    <mergeCell ref="L136:M136"/>
    <mergeCell ref="N136:O136"/>
    <mergeCell ref="B137:C137"/>
    <mergeCell ref="D137:E137"/>
    <mergeCell ref="F137:G137"/>
    <mergeCell ref="L137:M137"/>
    <mergeCell ref="N137:O137"/>
    <mergeCell ref="B138:C138"/>
    <mergeCell ref="D138:E138"/>
    <mergeCell ref="F138:G138"/>
    <mergeCell ref="L138:M138"/>
    <mergeCell ref="N138:O138"/>
    <mergeCell ref="B139:C139"/>
    <mergeCell ref="D139:E139"/>
    <mergeCell ref="F139:G139"/>
    <mergeCell ref="L139:M139"/>
    <mergeCell ref="N139:O139"/>
    <mergeCell ref="B140:C140"/>
    <mergeCell ref="D140:E140"/>
    <mergeCell ref="F140:G140"/>
    <mergeCell ref="L140:M140"/>
    <mergeCell ref="N140:O140"/>
    <mergeCell ref="B153:C153"/>
    <mergeCell ref="D153:E153"/>
    <mergeCell ref="F153:G153"/>
    <mergeCell ref="L153:M153"/>
    <mergeCell ref="N153:O153"/>
    <mergeCell ref="B154:C154"/>
    <mergeCell ref="D154:E154"/>
    <mergeCell ref="F154:G154"/>
    <mergeCell ref="L154:M154"/>
    <mergeCell ref="N154:O154"/>
    <mergeCell ref="B155:C155"/>
    <mergeCell ref="D155:E155"/>
    <mergeCell ref="F155:G155"/>
    <mergeCell ref="L155:M155"/>
    <mergeCell ref="N155:O155"/>
    <mergeCell ref="B156:C156"/>
    <mergeCell ref="D156:E156"/>
    <mergeCell ref="F156:G156"/>
    <mergeCell ref="L156:M156"/>
    <mergeCell ref="N156:O156"/>
    <mergeCell ref="B157:C157"/>
    <mergeCell ref="D157:E157"/>
    <mergeCell ref="F157:G157"/>
    <mergeCell ref="L157:M157"/>
    <mergeCell ref="N157:O157"/>
    <mergeCell ref="B158:C158"/>
    <mergeCell ref="D158:E158"/>
    <mergeCell ref="F158:G158"/>
    <mergeCell ref="L158:M158"/>
    <mergeCell ref="N158:O158"/>
    <mergeCell ref="B147:C147"/>
    <mergeCell ref="D147:E147"/>
    <mergeCell ref="F147:G147"/>
    <mergeCell ref="L147:M147"/>
    <mergeCell ref="N147:O147"/>
    <mergeCell ref="B148:C148"/>
    <mergeCell ref="D148:E148"/>
    <mergeCell ref="F148:G148"/>
    <mergeCell ref="L148:M148"/>
    <mergeCell ref="N148:O148"/>
    <mergeCell ref="B149:C149"/>
    <mergeCell ref="D149:E149"/>
    <mergeCell ref="F149:G149"/>
    <mergeCell ref="L149:M149"/>
    <mergeCell ref="N149:O149"/>
    <mergeCell ref="B150:C150"/>
    <mergeCell ref="D150:E150"/>
    <mergeCell ref="F150:G150"/>
    <mergeCell ref="L150:M150"/>
    <mergeCell ref="N150:O150"/>
    <mergeCell ref="B151:C151"/>
    <mergeCell ref="D151:E151"/>
    <mergeCell ref="F151:G151"/>
    <mergeCell ref="L151:M151"/>
    <mergeCell ref="N151:O151"/>
    <mergeCell ref="B152:C152"/>
    <mergeCell ref="D152:E152"/>
    <mergeCell ref="F152:G152"/>
    <mergeCell ref="L152:M152"/>
    <mergeCell ref="N152:O152"/>
    <mergeCell ref="B165:C165"/>
    <mergeCell ref="D165:E165"/>
    <mergeCell ref="F165:G165"/>
    <mergeCell ref="L165:M165"/>
    <mergeCell ref="N165:O165"/>
    <mergeCell ref="B166:C166"/>
    <mergeCell ref="D166:E166"/>
    <mergeCell ref="F166:G166"/>
    <mergeCell ref="L166:M166"/>
    <mergeCell ref="N166:O166"/>
    <mergeCell ref="B167:C167"/>
    <mergeCell ref="D167:E167"/>
    <mergeCell ref="F167:G167"/>
    <mergeCell ref="L167:M167"/>
    <mergeCell ref="N167:O167"/>
    <mergeCell ref="B168:C168"/>
    <mergeCell ref="D168:E168"/>
    <mergeCell ref="F168:G168"/>
    <mergeCell ref="L168:M168"/>
    <mergeCell ref="N168:O168"/>
    <mergeCell ref="B169:C169"/>
    <mergeCell ref="D169:E169"/>
    <mergeCell ref="F169:G169"/>
    <mergeCell ref="L169:M169"/>
    <mergeCell ref="N169:O169"/>
    <mergeCell ref="B170:C170"/>
    <mergeCell ref="D170:E170"/>
    <mergeCell ref="F170:G170"/>
    <mergeCell ref="L170:M170"/>
    <mergeCell ref="N170:O170"/>
    <mergeCell ref="B159:C159"/>
    <mergeCell ref="D159:E159"/>
    <mergeCell ref="F159:G159"/>
    <mergeCell ref="L159:M159"/>
    <mergeCell ref="N159:O159"/>
    <mergeCell ref="B160:C160"/>
    <mergeCell ref="D160:E160"/>
    <mergeCell ref="F160:G160"/>
    <mergeCell ref="L160:M160"/>
    <mergeCell ref="N160:O160"/>
    <mergeCell ref="B161:C161"/>
    <mergeCell ref="D161:E161"/>
    <mergeCell ref="F161:G161"/>
    <mergeCell ref="L161:M161"/>
    <mergeCell ref="N161:O161"/>
    <mergeCell ref="B162:C162"/>
    <mergeCell ref="D162:E162"/>
    <mergeCell ref="F162:G162"/>
    <mergeCell ref="L162:M162"/>
    <mergeCell ref="N162:O162"/>
    <mergeCell ref="B163:C163"/>
    <mergeCell ref="D163:E163"/>
    <mergeCell ref="F163:G163"/>
    <mergeCell ref="L163:M163"/>
    <mergeCell ref="N163:O163"/>
    <mergeCell ref="B164:C164"/>
    <mergeCell ref="D164:E164"/>
    <mergeCell ref="F164:G164"/>
    <mergeCell ref="L164:M164"/>
    <mergeCell ref="N164:O164"/>
    <mergeCell ref="B177:C177"/>
    <mergeCell ref="D177:E177"/>
    <mergeCell ref="F177:G177"/>
    <mergeCell ref="L177:M177"/>
    <mergeCell ref="N177:O177"/>
    <mergeCell ref="B178:C178"/>
    <mergeCell ref="D178:E178"/>
    <mergeCell ref="F178:G178"/>
    <mergeCell ref="L178:M178"/>
    <mergeCell ref="N178:O178"/>
    <mergeCell ref="B179:C179"/>
    <mergeCell ref="D179:E179"/>
    <mergeCell ref="F179:G179"/>
    <mergeCell ref="L179:M179"/>
    <mergeCell ref="N179:O179"/>
    <mergeCell ref="B180:C180"/>
    <mergeCell ref="D180:E180"/>
    <mergeCell ref="F180:G180"/>
    <mergeCell ref="L180:M180"/>
    <mergeCell ref="N180:O180"/>
    <mergeCell ref="B181:C181"/>
    <mergeCell ref="D181:E181"/>
    <mergeCell ref="F181:G181"/>
    <mergeCell ref="L181:M181"/>
    <mergeCell ref="N181:O181"/>
    <mergeCell ref="B182:C182"/>
    <mergeCell ref="D182:E182"/>
    <mergeCell ref="F182:G182"/>
    <mergeCell ref="L182:M182"/>
    <mergeCell ref="N182:O182"/>
    <mergeCell ref="B171:C171"/>
    <mergeCell ref="D171:E171"/>
    <mergeCell ref="F171:G171"/>
    <mergeCell ref="L171:M171"/>
    <mergeCell ref="N171:O171"/>
    <mergeCell ref="B172:C172"/>
    <mergeCell ref="D172:E172"/>
    <mergeCell ref="F172:G172"/>
    <mergeCell ref="L172:M172"/>
    <mergeCell ref="N172:O172"/>
    <mergeCell ref="B173:C173"/>
    <mergeCell ref="D173:E173"/>
    <mergeCell ref="F173:G173"/>
    <mergeCell ref="L173:M173"/>
    <mergeCell ref="N173:O173"/>
    <mergeCell ref="B174:C174"/>
    <mergeCell ref="D174:E174"/>
    <mergeCell ref="F174:G174"/>
    <mergeCell ref="L174:M174"/>
    <mergeCell ref="N174:O174"/>
    <mergeCell ref="B175:C175"/>
    <mergeCell ref="D175:E175"/>
    <mergeCell ref="F175:G175"/>
    <mergeCell ref="L175:M175"/>
    <mergeCell ref="N175:O175"/>
    <mergeCell ref="B176:C176"/>
    <mergeCell ref="D176:E176"/>
    <mergeCell ref="F176:G176"/>
    <mergeCell ref="L176:M176"/>
    <mergeCell ref="N176:O176"/>
    <mergeCell ref="B189:C189"/>
    <mergeCell ref="D189:E189"/>
    <mergeCell ref="F189:G189"/>
    <mergeCell ref="L189:M189"/>
    <mergeCell ref="N189:O189"/>
    <mergeCell ref="B190:C190"/>
    <mergeCell ref="D190:E190"/>
    <mergeCell ref="F190:G190"/>
    <mergeCell ref="L190:M190"/>
    <mergeCell ref="N190:O190"/>
    <mergeCell ref="B191:C191"/>
    <mergeCell ref="D191:E191"/>
    <mergeCell ref="F191:G191"/>
    <mergeCell ref="L191:M191"/>
    <mergeCell ref="N191:O191"/>
    <mergeCell ref="B192:C192"/>
    <mergeCell ref="D192:E192"/>
    <mergeCell ref="F192:G192"/>
    <mergeCell ref="L192:M192"/>
    <mergeCell ref="N192:O192"/>
    <mergeCell ref="B193:C193"/>
    <mergeCell ref="D193:E193"/>
    <mergeCell ref="F193:G193"/>
    <mergeCell ref="L193:M193"/>
    <mergeCell ref="N193:O193"/>
    <mergeCell ref="B194:C194"/>
    <mergeCell ref="D194:E194"/>
    <mergeCell ref="F194:G194"/>
    <mergeCell ref="L194:M194"/>
    <mergeCell ref="N194:O194"/>
    <mergeCell ref="B183:C183"/>
    <mergeCell ref="D183:E183"/>
    <mergeCell ref="F183:G183"/>
    <mergeCell ref="L183:M183"/>
    <mergeCell ref="N183:O183"/>
    <mergeCell ref="B184:C184"/>
    <mergeCell ref="D184:E184"/>
    <mergeCell ref="F184:G184"/>
    <mergeCell ref="L184:M184"/>
    <mergeCell ref="N184:O184"/>
    <mergeCell ref="B185:C185"/>
    <mergeCell ref="D185:E185"/>
    <mergeCell ref="F185:G185"/>
    <mergeCell ref="L185:M185"/>
    <mergeCell ref="N185:O185"/>
    <mergeCell ref="B186:C186"/>
    <mergeCell ref="D186:E186"/>
    <mergeCell ref="F186:G186"/>
    <mergeCell ref="L186:M186"/>
    <mergeCell ref="N186:O186"/>
    <mergeCell ref="B187:C187"/>
    <mergeCell ref="D187:E187"/>
    <mergeCell ref="F187:G187"/>
    <mergeCell ref="L187:M187"/>
    <mergeCell ref="N187:O187"/>
    <mergeCell ref="B188:C188"/>
    <mergeCell ref="D188:E188"/>
    <mergeCell ref="F188:G188"/>
    <mergeCell ref="L188:M188"/>
    <mergeCell ref="N188:O188"/>
    <mergeCell ref="B201:C201"/>
    <mergeCell ref="D201:E201"/>
    <mergeCell ref="F201:G201"/>
    <mergeCell ref="L201:M201"/>
    <mergeCell ref="N201:O201"/>
    <mergeCell ref="B202:C202"/>
    <mergeCell ref="D202:E202"/>
    <mergeCell ref="F202:G202"/>
    <mergeCell ref="L202:M202"/>
    <mergeCell ref="N202:O202"/>
    <mergeCell ref="B203:C203"/>
    <mergeCell ref="D203:E203"/>
    <mergeCell ref="F203:G203"/>
    <mergeCell ref="L203:M203"/>
    <mergeCell ref="N203:O203"/>
    <mergeCell ref="B204:C204"/>
    <mergeCell ref="D204:E204"/>
    <mergeCell ref="F204:G204"/>
    <mergeCell ref="L204:M204"/>
    <mergeCell ref="N204:O204"/>
    <mergeCell ref="B205:C205"/>
    <mergeCell ref="D205:E205"/>
    <mergeCell ref="F205:G205"/>
    <mergeCell ref="L205:M205"/>
    <mergeCell ref="N205:O205"/>
    <mergeCell ref="B206:C206"/>
    <mergeCell ref="D206:E206"/>
    <mergeCell ref="F206:G206"/>
    <mergeCell ref="L206:M206"/>
    <mergeCell ref="N206:O206"/>
    <mergeCell ref="B195:C195"/>
    <mergeCell ref="D195:E195"/>
    <mergeCell ref="F195:G195"/>
    <mergeCell ref="L195:M195"/>
    <mergeCell ref="N195:O195"/>
    <mergeCell ref="B196:C196"/>
    <mergeCell ref="D196:E196"/>
    <mergeCell ref="F196:G196"/>
    <mergeCell ref="L196:M196"/>
    <mergeCell ref="N196:O196"/>
    <mergeCell ref="B197:C197"/>
    <mergeCell ref="D197:E197"/>
    <mergeCell ref="F197:G197"/>
    <mergeCell ref="L197:M197"/>
    <mergeCell ref="N197:O197"/>
    <mergeCell ref="B198:C198"/>
    <mergeCell ref="D198:E198"/>
    <mergeCell ref="F198:G198"/>
    <mergeCell ref="L198:M198"/>
    <mergeCell ref="N198:O198"/>
    <mergeCell ref="B199:C199"/>
    <mergeCell ref="D199:E199"/>
    <mergeCell ref="F199:G199"/>
    <mergeCell ref="L199:M199"/>
    <mergeCell ref="N199:O199"/>
    <mergeCell ref="B200:C200"/>
    <mergeCell ref="D200:E200"/>
    <mergeCell ref="F200:G200"/>
    <mergeCell ref="L200:M200"/>
    <mergeCell ref="N200:O200"/>
    <mergeCell ref="B213:C213"/>
    <mergeCell ref="D213:E213"/>
    <mergeCell ref="F213:G213"/>
    <mergeCell ref="L213:M213"/>
    <mergeCell ref="N213:O213"/>
    <mergeCell ref="B214:C214"/>
    <mergeCell ref="D214:E214"/>
    <mergeCell ref="F214:G214"/>
    <mergeCell ref="L214:M214"/>
    <mergeCell ref="N214:O214"/>
    <mergeCell ref="B215:C215"/>
    <mergeCell ref="D215:E215"/>
    <mergeCell ref="F215:G215"/>
    <mergeCell ref="L215:M215"/>
    <mergeCell ref="N215:O215"/>
    <mergeCell ref="B216:C216"/>
    <mergeCell ref="D216:E216"/>
    <mergeCell ref="F216:G216"/>
    <mergeCell ref="L216:M216"/>
    <mergeCell ref="N216:O216"/>
    <mergeCell ref="B217:C217"/>
    <mergeCell ref="D217:E217"/>
    <mergeCell ref="F217:G217"/>
    <mergeCell ref="L217:M217"/>
    <mergeCell ref="N217:O217"/>
    <mergeCell ref="B218:C218"/>
    <mergeCell ref="D218:E218"/>
    <mergeCell ref="F218:G218"/>
    <mergeCell ref="L218:M218"/>
    <mergeCell ref="N218:O218"/>
    <mergeCell ref="B207:C207"/>
    <mergeCell ref="D207:E207"/>
    <mergeCell ref="F207:G207"/>
    <mergeCell ref="L207:M207"/>
    <mergeCell ref="N207:O207"/>
    <mergeCell ref="B208:C208"/>
    <mergeCell ref="D208:E208"/>
    <mergeCell ref="F208:G208"/>
    <mergeCell ref="L208:M208"/>
    <mergeCell ref="N208:O208"/>
    <mergeCell ref="B209:C209"/>
    <mergeCell ref="D209:E209"/>
    <mergeCell ref="F209:G209"/>
    <mergeCell ref="L209:M209"/>
    <mergeCell ref="N209:O209"/>
    <mergeCell ref="B210:C210"/>
    <mergeCell ref="D210:E210"/>
    <mergeCell ref="F210:G210"/>
    <mergeCell ref="L210:M210"/>
    <mergeCell ref="N210:O210"/>
    <mergeCell ref="B211:C211"/>
    <mergeCell ref="D211:E211"/>
    <mergeCell ref="F211:G211"/>
    <mergeCell ref="L211:M211"/>
    <mergeCell ref="N211:O211"/>
    <mergeCell ref="B212:C212"/>
    <mergeCell ref="D212:E212"/>
    <mergeCell ref="F212:G212"/>
    <mergeCell ref="L212:M212"/>
    <mergeCell ref="N212:O212"/>
    <mergeCell ref="B225:C225"/>
    <mergeCell ref="D225:E225"/>
    <mergeCell ref="F225:G225"/>
    <mergeCell ref="L225:M225"/>
    <mergeCell ref="N225:O225"/>
    <mergeCell ref="B226:C226"/>
    <mergeCell ref="D226:E226"/>
    <mergeCell ref="F226:G226"/>
    <mergeCell ref="L226:M226"/>
    <mergeCell ref="N226:O226"/>
    <mergeCell ref="B227:C227"/>
    <mergeCell ref="D227:E227"/>
    <mergeCell ref="F227:G227"/>
    <mergeCell ref="L227:M227"/>
    <mergeCell ref="N227:O227"/>
    <mergeCell ref="B228:C228"/>
    <mergeCell ref="D228:E228"/>
    <mergeCell ref="F228:G228"/>
    <mergeCell ref="L228:M228"/>
    <mergeCell ref="N228:O228"/>
    <mergeCell ref="B229:C229"/>
    <mergeCell ref="D229:E229"/>
    <mergeCell ref="F229:G229"/>
    <mergeCell ref="L229:M229"/>
    <mergeCell ref="N229:O229"/>
    <mergeCell ref="B230:C230"/>
    <mergeCell ref="D230:E230"/>
    <mergeCell ref="L230:M230"/>
    <mergeCell ref="N230:O230"/>
    <mergeCell ref="B219:C219"/>
    <mergeCell ref="D219:E219"/>
    <mergeCell ref="F219:G219"/>
    <mergeCell ref="L219:M219"/>
    <mergeCell ref="N219:O219"/>
    <mergeCell ref="B220:C220"/>
    <mergeCell ref="D220:E220"/>
    <mergeCell ref="F220:G220"/>
    <mergeCell ref="L220:M220"/>
    <mergeCell ref="N220:O220"/>
    <mergeCell ref="B221:C221"/>
    <mergeCell ref="D221:E221"/>
    <mergeCell ref="F221:G221"/>
    <mergeCell ref="L221:M221"/>
    <mergeCell ref="N221:O221"/>
    <mergeCell ref="B222:C222"/>
    <mergeCell ref="D222:E222"/>
    <mergeCell ref="F222:G222"/>
    <mergeCell ref="L222:M222"/>
    <mergeCell ref="N222:O222"/>
    <mergeCell ref="B223:C223"/>
    <mergeCell ref="D223:E223"/>
    <mergeCell ref="F223:G223"/>
    <mergeCell ref="L223:M223"/>
    <mergeCell ref="N223:O223"/>
    <mergeCell ref="B224:C224"/>
    <mergeCell ref="D224:E224"/>
    <mergeCell ref="F224:G224"/>
    <mergeCell ref="L224:M224"/>
    <mergeCell ref="N224:O224"/>
    <mergeCell ref="B238:C238"/>
    <mergeCell ref="D238:E238"/>
    <mergeCell ref="L238:M238"/>
    <mergeCell ref="N238:O238"/>
    <mergeCell ref="B239:C239"/>
    <mergeCell ref="D239:E239"/>
    <mergeCell ref="L239:M239"/>
    <mergeCell ref="N239:O239"/>
    <mergeCell ref="B240:C240"/>
    <mergeCell ref="D240:E240"/>
    <mergeCell ref="L240:M240"/>
    <mergeCell ref="N240:O240"/>
    <mergeCell ref="B241:C241"/>
    <mergeCell ref="D241:E241"/>
    <mergeCell ref="L241:M241"/>
    <mergeCell ref="N241:O241"/>
    <mergeCell ref="B242:C242"/>
    <mergeCell ref="D242:E242"/>
    <mergeCell ref="L242:M242"/>
    <mergeCell ref="N242:O242"/>
    <mergeCell ref="B243:C243"/>
    <mergeCell ref="L243:M243"/>
    <mergeCell ref="N243:O243"/>
    <mergeCell ref="B244:C244"/>
    <mergeCell ref="L244:M244"/>
    <mergeCell ref="N244:O244"/>
    <mergeCell ref="B231:C231"/>
    <mergeCell ref="D231:E231"/>
    <mergeCell ref="L231:M231"/>
    <mergeCell ref="N231:O231"/>
    <mergeCell ref="B232:C232"/>
    <mergeCell ref="D232:E232"/>
    <mergeCell ref="L232:M232"/>
    <mergeCell ref="N232:O232"/>
    <mergeCell ref="B233:C233"/>
    <mergeCell ref="D233:E233"/>
    <mergeCell ref="L233:M233"/>
    <mergeCell ref="N233:O233"/>
    <mergeCell ref="B234:C234"/>
    <mergeCell ref="D234:E234"/>
    <mergeCell ref="L234:M234"/>
    <mergeCell ref="N234:O234"/>
    <mergeCell ref="B235:C235"/>
    <mergeCell ref="D235:E235"/>
    <mergeCell ref="L235:M235"/>
    <mergeCell ref="N235:O235"/>
    <mergeCell ref="B236:C236"/>
    <mergeCell ref="D236:E236"/>
    <mergeCell ref="L236:M236"/>
    <mergeCell ref="N236:O236"/>
    <mergeCell ref="B237:C237"/>
    <mergeCell ref="D237:E237"/>
    <mergeCell ref="L237:M237"/>
    <mergeCell ref="N237:O237"/>
    <mergeCell ref="B254:C254"/>
    <mergeCell ref="L254:M254"/>
    <mergeCell ref="N254:O254"/>
    <mergeCell ref="B255:C255"/>
    <mergeCell ref="L255:M255"/>
    <mergeCell ref="N255:O255"/>
    <mergeCell ref="B256:C256"/>
    <mergeCell ref="L256:M256"/>
    <mergeCell ref="N256:O256"/>
    <mergeCell ref="B257:C257"/>
    <mergeCell ref="L257:M257"/>
    <mergeCell ref="N257:O257"/>
    <mergeCell ref="B258:C258"/>
    <mergeCell ref="L258:M258"/>
    <mergeCell ref="N258:O258"/>
    <mergeCell ref="B259:C259"/>
    <mergeCell ref="L259:M259"/>
    <mergeCell ref="N259:O259"/>
    <mergeCell ref="B260:C260"/>
    <mergeCell ref="L260:M260"/>
    <mergeCell ref="N260:O260"/>
    <mergeCell ref="B261:C261"/>
    <mergeCell ref="L261:M261"/>
    <mergeCell ref="N261:O261"/>
    <mergeCell ref="B262:C262"/>
    <mergeCell ref="L262:M262"/>
    <mergeCell ref="N262:O262"/>
    <mergeCell ref="B245:C245"/>
    <mergeCell ref="L245:M245"/>
    <mergeCell ref="N245:O245"/>
    <mergeCell ref="B246:C246"/>
    <mergeCell ref="L246:M246"/>
    <mergeCell ref="N246:O246"/>
    <mergeCell ref="B247:C247"/>
    <mergeCell ref="L247:M247"/>
    <mergeCell ref="N247:O247"/>
    <mergeCell ref="B248:C248"/>
    <mergeCell ref="L248:M248"/>
    <mergeCell ref="N248:O248"/>
    <mergeCell ref="B249:C249"/>
    <mergeCell ref="L249:M249"/>
    <mergeCell ref="N249:O249"/>
    <mergeCell ref="B250:C250"/>
    <mergeCell ref="L250:M250"/>
    <mergeCell ref="N250:O250"/>
    <mergeCell ref="B251:C251"/>
    <mergeCell ref="L251:M251"/>
    <mergeCell ref="N251:O251"/>
    <mergeCell ref="B252:C252"/>
    <mergeCell ref="L252:M252"/>
    <mergeCell ref="N252:O252"/>
    <mergeCell ref="B253:C253"/>
    <mergeCell ref="L253:M253"/>
    <mergeCell ref="N253:O253"/>
    <mergeCell ref="B272:C272"/>
    <mergeCell ref="L272:M272"/>
    <mergeCell ref="N272:O272"/>
    <mergeCell ref="B273:C273"/>
    <mergeCell ref="L273:M273"/>
    <mergeCell ref="N273:O273"/>
    <mergeCell ref="B274:C274"/>
    <mergeCell ref="L274:M274"/>
    <mergeCell ref="N274:O274"/>
    <mergeCell ref="B275:C275"/>
    <mergeCell ref="L275:M275"/>
    <mergeCell ref="N275:O275"/>
    <mergeCell ref="B276:C276"/>
    <mergeCell ref="L276:M276"/>
    <mergeCell ref="N276:O276"/>
    <mergeCell ref="B277:C277"/>
    <mergeCell ref="L277:M277"/>
    <mergeCell ref="N277:O277"/>
    <mergeCell ref="B278:C278"/>
    <mergeCell ref="L278:M278"/>
    <mergeCell ref="N278:O278"/>
    <mergeCell ref="B279:C279"/>
    <mergeCell ref="L279:M279"/>
    <mergeCell ref="N279:O279"/>
    <mergeCell ref="B280:C280"/>
    <mergeCell ref="L280:M280"/>
    <mergeCell ref="N280:O280"/>
    <mergeCell ref="B263:C263"/>
    <mergeCell ref="L263:M263"/>
    <mergeCell ref="N263:O263"/>
    <mergeCell ref="B264:C264"/>
    <mergeCell ref="L264:M264"/>
    <mergeCell ref="N264:O264"/>
    <mergeCell ref="B265:C265"/>
    <mergeCell ref="L265:M265"/>
    <mergeCell ref="N265:O265"/>
    <mergeCell ref="B266:C266"/>
    <mergeCell ref="L266:M266"/>
    <mergeCell ref="N266:O266"/>
    <mergeCell ref="B267:C267"/>
    <mergeCell ref="L267:M267"/>
    <mergeCell ref="N267:O267"/>
    <mergeCell ref="B268:C268"/>
    <mergeCell ref="L268:M268"/>
    <mergeCell ref="N268:O268"/>
    <mergeCell ref="B269:C269"/>
    <mergeCell ref="L269:M269"/>
    <mergeCell ref="N269:O269"/>
    <mergeCell ref="B270:C270"/>
    <mergeCell ref="L270:M270"/>
    <mergeCell ref="N270:O270"/>
    <mergeCell ref="B271:C271"/>
    <mergeCell ref="L271:M271"/>
    <mergeCell ref="N271:O271"/>
    <mergeCell ref="B290:C290"/>
    <mergeCell ref="L290:M290"/>
    <mergeCell ref="N290:O290"/>
    <mergeCell ref="B291:C291"/>
    <mergeCell ref="L291:M291"/>
    <mergeCell ref="N291:O291"/>
    <mergeCell ref="B292:C292"/>
    <mergeCell ref="L292:M292"/>
    <mergeCell ref="N292:O292"/>
    <mergeCell ref="B293:C293"/>
    <mergeCell ref="L293:M293"/>
    <mergeCell ref="N293:O293"/>
    <mergeCell ref="B294:C294"/>
    <mergeCell ref="L294:M294"/>
    <mergeCell ref="N294:O294"/>
    <mergeCell ref="B295:C295"/>
    <mergeCell ref="L295:M295"/>
    <mergeCell ref="N295:O295"/>
    <mergeCell ref="B296:C296"/>
    <mergeCell ref="L296:M296"/>
    <mergeCell ref="N296:O296"/>
    <mergeCell ref="B297:C297"/>
    <mergeCell ref="L297:M297"/>
    <mergeCell ref="N297:O297"/>
    <mergeCell ref="B298:C298"/>
    <mergeCell ref="L298:M298"/>
    <mergeCell ref="N298:O298"/>
    <mergeCell ref="B281:C281"/>
    <mergeCell ref="L281:M281"/>
    <mergeCell ref="N281:O281"/>
    <mergeCell ref="B282:C282"/>
    <mergeCell ref="L282:M282"/>
    <mergeCell ref="N282:O282"/>
    <mergeCell ref="B283:C283"/>
    <mergeCell ref="L283:M283"/>
    <mergeCell ref="N283:O283"/>
    <mergeCell ref="B284:C284"/>
    <mergeCell ref="L284:M284"/>
    <mergeCell ref="N284:O284"/>
    <mergeCell ref="B285:C285"/>
    <mergeCell ref="L285:M285"/>
    <mergeCell ref="N285:O285"/>
    <mergeCell ref="B286:C286"/>
    <mergeCell ref="L286:M286"/>
    <mergeCell ref="N286:O286"/>
    <mergeCell ref="B287:C287"/>
    <mergeCell ref="L287:M287"/>
    <mergeCell ref="N287:O287"/>
    <mergeCell ref="B288:C288"/>
    <mergeCell ref="L288:M288"/>
    <mergeCell ref="N288:O288"/>
    <mergeCell ref="B289:C289"/>
    <mergeCell ref="L289:M289"/>
    <mergeCell ref="N289:O289"/>
    <mergeCell ref="B308:C308"/>
    <mergeCell ref="L308:M308"/>
    <mergeCell ref="N308:O308"/>
    <mergeCell ref="B309:C309"/>
    <mergeCell ref="L309:M309"/>
    <mergeCell ref="N309:O309"/>
    <mergeCell ref="B310:C310"/>
    <mergeCell ref="L310:M310"/>
    <mergeCell ref="N310:O310"/>
    <mergeCell ref="B311:C311"/>
    <mergeCell ref="L311:M311"/>
    <mergeCell ref="N311:O311"/>
    <mergeCell ref="B312:C312"/>
    <mergeCell ref="L312:M312"/>
    <mergeCell ref="N312:O312"/>
    <mergeCell ref="B313:C313"/>
    <mergeCell ref="L313:M313"/>
    <mergeCell ref="N313:O313"/>
    <mergeCell ref="B314:C314"/>
    <mergeCell ref="L314:M314"/>
    <mergeCell ref="N314:O314"/>
    <mergeCell ref="B315:C315"/>
    <mergeCell ref="L315:M315"/>
    <mergeCell ref="N315:O315"/>
    <mergeCell ref="B316:C316"/>
    <mergeCell ref="L316:M316"/>
    <mergeCell ref="N316:O316"/>
    <mergeCell ref="B299:C299"/>
    <mergeCell ref="L299:M299"/>
    <mergeCell ref="N299:O299"/>
    <mergeCell ref="B300:C300"/>
    <mergeCell ref="L300:M300"/>
    <mergeCell ref="N300:O300"/>
    <mergeCell ref="B301:C301"/>
    <mergeCell ref="L301:M301"/>
    <mergeCell ref="N301:O301"/>
    <mergeCell ref="B302:C302"/>
    <mergeCell ref="L302:M302"/>
    <mergeCell ref="N302:O302"/>
    <mergeCell ref="B303:C303"/>
    <mergeCell ref="L303:M303"/>
    <mergeCell ref="N303:O303"/>
    <mergeCell ref="B304:C304"/>
    <mergeCell ref="L304:M304"/>
    <mergeCell ref="N304:O304"/>
    <mergeCell ref="B305:C305"/>
    <mergeCell ref="L305:M305"/>
    <mergeCell ref="N305:O305"/>
    <mergeCell ref="B306:C306"/>
    <mergeCell ref="L306:M306"/>
    <mergeCell ref="N306:O306"/>
    <mergeCell ref="B307:C307"/>
    <mergeCell ref="L307:M307"/>
    <mergeCell ref="N307:O307"/>
    <mergeCell ref="B326:C326"/>
    <mergeCell ref="L326:M326"/>
    <mergeCell ref="N326:O326"/>
    <mergeCell ref="B327:C327"/>
    <mergeCell ref="L327:M327"/>
    <mergeCell ref="N327:O327"/>
    <mergeCell ref="B328:C328"/>
    <mergeCell ref="L328:M328"/>
    <mergeCell ref="N328:O328"/>
    <mergeCell ref="B329:C329"/>
    <mergeCell ref="L329:M329"/>
    <mergeCell ref="N329:O329"/>
    <mergeCell ref="B330:C330"/>
    <mergeCell ref="L330:M330"/>
    <mergeCell ref="N330:O330"/>
    <mergeCell ref="B331:C331"/>
    <mergeCell ref="L331:M331"/>
    <mergeCell ref="N331:O331"/>
    <mergeCell ref="B332:C332"/>
    <mergeCell ref="L332:M332"/>
    <mergeCell ref="N332:O332"/>
    <mergeCell ref="B333:C333"/>
    <mergeCell ref="L333:M333"/>
    <mergeCell ref="N333:O333"/>
    <mergeCell ref="B334:C334"/>
    <mergeCell ref="L334:M334"/>
    <mergeCell ref="N334:O334"/>
    <mergeCell ref="B317:C317"/>
    <mergeCell ref="L317:M317"/>
    <mergeCell ref="N317:O317"/>
    <mergeCell ref="B318:C318"/>
    <mergeCell ref="L318:M318"/>
    <mergeCell ref="N318:O318"/>
    <mergeCell ref="B319:C319"/>
    <mergeCell ref="L319:M319"/>
    <mergeCell ref="N319:O319"/>
    <mergeCell ref="B320:C320"/>
    <mergeCell ref="L320:M320"/>
    <mergeCell ref="N320:O320"/>
    <mergeCell ref="B321:C321"/>
    <mergeCell ref="L321:M321"/>
    <mergeCell ref="N321:O321"/>
    <mergeCell ref="B322:C322"/>
    <mergeCell ref="L322:M322"/>
    <mergeCell ref="N322:O322"/>
    <mergeCell ref="B323:C323"/>
    <mergeCell ref="L323:M323"/>
    <mergeCell ref="N323:O323"/>
    <mergeCell ref="B324:C324"/>
    <mergeCell ref="L324:M324"/>
    <mergeCell ref="N324:O324"/>
    <mergeCell ref="B325:C325"/>
    <mergeCell ref="L325:M325"/>
    <mergeCell ref="N325:O325"/>
    <mergeCell ref="B335:C335"/>
    <mergeCell ref="L335:M335"/>
    <mergeCell ref="N335:O335"/>
    <mergeCell ref="B336:C336"/>
    <mergeCell ref="L336:M336"/>
    <mergeCell ref="N336:O336"/>
    <mergeCell ref="B337:C337"/>
    <mergeCell ref="D337:E337"/>
    <mergeCell ref="F337:G337"/>
    <mergeCell ref="H337:I337"/>
    <mergeCell ref="J337:K337"/>
    <mergeCell ref="L337:M337"/>
    <mergeCell ref="N337:O337"/>
    <mergeCell ref="B338:C338"/>
    <mergeCell ref="D338:E338"/>
    <mergeCell ref="F338:G338"/>
    <mergeCell ref="H338:I338"/>
    <mergeCell ref="J338:K338"/>
    <mergeCell ref="L338:M338"/>
    <mergeCell ref="N338:O338"/>
    <mergeCell ref="B339:C339"/>
    <mergeCell ref="D339:E339"/>
    <mergeCell ref="F339:G339"/>
    <mergeCell ref="H339:I339"/>
    <mergeCell ref="J339:K339"/>
    <mergeCell ref="L339:M339"/>
    <mergeCell ref="N339:O339"/>
    <mergeCell ref="B340:C340"/>
    <mergeCell ref="D340:E340"/>
    <mergeCell ref="F340:G340"/>
    <mergeCell ref="H340:I340"/>
    <mergeCell ref="J340:K340"/>
    <mergeCell ref="L340:M340"/>
    <mergeCell ref="N340:O340"/>
    <mergeCell ref="B341:C341"/>
    <mergeCell ref="D341:E341"/>
    <mergeCell ref="F341:G341"/>
    <mergeCell ref="H341:I341"/>
    <mergeCell ref="J341:K341"/>
    <mergeCell ref="L341:M341"/>
    <mergeCell ref="N341:O341"/>
    <mergeCell ref="B342:C342"/>
    <mergeCell ref="D342:E342"/>
    <mergeCell ref="F342:G342"/>
    <mergeCell ref="H342:I342"/>
    <mergeCell ref="J342:K342"/>
    <mergeCell ref="L342:M342"/>
    <mergeCell ref="N342:O342"/>
    <mergeCell ref="B343:C343"/>
    <mergeCell ref="D343:E343"/>
    <mergeCell ref="F343:G343"/>
    <mergeCell ref="H343:I343"/>
    <mergeCell ref="J343:K343"/>
    <mergeCell ref="L343:M343"/>
    <mergeCell ref="N343:O343"/>
    <mergeCell ref="B344:C344"/>
    <mergeCell ref="D344:E344"/>
    <mergeCell ref="F344:G344"/>
    <mergeCell ref="H344:I344"/>
    <mergeCell ref="J344:K344"/>
    <mergeCell ref="L344:M344"/>
    <mergeCell ref="N344:O344"/>
    <mergeCell ref="B345:C345"/>
    <mergeCell ref="D345:E345"/>
    <mergeCell ref="F345:G345"/>
    <mergeCell ref="H345:I345"/>
    <mergeCell ref="J345:K345"/>
    <mergeCell ref="L345:M345"/>
    <mergeCell ref="N345:O345"/>
    <mergeCell ref="B346:C346"/>
    <mergeCell ref="D346:E346"/>
    <mergeCell ref="F346:G346"/>
    <mergeCell ref="H346:I346"/>
    <mergeCell ref="J346:K346"/>
    <mergeCell ref="L346:M346"/>
    <mergeCell ref="N346:O346"/>
    <mergeCell ref="B347:C347"/>
    <mergeCell ref="D347:E347"/>
    <mergeCell ref="F347:G347"/>
    <mergeCell ref="H347:I347"/>
    <mergeCell ref="J347:K347"/>
    <mergeCell ref="L347:M347"/>
    <mergeCell ref="N347:O347"/>
    <mergeCell ref="B348:C348"/>
    <mergeCell ref="D348:E348"/>
    <mergeCell ref="F348:G348"/>
    <mergeCell ref="H348:I348"/>
    <mergeCell ref="J348:K348"/>
    <mergeCell ref="L348:M348"/>
    <mergeCell ref="N348:O348"/>
    <mergeCell ref="B349:C349"/>
    <mergeCell ref="D349:E349"/>
    <mergeCell ref="F349:G349"/>
    <mergeCell ref="H349:I349"/>
    <mergeCell ref="J349:K349"/>
    <mergeCell ref="L349:M349"/>
    <mergeCell ref="N349:O349"/>
    <mergeCell ref="B350:C350"/>
    <mergeCell ref="D350:E350"/>
    <mergeCell ref="F350:G350"/>
    <mergeCell ref="H350:I350"/>
    <mergeCell ref="J350:K350"/>
    <mergeCell ref="L350:M350"/>
    <mergeCell ref="N350:O350"/>
    <mergeCell ref="B351:C351"/>
    <mergeCell ref="D351:E351"/>
    <mergeCell ref="F351:G351"/>
    <mergeCell ref="H351:I351"/>
    <mergeCell ref="J351:K351"/>
    <mergeCell ref="L351:M351"/>
    <mergeCell ref="N351:O351"/>
    <mergeCell ref="B352:C352"/>
    <mergeCell ref="D352:E352"/>
    <mergeCell ref="F352:G352"/>
    <mergeCell ref="H352:I352"/>
    <mergeCell ref="J352:K352"/>
    <mergeCell ref="L352:M352"/>
    <mergeCell ref="N352:O352"/>
    <mergeCell ref="B353:C353"/>
    <mergeCell ref="D353:E353"/>
    <mergeCell ref="F353:G353"/>
    <mergeCell ref="H353:I353"/>
    <mergeCell ref="J353:K353"/>
    <mergeCell ref="L353:M353"/>
    <mergeCell ref="N353:O353"/>
    <mergeCell ref="B354:C354"/>
    <mergeCell ref="D354:E354"/>
    <mergeCell ref="F354:G354"/>
    <mergeCell ref="H354:I354"/>
    <mergeCell ref="J354:K354"/>
    <mergeCell ref="L354:M354"/>
    <mergeCell ref="N354:O354"/>
    <mergeCell ref="B355:C355"/>
    <mergeCell ref="D355:E355"/>
    <mergeCell ref="F355:G355"/>
    <mergeCell ref="H355:I355"/>
    <mergeCell ref="J355:K355"/>
    <mergeCell ref="L355:M355"/>
    <mergeCell ref="N355:O355"/>
    <mergeCell ref="B356:C356"/>
    <mergeCell ref="D356:E356"/>
    <mergeCell ref="F356:G356"/>
    <mergeCell ref="H356:I356"/>
    <mergeCell ref="J356:K356"/>
    <mergeCell ref="L356:M356"/>
    <mergeCell ref="N356:O356"/>
    <mergeCell ref="B357:C357"/>
    <mergeCell ref="D357:E357"/>
    <mergeCell ref="F357:G357"/>
    <mergeCell ref="H357:I357"/>
    <mergeCell ref="J357:K357"/>
    <mergeCell ref="L357:M357"/>
    <mergeCell ref="N357:O357"/>
    <mergeCell ref="B358:C358"/>
    <mergeCell ref="D358:E358"/>
    <mergeCell ref="F358:G358"/>
    <mergeCell ref="H358:I358"/>
    <mergeCell ref="J358:K358"/>
    <mergeCell ref="L358:M358"/>
    <mergeCell ref="N358:O358"/>
    <mergeCell ref="B359:C359"/>
    <mergeCell ref="D359:E359"/>
    <mergeCell ref="F359:G359"/>
    <mergeCell ref="H359:I359"/>
    <mergeCell ref="J359:K359"/>
    <mergeCell ref="L359:M359"/>
    <mergeCell ref="N359:O359"/>
    <mergeCell ref="B360:C360"/>
    <mergeCell ref="D360:E360"/>
    <mergeCell ref="F360:G360"/>
    <mergeCell ref="H360:I360"/>
    <mergeCell ref="J360:K360"/>
    <mergeCell ref="L360:M360"/>
    <mergeCell ref="N360:O360"/>
    <mergeCell ref="B361:C361"/>
    <mergeCell ref="D361:E361"/>
    <mergeCell ref="F361:G361"/>
    <mergeCell ref="H361:I361"/>
    <mergeCell ref="J361:K361"/>
    <mergeCell ref="L361:M361"/>
    <mergeCell ref="N361:O361"/>
    <mergeCell ref="B362:C362"/>
    <mergeCell ref="D362:E362"/>
    <mergeCell ref="F362:G362"/>
    <mergeCell ref="H362:I362"/>
    <mergeCell ref="J362:K362"/>
    <mergeCell ref="L362:M362"/>
    <mergeCell ref="N362:O362"/>
    <mergeCell ref="B363:C363"/>
    <mergeCell ref="D363:E363"/>
    <mergeCell ref="F363:G363"/>
    <mergeCell ref="H363:I363"/>
    <mergeCell ref="J363:K363"/>
    <mergeCell ref="L363:M363"/>
    <mergeCell ref="N363:O363"/>
    <mergeCell ref="B364:C364"/>
    <mergeCell ref="D364:E364"/>
    <mergeCell ref="F364:G364"/>
    <mergeCell ref="H364:I364"/>
    <mergeCell ref="J364:K364"/>
    <mergeCell ref="L364:M364"/>
    <mergeCell ref="N364:O364"/>
    <mergeCell ref="B365:C365"/>
    <mergeCell ref="D365:E365"/>
    <mergeCell ref="F365:G365"/>
    <mergeCell ref="H365:I365"/>
    <mergeCell ref="J365:K365"/>
    <mergeCell ref="L365:M365"/>
    <mergeCell ref="N365:O365"/>
    <mergeCell ref="B366:C366"/>
    <mergeCell ref="D366:E366"/>
    <mergeCell ref="F366:G366"/>
    <mergeCell ref="H366:I366"/>
    <mergeCell ref="J366:K366"/>
    <mergeCell ref="L366:M366"/>
    <mergeCell ref="N366:O366"/>
    <mergeCell ref="B367:C367"/>
    <mergeCell ref="D367:E367"/>
    <mergeCell ref="F367:G367"/>
    <mergeCell ref="H367:I367"/>
    <mergeCell ref="J367:K367"/>
    <mergeCell ref="L367:M367"/>
    <mergeCell ref="N367:O367"/>
    <mergeCell ref="B368:C368"/>
    <mergeCell ref="D368:E368"/>
    <mergeCell ref="F368:G368"/>
    <mergeCell ref="H368:I368"/>
    <mergeCell ref="J368:K368"/>
    <mergeCell ref="L368:M368"/>
    <mergeCell ref="N368:O368"/>
    <mergeCell ref="B369:C369"/>
    <mergeCell ref="D369:E369"/>
    <mergeCell ref="F369:G369"/>
    <mergeCell ref="H369:I369"/>
    <mergeCell ref="J369:K369"/>
    <mergeCell ref="L369:M369"/>
    <mergeCell ref="N369:O369"/>
    <mergeCell ref="B370:C370"/>
    <mergeCell ref="D370:E370"/>
    <mergeCell ref="F370:G370"/>
    <mergeCell ref="H370:I370"/>
    <mergeCell ref="J370:K370"/>
    <mergeCell ref="L370:M370"/>
    <mergeCell ref="N370:O370"/>
    <mergeCell ref="B371:C371"/>
    <mergeCell ref="D371:E371"/>
    <mergeCell ref="F371:G371"/>
    <mergeCell ref="H371:I371"/>
    <mergeCell ref="J371:K371"/>
    <mergeCell ref="L371:M371"/>
    <mergeCell ref="N371:O371"/>
    <mergeCell ref="B372:C372"/>
    <mergeCell ref="D372:E372"/>
    <mergeCell ref="F372:G372"/>
    <mergeCell ref="H372:I372"/>
    <mergeCell ref="J372:K372"/>
    <mergeCell ref="L372:M372"/>
    <mergeCell ref="N372:O372"/>
    <mergeCell ref="B373:C373"/>
    <mergeCell ref="D373:E373"/>
    <mergeCell ref="F373:G373"/>
    <mergeCell ref="H373:I373"/>
    <mergeCell ref="J373:K373"/>
    <mergeCell ref="L373:M373"/>
    <mergeCell ref="N373:O373"/>
    <mergeCell ref="B374:C374"/>
    <mergeCell ref="D374:E374"/>
    <mergeCell ref="F374:G374"/>
    <mergeCell ref="H374:I374"/>
    <mergeCell ref="J374:K374"/>
    <mergeCell ref="L374:M374"/>
    <mergeCell ref="N374:O374"/>
    <mergeCell ref="B375:C375"/>
    <mergeCell ref="D375:E375"/>
    <mergeCell ref="F375:G375"/>
    <mergeCell ref="H375:I375"/>
    <mergeCell ref="J375:K375"/>
    <mergeCell ref="L375:M375"/>
    <mergeCell ref="N375:O375"/>
    <mergeCell ref="B376:C376"/>
    <mergeCell ref="D376:E376"/>
    <mergeCell ref="F376:G376"/>
    <mergeCell ref="H376:I376"/>
    <mergeCell ref="J376:K376"/>
    <mergeCell ref="L376:M376"/>
    <mergeCell ref="N376:O376"/>
    <mergeCell ref="B377:C377"/>
    <mergeCell ref="D377:E377"/>
    <mergeCell ref="F377:G377"/>
    <mergeCell ref="H377:I377"/>
    <mergeCell ref="J377:K377"/>
    <mergeCell ref="L377:M377"/>
    <mergeCell ref="N377:O377"/>
    <mergeCell ref="B378:C378"/>
    <mergeCell ref="D378:E378"/>
    <mergeCell ref="F378:G378"/>
    <mergeCell ref="H378:I378"/>
    <mergeCell ref="J378:K378"/>
    <mergeCell ref="L378:M378"/>
    <mergeCell ref="N378:O378"/>
    <mergeCell ref="B379:C379"/>
    <mergeCell ref="D379:E379"/>
    <mergeCell ref="F379:G379"/>
    <mergeCell ref="H379:I379"/>
    <mergeCell ref="J379:K379"/>
    <mergeCell ref="L379:M379"/>
    <mergeCell ref="N379:O379"/>
    <mergeCell ref="B380:C380"/>
    <mergeCell ref="D380:E380"/>
    <mergeCell ref="F380:G380"/>
    <mergeCell ref="H380:I380"/>
    <mergeCell ref="J380:K380"/>
    <mergeCell ref="L380:M380"/>
    <mergeCell ref="N380:O380"/>
    <mergeCell ref="B381:C381"/>
    <mergeCell ref="D381:E381"/>
    <mergeCell ref="F381:G381"/>
    <mergeCell ref="H381:I381"/>
    <mergeCell ref="J381:K381"/>
    <mergeCell ref="L381:M381"/>
    <mergeCell ref="N381:O381"/>
    <mergeCell ref="B382:C382"/>
    <mergeCell ref="D382:E382"/>
    <mergeCell ref="F382:G382"/>
    <mergeCell ref="H382:I382"/>
    <mergeCell ref="J382:K382"/>
    <mergeCell ref="L382:M382"/>
    <mergeCell ref="N382:O382"/>
    <mergeCell ref="B383:C383"/>
    <mergeCell ref="D383:E383"/>
    <mergeCell ref="F383:G383"/>
    <mergeCell ref="H383:I383"/>
    <mergeCell ref="J383:K383"/>
    <mergeCell ref="L383:M383"/>
    <mergeCell ref="N383:O383"/>
    <mergeCell ref="B384:C384"/>
    <mergeCell ref="D384:E384"/>
    <mergeCell ref="F384:G384"/>
    <mergeCell ref="H384:I384"/>
    <mergeCell ref="J384:K384"/>
    <mergeCell ref="L384:M384"/>
    <mergeCell ref="N384:O384"/>
    <mergeCell ref="B385:C385"/>
    <mergeCell ref="D385:E385"/>
    <mergeCell ref="F385:G385"/>
    <mergeCell ref="H385:I385"/>
    <mergeCell ref="J385:K385"/>
    <mergeCell ref="L385:M385"/>
    <mergeCell ref="N385:O385"/>
    <mergeCell ref="B386:C386"/>
    <mergeCell ref="D386:E386"/>
    <mergeCell ref="F386:G386"/>
    <mergeCell ref="H386:I386"/>
    <mergeCell ref="J386:K386"/>
    <mergeCell ref="L386:M386"/>
    <mergeCell ref="N386:O386"/>
    <mergeCell ref="B387:C387"/>
    <mergeCell ref="D387:E387"/>
    <mergeCell ref="F387:G387"/>
    <mergeCell ref="H387:I387"/>
    <mergeCell ref="J387:K387"/>
    <mergeCell ref="L387:M387"/>
    <mergeCell ref="N387:O387"/>
    <mergeCell ref="B388:C388"/>
    <mergeCell ref="D388:E388"/>
    <mergeCell ref="F388:G388"/>
    <mergeCell ref="H388:I388"/>
    <mergeCell ref="J388:K388"/>
    <mergeCell ref="L388:M388"/>
    <mergeCell ref="N388:O388"/>
    <mergeCell ref="B389:C389"/>
    <mergeCell ref="D389:E389"/>
    <mergeCell ref="F389:G389"/>
    <mergeCell ref="H389:I389"/>
    <mergeCell ref="J389:K389"/>
    <mergeCell ref="L389:M389"/>
    <mergeCell ref="N389:O389"/>
    <mergeCell ref="B390:C390"/>
    <mergeCell ref="D390:E390"/>
    <mergeCell ref="F390:G390"/>
    <mergeCell ref="H390:I390"/>
    <mergeCell ref="J390:K390"/>
    <mergeCell ref="L390:M390"/>
    <mergeCell ref="N390:O390"/>
    <mergeCell ref="B391:C391"/>
    <mergeCell ref="D391:E391"/>
    <mergeCell ref="F391:G391"/>
    <mergeCell ref="H391:I391"/>
    <mergeCell ref="J391:K391"/>
    <mergeCell ref="L391:M391"/>
    <mergeCell ref="N391:O391"/>
    <mergeCell ref="B392:C392"/>
    <mergeCell ref="D392:E392"/>
    <mergeCell ref="F392:G392"/>
    <mergeCell ref="H392:I392"/>
    <mergeCell ref="J392:K392"/>
    <mergeCell ref="L392:M392"/>
    <mergeCell ref="N392:O392"/>
    <mergeCell ref="B393:C393"/>
    <mergeCell ref="D393:E393"/>
    <mergeCell ref="F393:G393"/>
    <mergeCell ref="H393:I393"/>
    <mergeCell ref="J393:K393"/>
    <mergeCell ref="L393:M393"/>
    <mergeCell ref="N393:O393"/>
    <mergeCell ref="B394:C394"/>
    <mergeCell ref="D394:E394"/>
    <mergeCell ref="F394:G394"/>
    <mergeCell ref="H394:I394"/>
    <mergeCell ref="J394:K394"/>
    <mergeCell ref="L394:M394"/>
    <mergeCell ref="N394:O394"/>
    <mergeCell ref="B395:C395"/>
    <mergeCell ref="D395:E395"/>
    <mergeCell ref="F395:G395"/>
    <mergeCell ref="H395:I395"/>
    <mergeCell ref="J395:K395"/>
    <mergeCell ref="L395:M395"/>
    <mergeCell ref="N395:O395"/>
    <mergeCell ref="B396:C396"/>
    <mergeCell ref="D396:E396"/>
    <mergeCell ref="F396:G396"/>
    <mergeCell ref="H396:I396"/>
    <mergeCell ref="J396:K396"/>
    <mergeCell ref="L396:M396"/>
    <mergeCell ref="N396:O396"/>
    <mergeCell ref="B397:C397"/>
    <mergeCell ref="D397:E397"/>
    <mergeCell ref="F397:G397"/>
    <mergeCell ref="H397:I397"/>
    <mergeCell ref="J397:K397"/>
    <mergeCell ref="L397:M397"/>
    <mergeCell ref="N397:O397"/>
    <mergeCell ref="B398:C398"/>
    <mergeCell ref="D398:E398"/>
    <mergeCell ref="F398:G398"/>
    <mergeCell ref="H398:I398"/>
    <mergeCell ref="J398:K398"/>
    <mergeCell ref="L398:M398"/>
    <mergeCell ref="N398:O398"/>
    <mergeCell ref="B399:C399"/>
    <mergeCell ref="D399:E399"/>
    <mergeCell ref="F399:G399"/>
    <mergeCell ref="H399:I399"/>
    <mergeCell ref="J399:K399"/>
    <mergeCell ref="L399:M399"/>
    <mergeCell ref="N399:O399"/>
    <mergeCell ref="B400:C400"/>
    <mergeCell ref="D400:E400"/>
    <mergeCell ref="F400:G400"/>
    <mergeCell ref="H400:I400"/>
    <mergeCell ref="J400:K400"/>
    <mergeCell ref="L400:M400"/>
    <mergeCell ref="N400:O400"/>
    <mergeCell ref="B401:C401"/>
    <mergeCell ref="D401:E401"/>
    <mergeCell ref="F401:G401"/>
    <mergeCell ref="H401:I401"/>
    <mergeCell ref="J401:K401"/>
    <mergeCell ref="L401:M401"/>
    <mergeCell ref="N401:O401"/>
    <mergeCell ref="B402:C402"/>
    <mergeCell ref="D402:E402"/>
    <mergeCell ref="F402:G402"/>
    <mergeCell ref="H402:I402"/>
    <mergeCell ref="J402:K402"/>
    <mergeCell ref="L402:M402"/>
    <mergeCell ref="N402:O402"/>
    <mergeCell ref="B403:C403"/>
    <mergeCell ref="D403:E403"/>
    <mergeCell ref="F403:G403"/>
    <mergeCell ref="H403:I403"/>
    <mergeCell ref="J403:K403"/>
    <mergeCell ref="L403:M403"/>
    <mergeCell ref="N403:O403"/>
    <mergeCell ref="B404:C404"/>
    <mergeCell ref="D404:E404"/>
    <mergeCell ref="F404:G404"/>
    <mergeCell ref="H404:I404"/>
    <mergeCell ref="J404:K404"/>
    <mergeCell ref="L404:M404"/>
    <mergeCell ref="N404:O404"/>
    <mergeCell ref="B405:C405"/>
    <mergeCell ref="D405:E405"/>
    <mergeCell ref="F405:G405"/>
    <mergeCell ref="H405:I405"/>
    <mergeCell ref="J405:K405"/>
    <mergeCell ref="L405:M405"/>
    <mergeCell ref="N405:O405"/>
    <mergeCell ref="B406:C406"/>
    <mergeCell ref="D406:E406"/>
    <mergeCell ref="F406:G406"/>
    <mergeCell ref="H406:I406"/>
    <mergeCell ref="J406:K406"/>
    <mergeCell ref="L406:M406"/>
    <mergeCell ref="N406:O406"/>
    <mergeCell ref="B407:C407"/>
    <mergeCell ref="D407:E407"/>
    <mergeCell ref="F407:G407"/>
    <mergeCell ref="H407:I407"/>
    <mergeCell ref="J407:K407"/>
    <mergeCell ref="L407:M407"/>
    <mergeCell ref="N407:O407"/>
    <mergeCell ref="B408:C408"/>
    <mergeCell ref="D408:E408"/>
    <mergeCell ref="F408:G408"/>
    <mergeCell ref="H408:I408"/>
    <mergeCell ref="J408:K408"/>
    <mergeCell ref="L408:M408"/>
    <mergeCell ref="N408:O408"/>
    <mergeCell ref="B409:C409"/>
    <mergeCell ref="D409:E409"/>
    <mergeCell ref="F409:G409"/>
    <mergeCell ref="H409:I409"/>
    <mergeCell ref="J409:K409"/>
    <mergeCell ref="L409:M409"/>
    <mergeCell ref="N409:O409"/>
    <mergeCell ref="B410:C410"/>
    <mergeCell ref="D410:E410"/>
    <mergeCell ref="F410:G410"/>
    <mergeCell ref="H410:I410"/>
    <mergeCell ref="J410:K410"/>
    <mergeCell ref="L410:M410"/>
    <mergeCell ref="N410:O410"/>
    <mergeCell ref="B411:C411"/>
    <mergeCell ref="D411:E411"/>
    <mergeCell ref="F411:G411"/>
    <mergeCell ref="H411:I411"/>
    <mergeCell ref="J411:K411"/>
    <mergeCell ref="L411:M411"/>
    <mergeCell ref="N411:O411"/>
    <mergeCell ref="B412:C412"/>
    <mergeCell ref="D412:E412"/>
    <mergeCell ref="F412:G412"/>
    <mergeCell ref="H412:I412"/>
    <mergeCell ref="J412:K412"/>
    <mergeCell ref="L412:M412"/>
    <mergeCell ref="N412:O412"/>
    <mergeCell ref="B413:C413"/>
    <mergeCell ref="D413:E413"/>
    <mergeCell ref="F413:G413"/>
    <mergeCell ref="H413:I413"/>
    <mergeCell ref="J413:K413"/>
    <mergeCell ref="L413:M413"/>
    <mergeCell ref="N413:O413"/>
    <mergeCell ref="B414:C414"/>
    <mergeCell ref="D414:E414"/>
    <mergeCell ref="F414:G414"/>
    <mergeCell ref="H414:I414"/>
    <mergeCell ref="J414:K414"/>
    <mergeCell ref="L414:M414"/>
    <mergeCell ref="N414:O414"/>
    <mergeCell ref="B415:C415"/>
    <mergeCell ref="D415:E415"/>
    <mergeCell ref="F415:G415"/>
    <mergeCell ref="H415:I415"/>
    <mergeCell ref="J415:K415"/>
    <mergeCell ref="L415:M415"/>
    <mergeCell ref="N415:O415"/>
    <mergeCell ref="B416:C416"/>
    <mergeCell ref="D416:E416"/>
    <mergeCell ref="F416:G416"/>
    <mergeCell ref="H416:I416"/>
    <mergeCell ref="J416:K416"/>
    <mergeCell ref="L416:M416"/>
    <mergeCell ref="N416:O416"/>
    <mergeCell ref="B417:C417"/>
    <mergeCell ref="D417:E417"/>
    <mergeCell ref="F417:G417"/>
    <mergeCell ref="H417:I417"/>
    <mergeCell ref="J417:K417"/>
    <mergeCell ref="L417:M417"/>
    <mergeCell ref="N417:O417"/>
    <mergeCell ref="B418:C418"/>
    <mergeCell ref="D418:E418"/>
    <mergeCell ref="F418:G418"/>
    <mergeCell ref="H418:I418"/>
    <mergeCell ref="J418:K418"/>
    <mergeCell ref="L418:M418"/>
    <mergeCell ref="N418:O418"/>
    <mergeCell ref="B419:C419"/>
    <mergeCell ref="D419:E419"/>
    <mergeCell ref="F419:G419"/>
    <mergeCell ref="H419:I419"/>
    <mergeCell ref="J419:K419"/>
    <mergeCell ref="L419:M419"/>
    <mergeCell ref="N419:O419"/>
    <mergeCell ref="B420:C420"/>
    <mergeCell ref="D420:E420"/>
    <mergeCell ref="F420:G420"/>
    <mergeCell ref="H420:I420"/>
    <mergeCell ref="J420:K420"/>
    <mergeCell ref="L420:M420"/>
    <mergeCell ref="N420:O420"/>
    <mergeCell ref="B421:C421"/>
    <mergeCell ref="D421:E421"/>
    <mergeCell ref="F421:G421"/>
    <mergeCell ref="H421:I421"/>
    <mergeCell ref="J421:K421"/>
    <mergeCell ref="L421:M421"/>
    <mergeCell ref="N421:O421"/>
    <mergeCell ref="B422:C422"/>
    <mergeCell ref="D422:E422"/>
    <mergeCell ref="F422:G422"/>
    <mergeCell ref="H422:I422"/>
    <mergeCell ref="J422:K422"/>
    <mergeCell ref="L422:M422"/>
    <mergeCell ref="N422:O422"/>
    <mergeCell ref="B423:C423"/>
    <mergeCell ref="D423:E423"/>
    <mergeCell ref="F423:G423"/>
    <mergeCell ref="H423:I423"/>
    <mergeCell ref="J423:K423"/>
    <mergeCell ref="L423:M423"/>
    <mergeCell ref="N423:O423"/>
    <mergeCell ref="B424:C424"/>
    <mergeCell ref="D424:E424"/>
    <mergeCell ref="F424:G424"/>
    <mergeCell ref="H424:I424"/>
    <mergeCell ref="J424:K424"/>
    <mergeCell ref="L424:M424"/>
    <mergeCell ref="N424:O424"/>
    <mergeCell ref="B425:C425"/>
    <mergeCell ref="D425:E425"/>
    <mergeCell ref="F425:G425"/>
    <mergeCell ref="H425:I425"/>
    <mergeCell ref="J425:K425"/>
    <mergeCell ref="L425:M425"/>
    <mergeCell ref="N425:O425"/>
    <mergeCell ref="B426:C426"/>
    <mergeCell ref="D426:E426"/>
    <mergeCell ref="F426:G426"/>
    <mergeCell ref="H426:I426"/>
    <mergeCell ref="J426:K426"/>
    <mergeCell ref="L426:M426"/>
    <mergeCell ref="N426:O426"/>
    <mergeCell ref="B427:C427"/>
    <mergeCell ref="D427:E427"/>
    <mergeCell ref="F427:G427"/>
    <mergeCell ref="H427:I427"/>
    <mergeCell ref="J427:K427"/>
    <mergeCell ref="L427:M427"/>
    <mergeCell ref="N427:O427"/>
    <mergeCell ref="B428:C428"/>
    <mergeCell ref="D428:E428"/>
    <mergeCell ref="F428:G428"/>
    <mergeCell ref="H428:I428"/>
    <mergeCell ref="J428:K428"/>
    <mergeCell ref="L428:M428"/>
    <mergeCell ref="N428:O428"/>
    <mergeCell ref="B429:C429"/>
    <mergeCell ref="D429:E429"/>
    <mergeCell ref="F429:G429"/>
    <mergeCell ref="H429:I429"/>
    <mergeCell ref="J429:K429"/>
    <mergeCell ref="L429:M429"/>
    <mergeCell ref="N429:O429"/>
    <mergeCell ref="B430:C430"/>
    <mergeCell ref="D430:E430"/>
    <mergeCell ref="F430:G430"/>
    <mergeCell ref="H430:I430"/>
    <mergeCell ref="J430:K430"/>
    <mergeCell ref="L430:M430"/>
    <mergeCell ref="N430:O430"/>
    <mergeCell ref="B431:C431"/>
    <mergeCell ref="D431:E431"/>
    <mergeCell ref="F431:G431"/>
    <mergeCell ref="H431:I431"/>
    <mergeCell ref="J431:K431"/>
    <mergeCell ref="L431:M431"/>
    <mergeCell ref="N431:O431"/>
    <mergeCell ref="B432:C432"/>
    <mergeCell ref="D432:E432"/>
    <mergeCell ref="F432:G432"/>
    <mergeCell ref="H432:I432"/>
    <mergeCell ref="J432:K432"/>
    <mergeCell ref="L432:M432"/>
    <mergeCell ref="N432:O432"/>
    <mergeCell ref="B433:C433"/>
    <mergeCell ref="D433:E433"/>
    <mergeCell ref="F433:G433"/>
    <mergeCell ref="H433:I433"/>
    <mergeCell ref="J433:K433"/>
    <mergeCell ref="L433:M433"/>
    <mergeCell ref="N433:O433"/>
    <mergeCell ref="B434:C434"/>
    <mergeCell ref="D434:E434"/>
    <mergeCell ref="F434:G434"/>
    <mergeCell ref="H434:I434"/>
    <mergeCell ref="J434:K434"/>
    <mergeCell ref="L434:M434"/>
    <mergeCell ref="N434:O434"/>
    <mergeCell ref="B435:C435"/>
    <mergeCell ref="D435:E435"/>
    <mergeCell ref="F435:G435"/>
    <mergeCell ref="H435:I435"/>
    <mergeCell ref="J435:K435"/>
    <mergeCell ref="L435:M435"/>
    <mergeCell ref="N435:O435"/>
    <mergeCell ref="B436:C436"/>
    <mergeCell ref="D436:E436"/>
    <mergeCell ref="F436:G436"/>
    <mergeCell ref="H436:I436"/>
    <mergeCell ref="J436:K436"/>
    <mergeCell ref="L436:M436"/>
    <mergeCell ref="N436:O436"/>
    <mergeCell ref="B437:C437"/>
    <mergeCell ref="D437:E437"/>
    <mergeCell ref="F437:G437"/>
    <mergeCell ref="H437:I437"/>
    <mergeCell ref="J437:K437"/>
    <mergeCell ref="L437:M437"/>
    <mergeCell ref="N437:O437"/>
    <mergeCell ref="B438:C438"/>
    <mergeCell ref="D438:E438"/>
    <mergeCell ref="F438:G438"/>
    <mergeCell ref="H438:I438"/>
    <mergeCell ref="J438:K438"/>
    <mergeCell ref="L438:M438"/>
    <mergeCell ref="N438:O438"/>
    <mergeCell ref="B439:C439"/>
    <mergeCell ref="D439:E439"/>
    <mergeCell ref="F439:G439"/>
    <mergeCell ref="H439:I439"/>
    <mergeCell ref="J439:K439"/>
    <mergeCell ref="L439:M439"/>
    <mergeCell ref="N439:O439"/>
    <mergeCell ref="B440:C440"/>
    <mergeCell ref="D440:E440"/>
    <mergeCell ref="F440:G440"/>
    <mergeCell ref="H440:I440"/>
    <mergeCell ref="J440:K440"/>
    <mergeCell ref="L440:M440"/>
    <mergeCell ref="N440:O440"/>
    <mergeCell ref="B441:C441"/>
    <mergeCell ref="D441:E441"/>
    <mergeCell ref="F441:G441"/>
    <mergeCell ref="H441:I441"/>
    <mergeCell ref="J441:K441"/>
    <mergeCell ref="L441:M441"/>
    <mergeCell ref="N441:O441"/>
    <mergeCell ref="B442:C442"/>
    <mergeCell ref="D442:E442"/>
    <mergeCell ref="F442:G442"/>
    <mergeCell ref="H442:I442"/>
    <mergeCell ref="J442:K442"/>
    <mergeCell ref="L442:M442"/>
    <mergeCell ref="N442:O442"/>
    <mergeCell ref="B443:C443"/>
    <mergeCell ref="D443:E443"/>
    <mergeCell ref="F443:G443"/>
    <mergeCell ref="H443:I443"/>
    <mergeCell ref="J443:K443"/>
    <mergeCell ref="L443:M443"/>
    <mergeCell ref="N443:O443"/>
    <mergeCell ref="B444:C444"/>
    <mergeCell ref="D444:E444"/>
    <mergeCell ref="F444:G444"/>
    <mergeCell ref="H444:I444"/>
    <mergeCell ref="J444:K444"/>
    <mergeCell ref="L444:M444"/>
    <mergeCell ref="N444:O444"/>
    <mergeCell ref="B445:C445"/>
    <mergeCell ref="D445:E445"/>
    <mergeCell ref="F445:G445"/>
    <mergeCell ref="H445:I445"/>
    <mergeCell ref="J445:K445"/>
    <mergeCell ref="L445:M445"/>
    <mergeCell ref="N445:O445"/>
    <mergeCell ref="B446:C446"/>
    <mergeCell ref="D446:E446"/>
    <mergeCell ref="F446:G446"/>
    <mergeCell ref="H446:I446"/>
    <mergeCell ref="J446:K446"/>
    <mergeCell ref="L446:M446"/>
    <mergeCell ref="N446:O446"/>
    <mergeCell ref="B447:C447"/>
    <mergeCell ref="D447:E447"/>
    <mergeCell ref="F447:G447"/>
    <mergeCell ref="H447:I447"/>
    <mergeCell ref="J447:K447"/>
    <mergeCell ref="L447:M447"/>
    <mergeCell ref="N447:O447"/>
    <mergeCell ref="B448:C448"/>
    <mergeCell ref="D448:E448"/>
    <mergeCell ref="F448:G448"/>
    <mergeCell ref="H448:I448"/>
    <mergeCell ref="J448:K448"/>
    <mergeCell ref="L448:M448"/>
    <mergeCell ref="N448:O448"/>
    <mergeCell ref="B449:C449"/>
    <mergeCell ref="D449:E449"/>
    <mergeCell ref="F449:G449"/>
    <mergeCell ref="H449:I449"/>
    <mergeCell ref="J449:K449"/>
    <mergeCell ref="L449:M449"/>
    <mergeCell ref="N449:O449"/>
    <mergeCell ref="B450:C450"/>
    <mergeCell ref="D450:E450"/>
    <mergeCell ref="F450:G450"/>
    <mergeCell ref="H450:I450"/>
    <mergeCell ref="J450:K450"/>
    <mergeCell ref="L450:M450"/>
    <mergeCell ref="N450:O450"/>
    <mergeCell ref="B451:C451"/>
    <mergeCell ref="D451:E451"/>
    <mergeCell ref="F451:G451"/>
    <mergeCell ref="H451:I451"/>
    <mergeCell ref="J451:K451"/>
    <mergeCell ref="L451:M451"/>
    <mergeCell ref="N451:O451"/>
    <mergeCell ref="B452:C452"/>
    <mergeCell ref="D452:E452"/>
    <mergeCell ref="F452:G452"/>
    <mergeCell ref="H452:I452"/>
    <mergeCell ref="J452:K452"/>
    <mergeCell ref="L452:M452"/>
    <mergeCell ref="N452:O452"/>
    <mergeCell ref="B453:C453"/>
    <mergeCell ref="D453:E453"/>
    <mergeCell ref="F453:G453"/>
    <mergeCell ref="H453:I453"/>
    <mergeCell ref="J453:K453"/>
    <mergeCell ref="L453:M453"/>
    <mergeCell ref="N453:O453"/>
    <mergeCell ref="B454:C454"/>
    <mergeCell ref="D454:E454"/>
    <mergeCell ref="F454:G454"/>
    <mergeCell ref="H454:I454"/>
    <mergeCell ref="J454:K454"/>
    <mergeCell ref="L454:M454"/>
    <mergeCell ref="N454:O454"/>
    <mergeCell ref="B455:C455"/>
    <mergeCell ref="D455:E455"/>
    <mergeCell ref="F455:G455"/>
    <mergeCell ref="H455:I455"/>
    <mergeCell ref="J455:K455"/>
    <mergeCell ref="L455:M455"/>
    <mergeCell ref="N455:O455"/>
    <mergeCell ref="B456:C456"/>
    <mergeCell ref="D456:E456"/>
    <mergeCell ref="F456:G456"/>
    <mergeCell ref="H456:I456"/>
    <mergeCell ref="J456:K456"/>
    <mergeCell ref="L456:M456"/>
    <mergeCell ref="N456:O456"/>
    <mergeCell ref="B457:C457"/>
    <mergeCell ref="D457:E457"/>
    <mergeCell ref="F457:G457"/>
    <mergeCell ref="H457:I457"/>
    <mergeCell ref="J457:K457"/>
    <mergeCell ref="L457:M457"/>
    <mergeCell ref="N457:O457"/>
    <mergeCell ref="B458:C458"/>
    <mergeCell ref="D458:E458"/>
    <mergeCell ref="F458:G458"/>
    <mergeCell ref="H458:I458"/>
    <mergeCell ref="J458:K458"/>
    <mergeCell ref="L458:M458"/>
    <mergeCell ref="N458:O458"/>
    <mergeCell ref="B459:C459"/>
    <mergeCell ref="D459:E459"/>
    <mergeCell ref="F459:G459"/>
    <mergeCell ref="H459:I459"/>
    <mergeCell ref="J459:K459"/>
    <mergeCell ref="L459:M459"/>
    <mergeCell ref="N459:O459"/>
    <mergeCell ref="B460:C460"/>
    <mergeCell ref="D460:E460"/>
    <mergeCell ref="F460:G460"/>
    <mergeCell ref="H460:I460"/>
    <mergeCell ref="J460:K460"/>
    <mergeCell ref="L460:M460"/>
    <mergeCell ref="N460:O460"/>
    <mergeCell ref="B461:C461"/>
    <mergeCell ref="D461:E461"/>
    <mergeCell ref="F461:G461"/>
    <mergeCell ref="H461:I461"/>
    <mergeCell ref="J461:K461"/>
    <mergeCell ref="L461:M461"/>
    <mergeCell ref="N461:O461"/>
    <mergeCell ref="B462:C462"/>
    <mergeCell ref="D462:E462"/>
    <mergeCell ref="F462:G462"/>
    <mergeCell ref="H462:I462"/>
    <mergeCell ref="J462:K462"/>
    <mergeCell ref="L462:M462"/>
    <mergeCell ref="N462:O462"/>
    <mergeCell ref="B463:C463"/>
    <mergeCell ref="D463:E463"/>
    <mergeCell ref="F463:G463"/>
    <mergeCell ref="H463:I463"/>
    <mergeCell ref="J463:K463"/>
    <mergeCell ref="L463:M463"/>
    <mergeCell ref="N463:O463"/>
    <mergeCell ref="B464:C464"/>
    <mergeCell ref="D464:E464"/>
    <mergeCell ref="F464:G464"/>
    <mergeCell ref="H464:I464"/>
    <mergeCell ref="J464:K464"/>
    <mergeCell ref="L464:M464"/>
    <mergeCell ref="N464:O464"/>
    <mergeCell ref="B465:C465"/>
    <mergeCell ref="D465:E465"/>
    <mergeCell ref="F465:G465"/>
    <mergeCell ref="H465:I465"/>
    <mergeCell ref="J465:K465"/>
    <mergeCell ref="L465:M465"/>
    <mergeCell ref="N465:O465"/>
    <mergeCell ref="B466:C466"/>
    <mergeCell ref="D466:E466"/>
    <mergeCell ref="F466:G466"/>
    <mergeCell ref="H466:I466"/>
    <mergeCell ref="J466:K466"/>
    <mergeCell ref="L466:M466"/>
    <mergeCell ref="N466:O466"/>
    <mergeCell ref="B467:C467"/>
    <mergeCell ref="D467:E467"/>
    <mergeCell ref="F467:G467"/>
    <mergeCell ref="H467:I467"/>
    <mergeCell ref="J467:K467"/>
    <mergeCell ref="L467:M467"/>
    <mergeCell ref="N467:O467"/>
    <mergeCell ref="B468:C468"/>
    <mergeCell ref="D468:E468"/>
    <mergeCell ref="F468:G468"/>
    <mergeCell ref="H468:I468"/>
    <mergeCell ref="J468:K468"/>
    <mergeCell ref="L468:M468"/>
    <mergeCell ref="N468:O468"/>
    <mergeCell ref="B469:C469"/>
    <mergeCell ref="D469:E469"/>
    <mergeCell ref="F469:G469"/>
    <mergeCell ref="H469:I469"/>
    <mergeCell ref="J469:K469"/>
    <mergeCell ref="L469:M469"/>
    <mergeCell ref="N469:O469"/>
    <mergeCell ref="B470:C470"/>
    <mergeCell ref="D470:E470"/>
    <mergeCell ref="F470:G470"/>
    <mergeCell ref="H470:I470"/>
    <mergeCell ref="J470:K470"/>
    <mergeCell ref="L470:M470"/>
    <mergeCell ref="N470:O470"/>
    <mergeCell ref="B471:C471"/>
    <mergeCell ref="D471:E471"/>
    <mergeCell ref="F471:G471"/>
    <mergeCell ref="H471:I471"/>
    <mergeCell ref="J471:K471"/>
    <mergeCell ref="L471:M471"/>
    <mergeCell ref="N471:O471"/>
    <mergeCell ref="B472:C472"/>
    <mergeCell ref="D472:E472"/>
    <mergeCell ref="F472:G472"/>
    <mergeCell ref="H472:I472"/>
    <mergeCell ref="J472:K472"/>
    <mergeCell ref="L472:M472"/>
    <mergeCell ref="N472:O472"/>
    <mergeCell ref="B473:C473"/>
    <mergeCell ref="D473:E473"/>
    <mergeCell ref="F473:G473"/>
    <mergeCell ref="H473:I473"/>
    <mergeCell ref="J473:K473"/>
    <mergeCell ref="L473:M473"/>
    <mergeCell ref="N473:O473"/>
    <mergeCell ref="B474:C474"/>
    <mergeCell ref="D474:E474"/>
    <mergeCell ref="F474:G474"/>
    <mergeCell ref="H474:I474"/>
    <mergeCell ref="J474:K474"/>
    <mergeCell ref="L474:M474"/>
    <mergeCell ref="N474:O474"/>
    <mergeCell ref="B475:C475"/>
    <mergeCell ref="D475:E475"/>
    <mergeCell ref="F475:G475"/>
    <mergeCell ref="H475:I475"/>
    <mergeCell ref="J475:K475"/>
    <mergeCell ref="L475:M475"/>
    <mergeCell ref="B476:C476"/>
    <mergeCell ref="D476:E476"/>
    <mergeCell ref="F476:G476"/>
    <mergeCell ref="H476:I476"/>
    <mergeCell ref="J476:K476"/>
    <mergeCell ref="L476:M476"/>
    <mergeCell ref="H477:I477"/>
    <mergeCell ref="J477:K477"/>
    <mergeCell ref="L477:M477"/>
    <mergeCell ref="N477:O477"/>
    <mergeCell ref="N475:O475"/>
    <mergeCell ref="N476:O476"/>
    <mergeCell ref="B478:C478"/>
    <mergeCell ref="D478:E478"/>
    <mergeCell ref="H478:I478"/>
    <mergeCell ref="J478:K478"/>
    <mergeCell ref="L478:M478"/>
    <mergeCell ref="N478:O478"/>
    <mergeCell ref="B477:C477"/>
    <mergeCell ref="D477:E477"/>
    <mergeCell ref="B479:C479"/>
    <mergeCell ref="D479:E479"/>
    <mergeCell ref="F479:G479"/>
    <mergeCell ref="H479:I479"/>
    <mergeCell ref="J479:K479"/>
    <mergeCell ref="L479:M479"/>
    <mergeCell ref="N479:O479"/>
    <mergeCell ref="B480:C480"/>
    <mergeCell ref="D480:E480"/>
    <mergeCell ref="F480:G480"/>
    <mergeCell ref="H480:I480"/>
    <mergeCell ref="J480:K480"/>
    <mergeCell ref="L480:M480"/>
    <mergeCell ref="N480:O480"/>
    <mergeCell ref="B481:C481"/>
    <mergeCell ref="D481:E481"/>
    <mergeCell ref="F481:G481"/>
    <mergeCell ref="H481:I481"/>
    <mergeCell ref="J481:K481"/>
    <mergeCell ref="L481:M481"/>
    <mergeCell ref="N481:O481"/>
    <mergeCell ref="B482:C482"/>
    <mergeCell ref="D482:E482"/>
    <mergeCell ref="F482:G482"/>
    <mergeCell ref="H482:I482"/>
    <mergeCell ref="J482:K482"/>
    <mergeCell ref="L482:M482"/>
    <mergeCell ref="N482:O482"/>
    <mergeCell ref="B483:C483"/>
    <mergeCell ref="D483:E483"/>
    <mergeCell ref="F483:G483"/>
    <mergeCell ref="H483:I483"/>
    <mergeCell ref="J483:K483"/>
    <mergeCell ref="L483:M483"/>
    <mergeCell ref="N483:O483"/>
    <mergeCell ref="B484:C484"/>
    <mergeCell ref="D484:E484"/>
    <mergeCell ref="F484:G484"/>
    <mergeCell ref="H484:I484"/>
    <mergeCell ref="J484:K484"/>
    <mergeCell ref="L484:M484"/>
    <mergeCell ref="N484:O484"/>
    <mergeCell ref="B485:C485"/>
    <mergeCell ref="D485:E485"/>
    <mergeCell ref="F485:G485"/>
    <mergeCell ref="H485:I485"/>
    <mergeCell ref="J485:K485"/>
    <mergeCell ref="L485:M485"/>
    <mergeCell ref="N485:O485"/>
    <mergeCell ref="B491:C491"/>
    <mergeCell ref="D491:E491"/>
    <mergeCell ref="F491:G491"/>
    <mergeCell ref="H491:I491"/>
    <mergeCell ref="J491:K491"/>
    <mergeCell ref="L491:M491"/>
    <mergeCell ref="N491:O491"/>
    <mergeCell ref="B492:C492"/>
    <mergeCell ref="D492:E492"/>
    <mergeCell ref="F492:G492"/>
    <mergeCell ref="H492:I492"/>
    <mergeCell ref="J492:K492"/>
    <mergeCell ref="L492:M492"/>
    <mergeCell ref="N492:O492"/>
    <mergeCell ref="B493:C493"/>
    <mergeCell ref="D493:E493"/>
    <mergeCell ref="F493:G493"/>
    <mergeCell ref="H493:I493"/>
    <mergeCell ref="J493:K493"/>
    <mergeCell ref="L493:M493"/>
    <mergeCell ref="L495:M495"/>
    <mergeCell ref="N493:O493"/>
    <mergeCell ref="B494:C494"/>
    <mergeCell ref="D494:E494"/>
    <mergeCell ref="F494:G494"/>
    <mergeCell ref="H494:I494"/>
    <mergeCell ref="J494:K494"/>
    <mergeCell ref="L494:M494"/>
    <mergeCell ref="N494:O494"/>
    <mergeCell ref="B486:C486"/>
    <mergeCell ref="D486:E486"/>
    <mergeCell ref="F486:G486"/>
    <mergeCell ref="H486:I486"/>
    <mergeCell ref="J486:K486"/>
    <mergeCell ref="L486:M486"/>
    <mergeCell ref="N486:O486"/>
    <mergeCell ref="B487:C487"/>
    <mergeCell ref="D487:E487"/>
    <mergeCell ref="F487:G487"/>
    <mergeCell ref="H487:I487"/>
    <mergeCell ref="J487:K487"/>
    <mergeCell ref="L487:M487"/>
    <mergeCell ref="N487:O487"/>
    <mergeCell ref="B488:C488"/>
    <mergeCell ref="D488:E488"/>
    <mergeCell ref="F488:G488"/>
    <mergeCell ref="H488:I488"/>
    <mergeCell ref="J488:K488"/>
    <mergeCell ref="L488:M488"/>
    <mergeCell ref="N488:O488"/>
    <mergeCell ref="B489:C489"/>
    <mergeCell ref="D489:E489"/>
    <mergeCell ref="F489:G489"/>
    <mergeCell ref="H489:I489"/>
    <mergeCell ref="J489:K489"/>
    <mergeCell ref="L489:M489"/>
    <mergeCell ref="N489:O489"/>
    <mergeCell ref="B490:C490"/>
    <mergeCell ref="D490:E490"/>
    <mergeCell ref="F490:G490"/>
    <mergeCell ref="H490:I490"/>
    <mergeCell ref="J490:K490"/>
    <mergeCell ref="L490:M490"/>
    <mergeCell ref="N490:O490"/>
    <mergeCell ref="B496:C496"/>
    <mergeCell ref="D496:E496"/>
    <mergeCell ref="F496:G496"/>
    <mergeCell ref="H496:I496"/>
    <mergeCell ref="J496:K496"/>
    <mergeCell ref="L496:M496"/>
    <mergeCell ref="N496:O496"/>
    <mergeCell ref="B495:C495"/>
    <mergeCell ref="D497:E497"/>
    <mergeCell ref="F497:G497"/>
    <mergeCell ref="H497:I497"/>
    <mergeCell ref="J497:K497"/>
    <mergeCell ref="L497:M497"/>
    <mergeCell ref="N495:O495"/>
    <mergeCell ref="D495:E495"/>
    <mergeCell ref="F495:G495"/>
    <mergeCell ref="H495:I495"/>
    <mergeCell ref="J495:K495"/>
    <mergeCell ref="N497:O497"/>
    <mergeCell ref="B498:C498"/>
    <mergeCell ref="D498:E498"/>
    <mergeCell ref="F498:G498"/>
    <mergeCell ref="H498:I498"/>
    <mergeCell ref="J498:K498"/>
    <mergeCell ref="N498:O498"/>
    <mergeCell ref="B497:C497"/>
    <mergeCell ref="B499:C499"/>
    <mergeCell ref="D499:E499"/>
    <mergeCell ref="F499:G499"/>
    <mergeCell ref="H499:I499"/>
    <mergeCell ref="J499:K499"/>
    <mergeCell ref="L499:M499"/>
    <mergeCell ref="N499:O499"/>
    <mergeCell ref="B500:C500"/>
    <mergeCell ref="D500:E500"/>
    <mergeCell ref="F500:G500"/>
    <mergeCell ref="H500:I500"/>
    <mergeCell ref="J500:K500"/>
    <mergeCell ref="L500:M500"/>
    <mergeCell ref="N500:O500"/>
    <mergeCell ref="B501:C501"/>
    <mergeCell ref="D501:E501"/>
    <mergeCell ref="F501:G501"/>
    <mergeCell ref="H501:I501"/>
    <mergeCell ref="J501:K501"/>
    <mergeCell ref="L501:M501"/>
    <mergeCell ref="N501:O501"/>
    <mergeCell ref="B502:C502"/>
    <mergeCell ref="D502:E502"/>
    <mergeCell ref="F502:G502"/>
    <mergeCell ref="H502:I502"/>
    <mergeCell ref="J502:K502"/>
    <mergeCell ref="L502:M502"/>
    <mergeCell ref="N502:O502"/>
    <mergeCell ref="B503:C503"/>
    <mergeCell ref="D503:E503"/>
    <mergeCell ref="F503:G503"/>
    <mergeCell ref="H503:I503"/>
    <mergeCell ref="J503:K503"/>
    <mergeCell ref="L503:M503"/>
    <mergeCell ref="N503:O503"/>
    <mergeCell ref="B504:C504"/>
    <mergeCell ref="D504:E504"/>
    <mergeCell ref="F504:G504"/>
    <mergeCell ref="H504:I504"/>
    <mergeCell ref="J504:K504"/>
    <mergeCell ref="L504:M504"/>
    <mergeCell ref="N504:O504"/>
    <mergeCell ref="B505:C505"/>
    <mergeCell ref="D505:E505"/>
    <mergeCell ref="F505:G505"/>
    <mergeCell ref="H505:I505"/>
    <mergeCell ref="J505:K505"/>
    <mergeCell ref="L505:M505"/>
    <mergeCell ref="N505:O505"/>
    <mergeCell ref="B506:C506"/>
    <mergeCell ref="D506:E506"/>
    <mergeCell ref="F506:G506"/>
    <mergeCell ref="H506:I506"/>
    <mergeCell ref="J506:K506"/>
    <mergeCell ref="L506:M506"/>
    <mergeCell ref="N506:O506"/>
    <mergeCell ref="B507:C507"/>
    <mergeCell ref="D507:E507"/>
    <mergeCell ref="F507:G507"/>
    <mergeCell ref="H507:I507"/>
    <mergeCell ref="J507:K507"/>
    <mergeCell ref="L507:M507"/>
    <mergeCell ref="N507:O507"/>
    <mergeCell ref="B508:C508"/>
    <mergeCell ref="D508:E508"/>
    <mergeCell ref="F508:G508"/>
    <mergeCell ref="H508:I508"/>
    <mergeCell ref="J508:K508"/>
    <mergeCell ref="L508:M508"/>
    <mergeCell ref="N508:O508"/>
    <mergeCell ref="B509:C509"/>
    <mergeCell ref="D509:E509"/>
    <mergeCell ref="F509:G509"/>
    <mergeCell ref="H509:I509"/>
    <mergeCell ref="J509:K509"/>
    <mergeCell ref="L509:M509"/>
    <mergeCell ref="N509:O509"/>
    <mergeCell ref="B510:C510"/>
    <mergeCell ref="D510:E510"/>
    <mergeCell ref="F510:G510"/>
    <mergeCell ref="H510:I510"/>
    <mergeCell ref="J510:K510"/>
    <mergeCell ref="L510:M510"/>
    <mergeCell ref="N510:O510"/>
    <mergeCell ref="B511:C511"/>
    <mergeCell ref="D511:E511"/>
    <mergeCell ref="F511:G511"/>
    <mergeCell ref="H511:I511"/>
    <mergeCell ref="J511:K511"/>
    <mergeCell ref="L511:M511"/>
    <mergeCell ref="N511:O511"/>
    <mergeCell ref="B512:C512"/>
    <mergeCell ref="D512:E512"/>
    <mergeCell ref="F512:G512"/>
    <mergeCell ref="H512:I512"/>
    <mergeCell ref="J512:K512"/>
    <mergeCell ref="L512:M512"/>
    <mergeCell ref="N512:O512"/>
    <mergeCell ref="B513:C513"/>
    <mergeCell ref="D513:E513"/>
    <mergeCell ref="F513:G513"/>
    <mergeCell ref="H513:I513"/>
    <mergeCell ref="J513:K513"/>
    <mergeCell ref="L513:M513"/>
    <mergeCell ref="N513:O513"/>
    <mergeCell ref="B514:C514"/>
    <mergeCell ref="D514:E514"/>
    <mergeCell ref="F514:G514"/>
    <mergeCell ref="H514:I514"/>
    <mergeCell ref="J514:K514"/>
    <mergeCell ref="L514:M514"/>
    <mergeCell ref="N514:O514"/>
    <mergeCell ref="B515:C515"/>
    <mergeCell ref="D515:E515"/>
    <mergeCell ref="F515:G515"/>
    <mergeCell ref="H515:I515"/>
    <mergeCell ref="J515:K515"/>
    <mergeCell ref="L515:M515"/>
    <mergeCell ref="N515:O515"/>
    <mergeCell ref="B516:C516"/>
    <mergeCell ref="D516:E516"/>
    <mergeCell ref="F516:G516"/>
    <mergeCell ref="H516:I516"/>
    <mergeCell ref="J516:K516"/>
    <mergeCell ref="L516:M516"/>
    <mergeCell ref="N516:O516"/>
    <mergeCell ref="B517:C517"/>
    <mergeCell ref="D517:E517"/>
    <mergeCell ref="F517:G517"/>
    <mergeCell ref="H517:I517"/>
    <mergeCell ref="J517:K517"/>
    <mergeCell ref="L517:M517"/>
    <mergeCell ref="N517:O517"/>
    <mergeCell ref="B518:C518"/>
    <mergeCell ref="D518:E518"/>
    <mergeCell ref="F518:G518"/>
    <mergeCell ref="H518:I518"/>
    <mergeCell ref="J518:K518"/>
    <mergeCell ref="L518:M518"/>
    <mergeCell ref="N518:O518"/>
    <mergeCell ref="B519:C519"/>
    <mergeCell ref="D519:E519"/>
    <mergeCell ref="F519:G519"/>
    <mergeCell ref="H519:I519"/>
    <mergeCell ref="J519:K519"/>
    <mergeCell ref="L519:M519"/>
    <mergeCell ref="N519:O519"/>
    <mergeCell ref="B520:C520"/>
    <mergeCell ref="D520:E520"/>
    <mergeCell ref="F520:G520"/>
    <mergeCell ref="H520:I520"/>
    <mergeCell ref="J520:K520"/>
    <mergeCell ref="L520:M520"/>
    <mergeCell ref="N520:O520"/>
    <mergeCell ref="B521:C521"/>
    <mergeCell ref="D521:E521"/>
    <mergeCell ref="F521:G521"/>
    <mergeCell ref="H521:I521"/>
    <mergeCell ref="J521:K521"/>
    <mergeCell ref="L521:M521"/>
    <mergeCell ref="N521:O521"/>
    <mergeCell ref="B522:C522"/>
    <mergeCell ref="D522:E522"/>
    <mergeCell ref="F522:G522"/>
    <mergeCell ref="H522:I522"/>
    <mergeCell ref="J522:K522"/>
    <mergeCell ref="L522:M522"/>
    <mergeCell ref="N522:O522"/>
    <mergeCell ref="B523:C523"/>
    <mergeCell ref="D523:E523"/>
    <mergeCell ref="F523:G523"/>
    <mergeCell ref="H523:I523"/>
    <mergeCell ref="J523:K523"/>
    <mergeCell ref="L523:M523"/>
    <mergeCell ref="N523:O523"/>
    <mergeCell ref="B524:C524"/>
    <mergeCell ref="D524:E524"/>
    <mergeCell ref="F524:G524"/>
    <mergeCell ref="H524:I524"/>
    <mergeCell ref="J524:K524"/>
    <mergeCell ref="L524:M524"/>
    <mergeCell ref="N524:O524"/>
    <mergeCell ref="B525:C525"/>
    <mergeCell ref="D525:E525"/>
    <mergeCell ref="F525:G525"/>
    <mergeCell ref="H525:I525"/>
    <mergeCell ref="J525:K525"/>
    <mergeCell ref="L525:M525"/>
    <mergeCell ref="N525:O525"/>
    <mergeCell ref="B526:C526"/>
    <mergeCell ref="D526:E526"/>
    <mergeCell ref="F526:G526"/>
    <mergeCell ref="H526:I526"/>
    <mergeCell ref="J526:K526"/>
    <mergeCell ref="L526:M526"/>
    <mergeCell ref="N526:O526"/>
    <mergeCell ref="B527:C527"/>
    <mergeCell ref="D527:E527"/>
    <mergeCell ref="F527:G527"/>
    <mergeCell ref="H527:I527"/>
    <mergeCell ref="J527:K527"/>
    <mergeCell ref="L527:M527"/>
    <mergeCell ref="N527:O527"/>
    <mergeCell ref="B528:C528"/>
    <mergeCell ref="D528:E528"/>
    <mergeCell ref="F528:G528"/>
    <mergeCell ref="H528:I528"/>
    <mergeCell ref="J528:K528"/>
    <mergeCell ref="L528:M528"/>
    <mergeCell ref="N528:O528"/>
    <mergeCell ref="B529:C529"/>
    <mergeCell ref="D529:E529"/>
    <mergeCell ref="F529:G529"/>
    <mergeCell ref="H529:I529"/>
    <mergeCell ref="J529:K529"/>
    <mergeCell ref="L529:M529"/>
    <mergeCell ref="N529:O529"/>
    <mergeCell ref="B530:C530"/>
    <mergeCell ref="D530:E530"/>
    <mergeCell ref="F530:G530"/>
    <mergeCell ref="H530:I530"/>
    <mergeCell ref="J530:K530"/>
    <mergeCell ref="L530:M530"/>
    <mergeCell ref="N530:O530"/>
    <mergeCell ref="B531:C531"/>
    <mergeCell ref="D531:E531"/>
    <mergeCell ref="F531:G531"/>
    <mergeCell ref="H531:I531"/>
    <mergeCell ref="J531:K531"/>
    <mergeCell ref="L531:M531"/>
    <mergeCell ref="N531:O531"/>
    <mergeCell ref="B532:C532"/>
    <mergeCell ref="D532:E532"/>
    <mergeCell ref="F532:G532"/>
    <mergeCell ref="H532:I532"/>
    <mergeCell ref="J532:K532"/>
    <mergeCell ref="L532:M532"/>
    <mergeCell ref="N532:O532"/>
    <mergeCell ref="B533:C533"/>
    <mergeCell ref="D533:E533"/>
    <mergeCell ref="F533:G533"/>
    <mergeCell ref="H533:I533"/>
    <mergeCell ref="J533:K533"/>
    <mergeCell ref="L533:M533"/>
    <mergeCell ref="N533:O533"/>
    <mergeCell ref="B534:C534"/>
    <mergeCell ref="D534:E534"/>
    <mergeCell ref="F534:G534"/>
    <mergeCell ref="H534:I534"/>
    <mergeCell ref="J534:K534"/>
    <mergeCell ref="L534:M534"/>
    <mergeCell ref="N534:O534"/>
    <mergeCell ref="B535:C535"/>
    <mergeCell ref="D535:E535"/>
    <mergeCell ref="F535:G535"/>
    <mergeCell ref="H535:I535"/>
    <mergeCell ref="J535:K535"/>
    <mergeCell ref="L535:M535"/>
    <mergeCell ref="N535:O535"/>
    <mergeCell ref="B536:C536"/>
    <mergeCell ref="D536:E536"/>
    <mergeCell ref="F536:G536"/>
    <mergeCell ref="H536:I536"/>
    <mergeCell ref="J536:K536"/>
    <mergeCell ref="L536:M536"/>
    <mergeCell ref="N536:O536"/>
    <mergeCell ref="B537:C537"/>
    <mergeCell ref="D537:E537"/>
    <mergeCell ref="F537:G537"/>
    <mergeCell ref="H537:I537"/>
    <mergeCell ref="J537:K537"/>
    <mergeCell ref="L537:M537"/>
    <mergeCell ref="N537:O537"/>
    <mergeCell ref="B538:C538"/>
    <mergeCell ref="D538:E538"/>
    <mergeCell ref="F538:G538"/>
    <mergeCell ref="H538:I538"/>
    <mergeCell ref="J538:K538"/>
    <mergeCell ref="L538:M538"/>
    <mergeCell ref="N538:O538"/>
    <mergeCell ref="B539:C539"/>
    <mergeCell ref="D539:E539"/>
    <mergeCell ref="F539:G539"/>
    <mergeCell ref="H539:I539"/>
    <mergeCell ref="J539:K539"/>
    <mergeCell ref="L539:M539"/>
    <mergeCell ref="N539:O539"/>
    <mergeCell ref="B540:C540"/>
    <mergeCell ref="D540:E540"/>
    <mergeCell ref="F540:G540"/>
    <mergeCell ref="H540:I540"/>
    <mergeCell ref="J540:K540"/>
    <mergeCell ref="L540:M540"/>
    <mergeCell ref="N540:O540"/>
    <mergeCell ref="B541:C541"/>
    <mergeCell ref="D541:E541"/>
    <mergeCell ref="F541:G541"/>
    <mergeCell ref="H541:I541"/>
    <mergeCell ref="J541:K541"/>
    <mergeCell ref="L541:M541"/>
    <mergeCell ref="N541:O541"/>
    <mergeCell ref="B542:C542"/>
    <mergeCell ref="D542:E542"/>
    <mergeCell ref="F542:G542"/>
    <mergeCell ref="H542:I542"/>
    <mergeCell ref="J542:K542"/>
    <mergeCell ref="L542:M542"/>
    <mergeCell ref="N542:O542"/>
    <mergeCell ref="B543:C543"/>
    <mergeCell ref="D543:E543"/>
    <mergeCell ref="F543:G543"/>
    <mergeCell ref="H543:I543"/>
    <mergeCell ref="J543:K543"/>
    <mergeCell ref="L543:M543"/>
    <mergeCell ref="N543:O543"/>
    <mergeCell ref="B544:C544"/>
    <mergeCell ref="D544:E544"/>
    <mergeCell ref="F544:G544"/>
    <mergeCell ref="H544:I544"/>
    <mergeCell ref="J544:K544"/>
    <mergeCell ref="L544:M544"/>
    <mergeCell ref="N544:O544"/>
    <mergeCell ref="B545:C545"/>
    <mergeCell ref="D545:E545"/>
    <mergeCell ref="F545:G545"/>
    <mergeCell ref="H545:I545"/>
    <mergeCell ref="J545:K545"/>
    <mergeCell ref="L545:M545"/>
    <mergeCell ref="N545:O545"/>
    <mergeCell ref="B546:C546"/>
    <mergeCell ref="D546:E546"/>
    <mergeCell ref="F546:G546"/>
    <mergeCell ref="H546:I546"/>
    <mergeCell ref="J546:K546"/>
    <mergeCell ref="L546:M546"/>
    <mergeCell ref="N546:O546"/>
    <mergeCell ref="B547:C547"/>
    <mergeCell ref="D547:E547"/>
    <mergeCell ref="F547:G547"/>
    <mergeCell ref="H547:I547"/>
    <mergeCell ref="J547:K547"/>
    <mergeCell ref="L547:M547"/>
    <mergeCell ref="N547:O547"/>
    <mergeCell ref="B548:C548"/>
    <mergeCell ref="D548:E548"/>
    <mergeCell ref="F548:G548"/>
    <mergeCell ref="H548:I548"/>
    <mergeCell ref="J548:K548"/>
    <mergeCell ref="L548:M548"/>
    <mergeCell ref="N548:O548"/>
    <mergeCell ref="B549:C549"/>
    <mergeCell ref="D549:E549"/>
    <mergeCell ref="F549:G549"/>
    <mergeCell ref="H549:I549"/>
    <mergeCell ref="J549:K549"/>
    <mergeCell ref="L549:M549"/>
    <mergeCell ref="N549:O549"/>
    <mergeCell ref="B550:C550"/>
    <mergeCell ref="D550:E550"/>
    <mergeCell ref="F550:G550"/>
    <mergeCell ref="H550:I550"/>
    <mergeCell ref="J550:K550"/>
    <mergeCell ref="L550:M550"/>
    <mergeCell ref="N550:O550"/>
    <mergeCell ref="B551:C551"/>
    <mergeCell ref="D551:E551"/>
    <mergeCell ref="F551:G551"/>
    <mergeCell ref="H551:I551"/>
    <mergeCell ref="J551:K551"/>
    <mergeCell ref="L551:M551"/>
    <mergeCell ref="N551:O551"/>
    <mergeCell ref="B552:C552"/>
    <mergeCell ref="D552:E552"/>
    <mergeCell ref="F552:G552"/>
    <mergeCell ref="H552:I552"/>
    <mergeCell ref="J552:K552"/>
    <mergeCell ref="L552:M552"/>
    <mergeCell ref="N552:O552"/>
    <mergeCell ref="B553:C553"/>
    <mergeCell ref="D553:E553"/>
    <mergeCell ref="F553:G553"/>
    <mergeCell ref="H553:I553"/>
    <mergeCell ref="J553:K553"/>
    <mergeCell ref="L553:M553"/>
    <mergeCell ref="N553:O553"/>
    <mergeCell ref="B554:C554"/>
    <mergeCell ref="D554:E554"/>
    <mergeCell ref="F554:G554"/>
    <mergeCell ref="H554:I554"/>
    <mergeCell ref="J554:K554"/>
    <mergeCell ref="L554:M554"/>
    <mergeCell ref="N554:O554"/>
    <mergeCell ref="B555:C555"/>
    <mergeCell ref="D555:E555"/>
    <mergeCell ref="F555:G555"/>
    <mergeCell ref="H555:I555"/>
    <mergeCell ref="J555:K555"/>
    <mergeCell ref="L555:M555"/>
    <mergeCell ref="N555:O555"/>
    <mergeCell ref="B556:C556"/>
    <mergeCell ref="D556:E556"/>
    <mergeCell ref="F556:G556"/>
    <mergeCell ref="H556:I556"/>
    <mergeCell ref="J556:K556"/>
    <mergeCell ref="L556:M556"/>
    <mergeCell ref="N556:O556"/>
    <mergeCell ref="B557:C557"/>
    <mergeCell ref="D557:E557"/>
    <mergeCell ref="F557:G557"/>
    <mergeCell ref="H557:I557"/>
    <mergeCell ref="J557:K557"/>
    <mergeCell ref="L557:M557"/>
    <mergeCell ref="N557:O557"/>
    <mergeCell ref="B558:C558"/>
    <mergeCell ref="D558:E558"/>
    <mergeCell ref="F558:G558"/>
    <mergeCell ref="H558:I558"/>
    <mergeCell ref="J558:K558"/>
    <mergeCell ref="L558:M558"/>
    <mergeCell ref="N558:O558"/>
    <mergeCell ref="B559:C559"/>
    <mergeCell ref="D559:E559"/>
    <mergeCell ref="F559:G559"/>
    <mergeCell ref="H559:I559"/>
    <mergeCell ref="J559:K559"/>
    <mergeCell ref="L559:M559"/>
    <mergeCell ref="N559:O559"/>
    <mergeCell ref="B560:C560"/>
    <mergeCell ref="D560:E560"/>
    <mergeCell ref="F560:G560"/>
    <mergeCell ref="H560:I560"/>
    <mergeCell ref="J560:K560"/>
    <mergeCell ref="L560:M560"/>
    <mergeCell ref="N560:O560"/>
    <mergeCell ref="B561:C561"/>
    <mergeCell ref="D561:E561"/>
    <mergeCell ref="F561:G561"/>
    <mergeCell ref="H561:I561"/>
    <mergeCell ref="J561:K561"/>
    <mergeCell ref="L561:M561"/>
    <mergeCell ref="N561:O561"/>
    <mergeCell ref="B562:C562"/>
    <mergeCell ref="D562:E562"/>
    <mergeCell ref="F562:G562"/>
    <mergeCell ref="H562:I562"/>
    <mergeCell ref="J562:K562"/>
    <mergeCell ref="L562:M562"/>
    <mergeCell ref="N562:O562"/>
    <mergeCell ref="B563:C563"/>
    <mergeCell ref="D563:E563"/>
    <mergeCell ref="F563:G563"/>
    <mergeCell ref="H563:I563"/>
    <mergeCell ref="J563:K563"/>
    <mergeCell ref="L563:M563"/>
    <mergeCell ref="N563:O563"/>
    <mergeCell ref="B564:C564"/>
    <mergeCell ref="D564:E564"/>
    <mergeCell ref="F564:G564"/>
    <mergeCell ref="H564:I564"/>
    <mergeCell ref="J564:K564"/>
    <mergeCell ref="L564:M564"/>
    <mergeCell ref="N564:O564"/>
    <mergeCell ref="B565:C565"/>
    <mergeCell ref="D565:E565"/>
    <mergeCell ref="F565:G565"/>
    <mergeCell ref="H565:I565"/>
    <mergeCell ref="J565:K565"/>
    <mergeCell ref="L565:M565"/>
    <mergeCell ref="N565:O565"/>
    <mergeCell ref="B566:C566"/>
    <mergeCell ref="D566:E566"/>
    <mergeCell ref="F566:G566"/>
    <mergeCell ref="H566:I566"/>
    <mergeCell ref="J566:K566"/>
    <mergeCell ref="L566:M566"/>
    <mergeCell ref="N566:O566"/>
    <mergeCell ref="B567:C567"/>
    <mergeCell ref="D567:E567"/>
    <mergeCell ref="F567:G567"/>
    <mergeCell ref="H567:I567"/>
    <mergeCell ref="J567:K567"/>
    <mergeCell ref="L567:M567"/>
    <mergeCell ref="N567:O567"/>
    <mergeCell ref="B568:C568"/>
    <mergeCell ref="D568:E568"/>
    <mergeCell ref="F568:G568"/>
    <mergeCell ref="H568:I568"/>
    <mergeCell ref="J568:K568"/>
    <mergeCell ref="L568:M568"/>
    <mergeCell ref="N568:O568"/>
    <mergeCell ref="B569:C569"/>
    <mergeCell ref="D569:E569"/>
    <mergeCell ref="F569:G569"/>
    <mergeCell ref="H569:I569"/>
    <mergeCell ref="J569:K569"/>
    <mergeCell ref="L569:M569"/>
    <mergeCell ref="N569:O569"/>
    <mergeCell ref="B570:C570"/>
    <mergeCell ref="D570:E570"/>
    <mergeCell ref="F570:G570"/>
    <mergeCell ref="H570:I570"/>
    <mergeCell ref="J570:K570"/>
    <mergeCell ref="L570:M570"/>
    <mergeCell ref="N570:O570"/>
    <mergeCell ref="B571:C571"/>
    <mergeCell ref="D571:E571"/>
    <mergeCell ref="F571:G571"/>
    <mergeCell ref="H571:I571"/>
    <mergeCell ref="J571:K571"/>
    <mergeCell ref="L571:M571"/>
    <mergeCell ref="N571:O571"/>
    <mergeCell ref="B572:C572"/>
    <mergeCell ref="D572:E572"/>
    <mergeCell ref="F572:G572"/>
    <mergeCell ref="H572:I572"/>
    <mergeCell ref="J572:K572"/>
    <mergeCell ref="L572:M572"/>
    <mergeCell ref="N572:O572"/>
    <mergeCell ref="B573:C573"/>
    <mergeCell ref="D573:E573"/>
    <mergeCell ref="F573:G573"/>
    <mergeCell ref="H573:I573"/>
    <mergeCell ref="J573:K573"/>
    <mergeCell ref="L573:M573"/>
    <mergeCell ref="N573:O573"/>
    <mergeCell ref="B574:C574"/>
    <mergeCell ref="D574:E574"/>
    <mergeCell ref="F574:G574"/>
    <mergeCell ref="H574:I574"/>
    <mergeCell ref="J574:K574"/>
    <mergeCell ref="L574:M574"/>
    <mergeCell ref="N574:O574"/>
    <mergeCell ref="B575:C575"/>
    <mergeCell ref="D575:E575"/>
    <mergeCell ref="F575:G575"/>
    <mergeCell ref="H575:I575"/>
    <mergeCell ref="J575:K575"/>
    <mergeCell ref="L575:M575"/>
    <mergeCell ref="N575:O575"/>
    <mergeCell ref="B576:C576"/>
    <mergeCell ref="D576:E576"/>
    <mergeCell ref="F576:G576"/>
    <mergeCell ref="H576:I576"/>
    <mergeCell ref="J576:K576"/>
    <mergeCell ref="L576:M576"/>
    <mergeCell ref="N576:O576"/>
    <mergeCell ref="B577:C577"/>
    <mergeCell ref="D577:E577"/>
    <mergeCell ref="F577:G577"/>
    <mergeCell ref="H577:I577"/>
    <mergeCell ref="J577:K577"/>
    <mergeCell ref="L577:M577"/>
    <mergeCell ref="N577:O577"/>
    <mergeCell ref="B578:C578"/>
    <mergeCell ref="D578:E578"/>
    <mergeCell ref="F578:G578"/>
    <mergeCell ref="H578:I578"/>
    <mergeCell ref="J578:K578"/>
    <mergeCell ref="L578:M578"/>
    <mergeCell ref="N578:O578"/>
    <mergeCell ref="B579:C579"/>
    <mergeCell ref="D579:E579"/>
    <mergeCell ref="F579:G579"/>
    <mergeCell ref="H579:I579"/>
    <mergeCell ref="J579:K579"/>
    <mergeCell ref="L579:M579"/>
    <mergeCell ref="N579:O579"/>
    <mergeCell ref="B580:C580"/>
    <mergeCell ref="D580:E580"/>
    <mergeCell ref="F580:G580"/>
    <mergeCell ref="H580:I580"/>
    <mergeCell ref="J580:K580"/>
    <mergeCell ref="L580:M580"/>
    <mergeCell ref="N580:O580"/>
    <mergeCell ref="B581:C581"/>
    <mergeCell ref="D581:E581"/>
    <mergeCell ref="F581:G581"/>
    <mergeCell ref="H581:I581"/>
    <mergeCell ref="J581:K581"/>
    <mergeCell ref="L581:M581"/>
    <mergeCell ref="N581:O581"/>
    <mergeCell ref="B582:C582"/>
    <mergeCell ref="D582:E582"/>
    <mergeCell ref="F582:G582"/>
    <mergeCell ref="H582:I582"/>
    <mergeCell ref="J582:K582"/>
    <mergeCell ref="L582:M582"/>
    <mergeCell ref="N582:O582"/>
    <mergeCell ref="B583:C583"/>
    <mergeCell ref="D583:E583"/>
    <mergeCell ref="F583:G583"/>
    <mergeCell ref="H583:I583"/>
    <mergeCell ref="J583:K583"/>
    <mergeCell ref="L583:M583"/>
    <mergeCell ref="N583:O583"/>
    <mergeCell ref="B584:C584"/>
    <mergeCell ref="D584:E584"/>
    <mergeCell ref="F584:G584"/>
    <mergeCell ref="H584:I584"/>
    <mergeCell ref="J584:K584"/>
    <mergeCell ref="L584:M584"/>
    <mergeCell ref="N584:O584"/>
    <mergeCell ref="B585:C585"/>
    <mergeCell ref="D585:E585"/>
    <mergeCell ref="F585:G585"/>
    <mergeCell ref="H585:I585"/>
    <mergeCell ref="J585:K585"/>
    <mergeCell ref="L585:M585"/>
    <mergeCell ref="N585:O585"/>
    <mergeCell ref="B586:C586"/>
    <mergeCell ref="D586:E586"/>
    <mergeCell ref="F586:G586"/>
    <mergeCell ref="H586:I586"/>
    <mergeCell ref="J586:K586"/>
    <mergeCell ref="L586:M586"/>
    <mergeCell ref="N586:O586"/>
    <mergeCell ref="B587:C587"/>
    <mergeCell ref="D587:E587"/>
    <mergeCell ref="F587:G587"/>
    <mergeCell ref="H587:I587"/>
    <mergeCell ref="J587:K587"/>
    <mergeCell ref="L587:M587"/>
    <mergeCell ref="N587:O587"/>
    <mergeCell ref="B588:C588"/>
    <mergeCell ref="D588:E588"/>
    <mergeCell ref="F588:G588"/>
    <mergeCell ref="H588:I588"/>
    <mergeCell ref="J588:K588"/>
    <mergeCell ref="L588:M588"/>
    <mergeCell ref="N588:O588"/>
    <mergeCell ref="B589:C589"/>
    <mergeCell ref="D589:E589"/>
    <mergeCell ref="F589:G589"/>
    <mergeCell ref="H589:I589"/>
    <mergeCell ref="J589:K589"/>
    <mergeCell ref="L589:M589"/>
    <mergeCell ref="N589:O589"/>
    <mergeCell ref="B590:C590"/>
    <mergeCell ref="D590:E590"/>
    <mergeCell ref="F590:G590"/>
    <mergeCell ref="H590:I590"/>
    <mergeCell ref="J590:K590"/>
    <mergeCell ref="L590:M590"/>
    <mergeCell ref="N590:O590"/>
    <mergeCell ref="B591:C591"/>
    <mergeCell ref="D591:E591"/>
    <mergeCell ref="F591:G591"/>
    <mergeCell ref="H591:I591"/>
    <mergeCell ref="J591:K591"/>
    <mergeCell ref="L591:M591"/>
    <mergeCell ref="N591:O591"/>
    <mergeCell ref="B592:C592"/>
    <mergeCell ref="D592:E592"/>
    <mergeCell ref="F592:G592"/>
    <mergeCell ref="H592:I592"/>
    <mergeCell ref="J592:K592"/>
    <mergeCell ref="L592:M592"/>
    <mergeCell ref="N592:O592"/>
    <mergeCell ref="B593:C593"/>
    <mergeCell ref="D593:E593"/>
    <mergeCell ref="F593:G593"/>
    <mergeCell ref="H593:I593"/>
    <mergeCell ref="J593:K593"/>
    <mergeCell ref="L593:M593"/>
    <mergeCell ref="N593:O593"/>
    <mergeCell ref="B594:C594"/>
    <mergeCell ref="D594:E594"/>
    <mergeCell ref="F594:G594"/>
    <mergeCell ref="H594:I594"/>
    <mergeCell ref="J594:K594"/>
    <mergeCell ref="L594:M594"/>
    <mergeCell ref="N594:O594"/>
    <mergeCell ref="B595:C595"/>
    <mergeCell ref="D595:E595"/>
    <mergeCell ref="F595:G595"/>
    <mergeCell ref="H595:I595"/>
    <mergeCell ref="J595:K595"/>
    <mergeCell ref="L595:M595"/>
    <mergeCell ref="N595:O595"/>
    <mergeCell ref="B596:C596"/>
    <mergeCell ref="D596:E596"/>
    <mergeCell ref="F596:G596"/>
    <mergeCell ref="H596:I596"/>
    <mergeCell ref="J596:K596"/>
    <mergeCell ref="L596:M596"/>
    <mergeCell ref="N596:O596"/>
    <mergeCell ref="B597:C597"/>
    <mergeCell ref="D597:E597"/>
    <mergeCell ref="F597:G597"/>
    <mergeCell ref="H597:I597"/>
    <mergeCell ref="J597:K597"/>
    <mergeCell ref="L597:M597"/>
    <mergeCell ref="N597:O597"/>
    <mergeCell ref="B598:C598"/>
    <mergeCell ref="D598:E598"/>
    <mergeCell ref="F598:G598"/>
    <mergeCell ref="H598:I598"/>
    <mergeCell ref="J598:K598"/>
    <mergeCell ref="L598:M598"/>
    <mergeCell ref="N598:O598"/>
    <mergeCell ref="B599:C599"/>
    <mergeCell ref="D599:E599"/>
    <mergeCell ref="F599:G599"/>
    <mergeCell ref="H599:I599"/>
    <mergeCell ref="J599:K599"/>
    <mergeCell ref="L599:M599"/>
    <mergeCell ref="N599:O599"/>
    <mergeCell ref="B600:C600"/>
    <mergeCell ref="D600:E600"/>
    <mergeCell ref="F600:G600"/>
    <mergeCell ref="H600:I600"/>
    <mergeCell ref="J600:K600"/>
    <mergeCell ref="L600:M600"/>
    <mergeCell ref="N600:O600"/>
    <mergeCell ref="B601:C601"/>
    <mergeCell ref="D601:E601"/>
    <mergeCell ref="F601:G601"/>
    <mergeCell ref="H601:I601"/>
    <mergeCell ref="J601:K601"/>
    <mergeCell ref="L601:M601"/>
    <mergeCell ref="N601:O601"/>
    <mergeCell ref="B602:C602"/>
    <mergeCell ref="D602:E602"/>
    <mergeCell ref="F602:G602"/>
    <mergeCell ref="H602:I602"/>
    <mergeCell ref="J602:K602"/>
    <mergeCell ref="L602:M602"/>
    <mergeCell ref="N602:O602"/>
    <mergeCell ref="B603:C603"/>
    <mergeCell ref="D603:E603"/>
    <mergeCell ref="F603:G603"/>
    <mergeCell ref="H603:I603"/>
    <mergeCell ref="J603:K603"/>
    <mergeCell ref="L603:M603"/>
    <mergeCell ref="N603:O603"/>
    <mergeCell ref="B604:C604"/>
    <mergeCell ref="D604:E604"/>
    <mergeCell ref="F604:G604"/>
    <mergeCell ref="H604:I604"/>
    <mergeCell ref="J604:K604"/>
    <mergeCell ref="L604:M604"/>
    <mergeCell ref="N604:O604"/>
    <mergeCell ref="B605:C605"/>
    <mergeCell ref="D605:E605"/>
    <mergeCell ref="F605:G605"/>
    <mergeCell ref="H605:I605"/>
    <mergeCell ref="J605:K605"/>
    <mergeCell ref="L605:M605"/>
    <mergeCell ref="N605:O605"/>
    <mergeCell ref="B606:C606"/>
    <mergeCell ref="D606:E606"/>
    <mergeCell ref="F606:G606"/>
    <mergeCell ref="H606:I606"/>
    <mergeCell ref="J606:K606"/>
    <mergeCell ref="L606:M606"/>
    <mergeCell ref="N606:O606"/>
    <mergeCell ref="B607:C607"/>
    <mergeCell ref="D607:E607"/>
    <mergeCell ref="F607:G607"/>
    <mergeCell ref="H607:I607"/>
    <mergeCell ref="J607:K607"/>
    <mergeCell ref="L607:M607"/>
    <mergeCell ref="N607:O607"/>
    <mergeCell ref="B608:C608"/>
    <mergeCell ref="D608:E608"/>
    <mergeCell ref="F608:G608"/>
    <mergeCell ref="H608:I608"/>
    <mergeCell ref="J608:K608"/>
    <mergeCell ref="L608:M608"/>
    <mergeCell ref="N608:O608"/>
    <mergeCell ref="B609:C609"/>
    <mergeCell ref="D609:E609"/>
    <mergeCell ref="F609:G609"/>
    <mergeCell ref="H609:I609"/>
    <mergeCell ref="J609:K609"/>
    <mergeCell ref="L609:M609"/>
    <mergeCell ref="N609:O609"/>
    <mergeCell ref="B610:C610"/>
    <mergeCell ref="D610:E610"/>
    <mergeCell ref="F610:G610"/>
    <mergeCell ref="H610:I610"/>
    <mergeCell ref="J610:K610"/>
    <mergeCell ref="L610:M610"/>
    <mergeCell ref="N610:O610"/>
    <mergeCell ref="B611:C611"/>
    <mergeCell ref="D611:E611"/>
    <mergeCell ref="F611:G611"/>
    <mergeCell ref="H611:I611"/>
    <mergeCell ref="J611:K611"/>
    <mergeCell ref="L611:M611"/>
    <mergeCell ref="N611:O611"/>
    <mergeCell ref="B612:C612"/>
    <mergeCell ref="D612:E612"/>
    <mergeCell ref="F612:G612"/>
    <mergeCell ref="H612:I612"/>
    <mergeCell ref="J612:K612"/>
    <mergeCell ref="L612:M612"/>
    <mergeCell ref="N612:O612"/>
    <mergeCell ref="B613:C613"/>
    <mergeCell ref="D613:E613"/>
    <mergeCell ref="F613:G613"/>
    <mergeCell ref="H613:I613"/>
    <mergeCell ref="J613:K613"/>
    <mergeCell ref="L613:M613"/>
    <mergeCell ref="N613:O613"/>
    <mergeCell ref="B614:C614"/>
    <mergeCell ref="D614:E614"/>
    <mergeCell ref="F614:G614"/>
    <mergeCell ref="H614:I614"/>
    <mergeCell ref="J614:K614"/>
    <mergeCell ref="L614:M614"/>
    <mergeCell ref="N614:O614"/>
    <mergeCell ref="B615:C615"/>
    <mergeCell ref="D615:E615"/>
    <mergeCell ref="F615:G615"/>
    <mergeCell ref="H615:I615"/>
    <mergeCell ref="J615:K615"/>
    <mergeCell ref="L615:M615"/>
    <mergeCell ref="N615:O615"/>
    <mergeCell ref="B616:C616"/>
    <mergeCell ref="D616:E616"/>
    <mergeCell ref="F616:G616"/>
    <mergeCell ref="H616:I616"/>
    <mergeCell ref="J616:K616"/>
    <mergeCell ref="L616:M616"/>
    <mergeCell ref="N616:O616"/>
    <mergeCell ref="B617:C617"/>
    <mergeCell ref="D617:E617"/>
    <mergeCell ref="F617:G617"/>
    <mergeCell ref="H617:I617"/>
    <mergeCell ref="J617:K617"/>
    <mergeCell ref="L617:M617"/>
    <mergeCell ref="N617:O617"/>
    <mergeCell ref="B618:C618"/>
    <mergeCell ref="D618:E618"/>
    <mergeCell ref="F618:G618"/>
    <mergeCell ref="H618:I618"/>
    <mergeCell ref="J618:K618"/>
    <mergeCell ref="L618:M618"/>
    <mergeCell ref="N618:O618"/>
    <mergeCell ref="B619:C619"/>
    <mergeCell ref="D619:E619"/>
    <mergeCell ref="F619:G619"/>
    <mergeCell ref="H619:I619"/>
    <mergeCell ref="J619:K619"/>
    <mergeCell ref="L619:M619"/>
    <mergeCell ref="N619:O619"/>
    <mergeCell ref="B620:C620"/>
    <mergeCell ref="D620:E620"/>
    <mergeCell ref="F620:G620"/>
    <mergeCell ref="H620:I620"/>
    <mergeCell ref="J620:K620"/>
    <mergeCell ref="L620:M620"/>
    <mergeCell ref="N620:O620"/>
    <mergeCell ref="B621:C621"/>
    <mergeCell ref="D621:E621"/>
    <mergeCell ref="F621:G621"/>
    <mergeCell ref="H621:I621"/>
    <mergeCell ref="J621:K621"/>
    <mergeCell ref="L621:M621"/>
    <mergeCell ref="N621:O621"/>
    <mergeCell ref="B622:C622"/>
    <mergeCell ref="D622:E622"/>
    <mergeCell ref="F622:G622"/>
    <mergeCell ref="H622:I622"/>
    <mergeCell ref="J622:K622"/>
    <mergeCell ref="L622:M622"/>
    <mergeCell ref="N622:O622"/>
    <mergeCell ref="B623:C623"/>
    <mergeCell ref="D623:E623"/>
    <mergeCell ref="F623:G623"/>
    <mergeCell ref="H623:I623"/>
    <mergeCell ref="J623:K623"/>
    <mergeCell ref="L623:M623"/>
    <mergeCell ref="N623:O623"/>
    <mergeCell ref="B624:C624"/>
    <mergeCell ref="D624:E624"/>
    <mergeCell ref="F624:G624"/>
    <mergeCell ref="H624:I624"/>
    <mergeCell ref="J624:K624"/>
    <mergeCell ref="L624:M624"/>
    <mergeCell ref="N624:O624"/>
    <mergeCell ref="B625:C625"/>
    <mergeCell ref="D625:E625"/>
    <mergeCell ref="F625:G625"/>
    <mergeCell ref="H625:I625"/>
    <mergeCell ref="J625:K625"/>
    <mergeCell ref="L625:M625"/>
    <mergeCell ref="N625:O625"/>
    <mergeCell ref="B626:C626"/>
    <mergeCell ref="D626:E626"/>
    <mergeCell ref="F626:G626"/>
    <mergeCell ref="H626:I626"/>
    <mergeCell ref="J626:K626"/>
    <mergeCell ref="L626:M626"/>
    <mergeCell ref="N626:O626"/>
    <mergeCell ref="B627:C627"/>
    <mergeCell ref="D627:E627"/>
    <mergeCell ref="F627:G627"/>
    <mergeCell ref="H627:I627"/>
    <mergeCell ref="J627:K627"/>
    <mergeCell ref="L627:M627"/>
    <mergeCell ref="N627:O627"/>
    <mergeCell ref="B628:C628"/>
    <mergeCell ref="D628:E628"/>
    <mergeCell ref="F628:G628"/>
    <mergeCell ref="H628:I628"/>
    <mergeCell ref="J628:K628"/>
    <mergeCell ref="L628:M628"/>
    <mergeCell ref="N628:O628"/>
    <mergeCell ref="B629:C629"/>
    <mergeCell ref="D629:E629"/>
    <mergeCell ref="F629:G629"/>
    <mergeCell ref="H629:I629"/>
    <mergeCell ref="J629:K629"/>
    <mergeCell ref="L629:M629"/>
    <mergeCell ref="N629:O629"/>
    <mergeCell ref="B630:C630"/>
    <mergeCell ref="D630:E630"/>
    <mergeCell ref="F630:G630"/>
    <mergeCell ref="H630:I630"/>
    <mergeCell ref="J630:K630"/>
    <mergeCell ref="L630:M630"/>
    <mergeCell ref="N630:O630"/>
    <mergeCell ref="B631:C631"/>
    <mergeCell ref="D631:E631"/>
    <mergeCell ref="F631:G631"/>
    <mergeCell ref="H631:I631"/>
    <mergeCell ref="J631:K631"/>
    <mergeCell ref="L631:M631"/>
    <mergeCell ref="N631:O631"/>
    <mergeCell ref="B632:C632"/>
    <mergeCell ref="D632:E632"/>
    <mergeCell ref="F632:G632"/>
    <mergeCell ref="H632:I632"/>
    <mergeCell ref="J632:K632"/>
    <mergeCell ref="L632:M632"/>
    <mergeCell ref="N632:O632"/>
    <mergeCell ref="B633:C633"/>
    <mergeCell ref="D633:E633"/>
    <mergeCell ref="F633:G633"/>
    <mergeCell ref="H633:I633"/>
    <mergeCell ref="J633:K633"/>
    <mergeCell ref="L633:M633"/>
    <mergeCell ref="N633:O633"/>
    <mergeCell ref="B634:C634"/>
    <mergeCell ref="D634:E634"/>
    <mergeCell ref="F634:G634"/>
    <mergeCell ref="H634:I634"/>
    <mergeCell ref="J634:K634"/>
    <mergeCell ref="L634:M634"/>
    <mergeCell ref="N634:O634"/>
    <mergeCell ref="B635:C635"/>
    <mergeCell ref="D635:E635"/>
    <mergeCell ref="F635:G635"/>
    <mergeCell ref="H635:I635"/>
    <mergeCell ref="J635:K635"/>
    <mergeCell ref="L635:M635"/>
    <mergeCell ref="N635:O635"/>
    <mergeCell ref="B636:C636"/>
    <mergeCell ref="D636:E636"/>
    <mergeCell ref="F636:G636"/>
    <mergeCell ref="H636:I636"/>
    <mergeCell ref="J636:K636"/>
    <mergeCell ref="L636:M636"/>
    <mergeCell ref="N636:O636"/>
    <mergeCell ref="B637:C637"/>
    <mergeCell ref="D637:E637"/>
    <mergeCell ref="F637:G637"/>
    <mergeCell ref="H637:I637"/>
    <mergeCell ref="J637:K637"/>
    <mergeCell ref="L637:M637"/>
    <mergeCell ref="N637:O637"/>
    <mergeCell ref="B638:C638"/>
    <mergeCell ref="D638:E638"/>
    <mergeCell ref="F638:G638"/>
    <mergeCell ref="H638:I638"/>
    <mergeCell ref="J638:K638"/>
    <mergeCell ref="L638:M638"/>
    <mergeCell ref="N638:O638"/>
    <mergeCell ref="B639:C639"/>
    <mergeCell ref="D639:E639"/>
    <mergeCell ref="F639:G639"/>
    <mergeCell ref="H639:I639"/>
    <mergeCell ref="J639:K639"/>
    <mergeCell ref="L639:M639"/>
    <mergeCell ref="N639:O639"/>
    <mergeCell ref="B640:C640"/>
    <mergeCell ref="D640:E640"/>
    <mergeCell ref="F640:G640"/>
    <mergeCell ref="H640:I640"/>
    <mergeCell ref="J640:K640"/>
    <mergeCell ref="L640:M640"/>
    <mergeCell ref="N640:O640"/>
    <mergeCell ref="B641:C641"/>
    <mergeCell ref="D641:E641"/>
    <mergeCell ref="F641:G641"/>
    <mergeCell ref="H641:I641"/>
    <mergeCell ref="J641:K641"/>
    <mergeCell ref="L641:M641"/>
    <mergeCell ref="N641:O641"/>
    <mergeCell ref="B642:C642"/>
    <mergeCell ref="D642:E642"/>
    <mergeCell ref="F642:G642"/>
    <mergeCell ref="H642:I642"/>
    <mergeCell ref="J642:K642"/>
    <mergeCell ref="L642:M642"/>
    <mergeCell ref="N642:O642"/>
    <mergeCell ref="B643:C643"/>
    <mergeCell ref="D643:E643"/>
    <mergeCell ref="F643:G643"/>
    <mergeCell ref="H643:I643"/>
    <mergeCell ref="J643:K643"/>
    <mergeCell ref="L643:M643"/>
    <mergeCell ref="N643:O643"/>
    <mergeCell ref="B644:C644"/>
    <mergeCell ref="D644:E644"/>
    <mergeCell ref="F644:G644"/>
    <mergeCell ref="H644:I644"/>
    <mergeCell ref="J644:K644"/>
    <mergeCell ref="L644:M644"/>
    <mergeCell ref="N644:O644"/>
    <mergeCell ref="B645:C645"/>
    <mergeCell ref="D645:E645"/>
    <mergeCell ref="F645:G645"/>
    <mergeCell ref="H645:I645"/>
    <mergeCell ref="J645:K645"/>
    <mergeCell ref="L645:M645"/>
    <mergeCell ref="N645:O645"/>
    <mergeCell ref="B646:C646"/>
    <mergeCell ref="D646:E646"/>
    <mergeCell ref="F646:G646"/>
    <mergeCell ref="H646:I646"/>
    <mergeCell ref="J646:K646"/>
    <mergeCell ref="L646:M646"/>
    <mergeCell ref="N646:O646"/>
    <mergeCell ref="B647:C647"/>
    <mergeCell ref="D647:E647"/>
    <mergeCell ref="F647:G647"/>
    <mergeCell ref="H647:I647"/>
    <mergeCell ref="J647:K647"/>
    <mergeCell ref="L647:M647"/>
    <mergeCell ref="N647:O647"/>
    <mergeCell ref="B648:C648"/>
    <mergeCell ref="D648:E648"/>
    <mergeCell ref="F648:G648"/>
    <mergeCell ref="H648:I648"/>
    <mergeCell ref="J648:K648"/>
    <mergeCell ref="L648:M648"/>
    <mergeCell ref="N648:O648"/>
    <mergeCell ref="B649:C649"/>
    <mergeCell ref="D649:E649"/>
    <mergeCell ref="F649:G649"/>
    <mergeCell ref="H649:I649"/>
    <mergeCell ref="J649:K649"/>
    <mergeCell ref="L649:M649"/>
    <mergeCell ref="N649:O649"/>
    <mergeCell ref="B650:C650"/>
    <mergeCell ref="D650:E650"/>
    <mergeCell ref="F650:G650"/>
    <mergeCell ref="H650:I650"/>
    <mergeCell ref="J650:K650"/>
    <mergeCell ref="L650:M650"/>
    <mergeCell ref="N650:O650"/>
    <mergeCell ref="B651:C651"/>
    <mergeCell ref="D651:E651"/>
    <mergeCell ref="F651:G651"/>
    <mergeCell ref="H651:I651"/>
    <mergeCell ref="J651:K651"/>
    <mergeCell ref="L651:M651"/>
    <mergeCell ref="N651:O651"/>
    <mergeCell ref="B652:C652"/>
    <mergeCell ref="D652:E652"/>
    <mergeCell ref="F652:G652"/>
    <mergeCell ref="H652:I652"/>
    <mergeCell ref="J652:K652"/>
    <mergeCell ref="L652:M652"/>
    <mergeCell ref="N652:O652"/>
    <mergeCell ref="B653:C653"/>
    <mergeCell ref="D653:E653"/>
    <mergeCell ref="F653:G653"/>
    <mergeCell ref="H653:I653"/>
    <mergeCell ref="J653:K653"/>
    <mergeCell ref="L653:M653"/>
    <mergeCell ref="N653:O653"/>
    <mergeCell ref="B654:C654"/>
    <mergeCell ref="D654:E654"/>
    <mergeCell ref="F654:G654"/>
    <mergeCell ref="H654:I654"/>
    <mergeCell ref="J654:K654"/>
    <mergeCell ref="L654:M654"/>
    <mergeCell ref="N654:O654"/>
    <mergeCell ref="B655:C655"/>
    <mergeCell ref="D655:E655"/>
    <mergeCell ref="F655:G655"/>
    <mergeCell ref="H655:I655"/>
    <mergeCell ref="J655:K655"/>
    <mergeCell ref="L655:M655"/>
    <mergeCell ref="N655:O655"/>
    <mergeCell ref="B656:C656"/>
    <mergeCell ref="D656:E656"/>
    <mergeCell ref="F656:G656"/>
    <mergeCell ref="H656:I656"/>
    <mergeCell ref="J656:K656"/>
    <mergeCell ref="L656:M656"/>
    <mergeCell ref="N656:O656"/>
    <mergeCell ref="B657:C657"/>
    <mergeCell ref="D657:E657"/>
    <mergeCell ref="F657:G657"/>
    <mergeCell ref="H657:I657"/>
    <mergeCell ref="J657:K657"/>
    <mergeCell ref="L657:M657"/>
    <mergeCell ref="N657:O657"/>
    <mergeCell ref="B658:C658"/>
    <mergeCell ref="D658:E658"/>
    <mergeCell ref="F658:G658"/>
    <mergeCell ref="H658:I658"/>
    <mergeCell ref="J658:K658"/>
    <mergeCell ref="L658:M658"/>
    <mergeCell ref="N658:O658"/>
    <mergeCell ref="B659:C659"/>
    <mergeCell ref="D659:E659"/>
    <mergeCell ref="F659:G659"/>
    <mergeCell ref="H659:I659"/>
    <mergeCell ref="J659:K659"/>
    <mergeCell ref="L659:M659"/>
    <mergeCell ref="N659:O659"/>
    <mergeCell ref="B660:C660"/>
    <mergeCell ref="D660:E660"/>
    <mergeCell ref="F660:G660"/>
    <mergeCell ref="H660:I660"/>
    <mergeCell ref="J660:K660"/>
    <mergeCell ref="L660:M660"/>
    <mergeCell ref="N660:O660"/>
    <mergeCell ref="B661:C661"/>
    <mergeCell ref="D661:E661"/>
    <mergeCell ref="F661:G661"/>
    <mergeCell ref="H661:I661"/>
    <mergeCell ref="J661:K661"/>
    <mergeCell ref="L661:M661"/>
    <mergeCell ref="N661:O661"/>
    <mergeCell ref="B662:C662"/>
    <mergeCell ref="D662:E662"/>
    <mergeCell ref="F662:G662"/>
    <mergeCell ref="H662:I662"/>
    <mergeCell ref="J662:K662"/>
    <mergeCell ref="L662:M662"/>
    <mergeCell ref="N662:O662"/>
    <mergeCell ref="B663:C663"/>
    <mergeCell ref="D663:E663"/>
    <mergeCell ref="F663:G663"/>
    <mergeCell ref="H663:I663"/>
    <mergeCell ref="J663:K663"/>
    <mergeCell ref="L663:M663"/>
    <mergeCell ref="N663:O663"/>
    <mergeCell ref="B664:C664"/>
    <mergeCell ref="D664:E664"/>
    <mergeCell ref="F664:G664"/>
    <mergeCell ref="H664:I664"/>
    <mergeCell ref="J664:K664"/>
    <mergeCell ref="L664:M664"/>
    <mergeCell ref="N664:O664"/>
    <mergeCell ref="B670:C670"/>
    <mergeCell ref="D670:E670"/>
    <mergeCell ref="F670:G670"/>
    <mergeCell ref="H670:I670"/>
    <mergeCell ref="J670:K670"/>
    <mergeCell ref="L670:M670"/>
    <mergeCell ref="N670:O670"/>
    <mergeCell ref="B669:C669"/>
    <mergeCell ref="B671:C671"/>
    <mergeCell ref="D671:E671"/>
    <mergeCell ref="F671:G671"/>
    <mergeCell ref="H671:I671"/>
    <mergeCell ref="J671:K671"/>
    <mergeCell ref="L671:M671"/>
    <mergeCell ref="N671:O671"/>
    <mergeCell ref="B672:C672"/>
    <mergeCell ref="D672:E672"/>
    <mergeCell ref="F672:G672"/>
    <mergeCell ref="H672:I672"/>
    <mergeCell ref="J672:K672"/>
    <mergeCell ref="L672:M672"/>
    <mergeCell ref="N672:O672"/>
    <mergeCell ref="B673:C673"/>
    <mergeCell ref="D673:E673"/>
    <mergeCell ref="F673:G673"/>
    <mergeCell ref="H673:I673"/>
    <mergeCell ref="J673:K673"/>
    <mergeCell ref="L673:M673"/>
    <mergeCell ref="N673:O673"/>
    <mergeCell ref="B665:C665"/>
    <mergeCell ref="D665:E665"/>
    <mergeCell ref="F665:G665"/>
    <mergeCell ref="H665:I665"/>
    <mergeCell ref="J665:K665"/>
    <mergeCell ref="L665:M665"/>
    <mergeCell ref="N665:O665"/>
    <mergeCell ref="B666:C666"/>
    <mergeCell ref="D666:E666"/>
    <mergeCell ref="F666:G666"/>
    <mergeCell ref="H666:I666"/>
    <mergeCell ref="J666:K666"/>
    <mergeCell ref="L666:M666"/>
    <mergeCell ref="N666:O666"/>
    <mergeCell ref="B667:C667"/>
    <mergeCell ref="D667:E667"/>
    <mergeCell ref="F667:G667"/>
    <mergeCell ref="H667:I667"/>
    <mergeCell ref="J667:K667"/>
    <mergeCell ref="N667:O667"/>
    <mergeCell ref="B668:C668"/>
    <mergeCell ref="D668:E668"/>
    <mergeCell ref="F668:G668"/>
    <mergeCell ref="H668:I668"/>
    <mergeCell ref="J668:K668"/>
    <mergeCell ref="N668:O668"/>
    <mergeCell ref="D669:E669"/>
    <mergeCell ref="F669:G669"/>
    <mergeCell ref="H669:I669"/>
    <mergeCell ref="J669:K669"/>
    <mergeCell ref="N669:O669"/>
    <mergeCell ref="B674:C674"/>
    <mergeCell ref="D674:E674"/>
    <mergeCell ref="F674:G674"/>
    <mergeCell ref="H674:I674"/>
    <mergeCell ref="J674:K674"/>
    <mergeCell ref="L674:M674"/>
    <mergeCell ref="N674:O674"/>
    <mergeCell ref="B675:C675"/>
    <mergeCell ref="D675:E675"/>
    <mergeCell ref="F675:G675"/>
    <mergeCell ref="H675:I675"/>
    <mergeCell ref="J675:K675"/>
    <mergeCell ref="L675:M675"/>
    <mergeCell ref="N675:O675"/>
    <mergeCell ref="B676:C676"/>
    <mergeCell ref="D676:E676"/>
    <mergeCell ref="F676:G676"/>
    <mergeCell ref="H676:I676"/>
    <mergeCell ref="J676:K676"/>
    <mergeCell ref="L676:M676"/>
    <mergeCell ref="N676:O676"/>
    <mergeCell ref="B677:C677"/>
    <mergeCell ref="D677:E677"/>
    <mergeCell ref="F677:G677"/>
    <mergeCell ref="H677:I677"/>
    <mergeCell ref="J677:K677"/>
    <mergeCell ref="L677:M677"/>
    <mergeCell ref="N677:O677"/>
    <mergeCell ref="B678:C678"/>
    <mergeCell ref="D678:E678"/>
    <mergeCell ref="F678:G678"/>
    <mergeCell ref="H678:I678"/>
    <mergeCell ref="J678:K678"/>
    <mergeCell ref="L678:M678"/>
    <mergeCell ref="N678:O678"/>
    <mergeCell ref="B679:C679"/>
    <mergeCell ref="D679:E679"/>
    <mergeCell ref="F679:G679"/>
    <mergeCell ref="H679:I679"/>
    <mergeCell ref="J679:K679"/>
    <mergeCell ref="L679:M679"/>
    <mergeCell ref="N679:O679"/>
    <mergeCell ref="B680:C680"/>
    <mergeCell ref="D680:E680"/>
    <mergeCell ref="F680:G680"/>
    <mergeCell ref="H680:I680"/>
    <mergeCell ref="J680:K680"/>
    <mergeCell ref="L680:M680"/>
    <mergeCell ref="N680:O680"/>
    <mergeCell ref="B681:C681"/>
    <mergeCell ref="D681:E681"/>
    <mergeCell ref="F681:G681"/>
    <mergeCell ref="H681:I681"/>
    <mergeCell ref="J681:K681"/>
    <mergeCell ref="L681:M681"/>
    <mergeCell ref="N681:O681"/>
    <mergeCell ref="B682:C682"/>
    <mergeCell ref="D682:E682"/>
    <mergeCell ref="F682:G682"/>
    <mergeCell ref="H682:I682"/>
    <mergeCell ref="J682:K682"/>
    <mergeCell ref="L682:M682"/>
    <mergeCell ref="N682:O682"/>
    <mergeCell ref="B683:C683"/>
    <mergeCell ref="D683:E683"/>
    <mergeCell ref="F683:G683"/>
    <mergeCell ref="H683:I683"/>
    <mergeCell ref="J683:K683"/>
    <mergeCell ref="L683:M683"/>
    <mergeCell ref="N683:O683"/>
    <mergeCell ref="B684:C684"/>
    <mergeCell ref="D684:E684"/>
    <mergeCell ref="F684:G684"/>
    <mergeCell ref="H684:I684"/>
    <mergeCell ref="J684:K684"/>
    <mergeCell ref="L684:M684"/>
    <mergeCell ref="N684:O684"/>
    <mergeCell ref="B685:C685"/>
    <mergeCell ref="D685:E685"/>
    <mergeCell ref="F685:G685"/>
    <mergeCell ref="H685:I685"/>
    <mergeCell ref="J685:K685"/>
    <mergeCell ref="L685:M685"/>
    <mergeCell ref="N685:O685"/>
    <mergeCell ref="B686:C686"/>
    <mergeCell ref="D686:E686"/>
    <mergeCell ref="F686:G686"/>
    <mergeCell ref="H686:I686"/>
    <mergeCell ref="J686:K686"/>
    <mergeCell ref="L686:M686"/>
    <mergeCell ref="N686:O686"/>
    <mergeCell ref="B687:C687"/>
    <mergeCell ref="D687:E687"/>
    <mergeCell ref="F687:G687"/>
    <mergeCell ref="H687:I687"/>
    <mergeCell ref="J687:K687"/>
    <mergeCell ref="L687:M687"/>
    <mergeCell ref="N687:O687"/>
    <mergeCell ref="B688:C688"/>
    <mergeCell ref="D688:E688"/>
    <mergeCell ref="F688:G688"/>
    <mergeCell ref="H688:I688"/>
    <mergeCell ref="J688:K688"/>
    <mergeCell ref="L688:M688"/>
    <mergeCell ref="N688:O688"/>
    <mergeCell ref="B689:C689"/>
    <mergeCell ref="D689:E689"/>
    <mergeCell ref="F689:G689"/>
    <mergeCell ref="H689:I689"/>
    <mergeCell ref="J689:K689"/>
    <mergeCell ref="L689:M689"/>
    <mergeCell ref="N689:O689"/>
    <mergeCell ref="B690:C690"/>
    <mergeCell ref="D690:E690"/>
    <mergeCell ref="F690:G690"/>
    <mergeCell ref="H690:I690"/>
    <mergeCell ref="J690:K690"/>
    <mergeCell ref="L690:M690"/>
    <mergeCell ref="N690:O690"/>
    <mergeCell ref="B691:C691"/>
    <mergeCell ref="D691:E691"/>
    <mergeCell ref="F691:G691"/>
    <mergeCell ref="H691:I691"/>
    <mergeCell ref="J691:K691"/>
    <mergeCell ref="L691:M691"/>
    <mergeCell ref="N691:O691"/>
    <mergeCell ref="B692:C692"/>
    <mergeCell ref="D692:E692"/>
    <mergeCell ref="F692:G692"/>
    <mergeCell ref="H692:I692"/>
    <mergeCell ref="J692:K692"/>
    <mergeCell ref="L692:M692"/>
    <mergeCell ref="N692:O692"/>
    <mergeCell ref="B693:C693"/>
    <mergeCell ref="D693:E693"/>
    <mergeCell ref="F693:G693"/>
    <mergeCell ref="H693:I693"/>
    <mergeCell ref="J693:K693"/>
    <mergeCell ref="L693:M693"/>
    <mergeCell ref="N693:O693"/>
    <mergeCell ref="B694:C694"/>
    <mergeCell ref="D694:E694"/>
    <mergeCell ref="F694:G694"/>
    <mergeCell ref="H694:I694"/>
    <mergeCell ref="J694:K694"/>
    <mergeCell ref="L694:M694"/>
    <mergeCell ref="N694:O694"/>
    <mergeCell ref="B695:C695"/>
    <mergeCell ref="D695:E695"/>
    <mergeCell ref="F695:G695"/>
    <mergeCell ref="H695:I695"/>
    <mergeCell ref="J695:K695"/>
    <mergeCell ref="L695:M695"/>
    <mergeCell ref="N695:O695"/>
    <mergeCell ref="B696:C696"/>
    <mergeCell ref="D696:E696"/>
    <mergeCell ref="F696:G696"/>
    <mergeCell ref="H696:I696"/>
    <mergeCell ref="J696:K696"/>
    <mergeCell ref="L696:M696"/>
    <mergeCell ref="N696:O696"/>
    <mergeCell ref="B697:C697"/>
    <mergeCell ref="D697:E697"/>
    <mergeCell ref="F697:G697"/>
    <mergeCell ref="H697:I697"/>
    <mergeCell ref="J697:K697"/>
    <mergeCell ref="L697:M697"/>
    <mergeCell ref="N697:O697"/>
    <mergeCell ref="B698:C698"/>
    <mergeCell ref="D698:E698"/>
    <mergeCell ref="F698:G698"/>
    <mergeCell ref="H698:I698"/>
    <mergeCell ref="J698:K698"/>
    <mergeCell ref="L698:M698"/>
    <mergeCell ref="N698:O698"/>
    <mergeCell ref="B699:C699"/>
    <mergeCell ref="D699:E699"/>
    <mergeCell ref="F699:G699"/>
    <mergeCell ref="H699:I699"/>
    <mergeCell ref="J699:K699"/>
    <mergeCell ref="L699:M699"/>
    <mergeCell ref="N699:O699"/>
    <mergeCell ref="B700:C700"/>
    <mergeCell ref="D700:E700"/>
    <mergeCell ref="F700:G700"/>
    <mergeCell ref="H700:I700"/>
    <mergeCell ref="J700:K700"/>
    <mergeCell ref="L700:M700"/>
    <mergeCell ref="N700:O700"/>
    <mergeCell ref="B701:C701"/>
    <mergeCell ref="D701:E701"/>
    <mergeCell ref="F701:G701"/>
    <mergeCell ref="H701:I701"/>
    <mergeCell ref="J701:K701"/>
    <mergeCell ref="L701:M701"/>
    <mergeCell ref="N701:O701"/>
    <mergeCell ref="B702:C702"/>
    <mergeCell ref="D702:E702"/>
    <mergeCell ref="F702:G702"/>
    <mergeCell ref="H702:I702"/>
    <mergeCell ref="J702:K702"/>
    <mergeCell ref="L702:M702"/>
    <mergeCell ref="N702:O702"/>
    <mergeCell ref="B703:C703"/>
    <mergeCell ref="D703:E703"/>
    <mergeCell ref="F703:G703"/>
    <mergeCell ref="H703:I703"/>
    <mergeCell ref="J703:K703"/>
    <mergeCell ref="L703:M703"/>
    <mergeCell ref="N703:O703"/>
    <mergeCell ref="B704:C704"/>
    <mergeCell ref="D704:E704"/>
    <mergeCell ref="F704:G704"/>
    <mergeCell ref="H704:I704"/>
    <mergeCell ref="J704:K704"/>
    <mergeCell ref="L704:M704"/>
    <mergeCell ref="N704:O704"/>
    <mergeCell ref="B705:C705"/>
    <mergeCell ref="D705:E705"/>
    <mergeCell ref="F705:G705"/>
    <mergeCell ref="H705:I705"/>
    <mergeCell ref="J705:K705"/>
    <mergeCell ref="L705:M705"/>
    <mergeCell ref="N705:O705"/>
    <mergeCell ref="B706:C706"/>
    <mergeCell ref="D706:E706"/>
    <mergeCell ref="F706:G706"/>
    <mergeCell ref="H706:I706"/>
    <mergeCell ref="J706:K706"/>
    <mergeCell ref="L706:M706"/>
    <mergeCell ref="N706:O706"/>
    <mergeCell ref="B707:C707"/>
    <mergeCell ref="D707:E707"/>
    <mergeCell ref="F707:G707"/>
    <mergeCell ref="H707:I707"/>
    <mergeCell ref="J707:K707"/>
    <mergeCell ref="L707:M707"/>
    <mergeCell ref="N707:O707"/>
    <mergeCell ref="B708:C708"/>
    <mergeCell ref="D708:E708"/>
    <mergeCell ref="F708:G708"/>
    <mergeCell ref="H708:I708"/>
    <mergeCell ref="J708:K708"/>
    <mergeCell ref="L708:M708"/>
    <mergeCell ref="N708:O708"/>
    <mergeCell ref="B709:C709"/>
    <mergeCell ref="D709:E709"/>
    <mergeCell ref="F709:G709"/>
    <mergeCell ref="H709:I709"/>
    <mergeCell ref="J709:K709"/>
    <mergeCell ref="L709:M709"/>
    <mergeCell ref="N709:O709"/>
    <mergeCell ref="B710:C710"/>
    <mergeCell ref="D710:E710"/>
    <mergeCell ref="F710:G710"/>
    <mergeCell ref="H710:I710"/>
    <mergeCell ref="J710:K710"/>
    <mergeCell ref="L710:M710"/>
    <mergeCell ref="N710:O710"/>
    <mergeCell ref="B711:C711"/>
    <mergeCell ref="D711:E711"/>
    <mergeCell ref="F711:G711"/>
    <mergeCell ref="H711:I711"/>
    <mergeCell ref="J711:K711"/>
    <mergeCell ref="L711:M711"/>
    <mergeCell ref="N711:O711"/>
    <mergeCell ref="B712:C712"/>
    <mergeCell ref="D712:E712"/>
    <mergeCell ref="F712:G712"/>
    <mergeCell ref="H712:I712"/>
    <mergeCell ref="J712:K712"/>
    <mergeCell ref="L712:M712"/>
    <mergeCell ref="N712:O712"/>
    <mergeCell ref="B713:C713"/>
    <mergeCell ref="D713:E713"/>
    <mergeCell ref="F713:G713"/>
    <mergeCell ref="H713:I713"/>
    <mergeCell ref="J713:K713"/>
    <mergeCell ref="L713:M713"/>
    <mergeCell ref="N713:O713"/>
    <mergeCell ref="B714:C714"/>
    <mergeCell ref="D714:E714"/>
    <mergeCell ref="F714:G714"/>
    <mergeCell ref="H714:I714"/>
    <mergeCell ref="J714:K714"/>
    <mergeCell ref="L714:M714"/>
    <mergeCell ref="N714:O714"/>
    <mergeCell ref="B715:C715"/>
    <mergeCell ref="D715:E715"/>
    <mergeCell ref="F715:G715"/>
    <mergeCell ref="H715:I715"/>
    <mergeCell ref="J715:K715"/>
    <mergeCell ref="L715:M715"/>
    <mergeCell ref="N715:O715"/>
    <mergeCell ref="B716:C716"/>
    <mergeCell ref="D716:E716"/>
    <mergeCell ref="F716:G716"/>
    <mergeCell ref="H716:I716"/>
    <mergeCell ref="J716:K716"/>
    <mergeCell ref="L716:M716"/>
    <mergeCell ref="N716:O716"/>
    <mergeCell ref="B717:C717"/>
    <mergeCell ref="D717:E717"/>
    <mergeCell ref="F717:G717"/>
    <mergeCell ref="H717:I717"/>
    <mergeCell ref="J717:K717"/>
    <mergeCell ref="L717:M717"/>
    <mergeCell ref="N717:O717"/>
    <mergeCell ref="B718:C718"/>
    <mergeCell ref="D718:E718"/>
    <mergeCell ref="F718:G718"/>
    <mergeCell ref="H718:I718"/>
    <mergeCell ref="J718:K718"/>
    <mergeCell ref="L718:M718"/>
    <mergeCell ref="N718:O718"/>
    <mergeCell ref="B719:C719"/>
    <mergeCell ref="D719:E719"/>
    <mergeCell ref="F719:G719"/>
    <mergeCell ref="H719:I719"/>
    <mergeCell ref="J719:K719"/>
    <mergeCell ref="L719:M719"/>
    <mergeCell ref="N719:O719"/>
    <mergeCell ref="B720:C720"/>
    <mergeCell ref="D720:E720"/>
    <mergeCell ref="F720:G720"/>
    <mergeCell ref="H720:I720"/>
    <mergeCell ref="J720:K720"/>
    <mergeCell ref="L720:M720"/>
    <mergeCell ref="N720:O720"/>
    <mergeCell ref="B721:C721"/>
    <mergeCell ref="D721:E721"/>
    <mergeCell ref="F721:G721"/>
    <mergeCell ref="H721:I721"/>
    <mergeCell ref="J721:K721"/>
    <mergeCell ref="L721:M721"/>
    <mergeCell ref="N721:O721"/>
    <mergeCell ref="B722:C722"/>
    <mergeCell ref="D722:E722"/>
    <mergeCell ref="F722:G722"/>
    <mergeCell ref="H722:I722"/>
    <mergeCell ref="J722:K722"/>
    <mergeCell ref="L722:M722"/>
    <mergeCell ref="N722:O722"/>
    <mergeCell ref="B723:C723"/>
    <mergeCell ref="D723:E723"/>
    <mergeCell ref="F723:G723"/>
    <mergeCell ref="H723:I723"/>
    <mergeCell ref="J723:K723"/>
    <mergeCell ref="L723:M723"/>
    <mergeCell ref="N723:O723"/>
    <mergeCell ref="B724:C724"/>
    <mergeCell ref="D724:E724"/>
    <mergeCell ref="F724:G724"/>
    <mergeCell ref="H724:I724"/>
    <mergeCell ref="J724:K724"/>
    <mergeCell ref="L724:M724"/>
    <mergeCell ref="N724:O724"/>
    <mergeCell ref="B725:C725"/>
    <mergeCell ref="D725:E725"/>
    <mergeCell ref="F725:G725"/>
    <mergeCell ref="H725:I725"/>
    <mergeCell ref="J725:K725"/>
    <mergeCell ref="L725:M725"/>
    <mergeCell ref="N725:O725"/>
    <mergeCell ref="B726:C726"/>
    <mergeCell ref="D726:E726"/>
    <mergeCell ref="F726:G726"/>
    <mergeCell ref="H726:I726"/>
    <mergeCell ref="J726:K726"/>
    <mergeCell ref="L726:M726"/>
    <mergeCell ref="N726:O726"/>
    <mergeCell ref="B727:C727"/>
    <mergeCell ref="D727:E727"/>
    <mergeCell ref="F727:G727"/>
    <mergeCell ref="H727:I727"/>
    <mergeCell ref="J727:K727"/>
    <mergeCell ref="L727:M727"/>
    <mergeCell ref="N727:O727"/>
    <mergeCell ref="B728:C728"/>
    <mergeCell ref="D728:E728"/>
    <mergeCell ref="F728:G728"/>
    <mergeCell ref="H728:I728"/>
    <mergeCell ref="J728:K728"/>
    <mergeCell ref="L728:M728"/>
    <mergeCell ref="N728:O728"/>
    <mergeCell ref="B729:C729"/>
    <mergeCell ref="D729:E729"/>
    <mergeCell ref="F729:G729"/>
    <mergeCell ref="H729:I729"/>
    <mergeCell ref="J729:K729"/>
    <mergeCell ref="L729:M729"/>
    <mergeCell ref="N729:O729"/>
    <mergeCell ref="B730:C730"/>
    <mergeCell ref="D730:E730"/>
    <mergeCell ref="F730:G730"/>
    <mergeCell ref="H730:I730"/>
    <mergeCell ref="J730:K730"/>
    <mergeCell ref="L730:M730"/>
    <mergeCell ref="N730:O730"/>
    <mergeCell ref="B731:C731"/>
    <mergeCell ref="D731:E731"/>
    <mergeCell ref="F731:G731"/>
    <mergeCell ref="H731:I731"/>
    <mergeCell ref="J731:K731"/>
    <mergeCell ref="L731:M731"/>
    <mergeCell ref="N731:O731"/>
    <mergeCell ref="B732:C732"/>
    <mergeCell ref="D732:E732"/>
    <mergeCell ref="F732:G732"/>
    <mergeCell ref="H732:I732"/>
    <mergeCell ref="J732:K732"/>
    <mergeCell ref="L732:M732"/>
    <mergeCell ref="N732:O732"/>
    <mergeCell ref="B733:C733"/>
    <mergeCell ref="D733:E733"/>
    <mergeCell ref="F733:G733"/>
    <mergeCell ref="H733:I733"/>
    <mergeCell ref="J733:K733"/>
    <mergeCell ref="L733:M733"/>
    <mergeCell ref="N733:O733"/>
    <mergeCell ref="B734:C734"/>
    <mergeCell ref="D734:E734"/>
    <mergeCell ref="F734:G734"/>
    <mergeCell ref="H734:I734"/>
    <mergeCell ref="J734:K734"/>
    <mergeCell ref="L734:M734"/>
    <mergeCell ref="N734:O734"/>
    <mergeCell ref="B735:C735"/>
    <mergeCell ref="D735:E735"/>
    <mergeCell ref="F735:G735"/>
    <mergeCell ref="H735:I735"/>
    <mergeCell ref="J735:K735"/>
    <mergeCell ref="L735:M735"/>
    <mergeCell ref="N735:O735"/>
    <mergeCell ref="B736:C736"/>
    <mergeCell ref="D736:E736"/>
    <mergeCell ref="F736:G736"/>
    <mergeCell ref="H736:I736"/>
    <mergeCell ref="J736:K736"/>
    <mergeCell ref="L736:M736"/>
    <mergeCell ref="N736:O736"/>
    <mergeCell ref="B737:C737"/>
    <mergeCell ref="D737:E737"/>
    <mergeCell ref="F737:G737"/>
    <mergeCell ref="H737:I737"/>
    <mergeCell ref="J737:K737"/>
    <mergeCell ref="L737:M737"/>
    <mergeCell ref="N737:O737"/>
    <mergeCell ref="B738:C738"/>
    <mergeCell ref="D738:E738"/>
    <mergeCell ref="F738:G738"/>
    <mergeCell ref="H738:I738"/>
    <mergeCell ref="J738:K738"/>
    <mergeCell ref="L738:M738"/>
    <mergeCell ref="N738:O738"/>
    <mergeCell ref="B739:C739"/>
    <mergeCell ref="D739:E739"/>
    <mergeCell ref="F739:G739"/>
    <mergeCell ref="H739:I739"/>
    <mergeCell ref="J739:K739"/>
    <mergeCell ref="L739:M739"/>
    <mergeCell ref="N739:O739"/>
    <mergeCell ref="B740:C740"/>
    <mergeCell ref="D740:E740"/>
    <mergeCell ref="F740:G740"/>
    <mergeCell ref="H740:I740"/>
    <mergeCell ref="J740:K740"/>
    <mergeCell ref="L740:M740"/>
    <mergeCell ref="N740:O740"/>
    <mergeCell ref="B741:C741"/>
    <mergeCell ref="D741:E741"/>
    <mergeCell ref="F741:G741"/>
    <mergeCell ref="H741:I741"/>
    <mergeCell ref="J741:K741"/>
    <mergeCell ref="L741:M741"/>
    <mergeCell ref="N741:O741"/>
    <mergeCell ref="B742:C742"/>
    <mergeCell ref="D742:E742"/>
    <mergeCell ref="F742:G742"/>
    <mergeCell ref="H742:I742"/>
    <mergeCell ref="J742:K742"/>
    <mergeCell ref="L742:M742"/>
    <mergeCell ref="N742:O742"/>
    <mergeCell ref="B743:C743"/>
    <mergeCell ref="D743:E743"/>
    <mergeCell ref="F743:G743"/>
    <mergeCell ref="H743:I743"/>
    <mergeCell ref="J743:K743"/>
    <mergeCell ref="L743:M743"/>
    <mergeCell ref="N743:O743"/>
    <mergeCell ref="B744:C744"/>
    <mergeCell ref="D744:E744"/>
    <mergeCell ref="F744:G744"/>
    <mergeCell ref="H744:I744"/>
    <mergeCell ref="J744:K744"/>
    <mergeCell ref="L744:M744"/>
    <mergeCell ref="N744:O744"/>
    <mergeCell ref="B745:C745"/>
    <mergeCell ref="D745:E745"/>
    <mergeCell ref="F745:G745"/>
    <mergeCell ref="H745:I745"/>
    <mergeCell ref="J745:K745"/>
    <mergeCell ref="L745:M745"/>
    <mergeCell ref="N745:O745"/>
    <mergeCell ref="B746:C746"/>
    <mergeCell ref="D746:E746"/>
    <mergeCell ref="F746:G746"/>
    <mergeCell ref="H746:I746"/>
    <mergeCell ref="J746:K746"/>
    <mergeCell ref="L746:M746"/>
    <mergeCell ref="N746:O746"/>
    <mergeCell ref="B747:C747"/>
    <mergeCell ref="D747:E747"/>
    <mergeCell ref="F747:G747"/>
    <mergeCell ref="H747:I747"/>
    <mergeCell ref="J747:K747"/>
    <mergeCell ref="L747:M747"/>
    <mergeCell ref="N747:O747"/>
    <mergeCell ref="B748:C748"/>
    <mergeCell ref="D748:E748"/>
    <mergeCell ref="F748:G748"/>
    <mergeCell ref="H748:I748"/>
    <mergeCell ref="J748:K748"/>
    <mergeCell ref="L748:M748"/>
    <mergeCell ref="N748:O748"/>
    <mergeCell ref="B749:C749"/>
    <mergeCell ref="D749:E749"/>
    <mergeCell ref="F749:G749"/>
    <mergeCell ref="H749:I749"/>
    <mergeCell ref="J749:K749"/>
    <mergeCell ref="L749:M749"/>
    <mergeCell ref="N749:O749"/>
    <mergeCell ref="B750:C750"/>
    <mergeCell ref="D750:E750"/>
    <mergeCell ref="F750:G750"/>
    <mergeCell ref="H750:I750"/>
    <mergeCell ref="J750:K750"/>
    <mergeCell ref="L750:M750"/>
    <mergeCell ref="N750:O750"/>
    <mergeCell ref="B751:C751"/>
    <mergeCell ref="D751:E751"/>
    <mergeCell ref="F751:G751"/>
    <mergeCell ref="H751:I751"/>
    <mergeCell ref="J751:K751"/>
    <mergeCell ref="L751:M751"/>
    <mergeCell ref="N751:O751"/>
    <mergeCell ref="B752:C752"/>
    <mergeCell ref="D752:E752"/>
    <mergeCell ref="F752:G752"/>
    <mergeCell ref="H752:I752"/>
    <mergeCell ref="J752:K752"/>
    <mergeCell ref="L752:M752"/>
    <mergeCell ref="N752:O752"/>
    <mergeCell ref="B753:C753"/>
    <mergeCell ref="D753:E753"/>
    <mergeCell ref="F753:G753"/>
    <mergeCell ref="H753:I753"/>
    <mergeCell ref="J753:K753"/>
    <mergeCell ref="L753:M753"/>
    <mergeCell ref="N753:O753"/>
    <mergeCell ref="B754:C754"/>
    <mergeCell ref="D754:E754"/>
    <mergeCell ref="F754:G754"/>
    <mergeCell ref="H754:I754"/>
    <mergeCell ref="J754:K754"/>
    <mergeCell ref="L754:M754"/>
    <mergeCell ref="N754:O754"/>
    <mergeCell ref="B755:C755"/>
    <mergeCell ref="D755:E755"/>
    <mergeCell ref="F755:G755"/>
    <mergeCell ref="H755:I755"/>
    <mergeCell ref="J755:K755"/>
    <mergeCell ref="L755:M755"/>
    <mergeCell ref="N755:O755"/>
    <mergeCell ref="B756:C756"/>
    <mergeCell ref="D756:E756"/>
    <mergeCell ref="F756:G756"/>
    <mergeCell ref="H756:I756"/>
    <mergeCell ref="J756:K756"/>
    <mergeCell ref="L756:M756"/>
    <mergeCell ref="N756:O756"/>
    <mergeCell ref="B757:C757"/>
    <mergeCell ref="D757:E757"/>
    <mergeCell ref="F757:G757"/>
    <mergeCell ref="H757:I757"/>
    <mergeCell ref="J757:K757"/>
    <mergeCell ref="L757:M757"/>
    <mergeCell ref="N757:O757"/>
    <mergeCell ref="B758:C758"/>
    <mergeCell ref="D758:E758"/>
    <mergeCell ref="F758:G758"/>
    <mergeCell ref="H758:I758"/>
    <mergeCell ref="J758:K758"/>
    <mergeCell ref="L758:M758"/>
    <mergeCell ref="N758:O758"/>
    <mergeCell ref="B759:C759"/>
    <mergeCell ref="D759:E759"/>
    <mergeCell ref="F759:G759"/>
    <mergeCell ref="H759:I759"/>
    <mergeCell ref="J759:K759"/>
    <mergeCell ref="L759:M759"/>
    <mergeCell ref="N759:O759"/>
    <mergeCell ref="B760:C760"/>
    <mergeCell ref="D760:E760"/>
    <mergeCell ref="F760:G760"/>
    <mergeCell ref="H760:I760"/>
    <mergeCell ref="J760:K760"/>
    <mergeCell ref="L760:M760"/>
    <mergeCell ref="N760:O760"/>
    <mergeCell ref="B761:C761"/>
    <mergeCell ref="D761:E761"/>
    <mergeCell ref="F761:G761"/>
    <mergeCell ref="H761:I761"/>
    <mergeCell ref="J761:K761"/>
    <mergeCell ref="L761:M761"/>
    <mergeCell ref="N761:O761"/>
    <mergeCell ref="B762:C762"/>
    <mergeCell ref="D762:E762"/>
    <mergeCell ref="F762:G762"/>
    <mergeCell ref="H762:I762"/>
    <mergeCell ref="J762:K762"/>
    <mergeCell ref="L762:M762"/>
    <mergeCell ref="N762:O762"/>
    <mergeCell ref="B763:C763"/>
    <mergeCell ref="D763:E763"/>
    <mergeCell ref="F763:G763"/>
    <mergeCell ref="H763:I763"/>
    <mergeCell ref="J763:K763"/>
    <mergeCell ref="L763:M763"/>
    <mergeCell ref="N763:O763"/>
    <mergeCell ref="B764:C764"/>
    <mergeCell ref="D764:E764"/>
    <mergeCell ref="F764:G764"/>
    <mergeCell ref="H764:I764"/>
    <mergeCell ref="J764:K764"/>
    <mergeCell ref="L764:M764"/>
    <mergeCell ref="N764:O764"/>
    <mergeCell ref="B765:C765"/>
    <mergeCell ref="D765:E765"/>
    <mergeCell ref="F765:G765"/>
    <mergeCell ref="H765:I765"/>
    <mergeCell ref="J765:K765"/>
    <mergeCell ref="L765:M765"/>
    <mergeCell ref="N765:O765"/>
    <mergeCell ref="B766:C766"/>
    <mergeCell ref="D766:E766"/>
    <mergeCell ref="F766:G766"/>
    <mergeCell ref="H766:I766"/>
    <mergeCell ref="J766:K766"/>
    <mergeCell ref="L766:M766"/>
    <mergeCell ref="N766:O766"/>
    <mergeCell ref="B767:C767"/>
    <mergeCell ref="D767:E767"/>
    <mergeCell ref="F767:G767"/>
    <mergeCell ref="H767:I767"/>
    <mergeCell ref="J767:K767"/>
    <mergeCell ref="L767:M767"/>
    <mergeCell ref="N767:O767"/>
    <mergeCell ref="B768:C768"/>
    <mergeCell ref="D768:E768"/>
    <mergeCell ref="F768:G768"/>
    <mergeCell ref="H768:I768"/>
    <mergeCell ref="J768:K768"/>
    <mergeCell ref="L768:M768"/>
    <mergeCell ref="N768:O768"/>
    <mergeCell ref="B769:C769"/>
    <mergeCell ref="D769:E769"/>
    <mergeCell ref="F769:G769"/>
    <mergeCell ref="H769:I769"/>
    <mergeCell ref="J769:K769"/>
    <mergeCell ref="L769:M769"/>
    <mergeCell ref="N769:O769"/>
    <mergeCell ref="B770:C770"/>
    <mergeCell ref="D770:E770"/>
    <mergeCell ref="F770:G770"/>
    <mergeCell ref="H770:I770"/>
    <mergeCell ref="J770:K770"/>
    <mergeCell ref="L770:M770"/>
    <mergeCell ref="N770:O770"/>
    <mergeCell ref="B771:C771"/>
    <mergeCell ref="D771:E771"/>
    <mergeCell ref="F771:G771"/>
    <mergeCell ref="H771:I771"/>
    <mergeCell ref="J771:K771"/>
    <mergeCell ref="L771:M771"/>
    <mergeCell ref="N771:O771"/>
    <mergeCell ref="B772:C772"/>
    <mergeCell ref="D772:E772"/>
    <mergeCell ref="F772:G772"/>
    <mergeCell ref="H772:I772"/>
    <mergeCell ref="J772:K772"/>
    <mergeCell ref="L772:M772"/>
    <mergeCell ref="N772:O772"/>
    <mergeCell ref="B773:C773"/>
    <mergeCell ref="D773:E773"/>
    <mergeCell ref="F773:G773"/>
    <mergeCell ref="H773:I773"/>
    <mergeCell ref="J773:K773"/>
    <mergeCell ref="L773:M773"/>
    <mergeCell ref="N773:O773"/>
    <mergeCell ref="B774:C774"/>
    <mergeCell ref="D774:E774"/>
    <mergeCell ref="F774:G774"/>
    <mergeCell ref="H774:I774"/>
    <mergeCell ref="J774:K774"/>
    <mergeCell ref="L774:M774"/>
    <mergeCell ref="N774:O774"/>
    <mergeCell ref="B775:C775"/>
    <mergeCell ref="D775:E775"/>
    <mergeCell ref="F775:G775"/>
    <mergeCell ref="H775:I775"/>
    <mergeCell ref="J775:K775"/>
    <mergeCell ref="L775:M775"/>
    <mergeCell ref="N775:O775"/>
    <mergeCell ref="B776:C776"/>
    <mergeCell ref="D776:E776"/>
    <mergeCell ref="F776:G776"/>
    <mergeCell ref="H776:I776"/>
    <mergeCell ref="J776:K776"/>
    <mergeCell ref="L776:M776"/>
    <mergeCell ref="N776:O776"/>
    <mergeCell ref="B777:C777"/>
    <mergeCell ref="D777:E777"/>
    <mergeCell ref="F777:G777"/>
    <mergeCell ref="H777:I777"/>
    <mergeCell ref="J777:K777"/>
    <mergeCell ref="L777:M777"/>
    <mergeCell ref="N777:O777"/>
    <mergeCell ref="B778:C778"/>
    <mergeCell ref="D778:E778"/>
    <mergeCell ref="F778:G778"/>
    <mergeCell ref="H778:I778"/>
    <mergeCell ref="J778:K778"/>
    <mergeCell ref="L778:M778"/>
    <mergeCell ref="N778:O778"/>
    <mergeCell ref="B779:C779"/>
    <mergeCell ref="D779:E779"/>
    <mergeCell ref="F779:G779"/>
    <mergeCell ref="H779:I779"/>
    <mergeCell ref="J779:K779"/>
    <mergeCell ref="L779:M779"/>
    <mergeCell ref="N779:O779"/>
    <mergeCell ref="B780:C780"/>
    <mergeCell ref="D780:E780"/>
    <mergeCell ref="F780:G780"/>
    <mergeCell ref="H780:I780"/>
    <mergeCell ref="J780:K780"/>
    <mergeCell ref="L780:M780"/>
    <mergeCell ref="N780:O780"/>
    <mergeCell ref="B781:C781"/>
    <mergeCell ref="D781:E781"/>
    <mergeCell ref="F781:G781"/>
    <mergeCell ref="H781:I781"/>
    <mergeCell ref="J781:K781"/>
    <mergeCell ref="L781:M781"/>
    <mergeCell ref="N781:O781"/>
    <mergeCell ref="B782:C782"/>
    <mergeCell ref="D782:E782"/>
    <mergeCell ref="F782:G782"/>
    <mergeCell ref="H782:I782"/>
    <mergeCell ref="J782:K782"/>
    <mergeCell ref="L782:M782"/>
    <mergeCell ref="N782:O782"/>
    <mergeCell ref="B783:C783"/>
    <mergeCell ref="D783:E783"/>
    <mergeCell ref="F783:G783"/>
    <mergeCell ref="H783:I783"/>
    <mergeCell ref="J783:K783"/>
    <mergeCell ref="L783:M783"/>
    <mergeCell ref="N783:O783"/>
    <mergeCell ref="B784:C784"/>
    <mergeCell ref="D784:E784"/>
    <mergeCell ref="F784:G784"/>
    <mergeCell ref="H784:I784"/>
    <mergeCell ref="J784:K784"/>
    <mergeCell ref="L784:M784"/>
    <mergeCell ref="N784:O784"/>
    <mergeCell ref="B785:C785"/>
    <mergeCell ref="D785:E785"/>
    <mergeCell ref="F785:G785"/>
    <mergeCell ref="H785:I785"/>
    <mergeCell ref="J785:K785"/>
    <mergeCell ref="L785:M785"/>
    <mergeCell ref="N785:O785"/>
    <mergeCell ref="B786:C786"/>
    <mergeCell ref="D786:E786"/>
    <mergeCell ref="F786:G786"/>
    <mergeCell ref="H786:I786"/>
    <mergeCell ref="J786:K786"/>
    <mergeCell ref="L786:M786"/>
    <mergeCell ref="N786:O786"/>
    <mergeCell ref="B787:C787"/>
    <mergeCell ref="D787:E787"/>
    <mergeCell ref="F787:G787"/>
    <mergeCell ref="H787:I787"/>
    <mergeCell ref="J787:K787"/>
    <mergeCell ref="L787:M787"/>
    <mergeCell ref="N787:O787"/>
    <mergeCell ref="B788:C788"/>
    <mergeCell ref="D788:E788"/>
    <mergeCell ref="F788:G788"/>
    <mergeCell ref="H788:I788"/>
    <mergeCell ref="J788:K788"/>
    <mergeCell ref="L788:M788"/>
    <mergeCell ref="N788:O788"/>
    <mergeCell ref="B789:C789"/>
    <mergeCell ref="D789:E789"/>
    <mergeCell ref="F789:G789"/>
    <mergeCell ref="H789:I789"/>
    <mergeCell ref="J789:K789"/>
    <mergeCell ref="L789:M789"/>
    <mergeCell ref="N789:O789"/>
    <mergeCell ref="B790:C790"/>
    <mergeCell ref="D790:E790"/>
    <mergeCell ref="F790:G790"/>
    <mergeCell ref="H790:I790"/>
    <mergeCell ref="J790:K790"/>
    <mergeCell ref="L790:M790"/>
    <mergeCell ref="N790:O790"/>
    <mergeCell ref="B791:C791"/>
    <mergeCell ref="D791:E791"/>
    <mergeCell ref="F791:G791"/>
    <mergeCell ref="H791:I791"/>
    <mergeCell ref="J791:K791"/>
    <mergeCell ref="L791:M791"/>
    <mergeCell ref="N791:O791"/>
    <mergeCell ref="B792:C792"/>
    <mergeCell ref="D792:E792"/>
    <mergeCell ref="F792:G792"/>
    <mergeCell ref="H792:I792"/>
    <mergeCell ref="J792:K792"/>
    <mergeCell ref="L792:M792"/>
    <mergeCell ref="N792:O792"/>
    <mergeCell ref="B793:C793"/>
    <mergeCell ref="D793:E793"/>
    <mergeCell ref="F793:G793"/>
    <mergeCell ref="H793:I793"/>
    <mergeCell ref="J793:K793"/>
    <mergeCell ref="L793:M793"/>
    <mergeCell ref="N793:O793"/>
    <mergeCell ref="B794:C794"/>
    <mergeCell ref="D794:E794"/>
    <mergeCell ref="F794:G794"/>
    <mergeCell ref="H794:I794"/>
    <mergeCell ref="J794:K794"/>
    <mergeCell ref="L794:M794"/>
    <mergeCell ref="N794:O794"/>
    <mergeCell ref="B795:C795"/>
    <mergeCell ref="D795:E795"/>
    <mergeCell ref="F795:G795"/>
    <mergeCell ref="H795:I795"/>
    <mergeCell ref="J795:K795"/>
    <mergeCell ref="L795:M795"/>
    <mergeCell ref="N795:O795"/>
    <mergeCell ref="B796:C796"/>
    <mergeCell ref="D796:E796"/>
    <mergeCell ref="F796:G796"/>
    <mergeCell ref="H796:I796"/>
    <mergeCell ref="J796:K796"/>
    <mergeCell ref="L796:M796"/>
    <mergeCell ref="N796:O796"/>
    <mergeCell ref="B797:C797"/>
    <mergeCell ref="D797:E797"/>
    <mergeCell ref="F797:G797"/>
    <mergeCell ref="H797:I797"/>
    <mergeCell ref="J797:K797"/>
    <mergeCell ref="L797:M797"/>
    <mergeCell ref="N797:O797"/>
    <mergeCell ref="B798:C798"/>
    <mergeCell ref="D798:E798"/>
    <mergeCell ref="F798:G798"/>
    <mergeCell ref="H798:I798"/>
    <mergeCell ref="J798:K798"/>
    <mergeCell ref="L798:M798"/>
    <mergeCell ref="N798:O798"/>
    <mergeCell ref="B799:C799"/>
    <mergeCell ref="D799:E799"/>
    <mergeCell ref="F799:G799"/>
    <mergeCell ref="H799:I799"/>
    <mergeCell ref="J799:K799"/>
    <mergeCell ref="L799:M799"/>
    <mergeCell ref="N799:O799"/>
    <mergeCell ref="B800:C800"/>
    <mergeCell ref="D800:E800"/>
    <mergeCell ref="F800:G800"/>
    <mergeCell ref="H800:I800"/>
    <mergeCell ref="J800:K800"/>
    <mergeCell ref="L800:M800"/>
    <mergeCell ref="N800:O800"/>
    <mergeCell ref="B801:C801"/>
    <mergeCell ref="D801:E801"/>
    <mergeCell ref="F801:G801"/>
    <mergeCell ref="H801:I801"/>
    <mergeCell ref="J801:K801"/>
    <mergeCell ref="L801:M801"/>
    <mergeCell ref="N801:O801"/>
    <mergeCell ref="B802:C802"/>
    <mergeCell ref="D802:E802"/>
    <mergeCell ref="F802:G802"/>
    <mergeCell ref="H802:I802"/>
    <mergeCell ref="J802:K802"/>
    <mergeCell ref="L802:M802"/>
    <mergeCell ref="N802:O802"/>
    <mergeCell ref="B803:C803"/>
    <mergeCell ref="D803:E803"/>
    <mergeCell ref="F803:G803"/>
    <mergeCell ref="H803:I803"/>
    <mergeCell ref="J803:K803"/>
    <mergeCell ref="L803:M803"/>
    <mergeCell ref="N803:O803"/>
    <mergeCell ref="B804:C804"/>
    <mergeCell ref="D804:E804"/>
    <mergeCell ref="F804:G804"/>
    <mergeCell ref="H804:I804"/>
    <mergeCell ref="J804:K804"/>
    <mergeCell ref="L804:M804"/>
    <mergeCell ref="N804:O804"/>
    <mergeCell ref="B805:C805"/>
    <mergeCell ref="D805:E805"/>
    <mergeCell ref="F805:G805"/>
    <mergeCell ref="H805:I805"/>
    <mergeCell ref="J805:K805"/>
    <mergeCell ref="L805:M805"/>
    <mergeCell ref="N805:O805"/>
    <mergeCell ref="B806:C806"/>
    <mergeCell ref="D806:E806"/>
    <mergeCell ref="F806:G806"/>
    <mergeCell ref="H806:I806"/>
    <mergeCell ref="J806:K806"/>
    <mergeCell ref="L806:M806"/>
    <mergeCell ref="N806:O806"/>
    <mergeCell ref="B807:C807"/>
    <mergeCell ref="D807:E807"/>
    <mergeCell ref="F807:G807"/>
    <mergeCell ref="H807:I807"/>
    <mergeCell ref="J807:K807"/>
    <mergeCell ref="L807:M807"/>
    <mergeCell ref="N807:O807"/>
    <mergeCell ref="B808:C808"/>
    <mergeCell ref="D808:E808"/>
    <mergeCell ref="F808:G808"/>
    <mergeCell ref="H808:I808"/>
    <mergeCell ref="J808:K808"/>
    <mergeCell ref="L808:M808"/>
    <mergeCell ref="N808:O808"/>
    <mergeCell ref="B809:C809"/>
    <mergeCell ref="D809:E809"/>
    <mergeCell ref="F809:G809"/>
    <mergeCell ref="H809:I809"/>
    <mergeCell ref="J809:K809"/>
    <mergeCell ref="L809:M809"/>
    <mergeCell ref="N809:O809"/>
    <mergeCell ref="B810:C810"/>
    <mergeCell ref="D810:E810"/>
    <mergeCell ref="F810:G810"/>
    <mergeCell ref="H810:I810"/>
    <mergeCell ref="J810:K810"/>
    <mergeCell ref="L810:M810"/>
    <mergeCell ref="N810:O810"/>
    <mergeCell ref="B811:C811"/>
    <mergeCell ref="D811:E811"/>
    <mergeCell ref="F811:G811"/>
    <mergeCell ref="H811:I811"/>
    <mergeCell ref="J811:K811"/>
    <mergeCell ref="L811:M811"/>
    <mergeCell ref="N811:O811"/>
    <mergeCell ref="B812:C812"/>
    <mergeCell ref="D812:E812"/>
    <mergeCell ref="F812:G812"/>
    <mergeCell ref="H812:I812"/>
    <mergeCell ref="J812:K812"/>
    <mergeCell ref="L812:M812"/>
    <mergeCell ref="N812:O812"/>
    <mergeCell ref="B813:C813"/>
    <mergeCell ref="D813:E813"/>
    <mergeCell ref="F813:G813"/>
    <mergeCell ref="H813:I813"/>
    <mergeCell ref="J813:K813"/>
    <mergeCell ref="L813:M813"/>
    <mergeCell ref="N813:O813"/>
    <mergeCell ref="B814:C814"/>
    <mergeCell ref="D814:E814"/>
    <mergeCell ref="F814:G814"/>
    <mergeCell ref="H814:I814"/>
    <mergeCell ref="J814:K814"/>
    <mergeCell ref="L814:M814"/>
    <mergeCell ref="N814:O814"/>
    <mergeCell ref="B815:C815"/>
    <mergeCell ref="D815:E815"/>
    <mergeCell ref="F815:G815"/>
    <mergeCell ref="H815:I815"/>
    <mergeCell ref="J815:K815"/>
    <mergeCell ref="L815:M815"/>
    <mergeCell ref="N815:O815"/>
    <mergeCell ref="B816:C816"/>
    <mergeCell ref="D816:E816"/>
    <mergeCell ref="F816:G816"/>
    <mergeCell ref="H816:I816"/>
    <mergeCell ref="J816:K816"/>
    <mergeCell ref="L816:M816"/>
    <mergeCell ref="N816:O816"/>
    <mergeCell ref="B817:C817"/>
    <mergeCell ref="D817:E817"/>
    <mergeCell ref="F817:G817"/>
    <mergeCell ref="H817:I817"/>
    <mergeCell ref="J817:K817"/>
    <mergeCell ref="L817:M817"/>
    <mergeCell ref="N817:O817"/>
    <mergeCell ref="B818:C818"/>
    <mergeCell ref="D818:E818"/>
    <mergeCell ref="F818:G818"/>
    <mergeCell ref="H818:I818"/>
    <mergeCell ref="J818:K818"/>
    <mergeCell ref="L818:M818"/>
    <mergeCell ref="N818:O818"/>
    <mergeCell ref="B819:C819"/>
    <mergeCell ref="D819:E819"/>
    <mergeCell ref="F819:G819"/>
    <mergeCell ref="H819:I819"/>
    <mergeCell ref="J819:K819"/>
    <mergeCell ref="L819:M819"/>
    <mergeCell ref="N819:O819"/>
    <mergeCell ref="B820:C820"/>
    <mergeCell ref="D820:E820"/>
    <mergeCell ref="F820:G820"/>
    <mergeCell ref="H820:I820"/>
    <mergeCell ref="J820:K820"/>
    <mergeCell ref="L820:M820"/>
    <mergeCell ref="N820:O820"/>
    <mergeCell ref="B821:C821"/>
    <mergeCell ref="D821:E821"/>
    <mergeCell ref="F821:G821"/>
    <mergeCell ref="H821:I821"/>
    <mergeCell ref="J821:K821"/>
    <mergeCell ref="L821:M821"/>
    <mergeCell ref="N821:O821"/>
    <mergeCell ref="B822:C822"/>
    <mergeCell ref="D822:E822"/>
    <mergeCell ref="F822:G822"/>
    <mergeCell ref="H822:I822"/>
    <mergeCell ref="J822:K822"/>
    <mergeCell ref="L822:M822"/>
    <mergeCell ref="N822:O822"/>
    <mergeCell ref="B823:C823"/>
    <mergeCell ref="D823:E823"/>
    <mergeCell ref="F823:G823"/>
    <mergeCell ref="H823:I823"/>
    <mergeCell ref="J823:K823"/>
    <mergeCell ref="L823:M823"/>
    <mergeCell ref="N823:O823"/>
    <mergeCell ref="B824:C824"/>
    <mergeCell ref="D824:E824"/>
    <mergeCell ref="F824:G824"/>
    <mergeCell ref="H824:I824"/>
    <mergeCell ref="J824:K824"/>
    <mergeCell ref="L824:M824"/>
    <mergeCell ref="N824:O824"/>
    <mergeCell ref="B825:C825"/>
    <mergeCell ref="D825:E825"/>
    <mergeCell ref="F825:G825"/>
    <mergeCell ref="H825:I825"/>
    <mergeCell ref="J825:K825"/>
    <mergeCell ref="L825:M825"/>
    <mergeCell ref="N825:O825"/>
    <mergeCell ref="B826:C826"/>
    <mergeCell ref="D826:E826"/>
    <mergeCell ref="F826:G826"/>
    <mergeCell ref="H826:I826"/>
    <mergeCell ref="J826:K826"/>
    <mergeCell ref="L826:M826"/>
    <mergeCell ref="N826:O826"/>
    <mergeCell ref="B827:C827"/>
    <mergeCell ref="D827:E827"/>
    <mergeCell ref="F827:G827"/>
    <mergeCell ref="H827:I827"/>
    <mergeCell ref="J827:K827"/>
    <mergeCell ref="L827:M827"/>
    <mergeCell ref="N827:O827"/>
    <mergeCell ref="B828:C828"/>
    <mergeCell ref="D828:E828"/>
    <mergeCell ref="F828:G828"/>
    <mergeCell ref="H828:I828"/>
    <mergeCell ref="J828:K828"/>
    <mergeCell ref="L828:M828"/>
    <mergeCell ref="N828:O828"/>
    <mergeCell ref="B829:C829"/>
    <mergeCell ref="D829:E829"/>
    <mergeCell ref="F829:G829"/>
    <mergeCell ref="H829:I829"/>
    <mergeCell ref="J829:K829"/>
    <mergeCell ref="L829:M829"/>
    <mergeCell ref="N829:O829"/>
    <mergeCell ref="B830:C830"/>
    <mergeCell ref="D830:E830"/>
    <mergeCell ref="F830:G830"/>
    <mergeCell ref="H830:I830"/>
    <mergeCell ref="J830:K830"/>
    <mergeCell ref="L830:M830"/>
    <mergeCell ref="N830:O830"/>
    <mergeCell ref="B831:C831"/>
    <mergeCell ref="D831:E831"/>
    <mergeCell ref="F831:G831"/>
    <mergeCell ref="H831:I831"/>
    <mergeCell ref="J831:K831"/>
    <mergeCell ref="L831:M831"/>
    <mergeCell ref="N831:O831"/>
    <mergeCell ref="B832:C832"/>
    <mergeCell ref="D832:E832"/>
    <mergeCell ref="F832:G832"/>
    <mergeCell ref="H832:I832"/>
    <mergeCell ref="J832:K832"/>
    <mergeCell ref="L832:M832"/>
    <mergeCell ref="N832:O832"/>
    <mergeCell ref="B833:C833"/>
    <mergeCell ref="D833:E833"/>
    <mergeCell ref="F833:G833"/>
    <mergeCell ref="H833:I833"/>
    <mergeCell ref="J833:K833"/>
    <mergeCell ref="L833:M833"/>
    <mergeCell ref="N833:O833"/>
    <mergeCell ref="B834:C834"/>
    <mergeCell ref="D834:E834"/>
    <mergeCell ref="F834:G834"/>
    <mergeCell ref="H834:I834"/>
    <mergeCell ref="J834:K834"/>
    <mergeCell ref="L834:M834"/>
    <mergeCell ref="N834:O834"/>
    <mergeCell ref="B835:C835"/>
    <mergeCell ref="D835:E835"/>
    <mergeCell ref="F835:G835"/>
    <mergeCell ref="H835:I835"/>
    <mergeCell ref="J835:K835"/>
    <mergeCell ref="L835:M835"/>
    <mergeCell ref="N835:O835"/>
    <mergeCell ref="B836:C836"/>
    <mergeCell ref="D836:E836"/>
    <mergeCell ref="F836:G836"/>
    <mergeCell ref="H836:I836"/>
    <mergeCell ref="J836:K836"/>
    <mergeCell ref="L836:M836"/>
    <mergeCell ref="N836:O836"/>
    <mergeCell ref="B837:C837"/>
    <mergeCell ref="D837:E837"/>
    <mergeCell ref="F837:G837"/>
    <mergeCell ref="H837:I837"/>
    <mergeCell ref="J837:K837"/>
    <mergeCell ref="L837:M837"/>
    <mergeCell ref="N837:O837"/>
    <mergeCell ref="B838:C838"/>
    <mergeCell ref="D838:E838"/>
    <mergeCell ref="F838:G838"/>
    <mergeCell ref="H838:I838"/>
    <mergeCell ref="J838:K838"/>
    <mergeCell ref="L838:M838"/>
    <mergeCell ref="N838:O838"/>
    <mergeCell ref="B839:C839"/>
    <mergeCell ref="D839:E839"/>
    <mergeCell ref="F839:G839"/>
    <mergeCell ref="H839:I839"/>
    <mergeCell ref="J839:K839"/>
    <mergeCell ref="L839:M839"/>
    <mergeCell ref="N839:O839"/>
    <mergeCell ref="B840:C840"/>
    <mergeCell ref="D840:E840"/>
    <mergeCell ref="F840:G840"/>
    <mergeCell ref="H840:I840"/>
    <mergeCell ref="J840:K840"/>
    <mergeCell ref="L840:M840"/>
    <mergeCell ref="N840:O840"/>
    <mergeCell ref="B841:C841"/>
    <mergeCell ref="D841:E841"/>
    <mergeCell ref="F841:G841"/>
    <mergeCell ref="H841:I841"/>
    <mergeCell ref="J841:K841"/>
    <mergeCell ref="L841:M841"/>
    <mergeCell ref="N841:O841"/>
    <mergeCell ref="B842:C842"/>
    <mergeCell ref="D842:E842"/>
    <mergeCell ref="F842:G842"/>
    <mergeCell ref="H842:I842"/>
    <mergeCell ref="J842:K842"/>
    <mergeCell ref="L842:M842"/>
    <mergeCell ref="N842:O842"/>
    <mergeCell ref="B843:C843"/>
    <mergeCell ref="D843:E843"/>
    <mergeCell ref="F843:G843"/>
    <mergeCell ref="H843:I843"/>
    <mergeCell ref="J843:K843"/>
    <mergeCell ref="L843:M843"/>
    <mergeCell ref="N843:O843"/>
    <mergeCell ref="B844:C844"/>
    <mergeCell ref="D844:E844"/>
    <mergeCell ref="F844:G844"/>
    <mergeCell ref="H844:I844"/>
    <mergeCell ref="J844:K844"/>
    <mergeCell ref="L844:M844"/>
    <mergeCell ref="N844:O844"/>
    <mergeCell ref="B845:C845"/>
    <mergeCell ref="D845:E845"/>
    <mergeCell ref="F845:G845"/>
    <mergeCell ref="H845:I845"/>
    <mergeCell ref="J845:K845"/>
    <mergeCell ref="L845:M845"/>
    <mergeCell ref="N845:O845"/>
    <mergeCell ref="B846:C846"/>
    <mergeCell ref="D846:E846"/>
    <mergeCell ref="F846:G846"/>
    <mergeCell ref="H846:I846"/>
    <mergeCell ref="J846:K846"/>
    <mergeCell ref="L846:M846"/>
    <mergeCell ref="N846:O846"/>
    <mergeCell ref="B847:C847"/>
    <mergeCell ref="D847:E847"/>
    <mergeCell ref="F847:G847"/>
    <mergeCell ref="H847:I847"/>
    <mergeCell ref="J847:K847"/>
    <mergeCell ref="L847:M847"/>
    <mergeCell ref="N847:O847"/>
    <mergeCell ref="B848:C848"/>
    <mergeCell ref="D848:E848"/>
    <mergeCell ref="F848:G848"/>
    <mergeCell ref="H848:I848"/>
    <mergeCell ref="J848:K848"/>
    <mergeCell ref="L848:M848"/>
    <mergeCell ref="N848:O848"/>
    <mergeCell ref="B849:C849"/>
    <mergeCell ref="D849:E849"/>
    <mergeCell ref="F849:G849"/>
    <mergeCell ref="H849:I849"/>
    <mergeCell ref="J849:K849"/>
    <mergeCell ref="L849:M849"/>
    <mergeCell ref="N849:O849"/>
    <mergeCell ref="B850:C850"/>
    <mergeCell ref="D850:E850"/>
    <mergeCell ref="F850:G850"/>
    <mergeCell ref="H850:I850"/>
    <mergeCell ref="J850:K850"/>
    <mergeCell ref="L850:M850"/>
    <mergeCell ref="N850:O850"/>
    <mergeCell ref="B851:C851"/>
    <mergeCell ref="D851:E851"/>
    <mergeCell ref="F851:G851"/>
    <mergeCell ref="H851:I851"/>
    <mergeCell ref="J851:K851"/>
    <mergeCell ref="L851:M851"/>
    <mergeCell ref="N851:O851"/>
    <mergeCell ref="B852:C852"/>
    <mergeCell ref="D852:E852"/>
    <mergeCell ref="F852:G852"/>
    <mergeCell ref="H852:I852"/>
    <mergeCell ref="J852:K852"/>
    <mergeCell ref="L852:M852"/>
    <mergeCell ref="N852:O852"/>
    <mergeCell ref="B853:C853"/>
    <mergeCell ref="D853:E853"/>
    <mergeCell ref="F853:G853"/>
    <mergeCell ref="H853:I853"/>
    <mergeCell ref="J853:K853"/>
    <mergeCell ref="L853:M853"/>
    <mergeCell ref="N853:O853"/>
    <mergeCell ref="B854:C854"/>
    <mergeCell ref="D854:E854"/>
    <mergeCell ref="F854:G854"/>
    <mergeCell ref="H854:I854"/>
    <mergeCell ref="J854:K854"/>
    <mergeCell ref="L854:M854"/>
    <mergeCell ref="N854:O854"/>
    <mergeCell ref="B855:C855"/>
    <mergeCell ref="D855:E855"/>
    <mergeCell ref="F855:G855"/>
    <mergeCell ref="H855:I855"/>
    <mergeCell ref="J855:K855"/>
    <mergeCell ref="L855:M855"/>
    <mergeCell ref="N855:O855"/>
    <mergeCell ref="B856:C856"/>
    <mergeCell ref="D856:E856"/>
    <mergeCell ref="F856:G856"/>
    <mergeCell ref="H856:I856"/>
    <mergeCell ref="J856:K856"/>
    <mergeCell ref="L856:M856"/>
    <mergeCell ref="N856:O856"/>
    <mergeCell ref="B857:C857"/>
    <mergeCell ref="D857:E857"/>
    <mergeCell ref="F857:G857"/>
    <mergeCell ref="H857:I857"/>
    <mergeCell ref="J857:K857"/>
    <mergeCell ref="L857:M857"/>
    <mergeCell ref="N857:O857"/>
    <mergeCell ref="B858:C858"/>
    <mergeCell ref="D858:E858"/>
    <mergeCell ref="F858:G858"/>
    <mergeCell ref="H858:I858"/>
    <mergeCell ref="J858:K858"/>
    <mergeCell ref="L858:M858"/>
    <mergeCell ref="N858:O858"/>
    <mergeCell ref="B859:C859"/>
    <mergeCell ref="D859:E859"/>
    <mergeCell ref="F859:G859"/>
    <mergeCell ref="H859:I859"/>
    <mergeCell ref="J859:K859"/>
    <mergeCell ref="L859:M859"/>
    <mergeCell ref="N859:O859"/>
    <mergeCell ref="B860:C860"/>
    <mergeCell ref="D860:E860"/>
    <mergeCell ref="F860:G860"/>
    <mergeCell ref="H860:I860"/>
    <mergeCell ref="J860:K860"/>
    <mergeCell ref="L860:M860"/>
    <mergeCell ref="N860:O860"/>
    <mergeCell ref="B861:C861"/>
    <mergeCell ref="D861:E861"/>
    <mergeCell ref="F861:G861"/>
    <mergeCell ref="H861:I861"/>
    <mergeCell ref="J861:K861"/>
    <mergeCell ref="L861:M861"/>
    <mergeCell ref="N861:O861"/>
    <mergeCell ref="B862:C862"/>
    <mergeCell ref="D862:E862"/>
    <mergeCell ref="F862:G862"/>
    <mergeCell ref="H862:I862"/>
    <mergeCell ref="J862:K862"/>
    <mergeCell ref="L862:M862"/>
    <mergeCell ref="N862:O862"/>
    <mergeCell ref="B863:C863"/>
    <mergeCell ref="D863:E863"/>
    <mergeCell ref="F863:G863"/>
    <mergeCell ref="H863:I863"/>
    <mergeCell ref="J863:K863"/>
    <mergeCell ref="L863:M863"/>
    <mergeCell ref="N863:O863"/>
    <mergeCell ref="B864:C864"/>
    <mergeCell ref="D864:E864"/>
    <mergeCell ref="F864:G864"/>
    <mergeCell ref="H864:I864"/>
    <mergeCell ref="J864:K864"/>
    <mergeCell ref="L864:M864"/>
    <mergeCell ref="N864:O864"/>
    <mergeCell ref="B865:C865"/>
    <mergeCell ref="D865:E865"/>
    <mergeCell ref="F865:G865"/>
    <mergeCell ref="H865:I865"/>
    <mergeCell ref="J865:K865"/>
    <mergeCell ref="L865:M865"/>
    <mergeCell ref="N865:O865"/>
    <mergeCell ref="B866:C866"/>
    <mergeCell ref="D866:E866"/>
    <mergeCell ref="F866:G866"/>
    <mergeCell ref="H866:I866"/>
    <mergeCell ref="J866:K866"/>
    <mergeCell ref="L866:M866"/>
    <mergeCell ref="N866:O866"/>
    <mergeCell ref="B867:C867"/>
    <mergeCell ref="D867:E867"/>
    <mergeCell ref="F867:G867"/>
    <mergeCell ref="H867:I867"/>
    <mergeCell ref="J867:K867"/>
    <mergeCell ref="L867:M867"/>
    <mergeCell ref="N867:O867"/>
    <mergeCell ref="B868:C868"/>
    <mergeCell ref="D868:E868"/>
    <mergeCell ref="F868:G868"/>
    <mergeCell ref="H868:I868"/>
    <mergeCell ref="J868:K868"/>
    <mergeCell ref="L868:M868"/>
    <mergeCell ref="N868:O868"/>
    <mergeCell ref="B869:C869"/>
    <mergeCell ref="D869:E869"/>
    <mergeCell ref="F869:G869"/>
    <mergeCell ref="H869:I869"/>
    <mergeCell ref="J869:K869"/>
    <mergeCell ref="L869:M869"/>
    <mergeCell ref="N869:O869"/>
    <mergeCell ref="B870:C870"/>
    <mergeCell ref="D870:E870"/>
    <mergeCell ref="F870:G870"/>
    <mergeCell ref="H870:I870"/>
    <mergeCell ref="J870:K870"/>
    <mergeCell ref="L870:M870"/>
    <mergeCell ref="N870:O870"/>
    <mergeCell ref="B871:C871"/>
    <mergeCell ref="D871:E871"/>
    <mergeCell ref="F871:G871"/>
    <mergeCell ref="H871:I871"/>
    <mergeCell ref="J871:K871"/>
    <mergeCell ref="L871:M871"/>
    <mergeCell ref="N871:O871"/>
    <mergeCell ref="B872:C872"/>
    <mergeCell ref="D872:E872"/>
    <mergeCell ref="F872:G872"/>
    <mergeCell ref="H872:I872"/>
    <mergeCell ref="J872:K872"/>
    <mergeCell ref="L872:M872"/>
    <mergeCell ref="N872:O872"/>
    <mergeCell ref="B873:C873"/>
    <mergeCell ref="D873:E873"/>
    <mergeCell ref="F873:G873"/>
    <mergeCell ref="H873:I873"/>
    <mergeCell ref="J873:K873"/>
    <mergeCell ref="L873:M873"/>
    <mergeCell ref="N873:O873"/>
    <mergeCell ref="B874:C874"/>
    <mergeCell ref="D874:E874"/>
    <mergeCell ref="F874:G874"/>
    <mergeCell ref="H874:I874"/>
    <mergeCell ref="J874:K874"/>
    <mergeCell ref="L874:M874"/>
    <mergeCell ref="N874:O874"/>
    <mergeCell ref="B875:C875"/>
    <mergeCell ref="D875:E875"/>
    <mergeCell ref="F875:G875"/>
    <mergeCell ref="H875:I875"/>
    <mergeCell ref="J875:K875"/>
    <mergeCell ref="L875:M875"/>
    <mergeCell ref="N875:O875"/>
    <mergeCell ref="B876:C876"/>
    <mergeCell ref="D876:E876"/>
    <mergeCell ref="F876:G876"/>
    <mergeCell ref="H876:I876"/>
    <mergeCell ref="J876:K876"/>
    <mergeCell ref="L876:M876"/>
    <mergeCell ref="N876:O876"/>
    <mergeCell ref="B877:C877"/>
    <mergeCell ref="D877:E877"/>
    <mergeCell ref="F877:G877"/>
    <mergeCell ref="H877:I877"/>
    <mergeCell ref="J877:K877"/>
    <mergeCell ref="L877:M877"/>
    <mergeCell ref="N877:O877"/>
    <mergeCell ref="B878:C878"/>
    <mergeCell ref="D878:E878"/>
    <mergeCell ref="F878:G878"/>
    <mergeCell ref="H878:I878"/>
    <mergeCell ref="J878:K878"/>
    <mergeCell ref="L878:M878"/>
    <mergeCell ref="N878:O878"/>
    <mergeCell ref="B879:C879"/>
    <mergeCell ref="D879:E879"/>
    <mergeCell ref="F879:G879"/>
    <mergeCell ref="H879:I879"/>
    <mergeCell ref="J879:K879"/>
    <mergeCell ref="L879:M879"/>
    <mergeCell ref="N879:O879"/>
    <mergeCell ref="B880:C880"/>
    <mergeCell ref="D880:E880"/>
    <mergeCell ref="F880:G880"/>
    <mergeCell ref="H880:I880"/>
    <mergeCell ref="J880:K880"/>
    <mergeCell ref="L880:M880"/>
    <mergeCell ref="N880:O880"/>
    <mergeCell ref="B881:C881"/>
    <mergeCell ref="D881:E881"/>
    <mergeCell ref="F881:G881"/>
    <mergeCell ref="H881:I881"/>
    <mergeCell ref="J881:K881"/>
    <mergeCell ref="L881:M881"/>
    <mergeCell ref="N881:O881"/>
    <mergeCell ref="B882:C882"/>
    <mergeCell ref="D882:E882"/>
    <mergeCell ref="F882:G882"/>
    <mergeCell ref="H882:I882"/>
    <mergeCell ref="J882:K882"/>
    <mergeCell ref="L882:M882"/>
    <mergeCell ref="N882:O882"/>
    <mergeCell ref="B883:C883"/>
    <mergeCell ref="D883:E883"/>
    <mergeCell ref="F883:G883"/>
    <mergeCell ref="H883:I883"/>
    <mergeCell ref="J883:K883"/>
    <mergeCell ref="L883:M883"/>
    <mergeCell ref="N883:O883"/>
    <mergeCell ref="B884:C884"/>
    <mergeCell ref="D884:E884"/>
    <mergeCell ref="F884:G884"/>
    <mergeCell ref="H884:I884"/>
    <mergeCell ref="J884:K884"/>
    <mergeCell ref="L884:M884"/>
    <mergeCell ref="N884:O884"/>
    <mergeCell ref="B885:C885"/>
    <mergeCell ref="D885:E885"/>
    <mergeCell ref="F885:G885"/>
    <mergeCell ref="H885:I885"/>
    <mergeCell ref="J885:K885"/>
    <mergeCell ref="L885:M885"/>
    <mergeCell ref="N885:O885"/>
    <mergeCell ref="B886:C886"/>
    <mergeCell ref="D886:E886"/>
    <mergeCell ref="F886:G886"/>
    <mergeCell ref="H886:I886"/>
    <mergeCell ref="J886:K886"/>
    <mergeCell ref="L886:M886"/>
    <mergeCell ref="N886:O886"/>
    <mergeCell ref="B887:C887"/>
    <mergeCell ref="D887:E887"/>
    <mergeCell ref="F887:G887"/>
    <mergeCell ref="H887:I887"/>
    <mergeCell ref="J887:K887"/>
    <mergeCell ref="L887:M887"/>
    <mergeCell ref="N887:O887"/>
    <mergeCell ref="B888:C888"/>
    <mergeCell ref="D888:E888"/>
    <mergeCell ref="F888:G888"/>
    <mergeCell ref="H888:I888"/>
    <mergeCell ref="J888:K888"/>
    <mergeCell ref="L888:M888"/>
    <mergeCell ref="N888:O888"/>
    <mergeCell ref="B889:C889"/>
    <mergeCell ref="D889:E889"/>
    <mergeCell ref="F889:G889"/>
    <mergeCell ref="H889:I889"/>
    <mergeCell ref="J889:K889"/>
    <mergeCell ref="L889:M889"/>
    <mergeCell ref="N889:O889"/>
    <mergeCell ref="B890:C890"/>
    <mergeCell ref="D890:E890"/>
    <mergeCell ref="F890:G890"/>
    <mergeCell ref="H890:I890"/>
    <mergeCell ref="J890:K890"/>
    <mergeCell ref="L890:M890"/>
    <mergeCell ref="N890:O890"/>
    <mergeCell ref="B891:C891"/>
    <mergeCell ref="D891:E891"/>
    <mergeCell ref="F891:G891"/>
    <mergeCell ref="H891:I891"/>
    <mergeCell ref="J891:K891"/>
    <mergeCell ref="L891:M891"/>
    <mergeCell ref="N891:O891"/>
    <mergeCell ref="B892:C892"/>
    <mergeCell ref="D892:E892"/>
    <mergeCell ref="F892:G892"/>
    <mergeCell ref="H892:I892"/>
    <mergeCell ref="J892:K892"/>
    <mergeCell ref="L892:M892"/>
    <mergeCell ref="N892:O892"/>
    <mergeCell ref="B893:C893"/>
    <mergeCell ref="D893:E893"/>
    <mergeCell ref="F893:G893"/>
    <mergeCell ref="H893:I893"/>
    <mergeCell ref="J893:K893"/>
    <mergeCell ref="L893:M893"/>
    <mergeCell ref="N893:O893"/>
    <mergeCell ref="B894:C894"/>
    <mergeCell ref="D894:E894"/>
    <mergeCell ref="F894:G894"/>
    <mergeCell ref="H894:I894"/>
    <mergeCell ref="J894:K894"/>
    <mergeCell ref="L894:M894"/>
    <mergeCell ref="N894:O894"/>
    <mergeCell ref="B895:C895"/>
    <mergeCell ref="D895:E895"/>
    <mergeCell ref="F895:G895"/>
    <mergeCell ref="H895:I895"/>
    <mergeCell ref="J895:K895"/>
    <mergeCell ref="L895:M895"/>
    <mergeCell ref="N895:O895"/>
    <mergeCell ref="B896:C896"/>
    <mergeCell ref="D896:E896"/>
    <mergeCell ref="F896:G896"/>
    <mergeCell ref="H896:I896"/>
    <mergeCell ref="J896:K896"/>
    <mergeCell ref="L896:M896"/>
    <mergeCell ref="N896:O896"/>
    <mergeCell ref="B897:C897"/>
    <mergeCell ref="D897:E897"/>
    <mergeCell ref="F897:G897"/>
    <mergeCell ref="H897:I897"/>
    <mergeCell ref="J897:K897"/>
    <mergeCell ref="L897:M897"/>
    <mergeCell ref="N897:O897"/>
    <mergeCell ref="B898:C898"/>
    <mergeCell ref="D898:E898"/>
    <mergeCell ref="F898:G898"/>
    <mergeCell ref="H898:I898"/>
    <mergeCell ref="J898:K898"/>
    <mergeCell ref="L898:M898"/>
    <mergeCell ref="N898:O898"/>
    <mergeCell ref="B899:C899"/>
    <mergeCell ref="D899:E899"/>
    <mergeCell ref="F899:G899"/>
    <mergeCell ref="H899:I899"/>
    <mergeCell ref="J899:K899"/>
    <mergeCell ref="L899:M899"/>
    <mergeCell ref="N899:O899"/>
    <mergeCell ref="B900:C900"/>
    <mergeCell ref="D900:E900"/>
    <mergeCell ref="F900:G900"/>
    <mergeCell ref="H900:I900"/>
    <mergeCell ref="J900:K900"/>
    <mergeCell ref="L900:M900"/>
    <mergeCell ref="N900:O900"/>
    <mergeCell ref="B901:C901"/>
    <mergeCell ref="D901:E901"/>
    <mergeCell ref="F901:G901"/>
    <mergeCell ref="H901:I901"/>
    <mergeCell ref="J901:K901"/>
    <mergeCell ref="L901:M901"/>
    <mergeCell ref="N901:O901"/>
    <mergeCell ref="B902:C902"/>
    <mergeCell ref="D902:E902"/>
    <mergeCell ref="F902:G902"/>
    <mergeCell ref="H902:I902"/>
    <mergeCell ref="J902:K902"/>
    <mergeCell ref="L902:M902"/>
    <mergeCell ref="N902:O902"/>
    <mergeCell ref="B903:C903"/>
    <mergeCell ref="D903:E903"/>
    <mergeCell ref="F903:G903"/>
    <mergeCell ref="H903:I903"/>
    <mergeCell ref="J903:K903"/>
    <mergeCell ref="L903:M903"/>
    <mergeCell ref="N903:O903"/>
    <mergeCell ref="B904:C904"/>
    <mergeCell ref="D904:E904"/>
    <mergeCell ref="F904:G904"/>
    <mergeCell ref="H904:I904"/>
    <mergeCell ref="J904:K904"/>
    <mergeCell ref="L904:M904"/>
    <mergeCell ref="N904:O904"/>
    <mergeCell ref="B905:C905"/>
    <mergeCell ref="D905:E905"/>
    <mergeCell ref="F905:G905"/>
    <mergeCell ref="H905:I905"/>
    <mergeCell ref="J905:K905"/>
    <mergeCell ref="L905:M905"/>
    <mergeCell ref="N905:O905"/>
    <mergeCell ref="B906:C906"/>
    <mergeCell ref="D906:E906"/>
    <mergeCell ref="F906:G906"/>
    <mergeCell ref="H906:I906"/>
    <mergeCell ref="J906:K906"/>
    <mergeCell ref="L906:M906"/>
    <mergeCell ref="N906:O906"/>
    <mergeCell ref="B907:C907"/>
    <mergeCell ref="D907:E907"/>
    <mergeCell ref="F907:G907"/>
    <mergeCell ref="H907:I907"/>
    <mergeCell ref="J907:K907"/>
    <mergeCell ref="L907:M907"/>
    <mergeCell ref="N907:O907"/>
    <mergeCell ref="B908:C908"/>
    <mergeCell ref="D908:E908"/>
    <mergeCell ref="F908:G908"/>
    <mergeCell ref="H908:I908"/>
    <mergeCell ref="J908:K908"/>
    <mergeCell ref="L908:M908"/>
    <mergeCell ref="N908:O908"/>
    <mergeCell ref="B909:C909"/>
    <mergeCell ref="D909:E909"/>
    <mergeCell ref="F909:G909"/>
    <mergeCell ref="H909:I909"/>
    <mergeCell ref="J909:K909"/>
    <mergeCell ref="L909:M909"/>
    <mergeCell ref="N909:O909"/>
    <mergeCell ref="B910:C910"/>
    <mergeCell ref="D910:E910"/>
    <mergeCell ref="F910:G910"/>
    <mergeCell ref="H910:I910"/>
    <mergeCell ref="J910:K910"/>
    <mergeCell ref="L910:M910"/>
    <mergeCell ref="N910:O910"/>
    <mergeCell ref="B911:C911"/>
    <mergeCell ref="D911:E911"/>
    <mergeCell ref="F911:G911"/>
    <mergeCell ref="H911:I911"/>
    <mergeCell ref="J911:K911"/>
    <mergeCell ref="L911:M911"/>
    <mergeCell ref="N911:O911"/>
    <mergeCell ref="B912:C912"/>
    <mergeCell ref="D912:E912"/>
    <mergeCell ref="F912:G912"/>
    <mergeCell ref="H912:I912"/>
    <mergeCell ref="J912:K912"/>
    <mergeCell ref="L912:M912"/>
    <mergeCell ref="N912:O912"/>
    <mergeCell ref="B913:C913"/>
    <mergeCell ref="D913:E913"/>
    <mergeCell ref="F913:G913"/>
    <mergeCell ref="H913:I913"/>
    <mergeCell ref="J913:K913"/>
    <mergeCell ref="L913:M913"/>
    <mergeCell ref="N913:O913"/>
    <mergeCell ref="B914:C914"/>
    <mergeCell ref="D914:E914"/>
    <mergeCell ref="F914:G914"/>
    <mergeCell ref="H914:I914"/>
    <mergeCell ref="J914:K914"/>
    <mergeCell ref="L914:M914"/>
    <mergeCell ref="N914:O914"/>
    <mergeCell ref="B915:C915"/>
    <mergeCell ref="D915:E915"/>
    <mergeCell ref="F915:G915"/>
    <mergeCell ref="H915:I915"/>
    <mergeCell ref="J915:K915"/>
    <mergeCell ref="L915:M915"/>
    <mergeCell ref="N915:O915"/>
    <mergeCell ref="B916:C916"/>
    <mergeCell ref="D916:E916"/>
    <mergeCell ref="F916:G916"/>
    <mergeCell ref="H916:I916"/>
    <mergeCell ref="J916:K916"/>
    <mergeCell ref="L916:M916"/>
    <mergeCell ref="N916:O916"/>
    <mergeCell ref="B917:C917"/>
    <mergeCell ref="D917:E917"/>
    <mergeCell ref="F917:G917"/>
    <mergeCell ref="H917:I917"/>
    <mergeCell ref="J917:K917"/>
    <mergeCell ref="L917:M917"/>
    <mergeCell ref="N917:O917"/>
    <mergeCell ref="B918:C918"/>
    <mergeCell ref="D918:E918"/>
    <mergeCell ref="F918:G918"/>
    <mergeCell ref="H918:I918"/>
    <mergeCell ref="J918:K918"/>
    <mergeCell ref="L918:M918"/>
    <mergeCell ref="N918:O918"/>
    <mergeCell ref="B919:C919"/>
    <mergeCell ref="D919:E919"/>
    <mergeCell ref="F919:G919"/>
    <mergeCell ref="H919:I919"/>
    <mergeCell ref="J919:K919"/>
    <mergeCell ref="L919:M919"/>
    <mergeCell ref="N919:O919"/>
    <mergeCell ref="B920:C920"/>
    <mergeCell ref="D920:E920"/>
    <mergeCell ref="F920:G920"/>
    <mergeCell ref="H920:I920"/>
    <mergeCell ref="J920:K920"/>
    <mergeCell ref="L920:M920"/>
    <mergeCell ref="N920:O920"/>
    <mergeCell ref="B921:C921"/>
    <mergeCell ref="D921:E921"/>
    <mergeCell ref="F921:G921"/>
    <mergeCell ref="H921:I921"/>
    <mergeCell ref="J921:K921"/>
    <mergeCell ref="L921:M921"/>
    <mergeCell ref="N921:O921"/>
    <mergeCell ref="B922:C922"/>
    <mergeCell ref="D922:E922"/>
    <mergeCell ref="F922:G922"/>
    <mergeCell ref="H922:I922"/>
    <mergeCell ref="J922:K922"/>
    <mergeCell ref="L922:M922"/>
    <mergeCell ref="N922:O922"/>
    <mergeCell ref="B923:C923"/>
    <mergeCell ref="D923:E923"/>
    <mergeCell ref="F923:G923"/>
    <mergeCell ref="H923:I923"/>
    <mergeCell ref="J923:K923"/>
    <mergeCell ref="L923:M923"/>
    <mergeCell ref="N923:O923"/>
    <mergeCell ref="B924:C924"/>
    <mergeCell ref="D924:E924"/>
    <mergeCell ref="F924:G924"/>
    <mergeCell ref="H924:I924"/>
    <mergeCell ref="J924:K924"/>
    <mergeCell ref="L924:M924"/>
    <mergeCell ref="N924:O924"/>
    <mergeCell ref="B925:C925"/>
    <mergeCell ref="D925:E925"/>
    <mergeCell ref="F925:G925"/>
    <mergeCell ref="H925:I925"/>
    <mergeCell ref="J925:K925"/>
    <mergeCell ref="L925:M925"/>
    <mergeCell ref="N925:O925"/>
    <mergeCell ref="B926:C926"/>
    <mergeCell ref="D926:E926"/>
    <mergeCell ref="F926:G926"/>
    <mergeCell ref="H926:I926"/>
    <mergeCell ref="J926:K926"/>
    <mergeCell ref="L926:M926"/>
    <mergeCell ref="N926:O926"/>
    <mergeCell ref="B927:C927"/>
    <mergeCell ref="D927:E927"/>
    <mergeCell ref="F927:G927"/>
    <mergeCell ref="H927:I927"/>
    <mergeCell ref="J927:K927"/>
    <mergeCell ref="L927:M927"/>
    <mergeCell ref="N927:O927"/>
    <mergeCell ref="B928:C928"/>
    <mergeCell ref="D928:E928"/>
    <mergeCell ref="F928:G928"/>
    <mergeCell ref="H928:I928"/>
    <mergeCell ref="J928:K928"/>
    <mergeCell ref="L928:M928"/>
    <mergeCell ref="N928:O928"/>
    <mergeCell ref="B929:C929"/>
    <mergeCell ref="D929:E929"/>
    <mergeCell ref="F929:G929"/>
    <mergeCell ref="H929:I929"/>
    <mergeCell ref="J929:K929"/>
    <mergeCell ref="L929:M929"/>
    <mergeCell ref="N929:O929"/>
    <mergeCell ref="B930:C930"/>
    <mergeCell ref="D930:E930"/>
    <mergeCell ref="F930:G930"/>
    <mergeCell ref="H930:I930"/>
    <mergeCell ref="J930:K930"/>
    <mergeCell ref="L930:M930"/>
    <mergeCell ref="N930:O930"/>
    <mergeCell ref="B931:C931"/>
    <mergeCell ref="D931:E931"/>
    <mergeCell ref="F931:G931"/>
    <mergeCell ref="H931:I931"/>
    <mergeCell ref="J931:K931"/>
    <mergeCell ref="L931:M931"/>
    <mergeCell ref="N931:O931"/>
    <mergeCell ref="B932:C932"/>
    <mergeCell ref="D932:E932"/>
    <mergeCell ref="F932:G932"/>
    <mergeCell ref="H932:I932"/>
    <mergeCell ref="J932:K932"/>
    <mergeCell ref="L932:M932"/>
    <mergeCell ref="N932:O932"/>
    <mergeCell ref="B933:C933"/>
    <mergeCell ref="D933:E933"/>
    <mergeCell ref="F933:G933"/>
    <mergeCell ref="H933:I933"/>
    <mergeCell ref="J933:K933"/>
    <mergeCell ref="L933:M933"/>
    <mergeCell ref="N933:O933"/>
    <mergeCell ref="B934:C934"/>
    <mergeCell ref="D934:E934"/>
    <mergeCell ref="F934:G934"/>
    <mergeCell ref="H934:I934"/>
    <mergeCell ref="J934:K934"/>
    <mergeCell ref="L934:M934"/>
    <mergeCell ref="N934:O934"/>
    <mergeCell ref="B935:C935"/>
    <mergeCell ref="D935:E935"/>
    <mergeCell ref="F935:G935"/>
    <mergeCell ref="H935:I935"/>
    <mergeCell ref="J935:K935"/>
    <mergeCell ref="L935:M935"/>
    <mergeCell ref="N935:O935"/>
    <mergeCell ref="B936:C936"/>
    <mergeCell ref="D936:E936"/>
    <mergeCell ref="F936:G936"/>
    <mergeCell ref="H936:I936"/>
    <mergeCell ref="J936:K936"/>
    <mergeCell ref="L936:M936"/>
    <mergeCell ref="N936:O936"/>
    <mergeCell ref="B937:C937"/>
    <mergeCell ref="D937:E937"/>
    <mergeCell ref="F937:G937"/>
    <mergeCell ref="H937:I937"/>
    <mergeCell ref="J937:K937"/>
    <mergeCell ref="L937:M937"/>
    <mergeCell ref="N937:O937"/>
    <mergeCell ref="B938:C938"/>
    <mergeCell ref="D938:E938"/>
    <mergeCell ref="F938:G938"/>
    <mergeCell ref="H938:I938"/>
    <mergeCell ref="J938:K938"/>
    <mergeCell ref="L938:M938"/>
    <mergeCell ref="N938:O938"/>
    <mergeCell ref="B939:C939"/>
    <mergeCell ref="D939:E939"/>
    <mergeCell ref="F939:G939"/>
    <mergeCell ref="H939:I939"/>
    <mergeCell ref="J939:K939"/>
    <mergeCell ref="L939:M939"/>
    <mergeCell ref="N939:O939"/>
    <mergeCell ref="B940:C940"/>
    <mergeCell ref="D940:E940"/>
    <mergeCell ref="F940:G940"/>
    <mergeCell ref="H940:I940"/>
    <mergeCell ref="J940:K940"/>
    <mergeCell ref="L940:M940"/>
    <mergeCell ref="N940:O940"/>
    <mergeCell ref="B941:C941"/>
    <mergeCell ref="D941:E941"/>
    <mergeCell ref="F941:G941"/>
    <mergeCell ref="H941:I941"/>
    <mergeCell ref="J941:K941"/>
    <mergeCell ref="L941:M941"/>
    <mergeCell ref="N941:O941"/>
    <mergeCell ref="B942:C942"/>
    <mergeCell ref="D942:E942"/>
    <mergeCell ref="F942:G942"/>
    <mergeCell ref="H942:I942"/>
    <mergeCell ref="J942:K942"/>
    <mergeCell ref="L942:M942"/>
    <mergeCell ref="N942:O942"/>
    <mergeCell ref="B943:C943"/>
    <mergeCell ref="D943:E943"/>
    <mergeCell ref="F943:G943"/>
    <mergeCell ref="H943:I943"/>
    <mergeCell ref="J943:K943"/>
    <mergeCell ref="L943:M943"/>
    <mergeCell ref="N943:O943"/>
    <mergeCell ref="D949:E949"/>
    <mergeCell ref="H949:I949"/>
    <mergeCell ref="J949:K949"/>
    <mergeCell ref="L949:M949"/>
    <mergeCell ref="N949:O949"/>
    <mergeCell ref="N947:O947"/>
    <mergeCell ref="F947:G947"/>
    <mergeCell ref="H947:I947"/>
    <mergeCell ref="J947:K947"/>
    <mergeCell ref="L947:M947"/>
    <mergeCell ref="B950:C950"/>
    <mergeCell ref="D950:E950"/>
    <mergeCell ref="F950:G950"/>
    <mergeCell ref="H950:I950"/>
    <mergeCell ref="J950:K950"/>
    <mergeCell ref="L950:M950"/>
    <mergeCell ref="N950:O950"/>
    <mergeCell ref="B949:C949"/>
    <mergeCell ref="B951:C951"/>
    <mergeCell ref="D951:E951"/>
    <mergeCell ref="F951:G951"/>
    <mergeCell ref="H951:I951"/>
    <mergeCell ref="J951:K951"/>
    <mergeCell ref="L951:M951"/>
    <mergeCell ref="N951:O951"/>
    <mergeCell ref="B952:C952"/>
    <mergeCell ref="D952:E952"/>
    <mergeCell ref="F952:G952"/>
    <mergeCell ref="H952:I952"/>
    <mergeCell ref="J952:K952"/>
    <mergeCell ref="L952:M952"/>
    <mergeCell ref="N952:O952"/>
    <mergeCell ref="B944:C944"/>
    <mergeCell ref="D944:E944"/>
    <mergeCell ref="F944:G944"/>
    <mergeCell ref="H944:I944"/>
    <mergeCell ref="J944:K944"/>
    <mergeCell ref="L944:M944"/>
    <mergeCell ref="N944:O944"/>
    <mergeCell ref="B945:C945"/>
    <mergeCell ref="D945:E945"/>
    <mergeCell ref="F945:G945"/>
    <mergeCell ref="H945:I945"/>
    <mergeCell ref="J945:K945"/>
    <mergeCell ref="L945:M945"/>
    <mergeCell ref="N945:O945"/>
    <mergeCell ref="B946:C946"/>
    <mergeCell ref="D946:E946"/>
    <mergeCell ref="F946:G946"/>
    <mergeCell ref="H946:I946"/>
    <mergeCell ref="J946:K946"/>
    <mergeCell ref="L946:M946"/>
    <mergeCell ref="N946:O946"/>
    <mergeCell ref="B948:C948"/>
    <mergeCell ref="D948:E948"/>
    <mergeCell ref="H948:I948"/>
    <mergeCell ref="J948:K948"/>
    <mergeCell ref="L948:M948"/>
    <mergeCell ref="N948:O948"/>
    <mergeCell ref="B947:C947"/>
    <mergeCell ref="D947:E947"/>
    <mergeCell ref="B953:C953"/>
    <mergeCell ref="D953:E953"/>
    <mergeCell ref="F953:G953"/>
    <mergeCell ref="H953:I953"/>
    <mergeCell ref="J953:K953"/>
    <mergeCell ref="L953:M953"/>
    <mergeCell ref="N953:O953"/>
    <mergeCell ref="B954:C954"/>
    <mergeCell ref="D954:E954"/>
    <mergeCell ref="F954:G954"/>
    <mergeCell ref="H954:I954"/>
    <mergeCell ref="J954:K954"/>
    <mergeCell ref="L954:M954"/>
    <mergeCell ref="N954:O954"/>
    <mergeCell ref="B955:C955"/>
    <mergeCell ref="D955:E955"/>
    <mergeCell ref="F955:G955"/>
    <mergeCell ref="H955:I955"/>
    <mergeCell ref="J955:K955"/>
    <mergeCell ref="L955:M955"/>
    <mergeCell ref="N955:O955"/>
    <mergeCell ref="B956:C956"/>
    <mergeCell ref="D956:E956"/>
    <mergeCell ref="F956:G956"/>
    <mergeCell ref="H956:I956"/>
    <mergeCell ref="J956:K956"/>
    <mergeCell ref="L956:M956"/>
    <mergeCell ref="N956:O956"/>
    <mergeCell ref="B957:C957"/>
    <mergeCell ref="D957:E957"/>
    <mergeCell ref="F957:G957"/>
    <mergeCell ref="H957:I957"/>
    <mergeCell ref="J957:K957"/>
    <mergeCell ref="L957:M957"/>
    <mergeCell ref="N957:O957"/>
    <mergeCell ref="B958:C958"/>
    <mergeCell ref="D958:E958"/>
    <mergeCell ref="F958:G958"/>
    <mergeCell ref="H958:I958"/>
    <mergeCell ref="J958:K958"/>
    <mergeCell ref="L958:M958"/>
    <mergeCell ref="N958:O958"/>
    <mergeCell ref="B959:C959"/>
    <mergeCell ref="D959:E959"/>
    <mergeCell ref="F959:G959"/>
    <mergeCell ref="H959:I959"/>
    <mergeCell ref="J959:K959"/>
    <mergeCell ref="L959:M959"/>
    <mergeCell ref="N959:O959"/>
    <mergeCell ref="B960:C960"/>
    <mergeCell ref="D960:E960"/>
    <mergeCell ref="F960:G960"/>
    <mergeCell ref="H960:I960"/>
    <mergeCell ref="J960:K960"/>
    <mergeCell ref="L960:M960"/>
    <mergeCell ref="N960:O960"/>
    <mergeCell ref="B961:C961"/>
    <mergeCell ref="D961:E961"/>
    <mergeCell ref="F961:G961"/>
    <mergeCell ref="H961:I961"/>
    <mergeCell ref="J961:K961"/>
    <mergeCell ref="L961:M961"/>
    <mergeCell ref="N961:O961"/>
    <mergeCell ref="B962:C962"/>
    <mergeCell ref="D962:E962"/>
    <mergeCell ref="F962:G962"/>
    <mergeCell ref="H962:I962"/>
    <mergeCell ref="J962:K962"/>
    <mergeCell ref="L962:M962"/>
    <mergeCell ref="N962:O962"/>
    <mergeCell ref="B963:C963"/>
    <mergeCell ref="D963:E963"/>
    <mergeCell ref="F963:G963"/>
    <mergeCell ref="H963:I963"/>
    <mergeCell ref="J963:K963"/>
    <mergeCell ref="L963:M963"/>
    <mergeCell ref="N963:O963"/>
    <mergeCell ref="B964:C964"/>
    <mergeCell ref="D964:E964"/>
    <mergeCell ref="F964:G964"/>
    <mergeCell ref="H964:I964"/>
    <mergeCell ref="J964:K964"/>
    <mergeCell ref="L964:M964"/>
    <mergeCell ref="N964:O964"/>
    <mergeCell ref="B965:C965"/>
    <mergeCell ref="D965:E965"/>
    <mergeCell ref="F965:G965"/>
    <mergeCell ref="H965:I965"/>
    <mergeCell ref="J965:K965"/>
    <mergeCell ref="L965:M965"/>
    <mergeCell ref="N965:O965"/>
    <mergeCell ref="B966:C966"/>
    <mergeCell ref="D966:E966"/>
    <mergeCell ref="F966:G966"/>
    <mergeCell ref="H966:I966"/>
    <mergeCell ref="J966:K966"/>
    <mergeCell ref="L966:M966"/>
    <mergeCell ref="N966:O966"/>
    <mergeCell ref="B967:C967"/>
    <mergeCell ref="D967:E967"/>
    <mergeCell ref="F967:G967"/>
    <mergeCell ref="H967:I967"/>
    <mergeCell ref="J967:K967"/>
    <mergeCell ref="L967:M967"/>
    <mergeCell ref="N967:O967"/>
    <mergeCell ref="B968:C968"/>
    <mergeCell ref="D968:E968"/>
    <mergeCell ref="F968:G968"/>
    <mergeCell ref="H968:I968"/>
    <mergeCell ref="J968:K968"/>
    <mergeCell ref="L968:M968"/>
    <mergeCell ref="N968:O968"/>
    <mergeCell ref="B969:C969"/>
    <mergeCell ref="D969:E969"/>
    <mergeCell ref="F969:G969"/>
    <mergeCell ref="H969:I969"/>
    <mergeCell ref="J969:K969"/>
    <mergeCell ref="L969:M969"/>
    <mergeCell ref="N969:O969"/>
    <mergeCell ref="B970:C970"/>
    <mergeCell ref="D970:E970"/>
    <mergeCell ref="F970:G970"/>
    <mergeCell ref="H970:I970"/>
    <mergeCell ref="J970:K970"/>
    <mergeCell ref="L970:M970"/>
    <mergeCell ref="N970:O970"/>
    <mergeCell ref="B971:C971"/>
    <mergeCell ref="D971:E971"/>
    <mergeCell ref="F971:G971"/>
    <mergeCell ref="H971:I971"/>
    <mergeCell ref="J971:K971"/>
    <mergeCell ref="L971:M971"/>
    <mergeCell ref="N971:O971"/>
    <mergeCell ref="B972:C972"/>
    <mergeCell ref="D972:E972"/>
    <mergeCell ref="F972:G972"/>
    <mergeCell ref="H972:I972"/>
    <mergeCell ref="J972:K972"/>
    <mergeCell ref="L972:M972"/>
    <mergeCell ref="N972:O972"/>
    <mergeCell ref="B973:C973"/>
    <mergeCell ref="D973:E973"/>
    <mergeCell ref="F973:G973"/>
    <mergeCell ref="H973:I973"/>
    <mergeCell ref="J973:K973"/>
    <mergeCell ref="L973:M973"/>
    <mergeCell ref="N973:O973"/>
    <mergeCell ref="B974:C974"/>
    <mergeCell ref="D974:E974"/>
    <mergeCell ref="F974:G974"/>
    <mergeCell ref="H974:I974"/>
    <mergeCell ref="J974:K974"/>
    <mergeCell ref="L974:M974"/>
    <mergeCell ref="N974:O974"/>
    <mergeCell ref="B975:C975"/>
    <mergeCell ref="D975:E975"/>
    <mergeCell ref="F975:G975"/>
    <mergeCell ref="H975:I975"/>
    <mergeCell ref="J975:K975"/>
    <mergeCell ref="L975:M975"/>
    <mergeCell ref="N975:O975"/>
    <mergeCell ref="B976:C976"/>
    <mergeCell ref="D976:E976"/>
    <mergeCell ref="F976:G976"/>
    <mergeCell ref="H976:I976"/>
    <mergeCell ref="J976:K976"/>
    <mergeCell ref="L976:M976"/>
    <mergeCell ref="N976:O976"/>
    <mergeCell ref="B977:C977"/>
    <mergeCell ref="D977:E977"/>
    <mergeCell ref="F977:G977"/>
    <mergeCell ref="H977:I977"/>
    <mergeCell ref="J977:K977"/>
    <mergeCell ref="L977:M977"/>
    <mergeCell ref="N977:O977"/>
    <mergeCell ref="B978:C978"/>
    <mergeCell ref="D978:E978"/>
    <mergeCell ref="F978:G978"/>
    <mergeCell ref="H978:I978"/>
    <mergeCell ref="J978:K978"/>
    <mergeCell ref="L978:M978"/>
    <mergeCell ref="N978:O978"/>
    <mergeCell ref="B979:C979"/>
    <mergeCell ref="D979:E979"/>
    <mergeCell ref="F979:G979"/>
    <mergeCell ref="H979:I979"/>
    <mergeCell ref="J979:K979"/>
    <mergeCell ref="L979:M979"/>
    <mergeCell ref="N979:O979"/>
    <mergeCell ref="B980:C980"/>
    <mergeCell ref="D980:E980"/>
    <mergeCell ref="F980:G980"/>
    <mergeCell ref="H980:I980"/>
    <mergeCell ref="J980:K980"/>
    <mergeCell ref="L980:M980"/>
    <mergeCell ref="N980:O980"/>
    <mergeCell ref="B981:C981"/>
    <mergeCell ref="D981:E981"/>
    <mergeCell ref="F981:G981"/>
    <mergeCell ref="H981:I981"/>
    <mergeCell ref="J981:K981"/>
    <mergeCell ref="L981:M981"/>
    <mergeCell ref="N981:O981"/>
    <mergeCell ref="B982:C982"/>
    <mergeCell ref="D982:E982"/>
    <mergeCell ref="F982:G982"/>
    <mergeCell ref="H982:I982"/>
    <mergeCell ref="J982:K982"/>
    <mergeCell ref="L982:M982"/>
    <mergeCell ref="N982:O982"/>
    <mergeCell ref="B983:C983"/>
    <mergeCell ref="D983:E983"/>
    <mergeCell ref="F983:G983"/>
    <mergeCell ref="H983:I983"/>
    <mergeCell ref="J983:K983"/>
    <mergeCell ref="L983:M983"/>
    <mergeCell ref="N983:O983"/>
    <mergeCell ref="B984:C984"/>
    <mergeCell ref="D984:E984"/>
    <mergeCell ref="F984:G984"/>
    <mergeCell ref="H984:I984"/>
    <mergeCell ref="J984:K984"/>
    <mergeCell ref="L984:M984"/>
    <mergeCell ref="N984:O984"/>
    <mergeCell ref="B985:C985"/>
    <mergeCell ref="D985:E985"/>
    <mergeCell ref="F985:G985"/>
    <mergeCell ref="H985:I985"/>
    <mergeCell ref="J985:K985"/>
    <mergeCell ref="L985:M985"/>
    <mergeCell ref="N985:O985"/>
    <mergeCell ref="B986:C986"/>
    <mergeCell ref="D986:E986"/>
    <mergeCell ref="F986:G986"/>
    <mergeCell ref="H986:I986"/>
    <mergeCell ref="J986:K986"/>
    <mergeCell ref="L986:M986"/>
    <mergeCell ref="N986:O986"/>
    <mergeCell ref="B987:C987"/>
    <mergeCell ref="D987:E987"/>
    <mergeCell ref="F987:G987"/>
    <mergeCell ref="H987:I987"/>
    <mergeCell ref="J987:K987"/>
    <mergeCell ref="L987:M987"/>
    <mergeCell ref="N987:O987"/>
    <mergeCell ref="B988:C988"/>
    <mergeCell ref="D988:E988"/>
    <mergeCell ref="F988:G988"/>
    <mergeCell ref="H988:I988"/>
    <mergeCell ref="J988:K988"/>
    <mergeCell ref="L988:M988"/>
    <mergeCell ref="N988:O988"/>
    <mergeCell ref="B989:C989"/>
    <mergeCell ref="D989:E989"/>
    <mergeCell ref="F989:G989"/>
    <mergeCell ref="H989:I989"/>
    <mergeCell ref="J989:K989"/>
    <mergeCell ref="L989:M989"/>
    <mergeCell ref="N989:O989"/>
    <mergeCell ref="B990:C990"/>
    <mergeCell ref="D990:E990"/>
    <mergeCell ref="F990:G990"/>
    <mergeCell ref="H990:I990"/>
    <mergeCell ref="J990:K990"/>
    <mergeCell ref="L990:M990"/>
    <mergeCell ref="N990:O990"/>
    <mergeCell ref="B991:C991"/>
    <mergeCell ref="D991:E991"/>
    <mergeCell ref="F991:G991"/>
    <mergeCell ref="H991:I991"/>
    <mergeCell ref="J991:K991"/>
    <mergeCell ref="L991:M991"/>
    <mergeCell ref="N991:O991"/>
    <mergeCell ref="B992:C992"/>
    <mergeCell ref="D992:E992"/>
    <mergeCell ref="F992:G992"/>
    <mergeCell ref="H992:I992"/>
    <mergeCell ref="J992:K992"/>
    <mergeCell ref="L992:M992"/>
    <mergeCell ref="N992:O992"/>
    <mergeCell ref="B993:C993"/>
    <mergeCell ref="D993:E993"/>
    <mergeCell ref="F993:G993"/>
    <mergeCell ref="H993:I993"/>
    <mergeCell ref="J993:K993"/>
    <mergeCell ref="L993:M993"/>
    <mergeCell ref="N993:O993"/>
    <mergeCell ref="B994:C994"/>
    <mergeCell ref="D994:E994"/>
    <mergeCell ref="F994:G994"/>
    <mergeCell ref="H994:I994"/>
    <mergeCell ref="J994:K994"/>
    <mergeCell ref="L994:M994"/>
    <mergeCell ref="N994:O994"/>
    <mergeCell ref="B995:C995"/>
    <mergeCell ref="D995:E995"/>
    <mergeCell ref="F995:G995"/>
    <mergeCell ref="H995:I995"/>
    <mergeCell ref="J995:K995"/>
    <mergeCell ref="L995:M995"/>
    <mergeCell ref="N995:O995"/>
    <mergeCell ref="B996:C996"/>
    <mergeCell ref="D996:E996"/>
    <mergeCell ref="F996:G996"/>
    <mergeCell ref="H996:I996"/>
    <mergeCell ref="J996:K996"/>
    <mergeCell ref="L996:M996"/>
    <mergeCell ref="N996:O996"/>
    <mergeCell ref="B997:C997"/>
    <mergeCell ref="D997:E997"/>
    <mergeCell ref="F997:G997"/>
    <mergeCell ref="H997:I997"/>
    <mergeCell ref="J997:K997"/>
    <mergeCell ref="L997:M997"/>
    <mergeCell ref="N997:O997"/>
    <mergeCell ref="B998:C998"/>
    <mergeCell ref="D998:E998"/>
    <mergeCell ref="F998:G998"/>
    <mergeCell ref="H998:I998"/>
    <mergeCell ref="J998:K998"/>
    <mergeCell ref="L998:M998"/>
    <mergeCell ref="N998:O998"/>
    <mergeCell ref="B999:C999"/>
    <mergeCell ref="D999:E999"/>
    <mergeCell ref="F999:G999"/>
    <mergeCell ref="H999:I999"/>
    <mergeCell ref="J999:K999"/>
    <mergeCell ref="L999:M999"/>
    <mergeCell ref="N999:O999"/>
    <mergeCell ref="B1000:C1000"/>
    <mergeCell ref="D1000:E1000"/>
    <mergeCell ref="F1000:G1000"/>
    <mergeCell ref="H1000:I1000"/>
    <mergeCell ref="J1000:K1000"/>
    <mergeCell ref="L1000:M1000"/>
    <mergeCell ref="N1000:O1000"/>
    <mergeCell ref="B1001:C1001"/>
    <mergeCell ref="D1001:E1001"/>
    <mergeCell ref="F1001:G1001"/>
    <mergeCell ref="H1001:I1001"/>
    <mergeCell ref="J1001:K1001"/>
    <mergeCell ref="L1001:M1001"/>
    <mergeCell ref="N1001:O1001"/>
    <mergeCell ref="B1002:C1002"/>
    <mergeCell ref="D1002:E1002"/>
    <mergeCell ref="F1002:G1002"/>
    <mergeCell ref="H1002:I1002"/>
    <mergeCell ref="J1002:K1002"/>
    <mergeCell ref="L1002:M1002"/>
    <mergeCell ref="N1002:O1002"/>
    <mergeCell ref="B1003:C1003"/>
    <mergeCell ref="D1003:E1003"/>
    <mergeCell ref="F1003:G1003"/>
    <mergeCell ref="H1003:I1003"/>
    <mergeCell ref="J1003:K1003"/>
    <mergeCell ref="L1003:M1003"/>
    <mergeCell ref="N1003:O1003"/>
    <mergeCell ref="B1004:C1004"/>
    <mergeCell ref="D1004:E1004"/>
    <mergeCell ref="F1004:G1004"/>
    <mergeCell ref="H1004:I1004"/>
    <mergeCell ref="J1004:K1004"/>
    <mergeCell ref="L1004:M1004"/>
    <mergeCell ref="N1004:O1004"/>
    <mergeCell ref="B1005:C1005"/>
    <mergeCell ref="D1005:E1005"/>
    <mergeCell ref="F1005:G1005"/>
    <mergeCell ref="H1005:I1005"/>
    <mergeCell ref="J1005:K1005"/>
    <mergeCell ref="L1005:M1005"/>
    <mergeCell ref="N1005:O1005"/>
    <mergeCell ref="B1006:C1006"/>
    <mergeCell ref="D1006:E1006"/>
    <mergeCell ref="F1006:G1006"/>
    <mergeCell ref="H1006:I1006"/>
    <mergeCell ref="J1006:K1006"/>
    <mergeCell ref="L1006:M1006"/>
    <mergeCell ref="N1006:O1006"/>
    <mergeCell ref="B1007:C1007"/>
    <mergeCell ref="D1007:E1007"/>
    <mergeCell ref="F1007:G1007"/>
    <mergeCell ref="H1007:I1007"/>
    <mergeCell ref="J1007:K1007"/>
    <mergeCell ref="L1007:M1007"/>
    <mergeCell ref="N1007:O1007"/>
    <mergeCell ref="B1008:C1008"/>
    <mergeCell ref="D1008:E1008"/>
    <mergeCell ref="F1008:G1008"/>
    <mergeCell ref="H1008:I1008"/>
    <mergeCell ref="J1008:K1008"/>
    <mergeCell ref="L1008:M1008"/>
    <mergeCell ref="N1008:O1008"/>
    <mergeCell ref="B1009:C1009"/>
    <mergeCell ref="D1009:E1009"/>
    <mergeCell ref="F1009:G1009"/>
    <mergeCell ref="H1009:I1009"/>
    <mergeCell ref="J1009:K1009"/>
    <mergeCell ref="L1009:M1009"/>
    <mergeCell ref="N1009:O1009"/>
    <mergeCell ref="B1010:C1010"/>
    <mergeCell ref="D1010:E1010"/>
    <mergeCell ref="F1010:G1010"/>
    <mergeCell ref="H1010:I1010"/>
    <mergeCell ref="J1010:K1010"/>
    <mergeCell ref="L1010:M1010"/>
    <mergeCell ref="N1010:O1010"/>
    <mergeCell ref="B1011:C1011"/>
    <mergeCell ref="D1011:E1011"/>
    <mergeCell ref="F1011:G1011"/>
    <mergeCell ref="H1011:I1011"/>
    <mergeCell ref="J1011:K1011"/>
    <mergeCell ref="L1011:M1011"/>
    <mergeCell ref="N1011:O1011"/>
    <mergeCell ref="B1012:C1012"/>
    <mergeCell ref="D1012:E1012"/>
    <mergeCell ref="F1012:G1012"/>
    <mergeCell ref="H1012:I1012"/>
    <mergeCell ref="J1012:K1012"/>
    <mergeCell ref="L1012:M1012"/>
    <mergeCell ref="N1012:O1012"/>
    <mergeCell ref="B1013:C1013"/>
    <mergeCell ref="D1013:E1013"/>
    <mergeCell ref="F1013:G1013"/>
    <mergeCell ref="H1013:I1013"/>
    <mergeCell ref="J1013:K1013"/>
    <mergeCell ref="L1013:M1013"/>
    <mergeCell ref="N1013:O1013"/>
    <mergeCell ref="B1014:C1014"/>
    <mergeCell ref="D1014:E1014"/>
    <mergeCell ref="F1014:G1014"/>
    <mergeCell ref="H1014:I1014"/>
    <mergeCell ref="J1014:K1014"/>
    <mergeCell ref="L1014:M1014"/>
    <mergeCell ref="N1014:O1014"/>
    <mergeCell ref="B1015:C1015"/>
    <mergeCell ref="D1015:E1015"/>
    <mergeCell ref="F1015:G1015"/>
    <mergeCell ref="H1015:I1015"/>
    <mergeCell ref="J1015:K1015"/>
    <mergeCell ref="L1015:M1015"/>
    <mergeCell ref="N1015:O1015"/>
    <mergeCell ref="B1016:C1016"/>
    <mergeCell ref="D1016:E1016"/>
    <mergeCell ref="F1016:G1016"/>
    <mergeCell ref="H1016:I1016"/>
    <mergeCell ref="J1016:K1016"/>
    <mergeCell ref="L1016:M1016"/>
    <mergeCell ref="N1016:O1016"/>
    <mergeCell ref="B1017:C1017"/>
    <mergeCell ref="D1017:E1017"/>
    <mergeCell ref="F1017:G1017"/>
    <mergeCell ref="H1017:I1017"/>
    <mergeCell ref="J1017:K1017"/>
    <mergeCell ref="L1017:M1017"/>
    <mergeCell ref="N1017:O1017"/>
    <mergeCell ref="B1018:C1018"/>
    <mergeCell ref="D1018:E1018"/>
    <mergeCell ref="F1018:G1018"/>
    <mergeCell ref="H1018:I1018"/>
    <mergeCell ref="J1018:K1018"/>
    <mergeCell ref="L1018:M1018"/>
    <mergeCell ref="N1018:O1018"/>
    <mergeCell ref="B1019:C1019"/>
    <mergeCell ref="D1019:E1019"/>
    <mergeCell ref="F1019:G1019"/>
    <mergeCell ref="H1019:I1019"/>
    <mergeCell ref="J1019:K1019"/>
    <mergeCell ref="L1019:M1019"/>
    <mergeCell ref="N1019:O1019"/>
    <mergeCell ref="B1020:C1020"/>
    <mergeCell ref="D1020:E1020"/>
    <mergeCell ref="F1020:G1020"/>
    <mergeCell ref="H1020:I1020"/>
    <mergeCell ref="J1020:K1020"/>
    <mergeCell ref="L1020:M1020"/>
    <mergeCell ref="N1020:O1020"/>
    <mergeCell ref="B1021:C1021"/>
    <mergeCell ref="D1021:E1021"/>
    <mergeCell ref="F1021:G1021"/>
    <mergeCell ref="H1021:I1021"/>
    <mergeCell ref="J1021:K1021"/>
    <mergeCell ref="L1021:M1021"/>
    <mergeCell ref="N1021:O1021"/>
    <mergeCell ref="B1022:C1022"/>
    <mergeCell ref="D1022:E1022"/>
    <mergeCell ref="F1022:G1022"/>
    <mergeCell ref="H1022:I1022"/>
    <mergeCell ref="J1022:K1022"/>
    <mergeCell ref="L1022:M1022"/>
    <mergeCell ref="N1022:O1022"/>
    <mergeCell ref="B1023:C1023"/>
    <mergeCell ref="D1023:E1023"/>
    <mergeCell ref="F1023:G1023"/>
    <mergeCell ref="H1023:I1023"/>
    <mergeCell ref="J1023:K1023"/>
    <mergeCell ref="L1023:M1023"/>
    <mergeCell ref="N1023:O1023"/>
    <mergeCell ref="B1024:C1024"/>
    <mergeCell ref="D1024:E1024"/>
    <mergeCell ref="F1024:G1024"/>
    <mergeCell ref="H1024:I1024"/>
    <mergeCell ref="J1024:K1024"/>
    <mergeCell ref="L1024:M1024"/>
    <mergeCell ref="N1024:O1024"/>
    <mergeCell ref="B1025:C1025"/>
    <mergeCell ref="D1025:E1025"/>
    <mergeCell ref="F1025:G1025"/>
    <mergeCell ref="H1025:I1025"/>
    <mergeCell ref="J1025:K1025"/>
    <mergeCell ref="L1025:M1025"/>
    <mergeCell ref="N1025:O1025"/>
    <mergeCell ref="B1026:C1026"/>
    <mergeCell ref="D1026:E1026"/>
    <mergeCell ref="F1026:G1026"/>
    <mergeCell ref="H1026:I1026"/>
    <mergeCell ref="J1026:K1026"/>
    <mergeCell ref="L1026:M1026"/>
    <mergeCell ref="N1026:O1026"/>
    <mergeCell ref="B1027:C1027"/>
    <mergeCell ref="D1027:E1027"/>
    <mergeCell ref="F1027:G1027"/>
    <mergeCell ref="H1027:I1027"/>
    <mergeCell ref="J1027:K1027"/>
    <mergeCell ref="L1027:M1027"/>
    <mergeCell ref="N1027:O1027"/>
    <mergeCell ref="B1028:C1028"/>
    <mergeCell ref="D1028:E1028"/>
    <mergeCell ref="F1028:G1028"/>
    <mergeCell ref="H1028:I1028"/>
    <mergeCell ref="J1028:K1028"/>
    <mergeCell ref="L1028:M1028"/>
    <mergeCell ref="N1028:O1028"/>
    <mergeCell ref="B1029:C1029"/>
    <mergeCell ref="D1029:E1029"/>
    <mergeCell ref="F1029:G1029"/>
    <mergeCell ref="H1029:I1029"/>
    <mergeCell ref="J1029:K1029"/>
    <mergeCell ref="L1029:M1029"/>
    <mergeCell ref="N1029:O1029"/>
    <mergeCell ref="B1030:C1030"/>
    <mergeCell ref="D1030:E1030"/>
    <mergeCell ref="F1030:G1030"/>
    <mergeCell ref="H1030:I1030"/>
    <mergeCell ref="J1030:K1030"/>
    <mergeCell ref="L1030:M1030"/>
    <mergeCell ref="N1030:O1030"/>
    <mergeCell ref="B1031:C1031"/>
    <mergeCell ref="D1031:E1031"/>
    <mergeCell ref="F1031:G1031"/>
    <mergeCell ref="H1031:I1031"/>
    <mergeCell ref="J1031:K1031"/>
    <mergeCell ref="L1031:M1031"/>
    <mergeCell ref="N1031:O1031"/>
    <mergeCell ref="B1032:C1032"/>
    <mergeCell ref="D1032:E1032"/>
    <mergeCell ref="F1032:G1032"/>
    <mergeCell ref="H1032:I1032"/>
    <mergeCell ref="J1032:K1032"/>
    <mergeCell ref="L1032:M1032"/>
    <mergeCell ref="N1032:O1032"/>
    <mergeCell ref="B1033:C1033"/>
    <mergeCell ref="D1033:E1033"/>
    <mergeCell ref="F1033:G1033"/>
    <mergeCell ref="H1033:I1033"/>
    <mergeCell ref="J1033:K1033"/>
    <mergeCell ref="L1033:M1033"/>
    <mergeCell ref="N1033:O1033"/>
    <mergeCell ref="B1034:C1034"/>
    <mergeCell ref="D1034:E1034"/>
    <mergeCell ref="F1034:G1034"/>
    <mergeCell ref="H1034:I1034"/>
    <mergeCell ref="J1034:K1034"/>
    <mergeCell ref="L1034:M1034"/>
    <mergeCell ref="N1034:O1034"/>
    <mergeCell ref="B1035:C1035"/>
    <mergeCell ref="D1035:E1035"/>
    <mergeCell ref="F1035:G1035"/>
    <mergeCell ref="H1035:I1035"/>
    <mergeCell ref="J1035:K1035"/>
    <mergeCell ref="L1035:M1035"/>
    <mergeCell ref="N1035:O1035"/>
    <mergeCell ref="B1036:C1036"/>
    <mergeCell ref="D1036:E1036"/>
    <mergeCell ref="F1036:G1036"/>
    <mergeCell ref="H1036:I1036"/>
    <mergeCell ref="J1036:K1036"/>
    <mergeCell ref="L1036:M1036"/>
    <mergeCell ref="N1036:O1036"/>
    <mergeCell ref="B1037:C1037"/>
    <mergeCell ref="D1037:E1037"/>
    <mergeCell ref="F1037:G1037"/>
    <mergeCell ref="H1037:I1037"/>
    <mergeCell ref="J1037:K1037"/>
    <mergeCell ref="L1037:M1037"/>
    <mergeCell ref="N1037:O1037"/>
    <mergeCell ref="B1038:C1038"/>
    <mergeCell ref="D1038:E1038"/>
    <mergeCell ref="F1038:G1038"/>
    <mergeCell ref="H1038:I1038"/>
    <mergeCell ref="J1038:K1038"/>
    <mergeCell ref="L1038:M1038"/>
    <mergeCell ref="N1038:O1038"/>
    <mergeCell ref="B1039:C1039"/>
    <mergeCell ref="D1039:E1039"/>
    <mergeCell ref="F1039:G1039"/>
    <mergeCell ref="H1039:I1039"/>
    <mergeCell ref="J1039:K1039"/>
    <mergeCell ref="L1039:M1039"/>
    <mergeCell ref="N1039:O1039"/>
    <mergeCell ref="B1040:C1040"/>
    <mergeCell ref="D1040:E1040"/>
    <mergeCell ref="F1040:G1040"/>
    <mergeCell ref="H1040:I1040"/>
    <mergeCell ref="J1040:K1040"/>
    <mergeCell ref="L1040:M1040"/>
    <mergeCell ref="N1040:O1040"/>
    <mergeCell ref="B1041:C1041"/>
    <mergeCell ref="D1041:E1041"/>
    <mergeCell ref="F1041:G1041"/>
    <mergeCell ref="H1041:I1041"/>
    <mergeCell ref="J1041:K1041"/>
    <mergeCell ref="L1041:M1041"/>
    <mergeCell ref="N1041:O1041"/>
    <mergeCell ref="B1042:C1042"/>
    <mergeCell ref="D1042:E1042"/>
    <mergeCell ref="F1042:G1042"/>
    <mergeCell ref="H1042:I1042"/>
    <mergeCell ref="J1042:K1042"/>
    <mergeCell ref="L1042:M1042"/>
    <mergeCell ref="N1042:O1042"/>
    <mergeCell ref="B1043:C1043"/>
    <mergeCell ref="D1043:E1043"/>
    <mergeCell ref="F1043:G1043"/>
    <mergeCell ref="H1043:I1043"/>
    <mergeCell ref="J1043:K1043"/>
    <mergeCell ref="L1043:M1043"/>
    <mergeCell ref="N1043:O1043"/>
    <mergeCell ref="B1044:C1044"/>
    <mergeCell ref="D1044:E1044"/>
    <mergeCell ref="F1044:G1044"/>
    <mergeCell ref="H1044:I1044"/>
    <mergeCell ref="J1044:K1044"/>
    <mergeCell ref="L1044:M1044"/>
    <mergeCell ref="N1044:O1044"/>
    <mergeCell ref="B1045:C1045"/>
    <mergeCell ref="D1045:E1045"/>
    <mergeCell ref="F1045:G1045"/>
    <mergeCell ref="H1045:I1045"/>
    <mergeCell ref="J1045:K1045"/>
    <mergeCell ref="L1045:M1045"/>
    <mergeCell ref="N1045:O1045"/>
    <mergeCell ref="B1046:C1046"/>
    <mergeCell ref="D1046:E1046"/>
    <mergeCell ref="F1046:G1046"/>
    <mergeCell ref="H1046:I1046"/>
    <mergeCell ref="J1046:K1046"/>
    <mergeCell ref="L1046:M1046"/>
    <mergeCell ref="N1046:O1046"/>
    <mergeCell ref="B1047:C1047"/>
    <mergeCell ref="D1047:E1047"/>
    <mergeCell ref="F1047:G1047"/>
    <mergeCell ref="H1047:I1047"/>
    <mergeCell ref="J1047:K1047"/>
    <mergeCell ref="L1047:M1047"/>
    <mergeCell ref="N1047:O1047"/>
    <mergeCell ref="B1048:C1048"/>
    <mergeCell ref="D1048:E1048"/>
    <mergeCell ref="F1048:G1048"/>
    <mergeCell ref="H1048:I1048"/>
    <mergeCell ref="J1048:K1048"/>
    <mergeCell ref="L1048:M1048"/>
    <mergeCell ref="N1048:O1048"/>
    <mergeCell ref="B1049:C1049"/>
    <mergeCell ref="D1049:E1049"/>
    <mergeCell ref="F1049:G1049"/>
    <mergeCell ref="H1049:I1049"/>
    <mergeCell ref="J1049:K1049"/>
    <mergeCell ref="L1049:M1049"/>
    <mergeCell ref="N1049:O1049"/>
    <mergeCell ref="B1050:C1050"/>
    <mergeCell ref="D1050:E1050"/>
    <mergeCell ref="F1050:G1050"/>
    <mergeCell ref="H1050:I1050"/>
    <mergeCell ref="J1050:K1050"/>
    <mergeCell ref="L1050:M1050"/>
    <mergeCell ref="N1050:O1050"/>
    <mergeCell ref="B1051:C1051"/>
    <mergeCell ref="D1051:E1051"/>
    <mergeCell ref="F1051:G1051"/>
    <mergeCell ref="H1051:I1051"/>
    <mergeCell ref="J1051:K1051"/>
    <mergeCell ref="L1051:M1051"/>
    <mergeCell ref="N1051:O1051"/>
    <mergeCell ref="B1052:C1052"/>
    <mergeCell ref="D1052:E1052"/>
    <mergeCell ref="F1052:G1052"/>
    <mergeCell ref="H1052:I1052"/>
    <mergeCell ref="J1052:K1052"/>
    <mergeCell ref="L1052:M1052"/>
    <mergeCell ref="N1052:O1052"/>
    <mergeCell ref="B1053:C1053"/>
    <mergeCell ref="D1053:E1053"/>
    <mergeCell ref="F1053:G1053"/>
    <mergeCell ref="H1053:I1053"/>
    <mergeCell ref="J1053:K1053"/>
    <mergeCell ref="L1053:M1053"/>
    <mergeCell ref="N1053:O1053"/>
    <mergeCell ref="B1054:C1054"/>
    <mergeCell ref="D1054:E1054"/>
    <mergeCell ref="F1054:G1054"/>
    <mergeCell ref="H1054:I1054"/>
    <mergeCell ref="J1054:K1054"/>
    <mergeCell ref="L1054:M1054"/>
    <mergeCell ref="N1054:O1054"/>
    <mergeCell ref="B1055:C1055"/>
    <mergeCell ref="D1055:E1055"/>
    <mergeCell ref="F1055:G1055"/>
    <mergeCell ref="H1055:I1055"/>
    <mergeCell ref="J1055:K1055"/>
    <mergeCell ref="L1055:M1055"/>
    <mergeCell ref="N1055:O1055"/>
    <mergeCell ref="B1056:C1056"/>
    <mergeCell ref="D1056:E1056"/>
    <mergeCell ref="F1056:G1056"/>
    <mergeCell ref="H1056:I1056"/>
    <mergeCell ref="J1056:K1056"/>
    <mergeCell ref="L1056:M1056"/>
    <mergeCell ref="N1056:O1056"/>
    <mergeCell ref="B1057:C1057"/>
    <mergeCell ref="D1057:E1057"/>
    <mergeCell ref="F1057:G1057"/>
    <mergeCell ref="H1057:I1057"/>
    <mergeCell ref="J1057:K1057"/>
    <mergeCell ref="L1057:M1057"/>
    <mergeCell ref="N1057:O1057"/>
    <mergeCell ref="B1058:C1058"/>
    <mergeCell ref="D1058:E1058"/>
    <mergeCell ref="F1058:G1058"/>
    <mergeCell ref="H1058:I1058"/>
    <mergeCell ref="J1058:K1058"/>
    <mergeCell ref="L1058:M1058"/>
    <mergeCell ref="N1058:O1058"/>
    <mergeCell ref="B1059:C1059"/>
    <mergeCell ref="D1059:E1059"/>
    <mergeCell ref="F1059:G1059"/>
    <mergeCell ref="H1059:I1059"/>
    <mergeCell ref="J1059:K1059"/>
    <mergeCell ref="L1059:M1059"/>
    <mergeCell ref="N1059:O1059"/>
    <mergeCell ref="B1060:C1060"/>
    <mergeCell ref="D1060:E1060"/>
    <mergeCell ref="F1060:G1060"/>
    <mergeCell ref="H1060:I1060"/>
    <mergeCell ref="J1060:K1060"/>
    <mergeCell ref="L1060:M1060"/>
    <mergeCell ref="N1060:O1060"/>
    <mergeCell ref="B1061:C1061"/>
    <mergeCell ref="D1061:E1061"/>
    <mergeCell ref="F1061:G1061"/>
    <mergeCell ref="H1061:I1061"/>
    <mergeCell ref="J1061:K1061"/>
    <mergeCell ref="L1061:M1061"/>
    <mergeCell ref="N1061:O1061"/>
    <mergeCell ref="B1062:C1062"/>
    <mergeCell ref="D1062:E1062"/>
    <mergeCell ref="F1062:G1062"/>
    <mergeCell ref="H1062:I1062"/>
    <mergeCell ref="J1062:K1062"/>
    <mergeCell ref="L1062:M1062"/>
    <mergeCell ref="N1062:O1062"/>
    <mergeCell ref="B1063:C1063"/>
    <mergeCell ref="D1063:E1063"/>
    <mergeCell ref="F1063:G1063"/>
    <mergeCell ref="H1063:I1063"/>
    <mergeCell ref="J1063:K1063"/>
    <mergeCell ref="L1063:M1063"/>
    <mergeCell ref="N1063:O1063"/>
    <mergeCell ref="B1064:C1064"/>
    <mergeCell ref="D1064:E1064"/>
    <mergeCell ref="F1064:G1064"/>
    <mergeCell ref="H1064:I1064"/>
    <mergeCell ref="J1064:K1064"/>
    <mergeCell ref="L1064:M1064"/>
    <mergeCell ref="N1064:O1064"/>
    <mergeCell ref="B1065:C1065"/>
    <mergeCell ref="D1065:E1065"/>
    <mergeCell ref="F1065:G1065"/>
    <mergeCell ref="H1065:I1065"/>
    <mergeCell ref="J1065:K1065"/>
    <mergeCell ref="L1065:M1065"/>
    <mergeCell ref="N1065:O1065"/>
    <mergeCell ref="B1066:C1066"/>
    <mergeCell ref="D1066:E1066"/>
    <mergeCell ref="F1066:G1066"/>
    <mergeCell ref="H1066:I1066"/>
    <mergeCell ref="J1066:K1066"/>
    <mergeCell ref="L1066:M1066"/>
    <mergeCell ref="N1066:O1066"/>
    <mergeCell ref="B1067:C1067"/>
    <mergeCell ref="D1067:E1067"/>
    <mergeCell ref="F1067:G1067"/>
    <mergeCell ref="H1067:I1067"/>
    <mergeCell ref="J1067:K1067"/>
    <mergeCell ref="L1067:M1067"/>
    <mergeCell ref="N1067:O1067"/>
    <mergeCell ref="B1068:C1068"/>
    <mergeCell ref="D1068:E1068"/>
    <mergeCell ref="F1068:G1068"/>
    <mergeCell ref="H1068:I1068"/>
    <mergeCell ref="J1068:K1068"/>
    <mergeCell ref="L1068:M1068"/>
    <mergeCell ref="N1068:O1068"/>
    <mergeCell ref="B1069:C1069"/>
    <mergeCell ref="D1069:E1069"/>
    <mergeCell ref="F1069:G1069"/>
    <mergeCell ref="H1069:I1069"/>
    <mergeCell ref="J1069:K1069"/>
    <mergeCell ref="L1069:M1069"/>
    <mergeCell ref="N1069:O1069"/>
    <mergeCell ref="B1070:C1070"/>
    <mergeCell ref="D1070:E1070"/>
    <mergeCell ref="F1070:G1070"/>
    <mergeCell ref="H1070:I1070"/>
    <mergeCell ref="J1070:K1070"/>
    <mergeCell ref="L1070:M1070"/>
    <mergeCell ref="N1070:O1070"/>
    <mergeCell ref="B1071:C1071"/>
    <mergeCell ref="D1071:E1071"/>
    <mergeCell ref="F1071:G1071"/>
    <mergeCell ref="H1071:I1071"/>
    <mergeCell ref="J1071:K1071"/>
    <mergeCell ref="L1071:M1071"/>
    <mergeCell ref="N1071:O1071"/>
    <mergeCell ref="B1072:C1072"/>
    <mergeCell ref="D1072:E1072"/>
    <mergeCell ref="F1072:G1072"/>
    <mergeCell ref="H1072:I1072"/>
    <mergeCell ref="J1072:K1072"/>
    <mergeCell ref="L1072:M1072"/>
    <mergeCell ref="N1072:O1072"/>
    <mergeCell ref="B1073:C1073"/>
    <mergeCell ref="D1073:E1073"/>
    <mergeCell ref="F1073:G1073"/>
    <mergeCell ref="H1073:I1073"/>
    <mergeCell ref="J1073:K1073"/>
    <mergeCell ref="L1073:M1073"/>
    <mergeCell ref="N1073:O1073"/>
    <mergeCell ref="B1074:C1074"/>
    <mergeCell ref="D1074:E1074"/>
    <mergeCell ref="F1074:G1074"/>
    <mergeCell ref="H1074:I1074"/>
    <mergeCell ref="J1074:K1074"/>
    <mergeCell ref="L1074:M1074"/>
    <mergeCell ref="N1074:O1074"/>
    <mergeCell ref="B1075:C1075"/>
    <mergeCell ref="D1075:E1075"/>
    <mergeCell ref="F1075:G1075"/>
    <mergeCell ref="H1075:I1075"/>
    <mergeCell ref="J1075:K1075"/>
    <mergeCell ref="L1075:M1075"/>
    <mergeCell ref="N1075:O1075"/>
    <mergeCell ref="B1076:C1076"/>
    <mergeCell ref="D1076:E1076"/>
    <mergeCell ref="F1076:G1076"/>
    <mergeCell ref="H1076:I1076"/>
    <mergeCell ref="J1076:K1076"/>
    <mergeCell ref="L1076:M1076"/>
    <mergeCell ref="N1076:O1076"/>
    <mergeCell ref="B1077:C1077"/>
    <mergeCell ref="D1077:E1077"/>
    <mergeCell ref="F1077:G1077"/>
    <mergeCell ref="H1077:I1077"/>
    <mergeCell ref="J1077:K1077"/>
    <mergeCell ref="L1077:M1077"/>
    <mergeCell ref="N1077:O1077"/>
    <mergeCell ref="B1078:C1078"/>
    <mergeCell ref="D1078:E1078"/>
    <mergeCell ref="F1078:G1078"/>
    <mergeCell ref="H1078:I1078"/>
    <mergeCell ref="J1078:K1078"/>
    <mergeCell ref="L1078:M1078"/>
    <mergeCell ref="N1078:O1078"/>
    <mergeCell ref="B1079:C1079"/>
    <mergeCell ref="D1079:E1079"/>
    <mergeCell ref="F1079:G1079"/>
    <mergeCell ref="H1079:I1079"/>
    <mergeCell ref="J1079:K1079"/>
    <mergeCell ref="L1079:M1079"/>
    <mergeCell ref="N1079:O1079"/>
    <mergeCell ref="B1080:C1080"/>
    <mergeCell ref="D1080:E1080"/>
    <mergeCell ref="F1080:G1080"/>
    <mergeCell ref="H1080:I1080"/>
    <mergeCell ref="J1080:K1080"/>
    <mergeCell ref="L1080:M1080"/>
    <mergeCell ref="N1080:O1080"/>
    <mergeCell ref="B1081:C1081"/>
    <mergeCell ref="D1081:E1081"/>
    <mergeCell ref="F1081:G1081"/>
    <mergeCell ref="H1081:I1081"/>
    <mergeCell ref="J1081:K1081"/>
    <mergeCell ref="L1081:M1081"/>
    <mergeCell ref="N1081:O1081"/>
    <mergeCell ref="B1082:C1082"/>
    <mergeCell ref="D1082:E1082"/>
    <mergeCell ref="F1082:G1082"/>
    <mergeCell ref="H1082:I1082"/>
    <mergeCell ref="J1082:K1082"/>
    <mergeCell ref="L1082:M1082"/>
    <mergeCell ref="N1082:O1082"/>
    <mergeCell ref="B1083:C1083"/>
    <mergeCell ref="D1083:E1083"/>
    <mergeCell ref="F1083:G1083"/>
    <mergeCell ref="H1083:I1083"/>
    <mergeCell ref="J1083:K1083"/>
    <mergeCell ref="L1083:M1083"/>
    <mergeCell ref="N1083:O1083"/>
    <mergeCell ref="B1084:C1084"/>
    <mergeCell ref="D1084:E1084"/>
    <mergeCell ref="F1084:G1084"/>
    <mergeCell ref="H1084:I1084"/>
    <mergeCell ref="J1084:K1084"/>
    <mergeCell ref="L1084:M1084"/>
    <mergeCell ref="N1084:O1084"/>
    <mergeCell ref="B1085:C1085"/>
    <mergeCell ref="D1085:E1085"/>
    <mergeCell ref="F1085:G1085"/>
    <mergeCell ref="H1085:I1085"/>
    <mergeCell ref="J1085:K1085"/>
    <mergeCell ref="L1085:M1085"/>
    <mergeCell ref="N1085:O1085"/>
    <mergeCell ref="B1086:C1086"/>
    <mergeCell ref="D1086:E1086"/>
    <mergeCell ref="F1086:G1086"/>
    <mergeCell ref="H1086:I1086"/>
    <mergeCell ref="J1086:K1086"/>
    <mergeCell ref="L1086:M1086"/>
    <mergeCell ref="N1086:O1086"/>
    <mergeCell ref="B1087:C1087"/>
    <mergeCell ref="D1087:E1087"/>
    <mergeCell ref="F1087:G1087"/>
    <mergeCell ref="H1087:I1087"/>
    <mergeCell ref="J1087:K1087"/>
    <mergeCell ref="L1087:M1087"/>
    <mergeCell ref="N1087:O1087"/>
    <mergeCell ref="B1088:C1088"/>
    <mergeCell ref="D1088:E1088"/>
    <mergeCell ref="F1088:G1088"/>
    <mergeCell ref="H1088:I1088"/>
    <mergeCell ref="J1088:K1088"/>
    <mergeCell ref="L1088:M1088"/>
    <mergeCell ref="N1088:O1088"/>
    <mergeCell ref="B1089:C1089"/>
    <mergeCell ref="D1089:E1089"/>
    <mergeCell ref="F1089:G1089"/>
    <mergeCell ref="H1089:I1089"/>
    <mergeCell ref="J1089:K1089"/>
    <mergeCell ref="L1089:M1089"/>
    <mergeCell ref="N1089:O1089"/>
    <mergeCell ref="B1090:C1090"/>
    <mergeCell ref="D1090:E1090"/>
    <mergeCell ref="F1090:G1090"/>
    <mergeCell ref="H1090:I1090"/>
    <mergeCell ref="J1090:K1090"/>
    <mergeCell ref="L1090:M1090"/>
    <mergeCell ref="N1090:O1090"/>
    <mergeCell ref="B1091:C1091"/>
    <mergeCell ref="D1091:E1091"/>
    <mergeCell ref="F1091:G1091"/>
    <mergeCell ref="H1091:I1091"/>
    <mergeCell ref="J1091:K1091"/>
    <mergeCell ref="L1091:M1091"/>
    <mergeCell ref="N1091:O1091"/>
    <mergeCell ref="B1092:C1092"/>
    <mergeCell ref="D1092:E1092"/>
    <mergeCell ref="F1092:G1092"/>
    <mergeCell ref="H1092:I1092"/>
    <mergeCell ref="J1092:K1092"/>
    <mergeCell ref="L1092:M1092"/>
    <mergeCell ref="N1092:O1092"/>
    <mergeCell ref="B1093:C1093"/>
    <mergeCell ref="D1093:E1093"/>
    <mergeCell ref="F1093:G1093"/>
    <mergeCell ref="H1093:I1093"/>
    <mergeCell ref="J1093:K1093"/>
    <mergeCell ref="L1093:M1093"/>
    <mergeCell ref="N1093:O1093"/>
    <mergeCell ref="B1094:C1094"/>
    <mergeCell ref="D1094:E1094"/>
    <mergeCell ref="F1094:G1094"/>
    <mergeCell ref="H1094:I1094"/>
    <mergeCell ref="J1094:K1094"/>
    <mergeCell ref="L1094:M1094"/>
    <mergeCell ref="N1094:O1094"/>
    <mergeCell ref="B1095:C1095"/>
    <mergeCell ref="D1095:E1095"/>
    <mergeCell ref="F1095:G1095"/>
    <mergeCell ref="H1095:I1095"/>
    <mergeCell ref="J1095:K1095"/>
    <mergeCell ref="L1095:M1095"/>
    <mergeCell ref="N1095:O1095"/>
    <mergeCell ref="B1096:C1096"/>
    <mergeCell ref="D1096:E1096"/>
    <mergeCell ref="F1096:G1096"/>
    <mergeCell ref="H1096:I1096"/>
    <mergeCell ref="J1096:K1096"/>
    <mergeCell ref="L1096:M1096"/>
    <mergeCell ref="N1096:O1096"/>
    <mergeCell ref="B1097:C1097"/>
    <mergeCell ref="D1097:E1097"/>
    <mergeCell ref="F1097:G1097"/>
    <mergeCell ref="H1097:I1097"/>
    <mergeCell ref="J1097:K1097"/>
    <mergeCell ref="L1097:M1097"/>
    <mergeCell ref="N1097:O1097"/>
    <mergeCell ref="B1098:C1098"/>
    <mergeCell ref="D1098:E1098"/>
    <mergeCell ref="F1098:G1098"/>
    <mergeCell ref="H1098:I1098"/>
    <mergeCell ref="J1098:K1098"/>
    <mergeCell ref="L1098:M1098"/>
    <mergeCell ref="N1098:O1098"/>
    <mergeCell ref="B1099:C1099"/>
    <mergeCell ref="D1099:E1099"/>
    <mergeCell ref="F1099:G1099"/>
    <mergeCell ref="H1099:I1099"/>
    <mergeCell ref="J1099:K1099"/>
    <mergeCell ref="L1099:M1099"/>
    <mergeCell ref="N1099:O1099"/>
    <mergeCell ref="B1100:C1100"/>
    <mergeCell ref="D1100:E1100"/>
    <mergeCell ref="F1100:G1100"/>
    <mergeCell ref="H1100:I1100"/>
    <mergeCell ref="J1100:K1100"/>
    <mergeCell ref="L1100:M1100"/>
    <mergeCell ref="N1100:O1100"/>
    <mergeCell ref="B1101:C1101"/>
    <mergeCell ref="D1101:E1101"/>
    <mergeCell ref="F1101:G1101"/>
    <mergeCell ref="H1101:I1101"/>
    <mergeCell ref="J1101:K1101"/>
    <mergeCell ref="L1101:M1101"/>
    <mergeCell ref="N1101:O1101"/>
    <mergeCell ref="B1102:C1102"/>
    <mergeCell ref="D1102:E1102"/>
    <mergeCell ref="F1102:G1102"/>
    <mergeCell ref="H1102:I1102"/>
    <mergeCell ref="J1102:K1102"/>
    <mergeCell ref="L1102:M1102"/>
    <mergeCell ref="N1102:O1102"/>
    <mergeCell ref="B1103:C1103"/>
    <mergeCell ref="D1103:E1103"/>
    <mergeCell ref="F1103:G1103"/>
    <mergeCell ref="H1103:I1103"/>
    <mergeCell ref="J1103:K1103"/>
    <mergeCell ref="L1103:M1103"/>
    <mergeCell ref="N1103:O1103"/>
    <mergeCell ref="B1104:C1104"/>
    <mergeCell ref="D1104:E1104"/>
    <mergeCell ref="F1104:G1104"/>
    <mergeCell ref="H1104:I1104"/>
    <mergeCell ref="J1104:K1104"/>
    <mergeCell ref="L1104:M1104"/>
    <mergeCell ref="N1104:O1104"/>
    <mergeCell ref="B1105:C1105"/>
    <mergeCell ref="D1105:E1105"/>
    <mergeCell ref="F1105:G1105"/>
    <mergeCell ref="H1105:I1105"/>
    <mergeCell ref="J1105:K1105"/>
    <mergeCell ref="L1105:M1105"/>
    <mergeCell ref="N1105:O1105"/>
    <mergeCell ref="B1106:C1106"/>
    <mergeCell ref="D1106:E1106"/>
    <mergeCell ref="F1106:G1106"/>
    <mergeCell ref="H1106:I1106"/>
    <mergeCell ref="J1106:K1106"/>
    <mergeCell ref="L1106:M1106"/>
    <mergeCell ref="N1106:O1106"/>
    <mergeCell ref="B1107:C1107"/>
    <mergeCell ref="D1107:E1107"/>
    <mergeCell ref="F1107:G1107"/>
    <mergeCell ref="H1107:I1107"/>
    <mergeCell ref="J1107:K1107"/>
    <mergeCell ref="L1107:M1107"/>
    <mergeCell ref="N1107:O1107"/>
    <mergeCell ref="B1108:C1108"/>
    <mergeCell ref="D1108:E1108"/>
    <mergeCell ref="F1108:G1108"/>
    <mergeCell ref="H1108:I1108"/>
    <mergeCell ref="J1108:K1108"/>
    <mergeCell ref="L1108:M1108"/>
    <mergeCell ref="N1108:O1108"/>
    <mergeCell ref="B1109:C1109"/>
    <mergeCell ref="D1109:E1109"/>
    <mergeCell ref="F1109:G1109"/>
    <mergeCell ref="H1109:I1109"/>
    <mergeCell ref="J1109:K1109"/>
    <mergeCell ref="L1109:M1109"/>
    <mergeCell ref="N1109:O1109"/>
    <mergeCell ref="B1110:C1110"/>
    <mergeCell ref="D1110:E1110"/>
    <mergeCell ref="F1110:G1110"/>
    <mergeCell ref="H1110:I1110"/>
    <mergeCell ref="J1110:K1110"/>
    <mergeCell ref="L1110:M1110"/>
    <mergeCell ref="N1110:O1110"/>
    <mergeCell ref="B1111:C1111"/>
    <mergeCell ref="D1111:E1111"/>
    <mergeCell ref="F1111:G1111"/>
    <mergeCell ref="H1111:I1111"/>
    <mergeCell ref="J1111:K1111"/>
    <mergeCell ref="L1111:M1111"/>
    <mergeCell ref="N1111:O1111"/>
    <mergeCell ref="B1112:C1112"/>
    <mergeCell ref="D1112:E1112"/>
    <mergeCell ref="F1112:G1112"/>
    <mergeCell ref="H1112:I1112"/>
    <mergeCell ref="J1112:K1112"/>
    <mergeCell ref="L1112:M1112"/>
    <mergeCell ref="N1112:O1112"/>
    <mergeCell ref="B1113:C1113"/>
    <mergeCell ref="D1113:E1113"/>
    <mergeCell ref="F1113:G1113"/>
    <mergeCell ref="H1113:I1113"/>
    <mergeCell ref="J1113:K1113"/>
    <mergeCell ref="L1113:M1113"/>
    <mergeCell ref="N1113:O1113"/>
    <mergeCell ref="B1114:C1114"/>
    <mergeCell ref="D1114:E1114"/>
    <mergeCell ref="F1114:G1114"/>
    <mergeCell ref="H1114:I1114"/>
    <mergeCell ref="J1114:K1114"/>
    <mergeCell ref="L1114:M1114"/>
    <mergeCell ref="N1114:O1114"/>
    <mergeCell ref="B1115:C1115"/>
    <mergeCell ref="D1115:E1115"/>
    <mergeCell ref="F1115:G1115"/>
    <mergeCell ref="H1115:I1115"/>
    <mergeCell ref="J1115:K1115"/>
    <mergeCell ref="L1115:M1115"/>
    <mergeCell ref="N1115:O1115"/>
    <mergeCell ref="B1116:C1116"/>
    <mergeCell ref="D1116:E1116"/>
    <mergeCell ref="F1116:G1116"/>
    <mergeCell ref="H1116:I1116"/>
    <mergeCell ref="J1116:K1116"/>
    <mergeCell ref="L1116:M1116"/>
    <mergeCell ref="N1116:O1116"/>
    <mergeCell ref="B1117:C1117"/>
    <mergeCell ref="D1117:E1117"/>
    <mergeCell ref="F1117:G1117"/>
    <mergeCell ref="H1117:I1117"/>
    <mergeCell ref="J1117:K1117"/>
    <mergeCell ref="L1117:M1117"/>
    <mergeCell ref="N1117:O1117"/>
    <mergeCell ref="B1118:C1118"/>
    <mergeCell ref="D1118:E1118"/>
    <mergeCell ref="F1118:G1118"/>
    <mergeCell ref="H1118:I1118"/>
    <mergeCell ref="J1118:K1118"/>
    <mergeCell ref="L1118:M1118"/>
    <mergeCell ref="N1118:O1118"/>
    <mergeCell ref="B1119:C1119"/>
    <mergeCell ref="D1119:E1119"/>
    <mergeCell ref="F1119:G1119"/>
    <mergeCell ref="H1119:I1119"/>
    <mergeCell ref="J1119:K1119"/>
    <mergeCell ref="L1119:M1119"/>
    <mergeCell ref="N1119:O1119"/>
    <mergeCell ref="B1120:C1120"/>
    <mergeCell ref="D1120:E1120"/>
    <mergeCell ref="F1120:G1120"/>
    <mergeCell ref="H1120:I1120"/>
    <mergeCell ref="J1120:K1120"/>
    <mergeCell ref="L1120:M1120"/>
    <mergeCell ref="N1120:O1120"/>
    <mergeCell ref="B1121:C1121"/>
    <mergeCell ref="D1121:E1121"/>
    <mergeCell ref="F1121:G1121"/>
    <mergeCell ref="H1121:I1121"/>
    <mergeCell ref="J1121:K1121"/>
    <mergeCell ref="L1121:M1121"/>
    <mergeCell ref="N1121:O1121"/>
    <mergeCell ref="B1122:C1122"/>
    <mergeCell ref="D1122:E1122"/>
    <mergeCell ref="F1122:G1122"/>
    <mergeCell ref="H1122:I1122"/>
    <mergeCell ref="J1122:K1122"/>
    <mergeCell ref="L1122:M1122"/>
    <mergeCell ref="N1122:O1122"/>
    <mergeCell ref="B1123:C1123"/>
    <mergeCell ref="D1123:E1123"/>
    <mergeCell ref="F1123:G1123"/>
    <mergeCell ref="H1123:I1123"/>
    <mergeCell ref="J1123:K1123"/>
    <mergeCell ref="L1123:M1123"/>
    <mergeCell ref="N1123:O1123"/>
    <mergeCell ref="B1124:C1124"/>
    <mergeCell ref="D1124:E1124"/>
    <mergeCell ref="F1124:G1124"/>
    <mergeCell ref="H1124:I1124"/>
    <mergeCell ref="J1124:K1124"/>
    <mergeCell ref="L1124:M1124"/>
    <mergeCell ref="N1124:O1124"/>
    <mergeCell ref="B1125:C1125"/>
    <mergeCell ref="D1125:E1125"/>
    <mergeCell ref="F1125:G1125"/>
    <mergeCell ref="H1125:I1125"/>
    <mergeCell ref="J1125:K1125"/>
    <mergeCell ref="L1125:M1125"/>
    <mergeCell ref="N1125:O1125"/>
    <mergeCell ref="B1126:C1126"/>
    <mergeCell ref="D1126:E1126"/>
    <mergeCell ref="F1126:G1126"/>
    <mergeCell ref="H1126:I1126"/>
    <mergeCell ref="J1126:K1126"/>
    <mergeCell ref="L1126:M1126"/>
    <mergeCell ref="N1126:O1126"/>
    <mergeCell ref="B1127:C1127"/>
    <mergeCell ref="D1127:E1127"/>
    <mergeCell ref="F1127:G1127"/>
    <mergeCell ref="H1127:I1127"/>
    <mergeCell ref="J1127:K1127"/>
    <mergeCell ref="L1127:M1127"/>
    <mergeCell ref="N1127:O1127"/>
    <mergeCell ref="B1128:C1128"/>
    <mergeCell ref="D1128:E1128"/>
    <mergeCell ref="F1128:G1128"/>
    <mergeCell ref="H1128:I1128"/>
    <mergeCell ref="J1128:K1128"/>
    <mergeCell ref="L1128:M1128"/>
    <mergeCell ref="N1128:O1128"/>
    <mergeCell ref="B1129:C1129"/>
    <mergeCell ref="D1129:E1129"/>
    <mergeCell ref="F1129:G1129"/>
    <mergeCell ref="H1129:I1129"/>
    <mergeCell ref="J1129:K1129"/>
    <mergeCell ref="L1129:M1129"/>
    <mergeCell ref="N1129:O1129"/>
    <mergeCell ref="B1130:C1130"/>
    <mergeCell ref="D1130:E1130"/>
    <mergeCell ref="F1130:G1130"/>
    <mergeCell ref="H1130:I1130"/>
    <mergeCell ref="J1130:K1130"/>
    <mergeCell ref="L1130:M1130"/>
    <mergeCell ref="N1130:O1130"/>
    <mergeCell ref="B1131:C1131"/>
    <mergeCell ref="D1131:E1131"/>
    <mergeCell ref="F1131:G1131"/>
    <mergeCell ref="H1131:I1131"/>
    <mergeCell ref="J1131:K1131"/>
    <mergeCell ref="L1131:M1131"/>
    <mergeCell ref="N1131:O1131"/>
    <mergeCell ref="B1132:C1132"/>
    <mergeCell ref="D1132:E1132"/>
    <mergeCell ref="F1132:G1132"/>
    <mergeCell ref="H1132:I1132"/>
    <mergeCell ref="J1132:K1132"/>
    <mergeCell ref="L1132:M1132"/>
    <mergeCell ref="N1132:O1132"/>
    <mergeCell ref="B1133:C1133"/>
    <mergeCell ref="D1133:E1133"/>
    <mergeCell ref="F1133:G1133"/>
    <mergeCell ref="H1133:I1133"/>
    <mergeCell ref="J1133:K1133"/>
    <mergeCell ref="L1133:M1133"/>
    <mergeCell ref="N1133:O1133"/>
    <mergeCell ref="B1134:C1134"/>
    <mergeCell ref="D1134:E1134"/>
    <mergeCell ref="F1134:G1134"/>
    <mergeCell ref="H1134:I1134"/>
    <mergeCell ref="J1134:K1134"/>
    <mergeCell ref="L1134:M1134"/>
    <mergeCell ref="N1134:O1134"/>
    <mergeCell ref="B1135:C1135"/>
    <mergeCell ref="D1135:E1135"/>
    <mergeCell ref="F1135:G1135"/>
    <mergeCell ref="H1135:I1135"/>
    <mergeCell ref="J1135:K1135"/>
    <mergeCell ref="L1135:M1135"/>
    <mergeCell ref="N1135:O1135"/>
    <mergeCell ref="B1136:C1136"/>
    <mergeCell ref="D1136:E1136"/>
    <mergeCell ref="F1136:G1136"/>
    <mergeCell ref="H1136:I1136"/>
    <mergeCell ref="J1136:K1136"/>
    <mergeCell ref="L1136:M1136"/>
    <mergeCell ref="N1136:O1136"/>
    <mergeCell ref="B1137:C1137"/>
    <mergeCell ref="D1137:E1137"/>
    <mergeCell ref="F1137:G1137"/>
    <mergeCell ref="H1137:I1137"/>
    <mergeCell ref="J1137:K1137"/>
    <mergeCell ref="L1137:M1137"/>
    <mergeCell ref="N1137:O1137"/>
    <mergeCell ref="B1138:C1138"/>
    <mergeCell ref="D1138:E1138"/>
    <mergeCell ref="F1138:G1138"/>
    <mergeCell ref="H1138:I1138"/>
    <mergeCell ref="J1138:K1138"/>
    <mergeCell ref="L1138:M1138"/>
    <mergeCell ref="N1138:O1138"/>
    <mergeCell ref="B1139:C1139"/>
    <mergeCell ref="D1139:E1139"/>
    <mergeCell ref="F1139:G1139"/>
    <mergeCell ref="H1139:I1139"/>
    <mergeCell ref="J1139:K1139"/>
    <mergeCell ref="L1139:M1139"/>
    <mergeCell ref="N1139:O1139"/>
    <mergeCell ref="B1140:C1140"/>
    <mergeCell ref="D1140:E1140"/>
    <mergeCell ref="F1140:G1140"/>
    <mergeCell ref="H1140:I1140"/>
    <mergeCell ref="J1140:K1140"/>
    <mergeCell ref="L1140:M1140"/>
    <mergeCell ref="N1140:O1140"/>
    <mergeCell ref="B1141:C1141"/>
    <mergeCell ref="D1141:E1141"/>
    <mergeCell ref="F1141:G1141"/>
    <mergeCell ref="H1141:I1141"/>
    <mergeCell ref="J1141:K1141"/>
    <mergeCell ref="L1141:M1141"/>
    <mergeCell ref="N1141:O1141"/>
    <mergeCell ref="B1142:C1142"/>
    <mergeCell ref="D1142:E1142"/>
    <mergeCell ref="F1142:G1142"/>
    <mergeCell ref="H1142:I1142"/>
    <mergeCell ref="J1142:K1142"/>
    <mergeCell ref="L1142:M1142"/>
    <mergeCell ref="N1142:O1142"/>
    <mergeCell ref="B1143:C1143"/>
    <mergeCell ref="D1143:E1143"/>
    <mergeCell ref="F1143:G1143"/>
    <mergeCell ref="H1143:I1143"/>
    <mergeCell ref="J1143:K1143"/>
    <mergeCell ref="L1143:M1143"/>
    <mergeCell ref="N1143:O1143"/>
    <mergeCell ref="B1144:C1144"/>
    <mergeCell ref="D1144:E1144"/>
    <mergeCell ref="F1144:G1144"/>
    <mergeCell ref="H1144:I1144"/>
    <mergeCell ref="J1144:K1144"/>
    <mergeCell ref="L1144:M1144"/>
    <mergeCell ref="N1144:O1144"/>
    <mergeCell ref="B1145:C1145"/>
    <mergeCell ref="D1145:E1145"/>
    <mergeCell ref="F1145:G1145"/>
    <mergeCell ref="H1145:I1145"/>
    <mergeCell ref="J1145:K1145"/>
    <mergeCell ref="L1145:M1145"/>
    <mergeCell ref="N1145:O1145"/>
    <mergeCell ref="B1146:C1146"/>
    <mergeCell ref="D1146:E1146"/>
    <mergeCell ref="F1146:G1146"/>
    <mergeCell ref="H1146:I1146"/>
    <mergeCell ref="J1146:K1146"/>
    <mergeCell ref="L1146:M1146"/>
    <mergeCell ref="N1146:O1146"/>
    <mergeCell ref="B1147:C1147"/>
    <mergeCell ref="D1147:E1147"/>
    <mergeCell ref="F1147:G1147"/>
    <mergeCell ref="H1147:I1147"/>
    <mergeCell ref="J1147:K1147"/>
    <mergeCell ref="L1147:M1147"/>
    <mergeCell ref="N1147:O1147"/>
    <mergeCell ref="B1148:C1148"/>
    <mergeCell ref="D1148:E1148"/>
    <mergeCell ref="F1148:G1148"/>
    <mergeCell ref="H1148:I1148"/>
    <mergeCell ref="J1148:K1148"/>
    <mergeCell ref="L1148:M1148"/>
    <mergeCell ref="N1148:O1148"/>
    <mergeCell ref="B1149:C1149"/>
    <mergeCell ref="D1149:E1149"/>
    <mergeCell ref="F1149:G1149"/>
    <mergeCell ref="H1149:I1149"/>
    <mergeCell ref="J1149:K1149"/>
    <mergeCell ref="L1149:M1149"/>
    <mergeCell ref="N1149:O1149"/>
    <mergeCell ref="B1150:C1150"/>
    <mergeCell ref="D1150:E1150"/>
    <mergeCell ref="F1150:G1150"/>
    <mergeCell ref="H1150:I1150"/>
    <mergeCell ref="J1150:K1150"/>
    <mergeCell ref="L1150:M1150"/>
    <mergeCell ref="N1150:O1150"/>
    <mergeCell ref="B1151:C1151"/>
    <mergeCell ref="D1151:E1151"/>
    <mergeCell ref="F1151:G1151"/>
    <mergeCell ref="H1151:I1151"/>
    <mergeCell ref="J1151:K1151"/>
    <mergeCell ref="L1151:M1151"/>
    <mergeCell ref="N1151:O1151"/>
    <mergeCell ref="B1152:C1152"/>
    <mergeCell ref="D1152:E1152"/>
    <mergeCell ref="F1152:G1152"/>
    <mergeCell ref="H1152:I1152"/>
    <mergeCell ref="J1152:K1152"/>
    <mergeCell ref="L1152:M1152"/>
    <mergeCell ref="N1152:O1152"/>
    <mergeCell ref="B1153:C1153"/>
    <mergeCell ref="D1153:E1153"/>
    <mergeCell ref="F1153:G1153"/>
    <mergeCell ref="H1153:I1153"/>
    <mergeCell ref="J1153:K1153"/>
    <mergeCell ref="L1153:M1153"/>
    <mergeCell ref="N1153:O1153"/>
    <mergeCell ref="B1154:C1154"/>
    <mergeCell ref="D1154:E1154"/>
    <mergeCell ref="F1154:G1154"/>
    <mergeCell ref="H1154:I1154"/>
    <mergeCell ref="J1154:K1154"/>
    <mergeCell ref="L1154:M1154"/>
    <mergeCell ref="N1154:O1154"/>
    <mergeCell ref="B1155:C1155"/>
    <mergeCell ref="D1155:E1155"/>
    <mergeCell ref="F1155:G1155"/>
    <mergeCell ref="H1155:I1155"/>
    <mergeCell ref="J1155:K1155"/>
    <mergeCell ref="L1155:M1155"/>
    <mergeCell ref="N1155:O1155"/>
    <mergeCell ref="B1156:C1156"/>
    <mergeCell ref="D1156:E1156"/>
    <mergeCell ref="F1156:G1156"/>
    <mergeCell ref="H1156:I1156"/>
    <mergeCell ref="J1156:K1156"/>
    <mergeCell ref="L1156:M1156"/>
    <mergeCell ref="N1156:O1156"/>
    <mergeCell ref="B1157:C1157"/>
    <mergeCell ref="D1157:E1157"/>
    <mergeCell ref="F1157:G1157"/>
    <mergeCell ref="H1157:I1157"/>
    <mergeCell ref="J1157:K1157"/>
    <mergeCell ref="L1157:M1157"/>
    <mergeCell ref="N1157:O1157"/>
    <mergeCell ref="B1158:C1158"/>
    <mergeCell ref="D1158:E1158"/>
    <mergeCell ref="F1158:G1158"/>
    <mergeCell ref="H1158:I1158"/>
    <mergeCell ref="J1158:K1158"/>
    <mergeCell ref="L1158:M1158"/>
    <mergeCell ref="N1158:O1158"/>
    <mergeCell ref="B1159:C1159"/>
    <mergeCell ref="D1159:E1159"/>
    <mergeCell ref="F1159:G1159"/>
    <mergeCell ref="H1159:I1159"/>
    <mergeCell ref="J1159:K1159"/>
    <mergeCell ref="L1159:M1159"/>
    <mergeCell ref="N1159:O1159"/>
    <mergeCell ref="B1160:C1160"/>
    <mergeCell ref="D1160:E1160"/>
    <mergeCell ref="F1160:G1160"/>
    <mergeCell ref="H1160:I1160"/>
    <mergeCell ref="J1160:K1160"/>
    <mergeCell ref="L1160:M1160"/>
    <mergeCell ref="N1160:O1160"/>
    <mergeCell ref="B1161:C1161"/>
    <mergeCell ref="D1161:E1161"/>
    <mergeCell ref="F1161:G1161"/>
    <mergeCell ref="H1161:I1161"/>
    <mergeCell ref="J1161:K1161"/>
    <mergeCell ref="L1161:M1161"/>
    <mergeCell ref="N1161:O1161"/>
    <mergeCell ref="B1162:C1162"/>
    <mergeCell ref="D1162:E1162"/>
    <mergeCell ref="F1162:G1162"/>
    <mergeCell ref="H1162:I1162"/>
    <mergeCell ref="J1162:K1162"/>
    <mergeCell ref="L1162:M1162"/>
    <mergeCell ref="N1162:O1162"/>
    <mergeCell ref="B1163:C1163"/>
    <mergeCell ref="D1163:E1163"/>
    <mergeCell ref="F1163:G1163"/>
    <mergeCell ref="H1163:I1163"/>
    <mergeCell ref="J1163:K1163"/>
    <mergeCell ref="L1163:M1163"/>
    <mergeCell ref="N1163:O1163"/>
    <mergeCell ref="B1164:C1164"/>
    <mergeCell ref="D1164:E1164"/>
    <mergeCell ref="F1164:G1164"/>
    <mergeCell ref="H1164:I1164"/>
    <mergeCell ref="J1164:K1164"/>
    <mergeCell ref="L1164:M1164"/>
    <mergeCell ref="N1164:O1164"/>
    <mergeCell ref="B1165:C1165"/>
    <mergeCell ref="D1165:E1165"/>
    <mergeCell ref="F1165:G1165"/>
    <mergeCell ref="H1165:I1165"/>
    <mergeCell ref="J1165:K1165"/>
    <mergeCell ref="L1165:M1165"/>
    <mergeCell ref="N1165:O1165"/>
    <mergeCell ref="B1166:C1166"/>
    <mergeCell ref="D1166:E1166"/>
    <mergeCell ref="F1166:G1166"/>
    <mergeCell ref="H1166:I1166"/>
    <mergeCell ref="J1166:K1166"/>
    <mergeCell ref="L1166:M1166"/>
    <mergeCell ref="N1166:O1166"/>
    <mergeCell ref="B1167:C1167"/>
    <mergeCell ref="D1167:E1167"/>
    <mergeCell ref="F1167:G1167"/>
    <mergeCell ref="H1167:I1167"/>
    <mergeCell ref="J1167:K1167"/>
    <mergeCell ref="L1167:M1167"/>
    <mergeCell ref="N1167:O1167"/>
    <mergeCell ref="B1168:C1168"/>
    <mergeCell ref="D1168:E1168"/>
    <mergeCell ref="F1168:G1168"/>
    <mergeCell ref="H1168:I1168"/>
    <mergeCell ref="J1168:K1168"/>
    <mergeCell ref="L1168:M1168"/>
    <mergeCell ref="N1168:O1168"/>
    <mergeCell ref="B1169:C1169"/>
    <mergeCell ref="D1169:E1169"/>
    <mergeCell ref="F1169:G1169"/>
    <mergeCell ref="H1169:I1169"/>
    <mergeCell ref="J1169:K1169"/>
    <mergeCell ref="L1169:M1169"/>
    <mergeCell ref="N1169:O1169"/>
    <mergeCell ref="B1170:C1170"/>
    <mergeCell ref="D1170:E1170"/>
    <mergeCell ref="F1170:G1170"/>
    <mergeCell ref="H1170:I1170"/>
    <mergeCell ref="J1170:K1170"/>
    <mergeCell ref="L1170:M1170"/>
    <mergeCell ref="N1170:O1170"/>
    <mergeCell ref="B1171:C1171"/>
    <mergeCell ref="D1171:E1171"/>
    <mergeCell ref="F1171:G1171"/>
    <mergeCell ref="H1171:I1171"/>
    <mergeCell ref="J1171:K1171"/>
    <mergeCell ref="L1171:M1171"/>
    <mergeCell ref="N1171:O1171"/>
    <mergeCell ref="B1172:C1172"/>
    <mergeCell ref="D1172:E1172"/>
    <mergeCell ref="F1172:G1172"/>
    <mergeCell ref="H1172:I1172"/>
    <mergeCell ref="J1172:K1172"/>
    <mergeCell ref="L1172:M1172"/>
    <mergeCell ref="N1172:O1172"/>
    <mergeCell ref="B1173:C1173"/>
    <mergeCell ref="D1173:E1173"/>
    <mergeCell ref="F1173:G1173"/>
    <mergeCell ref="H1173:I1173"/>
    <mergeCell ref="J1173:K1173"/>
    <mergeCell ref="L1173:M1173"/>
    <mergeCell ref="N1173:O1173"/>
    <mergeCell ref="B1174:C1174"/>
    <mergeCell ref="D1174:E1174"/>
    <mergeCell ref="F1174:G1174"/>
    <mergeCell ref="H1174:I1174"/>
    <mergeCell ref="J1174:K1174"/>
    <mergeCell ref="L1174:M1174"/>
    <mergeCell ref="N1174:O1174"/>
    <mergeCell ref="B1175:C1175"/>
    <mergeCell ref="D1175:E1175"/>
    <mergeCell ref="F1175:G1175"/>
    <mergeCell ref="H1175:I1175"/>
    <mergeCell ref="J1175:K1175"/>
    <mergeCell ref="L1175:M1175"/>
    <mergeCell ref="N1175:O1175"/>
    <mergeCell ref="B1176:C1176"/>
    <mergeCell ref="D1176:E1176"/>
    <mergeCell ref="F1176:G1176"/>
    <mergeCell ref="H1176:I1176"/>
    <mergeCell ref="J1176:K1176"/>
    <mergeCell ref="L1176:M1176"/>
    <mergeCell ref="N1176:O1176"/>
    <mergeCell ref="B1177:C1177"/>
    <mergeCell ref="D1177:E1177"/>
    <mergeCell ref="F1177:G1177"/>
    <mergeCell ref="H1177:I1177"/>
    <mergeCell ref="J1177:K1177"/>
    <mergeCell ref="L1177:M1177"/>
    <mergeCell ref="N1177:O1177"/>
    <mergeCell ref="B1178:C1178"/>
    <mergeCell ref="D1178:E1178"/>
    <mergeCell ref="F1178:G1178"/>
    <mergeCell ref="H1178:I1178"/>
    <mergeCell ref="J1178:K1178"/>
    <mergeCell ref="L1178:M1178"/>
    <mergeCell ref="N1178:O1178"/>
    <mergeCell ref="B1179:C1179"/>
    <mergeCell ref="D1179:E1179"/>
    <mergeCell ref="F1179:G1179"/>
    <mergeCell ref="H1179:I1179"/>
    <mergeCell ref="J1179:K1179"/>
    <mergeCell ref="L1179:M1179"/>
    <mergeCell ref="N1179:O1179"/>
    <mergeCell ref="B1180:C1180"/>
    <mergeCell ref="D1180:E1180"/>
    <mergeCell ref="F1180:G1180"/>
    <mergeCell ref="H1180:I1180"/>
    <mergeCell ref="J1180:K1180"/>
    <mergeCell ref="L1180:M1180"/>
    <mergeCell ref="N1180:O1180"/>
    <mergeCell ref="B1181:C1181"/>
    <mergeCell ref="D1181:E1181"/>
    <mergeCell ref="F1181:G1181"/>
    <mergeCell ref="H1181:I1181"/>
    <mergeCell ref="J1181:K1181"/>
    <mergeCell ref="L1181:M1181"/>
    <mergeCell ref="N1181:O1181"/>
    <mergeCell ref="B1182:C1182"/>
    <mergeCell ref="D1182:E1182"/>
    <mergeCell ref="F1182:G1182"/>
    <mergeCell ref="H1182:I1182"/>
    <mergeCell ref="J1182:K1182"/>
    <mergeCell ref="L1182:M1182"/>
    <mergeCell ref="N1182:O1182"/>
    <mergeCell ref="B1183:C1183"/>
    <mergeCell ref="D1183:E1183"/>
    <mergeCell ref="F1183:G1183"/>
    <mergeCell ref="H1183:I1183"/>
    <mergeCell ref="J1183:K1183"/>
    <mergeCell ref="L1183:M1183"/>
    <mergeCell ref="N1183:O1183"/>
    <mergeCell ref="B1184:C1184"/>
    <mergeCell ref="D1184:E1184"/>
    <mergeCell ref="F1184:G1184"/>
    <mergeCell ref="H1184:I1184"/>
    <mergeCell ref="J1184:K1184"/>
    <mergeCell ref="L1184:M1184"/>
    <mergeCell ref="N1184:O1184"/>
    <mergeCell ref="B1185:C1185"/>
    <mergeCell ref="D1185:E1185"/>
    <mergeCell ref="F1185:G1185"/>
    <mergeCell ref="H1185:I1185"/>
    <mergeCell ref="J1185:K1185"/>
    <mergeCell ref="L1185:M1185"/>
    <mergeCell ref="N1185:O1185"/>
    <mergeCell ref="B1186:C1186"/>
    <mergeCell ref="D1186:E1186"/>
    <mergeCell ref="F1186:G1186"/>
    <mergeCell ref="H1186:I1186"/>
    <mergeCell ref="J1186:K1186"/>
    <mergeCell ref="L1186:M1186"/>
    <mergeCell ref="N1186:O1186"/>
    <mergeCell ref="B1187:C1187"/>
    <mergeCell ref="D1187:E1187"/>
    <mergeCell ref="F1187:G1187"/>
    <mergeCell ref="H1187:I1187"/>
    <mergeCell ref="J1187:K1187"/>
    <mergeCell ref="L1187:M1187"/>
    <mergeCell ref="N1187:O1187"/>
    <mergeCell ref="B1188:C1188"/>
    <mergeCell ref="D1188:E1188"/>
    <mergeCell ref="F1188:G1188"/>
    <mergeCell ref="H1188:I1188"/>
    <mergeCell ref="J1188:K1188"/>
    <mergeCell ref="L1188:M1188"/>
    <mergeCell ref="N1188:O1188"/>
    <mergeCell ref="B1189:C1189"/>
    <mergeCell ref="D1189:E1189"/>
    <mergeCell ref="F1189:G1189"/>
    <mergeCell ref="H1189:I1189"/>
    <mergeCell ref="J1189:K1189"/>
    <mergeCell ref="L1189:M1189"/>
    <mergeCell ref="N1189:O1189"/>
    <mergeCell ref="B1190:C1190"/>
    <mergeCell ref="D1190:E1190"/>
    <mergeCell ref="F1190:G1190"/>
    <mergeCell ref="H1190:I1190"/>
    <mergeCell ref="J1190:K1190"/>
    <mergeCell ref="L1190:M1190"/>
    <mergeCell ref="N1190:O1190"/>
    <mergeCell ref="B1191:C1191"/>
    <mergeCell ref="D1191:E1191"/>
    <mergeCell ref="F1191:G1191"/>
    <mergeCell ref="H1191:I1191"/>
    <mergeCell ref="J1191:K1191"/>
    <mergeCell ref="L1191:M1191"/>
    <mergeCell ref="N1191:O1191"/>
    <mergeCell ref="B1192:C1192"/>
    <mergeCell ref="D1192:E1192"/>
    <mergeCell ref="F1192:G1192"/>
    <mergeCell ref="H1192:I1192"/>
    <mergeCell ref="J1192:K1192"/>
    <mergeCell ref="L1192:M1192"/>
    <mergeCell ref="N1192:O1192"/>
    <mergeCell ref="B1193:C1193"/>
    <mergeCell ref="D1193:E1193"/>
    <mergeCell ref="F1193:G1193"/>
    <mergeCell ref="H1193:I1193"/>
    <mergeCell ref="J1193:K1193"/>
    <mergeCell ref="L1193:M1193"/>
    <mergeCell ref="N1193:O1193"/>
    <mergeCell ref="B1194:C1194"/>
    <mergeCell ref="D1194:E1194"/>
    <mergeCell ref="F1194:G1194"/>
    <mergeCell ref="H1194:I1194"/>
    <mergeCell ref="J1194:K1194"/>
    <mergeCell ref="L1194:M1194"/>
    <mergeCell ref="N1194:O1194"/>
    <mergeCell ref="B1195:C1195"/>
    <mergeCell ref="D1195:E1195"/>
    <mergeCell ref="F1195:G1195"/>
    <mergeCell ref="H1195:I1195"/>
    <mergeCell ref="J1195:K1195"/>
    <mergeCell ref="L1195:M1195"/>
    <mergeCell ref="N1195:O1195"/>
    <mergeCell ref="B1196:C1196"/>
    <mergeCell ref="D1196:E1196"/>
    <mergeCell ref="F1196:G1196"/>
    <mergeCell ref="H1196:I1196"/>
    <mergeCell ref="J1196:K1196"/>
    <mergeCell ref="L1196:M1196"/>
    <mergeCell ref="N1196:O1196"/>
    <mergeCell ref="B1197:C1197"/>
    <mergeCell ref="D1197:E1197"/>
    <mergeCell ref="F1197:G1197"/>
    <mergeCell ref="H1197:I1197"/>
    <mergeCell ref="J1197:K1197"/>
    <mergeCell ref="L1197:M1197"/>
    <mergeCell ref="N1197:O1197"/>
    <mergeCell ref="B1198:C1198"/>
    <mergeCell ref="D1198:E1198"/>
    <mergeCell ref="F1198:G1198"/>
    <mergeCell ref="H1198:I1198"/>
    <mergeCell ref="J1198:K1198"/>
    <mergeCell ref="L1198:M1198"/>
    <mergeCell ref="N1198:O1198"/>
    <mergeCell ref="B1199:C1199"/>
    <mergeCell ref="D1199:E1199"/>
    <mergeCell ref="F1199:G1199"/>
    <mergeCell ref="H1199:I1199"/>
    <mergeCell ref="J1199:K1199"/>
    <mergeCell ref="L1199:M1199"/>
    <mergeCell ref="N1199:O1199"/>
    <mergeCell ref="B1200:C1200"/>
    <mergeCell ref="D1200:E1200"/>
    <mergeCell ref="F1200:G1200"/>
    <mergeCell ref="H1200:I1200"/>
    <mergeCell ref="J1200:K1200"/>
    <mergeCell ref="L1200:M1200"/>
    <mergeCell ref="N1200:O1200"/>
    <mergeCell ref="B1201:C1201"/>
    <mergeCell ref="D1201:E1201"/>
    <mergeCell ref="F1201:G1201"/>
    <mergeCell ref="H1201:I1201"/>
    <mergeCell ref="J1201:K1201"/>
    <mergeCell ref="L1201:M1201"/>
    <mergeCell ref="N1201:O1201"/>
    <mergeCell ref="B1202:C1202"/>
    <mergeCell ref="D1202:E1202"/>
    <mergeCell ref="F1202:G1202"/>
    <mergeCell ref="H1202:I1202"/>
    <mergeCell ref="J1202:K1202"/>
    <mergeCell ref="L1202:M1202"/>
    <mergeCell ref="N1202:O1202"/>
    <mergeCell ref="B1203:C1203"/>
    <mergeCell ref="D1203:E1203"/>
    <mergeCell ref="F1203:G1203"/>
    <mergeCell ref="H1203:I1203"/>
    <mergeCell ref="J1203:K1203"/>
    <mergeCell ref="L1203:M1203"/>
    <mergeCell ref="N1203:O1203"/>
    <mergeCell ref="B1204:C1204"/>
    <mergeCell ref="D1204:E1204"/>
    <mergeCell ref="F1204:G1204"/>
    <mergeCell ref="H1204:I1204"/>
    <mergeCell ref="J1204:K1204"/>
    <mergeCell ref="L1204:M1204"/>
    <mergeCell ref="N1204:O1204"/>
    <mergeCell ref="B1205:C1205"/>
    <mergeCell ref="D1205:E1205"/>
    <mergeCell ref="F1205:G1205"/>
    <mergeCell ref="H1205:I1205"/>
    <mergeCell ref="J1205:K1205"/>
    <mergeCell ref="L1205:M1205"/>
    <mergeCell ref="N1205:O1205"/>
    <mergeCell ref="B1206:C1206"/>
    <mergeCell ref="D1206:E1206"/>
    <mergeCell ref="F1206:G1206"/>
    <mergeCell ref="H1206:I1206"/>
    <mergeCell ref="J1206:K1206"/>
    <mergeCell ref="L1206:M1206"/>
    <mergeCell ref="N1206:O1206"/>
    <mergeCell ref="B1207:C1207"/>
    <mergeCell ref="D1207:E1207"/>
    <mergeCell ref="F1207:G1207"/>
    <mergeCell ref="H1207:I1207"/>
    <mergeCell ref="J1207:K1207"/>
    <mergeCell ref="L1207:M1207"/>
    <mergeCell ref="N1207:O1207"/>
    <mergeCell ref="B1208:C1208"/>
    <mergeCell ref="D1208:E1208"/>
    <mergeCell ref="F1208:G1208"/>
    <mergeCell ref="H1208:I1208"/>
    <mergeCell ref="J1208:K1208"/>
    <mergeCell ref="L1208:M1208"/>
    <mergeCell ref="N1208:O1208"/>
    <mergeCell ref="B1209:C1209"/>
    <mergeCell ref="D1209:E1209"/>
    <mergeCell ref="F1209:G1209"/>
    <mergeCell ref="H1209:I1209"/>
    <mergeCell ref="J1209:K1209"/>
    <mergeCell ref="L1209:M1209"/>
    <mergeCell ref="N1209:O1209"/>
    <mergeCell ref="B1210:C1210"/>
    <mergeCell ref="D1210:E1210"/>
    <mergeCell ref="F1210:G1210"/>
    <mergeCell ref="H1210:I1210"/>
    <mergeCell ref="J1210:K1210"/>
    <mergeCell ref="L1210:M1210"/>
    <mergeCell ref="N1210:O1210"/>
    <mergeCell ref="B1211:C1211"/>
    <mergeCell ref="D1211:E1211"/>
    <mergeCell ref="F1211:G1211"/>
    <mergeCell ref="H1211:I1211"/>
    <mergeCell ref="J1211:K1211"/>
    <mergeCell ref="L1211:M1211"/>
    <mergeCell ref="N1211:O1211"/>
    <mergeCell ref="B1212:C1212"/>
    <mergeCell ref="D1212:E1212"/>
    <mergeCell ref="F1212:G1212"/>
    <mergeCell ref="H1212:I1212"/>
    <mergeCell ref="J1212:K1212"/>
    <mergeCell ref="L1212:M1212"/>
    <mergeCell ref="N1212:O1212"/>
    <mergeCell ref="B1213:C1213"/>
    <mergeCell ref="D1213:E1213"/>
    <mergeCell ref="F1213:G1213"/>
    <mergeCell ref="H1213:I1213"/>
    <mergeCell ref="J1213:K1213"/>
    <mergeCell ref="L1213:M1213"/>
    <mergeCell ref="N1213:O1213"/>
    <mergeCell ref="B1214:C1214"/>
    <mergeCell ref="D1214:E1214"/>
    <mergeCell ref="F1214:G1214"/>
    <mergeCell ref="H1214:I1214"/>
    <mergeCell ref="J1214:K1214"/>
    <mergeCell ref="L1214:M1214"/>
    <mergeCell ref="N1214:O1214"/>
    <mergeCell ref="B1215:C1215"/>
    <mergeCell ref="D1215:E1215"/>
    <mergeCell ref="F1215:G1215"/>
    <mergeCell ref="H1215:I1215"/>
    <mergeCell ref="J1215:K1215"/>
    <mergeCell ref="L1215:M1215"/>
    <mergeCell ref="N1215:O1215"/>
    <mergeCell ref="B1216:C1216"/>
    <mergeCell ref="D1216:E1216"/>
    <mergeCell ref="F1216:G1216"/>
    <mergeCell ref="H1216:I1216"/>
    <mergeCell ref="J1216:K1216"/>
    <mergeCell ref="L1216:M1216"/>
    <mergeCell ref="N1216:O1216"/>
    <mergeCell ref="B1217:C1217"/>
    <mergeCell ref="D1217:E1217"/>
    <mergeCell ref="F1217:G1217"/>
    <mergeCell ref="H1217:I1217"/>
    <mergeCell ref="J1217:K1217"/>
    <mergeCell ref="L1217:M1217"/>
    <mergeCell ref="N1217:O1217"/>
    <mergeCell ref="B1218:C1218"/>
    <mergeCell ref="D1218:E1218"/>
    <mergeCell ref="F1218:G1218"/>
    <mergeCell ref="H1218:I1218"/>
    <mergeCell ref="J1218:K1218"/>
    <mergeCell ref="L1218:M1218"/>
    <mergeCell ref="N1218:O1218"/>
    <mergeCell ref="B1219:C1219"/>
    <mergeCell ref="D1219:E1219"/>
    <mergeCell ref="F1219:G1219"/>
    <mergeCell ref="H1219:I1219"/>
    <mergeCell ref="J1219:K1219"/>
    <mergeCell ref="L1219:M1219"/>
    <mergeCell ref="N1219:O1219"/>
    <mergeCell ref="B1220:C1220"/>
    <mergeCell ref="D1220:E1220"/>
    <mergeCell ref="F1220:G1220"/>
    <mergeCell ref="H1220:I1220"/>
    <mergeCell ref="J1220:K1220"/>
    <mergeCell ref="L1220:M1220"/>
    <mergeCell ref="N1220:O1220"/>
    <mergeCell ref="B1221:C1221"/>
    <mergeCell ref="D1221:E1221"/>
    <mergeCell ref="F1221:G1221"/>
    <mergeCell ref="H1221:I1221"/>
    <mergeCell ref="J1221:K1221"/>
    <mergeCell ref="L1221:M1221"/>
    <mergeCell ref="N1221:O1221"/>
    <mergeCell ref="B1222:C1222"/>
    <mergeCell ref="D1222:E1222"/>
    <mergeCell ref="F1222:G1222"/>
    <mergeCell ref="H1222:I1222"/>
    <mergeCell ref="J1222:K1222"/>
    <mergeCell ref="L1222:M1222"/>
    <mergeCell ref="N1222:O1222"/>
    <mergeCell ref="B1223:C1223"/>
    <mergeCell ref="D1223:E1223"/>
    <mergeCell ref="F1223:G1223"/>
    <mergeCell ref="H1223:I1223"/>
    <mergeCell ref="J1223:K1223"/>
    <mergeCell ref="L1223:M1223"/>
    <mergeCell ref="N1223:O1223"/>
    <mergeCell ref="B1224:C1224"/>
    <mergeCell ref="D1224:E1224"/>
    <mergeCell ref="F1224:G1224"/>
    <mergeCell ref="H1224:I1224"/>
    <mergeCell ref="J1224:K1224"/>
    <mergeCell ref="L1224:M1224"/>
    <mergeCell ref="N1224:O1224"/>
    <mergeCell ref="B1225:C1225"/>
    <mergeCell ref="D1225:E1225"/>
    <mergeCell ref="F1225:G1225"/>
    <mergeCell ref="H1225:I1225"/>
    <mergeCell ref="J1225:K1225"/>
    <mergeCell ref="L1225:M1225"/>
    <mergeCell ref="N1225:O1225"/>
    <mergeCell ref="B1226:C1226"/>
    <mergeCell ref="D1226:E1226"/>
    <mergeCell ref="F1226:G1226"/>
    <mergeCell ref="H1226:I1226"/>
    <mergeCell ref="J1226:K1226"/>
    <mergeCell ref="L1226:M1226"/>
    <mergeCell ref="N1226:O1226"/>
    <mergeCell ref="B1227:C1227"/>
    <mergeCell ref="D1227:E1227"/>
    <mergeCell ref="F1227:G1227"/>
    <mergeCell ref="H1227:I1227"/>
    <mergeCell ref="J1227:K1227"/>
    <mergeCell ref="L1227:M1227"/>
    <mergeCell ref="N1227:O1227"/>
    <mergeCell ref="B1228:C1228"/>
    <mergeCell ref="D1228:E1228"/>
    <mergeCell ref="F1228:G1228"/>
    <mergeCell ref="H1228:I1228"/>
    <mergeCell ref="J1228:K1228"/>
    <mergeCell ref="L1228:M1228"/>
    <mergeCell ref="N1228:O1228"/>
    <mergeCell ref="B1229:C1229"/>
    <mergeCell ref="D1229:E1229"/>
    <mergeCell ref="F1229:G1229"/>
    <mergeCell ref="H1229:I1229"/>
    <mergeCell ref="J1229:K1229"/>
    <mergeCell ref="L1229:M1229"/>
    <mergeCell ref="N1229:O1229"/>
    <mergeCell ref="B1230:C1230"/>
    <mergeCell ref="D1230:E1230"/>
    <mergeCell ref="F1230:G1230"/>
    <mergeCell ref="H1230:I1230"/>
    <mergeCell ref="J1230:K1230"/>
    <mergeCell ref="L1230:M1230"/>
    <mergeCell ref="N1230:O1230"/>
    <mergeCell ref="B1231:C1231"/>
    <mergeCell ref="D1231:E1231"/>
    <mergeCell ref="F1231:G1231"/>
    <mergeCell ref="H1231:I1231"/>
    <mergeCell ref="J1231:K1231"/>
    <mergeCell ref="L1231:M1231"/>
    <mergeCell ref="N1231:O1231"/>
    <mergeCell ref="B1232:C1232"/>
    <mergeCell ref="D1232:E1232"/>
    <mergeCell ref="F1232:G1232"/>
    <mergeCell ref="H1232:I1232"/>
    <mergeCell ref="J1232:K1232"/>
    <mergeCell ref="L1232:M1232"/>
    <mergeCell ref="N1232:O1232"/>
    <mergeCell ref="B1233:C1233"/>
    <mergeCell ref="D1233:E1233"/>
    <mergeCell ref="F1233:G1233"/>
    <mergeCell ref="H1233:I1233"/>
    <mergeCell ref="J1233:K1233"/>
    <mergeCell ref="L1233:M1233"/>
    <mergeCell ref="N1233:O1233"/>
    <mergeCell ref="B1234:C1234"/>
    <mergeCell ref="D1234:E1234"/>
    <mergeCell ref="F1234:G1234"/>
    <mergeCell ref="H1234:I1234"/>
    <mergeCell ref="J1234:K1234"/>
    <mergeCell ref="L1234:M1234"/>
    <mergeCell ref="N1234:O1234"/>
    <mergeCell ref="B1235:C1235"/>
    <mergeCell ref="D1235:E1235"/>
    <mergeCell ref="F1235:G1235"/>
    <mergeCell ref="H1235:I1235"/>
    <mergeCell ref="J1235:K1235"/>
    <mergeCell ref="L1235:M1235"/>
    <mergeCell ref="N1235:O1235"/>
    <mergeCell ref="B1236:C1236"/>
    <mergeCell ref="D1236:E1236"/>
    <mergeCell ref="F1236:G1236"/>
    <mergeCell ref="H1236:I1236"/>
    <mergeCell ref="J1236:K1236"/>
    <mergeCell ref="L1236:M1236"/>
    <mergeCell ref="N1236:O1236"/>
    <mergeCell ref="B1237:C1237"/>
    <mergeCell ref="D1237:E1237"/>
    <mergeCell ref="F1237:G1237"/>
    <mergeCell ref="H1237:I1237"/>
    <mergeCell ref="J1237:K1237"/>
    <mergeCell ref="L1237:M1237"/>
    <mergeCell ref="N1237:O1237"/>
    <mergeCell ref="B1238:C1238"/>
    <mergeCell ref="D1238:E1238"/>
    <mergeCell ref="F1238:G1238"/>
    <mergeCell ref="H1238:I1238"/>
    <mergeCell ref="J1238:K1238"/>
    <mergeCell ref="L1238:M1238"/>
    <mergeCell ref="N1238:O1238"/>
    <mergeCell ref="B1239:C1239"/>
    <mergeCell ref="D1239:E1239"/>
    <mergeCell ref="F1239:G1239"/>
    <mergeCell ref="H1239:I1239"/>
    <mergeCell ref="J1239:K1239"/>
    <mergeCell ref="L1239:M1239"/>
    <mergeCell ref="N1239:O1239"/>
    <mergeCell ref="B1240:C1240"/>
    <mergeCell ref="D1240:E1240"/>
    <mergeCell ref="F1240:G1240"/>
    <mergeCell ref="H1240:I1240"/>
    <mergeCell ref="J1240:K1240"/>
    <mergeCell ref="L1240:M1240"/>
    <mergeCell ref="N1240:O1240"/>
    <mergeCell ref="B1241:C1241"/>
    <mergeCell ref="D1241:E1241"/>
    <mergeCell ref="F1241:G1241"/>
    <mergeCell ref="H1241:I1241"/>
    <mergeCell ref="J1241:K1241"/>
    <mergeCell ref="L1241:M1241"/>
    <mergeCell ref="N1241:O1241"/>
    <mergeCell ref="B1242:C1242"/>
    <mergeCell ref="D1242:E1242"/>
    <mergeCell ref="F1242:G1242"/>
    <mergeCell ref="H1242:I1242"/>
    <mergeCell ref="J1242:K1242"/>
    <mergeCell ref="L1242:M1242"/>
    <mergeCell ref="N1242:O1242"/>
    <mergeCell ref="B1243:C1243"/>
    <mergeCell ref="D1243:E1243"/>
    <mergeCell ref="F1243:G1243"/>
    <mergeCell ref="H1243:I1243"/>
    <mergeCell ref="J1243:K1243"/>
    <mergeCell ref="L1243:M1243"/>
    <mergeCell ref="N1243:O1243"/>
    <mergeCell ref="B1244:C1244"/>
    <mergeCell ref="D1244:E1244"/>
    <mergeCell ref="F1244:G1244"/>
    <mergeCell ref="H1244:I1244"/>
    <mergeCell ref="J1244:K1244"/>
    <mergeCell ref="L1244:M1244"/>
    <mergeCell ref="N1244:O1244"/>
    <mergeCell ref="B1245:C1245"/>
    <mergeCell ref="D1245:E1245"/>
    <mergeCell ref="F1245:G1245"/>
    <mergeCell ref="H1245:I1245"/>
    <mergeCell ref="J1245:K1245"/>
    <mergeCell ref="L1245:M1245"/>
    <mergeCell ref="N1245:O1245"/>
    <mergeCell ref="B1246:C1246"/>
    <mergeCell ref="D1246:E1246"/>
    <mergeCell ref="F1246:G1246"/>
    <mergeCell ref="H1246:I1246"/>
    <mergeCell ref="J1246:K1246"/>
    <mergeCell ref="L1246:M1246"/>
    <mergeCell ref="N1246:O1246"/>
    <mergeCell ref="B1247:C1247"/>
    <mergeCell ref="D1247:E1247"/>
    <mergeCell ref="F1247:G1247"/>
    <mergeCell ref="H1247:I1247"/>
    <mergeCell ref="J1247:K1247"/>
    <mergeCell ref="L1247:M1247"/>
    <mergeCell ref="N1247:O1247"/>
    <mergeCell ref="B1248:C1248"/>
    <mergeCell ref="D1248:E1248"/>
    <mergeCell ref="F1248:G1248"/>
    <mergeCell ref="H1248:I1248"/>
    <mergeCell ref="J1248:K1248"/>
    <mergeCell ref="L1248:M1248"/>
    <mergeCell ref="N1248:O1248"/>
    <mergeCell ref="B1249:C1249"/>
    <mergeCell ref="D1249:E1249"/>
    <mergeCell ref="F1249:G1249"/>
    <mergeCell ref="H1249:I1249"/>
    <mergeCell ref="J1249:K1249"/>
    <mergeCell ref="L1249:M1249"/>
    <mergeCell ref="N1249:O1249"/>
    <mergeCell ref="B1250:C1250"/>
    <mergeCell ref="D1250:E1250"/>
    <mergeCell ref="F1250:G1250"/>
    <mergeCell ref="H1250:I1250"/>
    <mergeCell ref="J1250:K1250"/>
    <mergeCell ref="L1250:M1250"/>
    <mergeCell ref="N1250:O1250"/>
    <mergeCell ref="B1251:C1251"/>
    <mergeCell ref="D1251:E1251"/>
    <mergeCell ref="F1251:G1251"/>
    <mergeCell ref="H1251:I1251"/>
    <mergeCell ref="J1251:K1251"/>
    <mergeCell ref="L1251:M1251"/>
    <mergeCell ref="N1251:O1251"/>
    <mergeCell ref="B1252:C1252"/>
    <mergeCell ref="D1252:E1252"/>
    <mergeCell ref="F1252:G1252"/>
    <mergeCell ref="H1252:I1252"/>
    <mergeCell ref="J1252:K1252"/>
    <mergeCell ref="L1252:M1252"/>
    <mergeCell ref="N1252:O1252"/>
    <mergeCell ref="B1253:C1253"/>
    <mergeCell ref="D1253:E1253"/>
    <mergeCell ref="F1253:G1253"/>
    <mergeCell ref="H1253:I1253"/>
    <mergeCell ref="J1253:K1253"/>
    <mergeCell ref="L1253:M1253"/>
    <mergeCell ref="N1253:O1253"/>
    <mergeCell ref="B1254:C1254"/>
    <mergeCell ref="D1254:E1254"/>
    <mergeCell ref="F1254:G1254"/>
    <mergeCell ref="H1254:I1254"/>
    <mergeCell ref="J1254:K1254"/>
    <mergeCell ref="L1254:M1254"/>
    <mergeCell ref="N1254:O1254"/>
    <mergeCell ref="B1255:C1255"/>
    <mergeCell ref="D1255:E1255"/>
    <mergeCell ref="F1255:G1255"/>
    <mergeCell ref="H1255:I1255"/>
    <mergeCell ref="J1255:K1255"/>
    <mergeCell ref="L1255:M1255"/>
    <mergeCell ref="N1255:O1255"/>
    <mergeCell ref="B1256:C1256"/>
    <mergeCell ref="D1256:E1256"/>
    <mergeCell ref="F1256:G1256"/>
    <mergeCell ref="H1256:I1256"/>
    <mergeCell ref="J1256:K1256"/>
    <mergeCell ref="L1256:M1256"/>
    <mergeCell ref="N1256:O1256"/>
    <mergeCell ref="B1257:C1257"/>
    <mergeCell ref="D1257:E1257"/>
    <mergeCell ref="F1257:G1257"/>
    <mergeCell ref="H1257:I1257"/>
    <mergeCell ref="J1257:K1257"/>
    <mergeCell ref="L1257:M1257"/>
    <mergeCell ref="N1257:O1257"/>
    <mergeCell ref="B1258:C1258"/>
    <mergeCell ref="D1258:E1258"/>
    <mergeCell ref="F1258:G1258"/>
    <mergeCell ref="H1258:I1258"/>
    <mergeCell ref="J1258:K1258"/>
    <mergeCell ref="L1258:M1258"/>
    <mergeCell ref="N1258:O1258"/>
    <mergeCell ref="B1259:C1259"/>
    <mergeCell ref="D1259:E1259"/>
    <mergeCell ref="F1259:G1259"/>
    <mergeCell ref="H1259:I1259"/>
    <mergeCell ref="J1259:K1259"/>
    <mergeCell ref="L1259:M1259"/>
    <mergeCell ref="N1259:O1259"/>
    <mergeCell ref="B1260:C1260"/>
    <mergeCell ref="D1260:E1260"/>
    <mergeCell ref="F1260:G1260"/>
    <mergeCell ref="H1260:I1260"/>
    <mergeCell ref="J1260:K1260"/>
    <mergeCell ref="L1260:M1260"/>
    <mergeCell ref="N1260:O1260"/>
    <mergeCell ref="B1261:C1261"/>
    <mergeCell ref="D1261:E1261"/>
    <mergeCell ref="F1261:G1261"/>
    <mergeCell ref="H1261:I1261"/>
    <mergeCell ref="J1261:K1261"/>
    <mergeCell ref="L1261:M1261"/>
    <mergeCell ref="N1261:O1261"/>
    <mergeCell ref="B1262:C1262"/>
    <mergeCell ref="D1262:E1262"/>
    <mergeCell ref="F1262:G1262"/>
    <mergeCell ref="H1262:I1262"/>
    <mergeCell ref="J1262:K1262"/>
    <mergeCell ref="L1262:M1262"/>
    <mergeCell ref="N1262:O1262"/>
    <mergeCell ref="B1263:C1263"/>
    <mergeCell ref="D1263:E1263"/>
    <mergeCell ref="F1263:G1263"/>
    <mergeCell ref="H1263:I1263"/>
    <mergeCell ref="J1263:K1263"/>
    <mergeCell ref="L1263:M1263"/>
    <mergeCell ref="N1263:O1263"/>
    <mergeCell ref="B1264:C1264"/>
    <mergeCell ref="D1264:E1264"/>
    <mergeCell ref="F1264:G1264"/>
    <mergeCell ref="H1264:I1264"/>
    <mergeCell ref="J1264:K1264"/>
    <mergeCell ref="L1264:M1264"/>
    <mergeCell ref="N1264:O1264"/>
    <mergeCell ref="B1265:C1265"/>
    <mergeCell ref="D1265:E1265"/>
    <mergeCell ref="F1265:G1265"/>
    <mergeCell ref="H1265:I1265"/>
    <mergeCell ref="J1265:K1265"/>
    <mergeCell ref="L1265:M1265"/>
    <mergeCell ref="N1265:O1265"/>
    <mergeCell ref="B1266:C1266"/>
    <mergeCell ref="D1266:E1266"/>
    <mergeCell ref="F1266:G1266"/>
    <mergeCell ref="H1266:I1266"/>
    <mergeCell ref="J1266:K1266"/>
    <mergeCell ref="L1266:M1266"/>
    <mergeCell ref="N1266:O1266"/>
    <mergeCell ref="B1267:C1267"/>
    <mergeCell ref="D1267:E1267"/>
    <mergeCell ref="F1267:G1267"/>
    <mergeCell ref="H1267:I1267"/>
    <mergeCell ref="J1267:K1267"/>
    <mergeCell ref="L1267:M1267"/>
    <mergeCell ref="N1267:O1267"/>
    <mergeCell ref="B1268:C1268"/>
    <mergeCell ref="D1268:E1268"/>
    <mergeCell ref="F1268:G1268"/>
    <mergeCell ref="H1268:I1268"/>
    <mergeCell ref="J1268:K1268"/>
    <mergeCell ref="L1268:M1268"/>
    <mergeCell ref="N1268:O1268"/>
    <mergeCell ref="B1269:C1269"/>
    <mergeCell ref="D1269:E1269"/>
    <mergeCell ref="F1269:G1269"/>
    <mergeCell ref="H1269:I1269"/>
    <mergeCell ref="J1269:K1269"/>
    <mergeCell ref="L1269:M1269"/>
    <mergeCell ref="N1269:O1269"/>
    <mergeCell ref="B1270:C1270"/>
    <mergeCell ref="D1270:E1270"/>
    <mergeCell ref="F1270:G1270"/>
    <mergeCell ref="H1270:I1270"/>
    <mergeCell ref="J1270:K1270"/>
    <mergeCell ref="L1270:M1270"/>
    <mergeCell ref="N1270:O1270"/>
    <mergeCell ref="B1271:C1271"/>
    <mergeCell ref="D1271:E1271"/>
    <mergeCell ref="F1271:G1271"/>
    <mergeCell ref="H1271:I1271"/>
    <mergeCell ref="J1271:K1271"/>
    <mergeCell ref="L1271:M1271"/>
    <mergeCell ref="N1271:O1271"/>
    <mergeCell ref="B1272:C1272"/>
    <mergeCell ref="D1272:E1272"/>
    <mergeCell ref="F1272:G1272"/>
    <mergeCell ref="H1272:I1272"/>
    <mergeCell ref="J1272:K1272"/>
    <mergeCell ref="L1272:M1272"/>
    <mergeCell ref="N1272:O1272"/>
    <mergeCell ref="B1273:C1273"/>
    <mergeCell ref="D1273:E1273"/>
    <mergeCell ref="F1273:G1273"/>
    <mergeCell ref="H1273:I1273"/>
    <mergeCell ref="J1273:K1273"/>
    <mergeCell ref="L1273:M1273"/>
    <mergeCell ref="N1273:O1273"/>
    <mergeCell ref="B1274:C1274"/>
    <mergeCell ref="D1274:E1274"/>
    <mergeCell ref="F1274:G1274"/>
    <mergeCell ref="H1274:I1274"/>
    <mergeCell ref="J1274:K1274"/>
    <mergeCell ref="L1274:M1274"/>
    <mergeCell ref="N1274:O1274"/>
    <mergeCell ref="B1275:C1275"/>
    <mergeCell ref="D1275:E1275"/>
    <mergeCell ref="F1275:G1275"/>
    <mergeCell ref="H1275:I1275"/>
    <mergeCell ref="J1275:K1275"/>
    <mergeCell ref="L1275:M1275"/>
    <mergeCell ref="N1275:O1275"/>
    <mergeCell ref="B1276:C1276"/>
    <mergeCell ref="D1276:E1276"/>
    <mergeCell ref="F1276:G1276"/>
    <mergeCell ref="H1276:I1276"/>
    <mergeCell ref="J1276:K1276"/>
    <mergeCell ref="L1276:M1276"/>
    <mergeCell ref="N1276:O1276"/>
    <mergeCell ref="B1277:C1277"/>
    <mergeCell ref="D1277:E1277"/>
    <mergeCell ref="F1277:G1277"/>
    <mergeCell ref="H1277:I1277"/>
    <mergeCell ref="J1277:K1277"/>
    <mergeCell ref="L1277:M1277"/>
    <mergeCell ref="N1277:O1277"/>
    <mergeCell ref="B1278:C1278"/>
    <mergeCell ref="D1278:E1278"/>
    <mergeCell ref="F1278:G1278"/>
    <mergeCell ref="H1278:I1278"/>
    <mergeCell ref="J1278:K1278"/>
    <mergeCell ref="L1278:M1278"/>
    <mergeCell ref="N1278:O1278"/>
    <mergeCell ref="B1279:C1279"/>
    <mergeCell ref="D1279:E1279"/>
    <mergeCell ref="F1279:G1279"/>
    <mergeCell ref="H1279:I1279"/>
    <mergeCell ref="J1279:K1279"/>
    <mergeCell ref="L1279:M1279"/>
    <mergeCell ref="N1279:O1279"/>
    <mergeCell ref="B1280:C1280"/>
    <mergeCell ref="D1280:E1280"/>
    <mergeCell ref="F1280:G1280"/>
    <mergeCell ref="H1280:I1280"/>
    <mergeCell ref="J1280:K1280"/>
    <mergeCell ref="L1280:M1280"/>
    <mergeCell ref="N1280:O1280"/>
    <mergeCell ref="B1281:C1281"/>
    <mergeCell ref="D1281:E1281"/>
    <mergeCell ref="F1281:G1281"/>
    <mergeCell ref="H1281:I1281"/>
    <mergeCell ref="J1281:K1281"/>
    <mergeCell ref="L1281:M1281"/>
    <mergeCell ref="N1281:O1281"/>
    <mergeCell ref="B1282:C1282"/>
    <mergeCell ref="D1282:E1282"/>
    <mergeCell ref="F1282:G1282"/>
    <mergeCell ref="H1282:I1282"/>
    <mergeCell ref="J1282:K1282"/>
    <mergeCell ref="L1282:M1282"/>
    <mergeCell ref="N1282:O1282"/>
    <mergeCell ref="B1283:C1283"/>
    <mergeCell ref="D1283:E1283"/>
    <mergeCell ref="F1283:G1283"/>
    <mergeCell ref="H1283:I1283"/>
    <mergeCell ref="J1283:K1283"/>
    <mergeCell ref="L1283:M1283"/>
    <mergeCell ref="N1283:O1283"/>
    <mergeCell ref="B1284:C1284"/>
    <mergeCell ref="D1284:E1284"/>
    <mergeCell ref="F1284:G1284"/>
    <mergeCell ref="H1284:I1284"/>
    <mergeCell ref="J1284:K1284"/>
    <mergeCell ref="L1284:M1284"/>
    <mergeCell ref="N1284:O1284"/>
    <mergeCell ref="B1285:C1285"/>
    <mergeCell ref="D1285:E1285"/>
    <mergeCell ref="F1285:G1285"/>
    <mergeCell ref="H1285:I1285"/>
    <mergeCell ref="J1285:K1285"/>
    <mergeCell ref="L1285:M1285"/>
    <mergeCell ref="N1285:O1285"/>
    <mergeCell ref="B1286:C1286"/>
    <mergeCell ref="D1286:E1286"/>
    <mergeCell ref="F1286:G1286"/>
    <mergeCell ref="H1286:I1286"/>
    <mergeCell ref="J1286:K1286"/>
    <mergeCell ref="L1286:M1286"/>
    <mergeCell ref="N1286:O1286"/>
    <mergeCell ref="B1287:C1287"/>
    <mergeCell ref="D1287:E1287"/>
    <mergeCell ref="F1287:G1287"/>
    <mergeCell ref="H1287:I1287"/>
    <mergeCell ref="J1287:K1287"/>
    <mergeCell ref="L1287:M1287"/>
    <mergeCell ref="N1287:O1287"/>
    <mergeCell ref="B1288:C1288"/>
    <mergeCell ref="D1288:E1288"/>
    <mergeCell ref="F1288:G1288"/>
    <mergeCell ref="H1288:I1288"/>
    <mergeCell ref="J1288:K1288"/>
    <mergeCell ref="L1288:M1288"/>
    <mergeCell ref="N1288:O1288"/>
    <mergeCell ref="B1289:C1289"/>
    <mergeCell ref="D1289:E1289"/>
    <mergeCell ref="F1289:G1289"/>
    <mergeCell ref="H1289:I1289"/>
    <mergeCell ref="J1289:K1289"/>
    <mergeCell ref="L1289:M1289"/>
    <mergeCell ref="N1289:O1289"/>
    <mergeCell ref="B1290:C1290"/>
    <mergeCell ref="D1290:E1290"/>
    <mergeCell ref="F1290:G1290"/>
    <mergeCell ref="H1290:I1290"/>
    <mergeCell ref="J1290:K1290"/>
    <mergeCell ref="L1290:M1290"/>
    <mergeCell ref="N1290:O1290"/>
    <mergeCell ref="B1291:C1291"/>
    <mergeCell ref="D1291:E1291"/>
    <mergeCell ref="F1291:G1291"/>
    <mergeCell ref="H1291:I1291"/>
    <mergeCell ref="J1291:K1291"/>
    <mergeCell ref="L1291:M1291"/>
    <mergeCell ref="N1291:O1291"/>
    <mergeCell ref="B1292:C1292"/>
    <mergeCell ref="D1292:E1292"/>
    <mergeCell ref="F1292:G1292"/>
    <mergeCell ref="H1292:I1292"/>
    <mergeCell ref="J1292:K1292"/>
    <mergeCell ref="L1292:M1292"/>
    <mergeCell ref="N1292:O1292"/>
    <mergeCell ref="B1293:C1293"/>
    <mergeCell ref="D1293:E1293"/>
    <mergeCell ref="F1293:G1293"/>
    <mergeCell ref="H1293:I1293"/>
    <mergeCell ref="J1293:K1293"/>
    <mergeCell ref="L1293:M1293"/>
    <mergeCell ref="N1293:O1293"/>
    <mergeCell ref="B1294:C1294"/>
    <mergeCell ref="D1294:E1294"/>
    <mergeCell ref="F1294:G1294"/>
    <mergeCell ref="H1294:I1294"/>
    <mergeCell ref="J1294:K1294"/>
    <mergeCell ref="L1294:M1294"/>
    <mergeCell ref="N1294:O1294"/>
    <mergeCell ref="B1295:C1295"/>
    <mergeCell ref="D1295:E1295"/>
    <mergeCell ref="F1295:G1295"/>
    <mergeCell ref="H1295:I1295"/>
    <mergeCell ref="J1295:K1295"/>
    <mergeCell ref="L1295:M1295"/>
    <mergeCell ref="N1295:O1295"/>
    <mergeCell ref="B1296:C1296"/>
    <mergeCell ref="D1296:E1296"/>
    <mergeCell ref="F1296:G1296"/>
    <mergeCell ref="H1296:I1296"/>
    <mergeCell ref="J1296:K1296"/>
    <mergeCell ref="L1296:M1296"/>
    <mergeCell ref="N1296:O1296"/>
    <mergeCell ref="B1297:C1297"/>
    <mergeCell ref="D1297:E1297"/>
    <mergeCell ref="F1297:G1297"/>
    <mergeCell ref="H1297:I1297"/>
    <mergeCell ref="J1297:K1297"/>
    <mergeCell ref="L1297:M1297"/>
    <mergeCell ref="N1297:O1297"/>
    <mergeCell ref="B1298:C1298"/>
    <mergeCell ref="D1298:E1298"/>
    <mergeCell ref="F1298:G1298"/>
    <mergeCell ref="H1298:I1298"/>
    <mergeCell ref="J1298:K1298"/>
    <mergeCell ref="L1298:M1298"/>
    <mergeCell ref="N1298:O1298"/>
    <mergeCell ref="B1299:C1299"/>
    <mergeCell ref="D1299:E1299"/>
    <mergeCell ref="F1299:G1299"/>
    <mergeCell ref="H1299:I1299"/>
    <mergeCell ref="J1299:K1299"/>
    <mergeCell ref="L1299:M1299"/>
    <mergeCell ref="N1299:O1299"/>
    <mergeCell ref="B1300:C1300"/>
    <mergeCell ref="D1300:E1300"/>
    <mergeCell ref="F1300:G1300"/>
    <mergeCell ref="H1300:I1300"/>
    <mergeCell ref="J1300:K1300"/>
    <mergeCell ref="L1300:M1300"/>
    <mergeCell ref="N1300:O1300"/>
    <mergeCell ref="B1301:C1301"/>
    <mergeCell ref="D1301:E1301"/>
    <mergeCell ref="F1301:G1301"/>
    <mergeCell ref="H1301:I1301"/>
    <mergeCell ref="J1301:K1301"/>
    <mergeCell ref="L1301:M1301"/>
    <mergeCell ref="N1301:O1301"/>
    <mergeCell ref="B1302:C1302"/>
    <mergeCell ref="D1302:E1302"/>
    <mergeCell ref="F1302:G1302"/>
    <mergeCell ref="H1302:I1302"/>
    <mergeCell ref="J1302:K1302"/>
    <mergeCell ref="L1302:M1302"/>
    <mergeCell ref="N1302:O1302"/>
    <mergeCell ref="B1303:C1303"/>
    <mergeCell ref="D1303:E1303"/>
    <mergeCell ref="F1303:G1303"/>
    <mergeCell ref="H1303:I1303"/>
    <mergeCell ref="J1303:K1303"/>
    <mergeCell ref="L1303:M1303"/>
    <mergeCell ref="N1303:O1303"/>
    <mergeCell ref="B1304:C1304"/>
    <mergeCell ref="D1304:E1304"/>
    <mergeCell ref="F1304:G1304"/>
    <mergeCell ref="H1304:I1304"/>
    <mergeCell ref="J1304:K1304"/>
    <mergeCell ref="L1304:M1304"/>
    <mergeCell ref="N1304:O1304"/>
    <mergeCell ref="B1305:C1305"/>
    <mergeCell ref="D1305:E1305"/>
    <mergeCell ref="F1305:G1305"/>
    <mergeCell ref="H1305:I1305"/>
    <mergeCell ref="J1305:K1305"/>
    <mergeCell ref="L1305:M1305"/>
    <mergeCell ref="N1305:O1305"/>
    <mergeCell ref="B1306:C1306"/>
    <mergeCell ref="D1306:E1306"/>
    <mergeCell ref="F1306:G1306"/>
    <mergeCell ref="H1306:I1306"/>
    <mergeCell ref="J1306:K1306"/>
    <mergeCell ref="L1306:M1306"/>
    <mergeCell ref="N1306:O1306"/>
    <mergeCell ref="B1307:C1307"/>
    <mergeCell ref="D1307:E1307"/>
    <mergeCell ref="F1307:G1307"/>
    <mergeCell ref="H1307:I1307"/>
    <mergeCell ref="J1307:K1307"/>
    <mergeCell ref="L1307:M1307"/>
    <mergeCell ref="N1307:O1307"/>
    <mergeCell ref="B1308:C1308"/>
    <mergeCell ref="D1308:E1308"/>
    <mergeCell ref="F1308:G1308"/>
    <mergeCell ref="H1308:I1308"/>
    <mergeCell ref="J1308:K1308"/>
    <mergeCell ref="L1308:M1308"/>
    <mergeCell ref="N1308:O1308"/>
    <mergeCell ref="B1309:C1309"/>
    <mergeCell ref="D1309:E1309"/>
    <mergeCell ref="F1309:G1309"/>
    <mergeCell ref="H1309:I1309"/>
    <mergeCell ref="J1309:K1309"/>
    <mergeCell ref="L1309:M1309"/>
    <mergeCell ref="N1309:O1309"/>
    <mergeCell ref="B1310:C1310"/>
    <mergeCell ref="D1310:E1310"/>
    <mergeCell ref="F1310:G1310"/>
    <mergeCell ref="H1310:I1310"/>
    <mergeCell ref="J1310:K1310"/>
    <mergeCell ref="L1310:M1310"/>
    <mergeCell ref="N1310:O1310"/>
    <mergeCell ref="B1311:C1311"/>
    <mergeCell ref="D1311:E1311"/>
    <mergeCell ref="F1311:G1311"/>
    <mergeCell ref="H1311:I1311"/>
    <mergeCell ref="J1311:K1311"/>
    <mergeCell ref="L1311:M1311"/>
    <mergeCell ref="N1311:O1311"/>
    <mergeCell ref="B1312:C1312"/>
    <mergeCell ref="D1312:E1312"/>
    <mergeCell ref="F1312:G1312"/>
    <mergeCell ref="H1312:I1312"/>
    <mergeCell ref="J1312:K1312"/>
    <mergeCell ref="L1312:M1312"/>
    <mergeCell ref="N1312:O1312"/>
    <mergeCell ref="B1313:C1313"/>
    <mergeCell ref="D1313:E1313"/>
    <mergeCell ref="F1313:G1313"/>
    <mergeCell ref="H1313:I1313"/>
    <mergeCell ref="J1313:K1313"/>
    <mergeCell ref="L1313:M1313"/>
    <mergeCell ref="N1313:O1313"/>
    <mergeCell ref="B1314:C1314"/>
    <mergeCell ref="D1314:E1314"/>
    <mergeCell ref="F1314:G1314"/>
    <mergeCell ref="H1314:I1314"/>
    <mergeCell ref="J1314:K1314"/>
    <mergeCell ref="L1314:M1314"/>
    <mergeCell ref="N1314:O1314"/>
    <mergeCell ref="B1315:C1315"/>
    <mergeCell ref="D1315:E1315"/>
    <mergeCell ref="F1315:G1315"/>
    <mergeCell ref="H1315:I1315"/>
    <mergeCell ref="J1315:K1315"/>
    <mergeCell ref="L1315:M1315"/>
    <mergeCell ref="N1315:O1315"/>
    <mergeCell ref="B1316:C1316"/>
    <mergeCell ref="D1316:E1316"/>
    <mergeCell ref="F1316:G1316"/>
    <mergeCell ref="H1316:I1316"/>
    <mergeCell ref="J1316:K1316"/>
    <mergeCell ref="L1316:M1316"/>
    <mergeCell ref="N1316:O1316"/>
    <mergeCell ref="B1317:C1317"/>
    <mergeCell ref="D1317:E1317"/>
    <mergeCell ref="F1317:G1317"/>
    <mergeCell ref="H1317:I1317"/>
    <mergeCell ref="J1317:K1317"/>
    <mergeCell ref="L1317:M1317"/>
    <mergeCell ref="N1317:O1317"/>
    <mergeCell ref="B1318:C1318"/>
    <mergeCell ref="D1318:E1318"/>
    <mergeCell ref="F1318:G1318"/>
    <mergeCell ref="H1318:I1318"/>
    <mergeCell ref="J1318:K1318"/>
    <mergeCell ref="L1318:M1318"/>
    <mergeCell ref="N1318:O1318"/>
    <mergeCell ref="B1319:C1319"/>
    <mergeCell ref="D1319:E1319"/>
    <mergeCell ref="F1319:G1319"/>
    <mergeCell ref="H1319:I1319"/>
    <mergeCell ref="J1319:K1319"/>
    <mergeCell ref="L1319:M1319"/>
    <mergeCell ref="N1319:O1319"/>
    <mergeCell ref="B1320:C1320"/>
    <mergeCell ref="D1320:E1320"/>
    <mergeCell ref="F1320:G1320"/>
    <mergeCell ref="H1320:I1320"/>
    <mergeCell ref="J1320:K1320"/>
    <mergeCell ref="L1320:M1320"/>
    <mergeCell ref="N1320:O1320"/>
    <mergeCell ref="B1321:C1321"/>
    <mergeCell ref="D1321:E1321"/>
    <mergeCell ref="F1321:G1321"/>
    <mergeCell ref="H1321:I1321"/>
    <mergeCell ref="J1321:K1321"/>
    <mergeCell ref="L1321:M1321"/>
    <mergeCell ref="N1321:O1321"/>
    <mergeCell ref="B1322:C1322"/>
    <mergeCell ref="D1322:E1322"/>
    <mergeCell ref="F1322:G1322"/>
    <mergeCell ref="H1322:I1322"/>
    <mergeCell ref="J1322:K1322"/>
    <mergeCell ref="L1322:M1322"/>
    <mergeCell ref="N1322:O1322"/>
    <mergeCell ref="B1323:C1323"/>
    <mergeCell ref="D1323:E1323"/>
    <mergeCell ref="F1323:G1323"/>
    <mergeCell ref="H1323:I1323"/>
    <mergeCell ref="J1323:K1323"/>
    <mergeCell ref="L1323:M1323"/>
    <mergeCell ref="N1323:O1323"/>
    <mergeCell ref="B1324:C1324"/>
    <mergeCell ref="D1324:E1324"/>
    <mergeCell ref="F1324:G1324"/>
    <mergeCell ref="H1324:I1324"/>
    <mergeCell ref="J1324:K1324"/>
    <mergeCell ref="L1324:M1324"/>
    <mergeCell ref="N1324:O1324"/>
    <mergeCell ref="B1325:C1325"/>
    <mergeCell ref="D1325:E1325"/>
    <mergeCell ref="F1325:G1325"/>
    <mergeCell ref="H1325:I1325"/>
    <mergeCell ref="J1325:K1325"/>
    <mergeCell ref="L1325:M1325"/>
    <mergeCell ref="N1325:O1325"/>
    <mergeCell ref="B1326:C1326"/>
    <mergeCell ref="D1326:E1326"/>
    <mergeCell ref="F1326:G1326"/>
    <mergeCell ref="H1326:I1326"/>
    <mergeCell ref="J1326:K1326"/>
    <mergeCell ref="L1326:M1326"/>
    <mergeCell ref="N1326:O1326"/>
    <mergeCell ref="B1327:C1327"/>
    <mergeCell ref="D1327:E1327"/>
    <mergeCell ref="F1327:G1327"/>
    <mergeCell ref="H1327:I1327"/>
    <mergeCell ref="J1327:K1327"/>
    <mergeCell ref="L1327:M1327"/>
    <mergeCell ref="N1327:O1327"/>
    <mergeCell ref="B1328:C1328"/>
    <mergeCell ref="D1328:E1328"/>
    <mergeCell ref="F1328:G1328"/>
    <mergeCell ref="H1328:I1328"/>
    <mergeCell ref="J1328:K1328"/>
    <mergeCell ref="L1328:M1328"/>
    <mergeCell ref="N1328:O1328"/>
    <mergeCell ref="B1329:C1329"/>
    <mergeCell ref="D1329:E1329"/>
    <mergeCell ref="F1329:G1329"/>
    <mergeCell ref="H1329:I1329"/>
    <mergeCell ref="J1329:K1329"/>
    <mergeCell ref="L1329:M1329"/>
    <mergeCell ref="N1329:O1329"/>
    <mergeCell ref="B1330:C1330"/>
    <mergeCell ref="D1330:E1330"/>
    <mergeCell ref="F1330:G1330"/>
    <mergeCell ref="H1330:I1330"/>
    <mergeCell ref="J1330:K1330"/>
    <mergeCell ref="L1330:M1330"/>
    <mergeCell ref="N1330:O1330"/>
    <mergeCell ref="B1331:C1331"/>
    <mergeCell ref="D1331:E1331"/>
    <mergeCell ref="F1331:G1331"/>
    <mergeCell ref="H1331:I1331"/>
    <mergeCell ref="J1331:K1331"/>
    <mergeCell ref="L1331:M1331"/>
    <mergeCell ref="N1331:O1331"/>
    <mergeCell ref="B1332:C1332"/>
    <mergeCell ref="D1332:E1332"/>
    <mergeCell ref="F1332:G1332"/>
    <mergeCell ref="H1332:I1332"/>
    <mergeCell ref="J1332:K1332"/>
    <mergeCell ref="L1332:M1332"/>
    <mergeCell ref="N1332:O1332"/>
    <mergeCell ref="B1333:C1333"/>
    <mergeCell ref="D1333:E1333"/>
    <mergeCell ref="F1333:G1333"/>
    <mergeCell ref="H1333:I1333"/>
    <mergeCell ref="J1333:K1333"/>
    <mergeCell ref="L1333:M1333"/>
    <mergeCell ref="N1333:O1333"/>
    <mergeCell ref="B1334:C1334"/>
    <mergeCell ref="D1334:E1334"/>
    <mergeCell ref="F1334:G1334"/>
    <mergeCell ref="H1334:I1334"/>
    <mergeCell ref="J1334:K1334"/>
    <mergeCell ref="L1334:M1334"/>
    <mergeCell ref="N1334:O1334"/>
    <mergeCell ref="B1335:C1335"/>
    <mergeCell ref="D1335:E1335"/>
    <mergeCell ref="F1335:G1335"/>
    <mergeCell ref="H1335:I1335"/>
    <mergeCell ref="J1335:K1335"/>
    <mergeCell ref="L1335:M1335"/>
    <mergeCell ref="N1335:O1335"/>
    <mergeCell ref="B1336:C1336"/>
    <mergeCell ref="D1336:E1336"/>
    <mergeCell ref="F1336:G1336"/>
    <mergeCell ref="H1336:I1336"/>
    <mergeCell ref="J1336:K1336"/>
    <mergeCell ref="L1336:M1336"/>
    <mergeCell ref="N1336:O1336"/>
    <mergeCell ref="B1337:C1337"/>
    <mergeCell ref="D1337:E1337"/>
    <mergeCell ref="F1337:G1337"/>
    <mergeCell ref="H1337:I1337"/>
    <mergeCell ref="J1337:K1337"/>
    <mergeCell ref="L1337:M1337"/>
    <mergeCell ref="N1337:O1337"/>
    <mergeCell ref="B1338:C1338"/>
    <mergeCell ref="D1338:E1338"/>
    <mergeCell ref="F1338:G1338"/>
    <mergeCell ref="H1338:I1338"/>
    <mergeCell ref="J1338:K1338"/>
    <mergeCell ref="L1338:M1338"/>
    <mergeCell ref="N1338:O1338"/>
    <mergeCell ref="B1339:C1339"/>
    <mergeCell ref="D1339:E1339"/>
    <mergeCell ref="F1339:G1339"/>
    <mergeCell ref="H1339:I1339"/>
    <mergeCell ref="J1339:K1339"/>
    <mergeCell ref="L1339:M1339"/>
    <mergeCell ref="N1339:O1339"/>
    <mergeCell ref="B1340:C1340"/>
    <mergeCell ref="D1340:E1340"/>
    <mergeCell ref="F1340:G1340"/>
    <mergeCell ref="H1340:I1340"/>
    <mergeCell ref="J1340:K1340"/>
    <mergeCell ref="L1340:M1340"/>
    <mergeCell ref="N1340:O1340"/>
    <mergeCell ref="B1341:C1341"/>
    <mergeCell ref="D1341:E1341"/>
    <mergeCell ref="F1341:G1341"/>
    <mergeCell ref="H1341:I1341"/>
    <mergeCell ref="J1341:K1341"/>
    <mergeCell ref="L1341:M1341"/>
    <mergeCell ref="N1341:O1341"/>
    <mergeCell ref="B1342:C1342"/>
    <mergeCell ref="D1342:E1342"/>
    <mergeCell ref="F1342:G1342"/>
    <mergeCell ref="H1342:I1342"/>
    <mergeCell ref="J1342:K1342"/>
    <mergeCell ref="L1342:M1342"/>
    <mergeCell ref="N1342:O1342"/>
    <mergeCell ref="B1343:C1343"/>
    <mergeCell ref="D1343:E1343"/>
    <mergeCell ref="F1343:G1343"/>
    <mergeCell ref="H1343:I1343"/>
    <mergeCell ref="J1343:K1343"/>
    <mergeCell ref="L1343:M1343"/>
    <mergeCell ref="N1343:O1343"/>
    <mergeCell ref="B1344:C1344"/>
    <mergeCell ref="D1344:E1344"/>
    <mergeCell ref="F1344:G1344"/>
    <mergeCell ref="H1344:I1344"/>
    <mergeCell ref="J1344:K1344"/>
    <mergeCell ref="L1344:M1344"/>
    <mergeCell ref="N1344:O1344"/>
    <mergeCell ref="B1345:C1345"/>
    <mergeCell ref="D1345:E1345"/>
    <mergeCell ref="F1345:G1345"/>
    <mergeCell ref="H1345:I1345"/>
    <mergeCell ref="J1345:K1345"/>
    <mergeCell ref="L1345:M1345"/>
    <mergeCell ref="N1345:O1345"/>
    <mergeCell ref="B1346:C1346"/>
    <mergeCell ref="D1346:E1346"/>
    <mergeCell ref="F1346:G1346"/>
    <mergeCell ref="H1346:I1346"/>
    <mergeCell ref="J1346:K1346"/>
    <mergeCell ref="L1346:M1346"/>
    <mergeCell ref="N1346:O1346"/>
    <mergeCell ref="B1347:C1347"/>
    <mergeCell ref="D1347:E1347"/>
    <mergeCell ref="F1347:G1347"/>
    <mergeCell ref="H1347:I1347"/>
    <mergeCell ref="J1347:K1347"/>
    <mergeCell ref="L1347:M1347"/>
    <mergeCell ref="N1347:O1347"/>
    <mergeCell ref="B1348:C1348"/>
    <mergeCell ref="D1348:E1348"/>
    <mergeCell ref="F1348:G1348"/>
    <mergeCell ref="H1348:I1348"/>
    <mergeCell ref="J1348:K1348"/>
    <mergeCell ref="L1348:M1348"/>
    <mergeCell ref="N1348:O1348"/>
    <mergeCell ref="B1349:C1349"/>
    <mergeCell ref="D1349:E1349"/>
    <mergeCell ref="F1349:G1349"/>
    <mergeCell ref="H1349:I1349"/>
    <mergeCell ref="J1349:K1349"/>
    <mergeCell ref="L1349:M1349"/>
    <mergeCell ref="N1349:O1349"/>
    <mergeCell ref="B1350:C1350"/>
    <mergeCell ref="D1350:E1350"/>
    <mergeCell ref="F1350:G1350"/>
    <mergeCell ref="H1350:I1350"/>
    <mergeCell ref="J1350:K1350"/>
    <mergeCell ref="L1350:M1350"/>
    <mergeCell ref="N1350:O1350"/>
    <mergeCell ref="B1351:C1351"/>
    <mergeCell ref="D1351:E1351"/>
    <mergeCell ref="F1351:G1351"/>
    <mergeCell ref="H1351:I1351"/>
    <mergeCell ref="J1351:K1351"/>
    <mergeCell ref="L1351:M1351"/>
    <mergeCell ref="N1351:O1351"/>
    <mergeCell ref="B1352:C1352"/>
    <mergeCell ref="D1352:E1352"/>
    <mergeCell ref="F1352:G1352"/>
    <mergeCell ref="H1352:I1352"/>
    <mergeCell ref="J1352:K1352"/>
    <mergeCell ref="L1352:M1352"/>
    <mergeCell ref="N1352:O1352"/>
    <mergeCell ref="B1353:C1353"/>
    <mergeCell ref="D1353:E1353"/>
    <mergeCell ref="F1353:G1353"/>
    <mergeCell ref="H1353:I1353"/>
    <mergeCell ref="J1353:K1353"/>
    <mergeCell ref="L1353:M1353"/>
    <mergeCell ref="N1353:O1353"/>
    <mergeCell ref="B1354:C1354"/>
    <mergeCell ref="D1354:E1354"/>
    <mergeCell ref="F1354:G1354"/>
    <mergeCell ref="H1354:I1354"/>
    <mergeCell ref="J1354:K1354"/>
    <mergeCell ref="L1354:M1354"/>
    <mergeCell ref="N1354:O1354"/>
    <mergeCell ref="B1355:C1355"/>
    <mergeCell ref="D1355:E1355"/>
    <mergeCell ref="F1355:G1355"/>
    <mergeCell ref="H1355:I1355"/>
    <mergeCell ref="J1355:K1355"/>
    <mergeCell ref="L1355:M1355"/>
    <mergeCell ref="N1355:O1355"/>
    <mergeCell ref="B1356:C1356"/>
    <mergeCell ref="D1356:E1356"/>
    <mergeCell ref="F1356:G1356"/>
    <mergeCell ref="H1356:I1356"/>
    <mergeCell ref="J1356:K1356"/>
    <mergeCell ref="L1356:M1356"/>
    <mergeCell ref="N1356:O1356"/>
    <mergeCell ref="B1357:C1357"/>
    <mergeCell ref="D1357:E1357"/>
    <mergeCell ref="F1357:G1357"/>
    <mergeCell ref="H1357:I1357"/>
    <mergeCell ref="J1357:K1357"/>
    <mergeCell ref="L1357:M1357"/>
    <mergeCell ref="N1357:O1357"/>
    <mergeCell ref="B1358:C1358"/>
    <mergeCell ref="D1358:E1358"/>
    <mergeCell ref="F1358:G1358"/>
    <mergeCell ref="H1358:I1358"/>
    <mergeCell ref="J1358:K1358"/>
    <mergeCell ref="L1358:M1358"/>
    <mergeCell ref="N1358:O1358"/>
    <mergeCell ref="B1359:C1359"/>
    <mergeCell ref="D1359:E1359"/>
    <mergeCell ref="F1359:G1359"/>
    <mergeCell ref="H1359:I1359"/>
    <mergeCell ref="J1359:K1359"/>
    <mergeCell ref="L1359:M1359"/>
    <mergeCell ref="N1359:O1359"/>
    <mergeCell ref="B1360:C1360"/>
    <mergeCell ref="D1360:E1360"/>
    <mergeCell ref="F1360:G1360"/>
    <mergeCell ref="H1360:I1360"/>
    <mergeCell ref="J1360:K1360"/>
    <mergeCell ref="L1360:M1360"/>
    <mergeCell ref="N1360:O1360"/>
    <mergeCell ref="B1361:C1361"/>
    <mergeCell ref="D1361:E1361"/>
    <mergeCell ref="F1361:G1361"/>
    <mergeCell ref="H1361:I1361"/>
    <mergeCell ref="J1361:K1361"/>
    <mergeCell ref="L1361:M1361"/>
    <mergeCell ref="N1361:O1361"/>
    <mergeCell ref="B1362:C1362"/>
    <mergeCell ref="D1362:E1362"/>
    <mergeCell ref="F1362:G1362"/>
    <mergeCell ref="H1362:I1362"/>
    <mergeCell ref="J1362:K1362"/>
    <mergeCell ref="L1362:M1362"/>
    <mergeCell ref="N1362:O1362"/>
    <mergeCell ref="B1363:C1363"/>
    <mergeCell ref="D1363:E1363"/>
    <mergeCell ref="F1363:G1363"/>
    <mergeCell ref="H1363:I1363"/>
    <mergeCell ref="J1363:K1363"/>
    <mergeCell ref="L1363:M1363"/>
    <mergeCell ref="N1363:O1363"/>
    <mergeCell ref="B1364:C1364"/>
    <mergeCell ref="D1364:E1364"/>
    <mergeCell ref="F1364:G1364"/>
    <mergeCell ref="H1364:I1364"/>
    <mergeCell ref="J1364:K1364"/>
    <mergeCell ref="L1364:M1364"/>
    <mergeCell ref="N1364:O1364"/>
    <mergeCell ref="B1365:C1365"/>
    <mergeCell ref="D1365:E1365"/>
    <mergeCell ref="F1365:G1365"/>
    <mergeCell ref="H1365:I1365"/>
    <mergeCell ref="J1365:K1365"/>
    <mergeCell ref="L1365:M1365"/>
    <mergeCell ref="N1365:O1365"/>
    <mergeCell ref="B1366:C1366"/>
    <mergeCell ref="D1366:E1366"/>
    <mergeCell ref="F1366:G1366"/>
    <mergeCell ref="H1366:I1366"/>
    <mergeCell ref="J1366:K1366"/>
    <mergeCell ref="L1366:M1366"/>
    <mergeCell ref="N1366:O1366"/>
    <mergeCell ref="B1367:C1367"/>
    <mergeCell ref="D1367:E1367"/>
    <mergeCell ref="F1367:G1367"/>
    <mergeCell ref="H1367:I1367"/>
    <mergeCell ref="J1367:K1367"/>
    <mergeCell ref="L1367:M1367"/>
    <mergeCell ref="N1367:O1367"/>
    <mergeCell ref="B1368:C1368"/>
    <mergeCell ref="D1368:E1368"/>
    <mergeCell ref="F1368:G1368"/>
    <mergeCell ref="H1368:I1368"/>
    <mergeCell ref="J1368:K1368"/>
    <mergeCell ref="L1368:M1368"/>
    <mergeCell ref="N1368:O1368"/>
    <mergeCell ref="B1369:C1369"/>
    <mergeCell ref="D1369:E1369"/>
    <mergeCell ref="F1369:G1369"/>
    <mergeCell ref="H1369:I1369"/>
    <mergeCell ref="J1369:K1369"/>
    <mergeCell ref="L1369:M1369"/>
    <mergeCell ref="N1369:O1369"/>
    <mergeCell ref="B1370:C1370"/>
    <mergeCell ref="D1370:E1370"/>
    <mergeCell ref="F1370:G1370"/>
    <mergeCell ref="H1370:I1370"/>
    <mergeCell ref="J1370:K1370"/>
    <mergeCell ref="L1370:M1370"/>
    <mergeCell ref="N1370:O1370"/>
    <mergeCell ref="B1371:C1371"/>
    <mergeCell ref="D1371:E1371"/>
    <mergeCell ref="F1371:G1371"/>
    <mergeCell ref="H1371:I1371"/>
    <mergeCell ref="J1371:K1371"/>
    <mergeCell ref="L1371:M1371"/>
    <mergeCell ref="N1371:O1371"/>
    <mergeCell ref="B1372:C1372"/>
    <mergeCell ref="D1372:E1372"/>
    <mergeCell ref="F1372:G1372"/>
    <mergeCell ref="H1372:I1372"/>
    <mergeCell ref="J1372:K1372"/>
    <mergeCell ref="L1372:M1372"/>
    <mergeCell ref="N1372:O1372"/>
    <mergeCell ref="B1373:C1373"/>
    <mergeCell ref="D1373:E1373"/>
    <mergeCell ref="F1373:G1373"/>
    <mergeCell ref="H1373:I1373"/>
    <mergeCell ref="J1373:K1373"/>
    <mergeCell ref="L1373:M1373"/>
    <mergeCell ref="N1373:O1373"/>
    <mergeCell ref="B1374:C1374"/>
    <mergeCell ref="D1374:E1374"/>
    <mergeCell ref="F1374:G1374"/>
    <mergeCell ref="H1374:I1374"/>
    <mergeCell ref="J1374:K1374"/>
    <mergeCell ref="L1374:M1374"/>
    <mergeCell ref="N1374:O1374"/>
    <mergeCell ref="B1375:C1375"/>
    <mergeCell ref="D1375:E1375"/>
    <mergeCell ref="F1375:G1375"/>
    <mergeCell ref="H1375:I1375"/>
    <mergeCell ref="J1375:K1375"/>
    <mergeCell ref="L1375:M1375"/>
    <mergeCell ref="N1375:O1375"/>
    <mergeCell ref="B1376:C1376"/>
    <mergeCell ref="D1376:E1376"/>
    <mergeCell ref="F1376:G1376"/>
    <mergeCell ref="H1376:I1376"/>
    <mergeCell ref="J1376:K1376"/>
    <mergeCell ref="L1376:M1376"/>
    <mergeCell ref="N1376:O1376"/>
    <mergeCell ref="B1377:C1377"/>
    <mergeCell ref="D1377:E1377"/>
    <mergeCell ref="F1377:G1377"/>
    <mergeCell ref="H1377:I1377"/>
    <mergeCell ref="J1377:K1377"/>
    <mergeCell ref="L1377:M1377"/>
    <mergeCell ref="N1377:O1377"/>
    <mergeCell ref="B1378:C1378"/>
    <mergeCell ref="D1378:E1378"/>
    <mergeCell ref="F1378:G1378"/>
    <mergeCell ref="H1378:I1378"/>
    <mergeCell ref="J1378:K1378"/>
    <mergeCell ref="L1378:M1378"/>
    <mergeCell ref="N1378:O1378"/>
    <mergeCell ref="B1379:C1379"/>
    <mergeCell ref="D1379:E1379"/>
    <mergeCell ref="F1379:G1379"/>
    <mergeCell ref="H1379:I1379"/>
    <mergeCell ref="J1379:K1379"/>
    <mergeCell ref="L1379:M1379"/>
    <mergeCell ref="N1379:O1379"/>
    <mergeCell ref="B1380:C1380"/>
    <mergeCell ref="D1380:E1380"/>
    <mergeCell ref="F1380:G1380"/>
    <mergeCell ref="H1380:I1380"/>
    <mergeCell ref="J1380:K1380"/>
    <mergeCell ref="L1380:M1380"/>
    <mergeCell ref="N1380:O1380"/>
    <mergeCell ref="B1381:C1381"/>
    <mergeCell ref="D1381:E1381"/>
    <mergeCell ref="F1381:G1381"/>
    <mergeCell ref="H1381:I1381"/>
    <mergeCell ref="J1381:K1381"/>
    <mergeCell ref="L1381:M1381"/>
    <mergeCell ref="N1381:O1381"/>
    <mergeCell ref="B1382:C1382"/>
    <mergeCell ref="D1382:E1382"/>
    <mergeCell ref="F1382:G1382"/>
    <mergeCell ref="H1382:I1382"/>
    <mergeCell ref="J1382:K1382"/>
    <mergeCell ref="L1382:M1382"/>
    <mergeCell ref="N1382:O1382"/>
    <mergeCell ref="B1383:C1383"/>
    <mergeCell ref="D1383:E1383"/>
    <mergeCell ref="F1383:G1383"/>
    <mergeCell ref="H1383:I1383"/>
    <mergeCell ref="J1383:K1383"/>
    <mergeCell ref="L1383:M1383"/>
    <mergeCell ref="N1383:O1383"/>
    <mergeCell ref="B1384:C1384"/>
    <mergeCell ref="D1384:E1384"/>
    <mergeCell ref="F1384:G1384"/>
    <mergeCell ref="H1384:I1384"/>
    <mergeCell ref="J1384:K1384"/>
    <mergeCell ref="L1384:M1384"/>
    <mergeCell ref="N1384:O1384"/>
    <mergeCell ref="B1385:C1385"/>
    <mergeCell ref="D1385:E1385"/>
    <mergeCell ref="F1385:G1385"/>
    <mergeCell ref="H1385:I1385"/>
    <mergeCell ref="J1385:K1385"/>
    <mergeCell ref="L1385:M1385"/>
    <mergeCell ref="N1385:O1385"/>
    <mergeCell ref="B1386:C1386"/>
    <mergeCell ref="D1386:E1386"/>
    <mergeCell ref="F1386:G1386"/>
    <mergeCell ref="H1386:I1386"/>
    <mergeCell ref="J1386:K1386"/>
    <mergeCell ref="L1386:M1386"/>
    <mergeCell ref="N1386:O1386"/>
    <mergeCell ref="B1387:C1387"/>
    <mergeCell ref="D1387:E1387"/>
    <mergeCell ref="F1387:G1387"/>
    <mergeCell ref="H1387:I1387"/>
    <mergeCell ref="J1387:K1387"/>
    <mergeCell ref="L1387:M1387"/>
    <mergeCell ref="N1387:O1387"/>
    <mergeCell ref="B1388:C1388"/>
    <mergeCell ref="D1388:E1388"/>
    <mergeCell ref="F1388:G1388"/>
    <mergeCell ref="H1388:I1388"/>
    <mergeCell ref="J1388:K1388"/>
    <mergeCell ref="L1388:M1388"/>
    <mergeCell ref="N1388:O1388"/>
    <mergeCell ref="B1389:C1389"/>
    <mergeCell ref="D1389:E1389"/>
    <mergeCell ref="F1389:G1389"/>
    <mergeCell ref="H1389:I1389"/>
    <mergeCell ref="J1389:K1389"/>
    <mergeCell ref="L1389:M1389"/>
    <mergeCell ref="N1389:O1389"/>
    <mergeCell ref="B1390:C1390"/>
    <mergeCell ref="D1390:E1390"/>
    <mergeCell ref="F1390:G1390"/>
    <mergeCell ref="H1390:I1390"/>
    <mergeCell ref="J1390:K1390"/>
    <mergeCell ref="L1390:M1390"/>
    <mergeCell ref="N1390:O1390"/>
    <mergeCell ref="B1391:C1391"/>
    <mergeCell ref="D1391:E1391"/>
    <mergeCell ref="F1391:G1391"/>
    <mergeCell ref="H1391:I1391"/>
    <mergeCell ref="J1391:K1391"/>
    <mergeCell ref="L1391:M1391"/>
    <mergeCell ref="N1391:O1391"/>
    <mergeCell ref="B1392:C1392"/>
    <mergeCell ref="D1392:E1392"/>
    <mergeCell ref="F1392:G1392"/>
    <mergeCell ref="H1392:I1392"/>
    <mergeCell ref="J1392:K1392"/>
    <mergeCell ref="L1392:M1392"/>
    <mergeCell ref="N1392:O1392"/>
    <mergeCell ref="B1393:C1393"/>
    <mergeCell ref="D1393:E1393"/>
    <mergeCell ref="F1393:G1393"/>
    <mergeCell ref="H1393:I1393"/>
    <mergeCell ref="J1393:K1393"/>
    <mergeCell ref="L1393:M1393"/>
    <mergeCell ref="N1393:O1393"/>
    <mergeCell ref="B1394:C1394"/>
    <mergeCell ref="D1394:E1394"/>
    <mergeCell ref="F1394:G1394"/>
    <mergeCell ref="H1394:I1394"/>
    <mergeCell ref="J1394:K1394"/>
    <mergeCell ref="L1394:M1394"/>
    <mergeCell ref="N1394:O1394"/>
    <mergeCell ref="B1395:C1395"/>
    <mergeCell ref="D1395:E1395"/>
    <mergeCell ref="F1395:G1395"/>
    <mergeCell ref="H1395:I1395"/>
    <mergeCell ref="J1395:K1395"/>
    <mergeCell ref="L1395:M1395"/>
    <mergeCell ref="N1395:O1395"/>
    <mergeCell ref="B1396:C1396"/>
    <mergeCell ref="D1396:E1396"/>
    <mergeCell ref="F1396:G1396"/>
    <mergeCell ref="H1396:I1396"/>
    <mergeCell ref="J1396:K1396"/>
    <mergeCell ref="L1396:M1396"/>
    <mergeCell ref="N1396:O1396"/>
    <mergeCell ref="B1397:C1397"/>
    <mergeCell ref="D1397:E1397"/>
    <mergeCell ref="F1397:G1397"/>
    <mergeCell ref="H1397:I1397"/>
    <mergeCell ref="J1397:K1397"/>
    <mergeCell ref="L1397:M1397"/>
    <mergeCell ref="N1397:O1397"/>
    <mergeCell ref="B1398:C1398"/>
    <mergeCell ref="D1398:E1398"/>
    <mergeCell ref="F1398:G1398"/>
    <mergeCell ref="H1398:I1398"/>
    <mergeCell ref="J1398:K1398"/>
    <mergeCell ref="L1398:M1398"/>
    <mergeCell ref="N1398:O1398"/>
    <mergeCell ref="B1399:C1399"/>
    <mergeCell ref="D1399:E1399"/>
    <mergeCell ref="F1399:G1399"/>
    <mergeCell ref="H1399:I1399"/>
    <mergeCell ref="J1399:K1399"/>
    <mergeCell ref="L1399:M1399"/>
    <mergeCell ref="N1399:O1399"/>
    <mergeCell ref="B1400:C1400"/>
    <mergeCell ref="D1400:E1400"/>
    <mergeCell ref="F1400:G1400"/>
    <mergeCell ref="H1400:I1400"/>
    <mergeCell ref="J1400:K1400"/>
    <mergeCell ref="L1400:M1400"/>
    <mergeCell ref="N1400:O1400"/>
    <mergeCell ref="B1401:C1401"/>
    <mergeCell ref="D1401:E1401"/>
    <mergeCell ref="F1401:G1401"/>
    <mergeCell ref="H1401:I1401"/>
    <mergeCell ref="J1401:K1401"/>
    <mergeCell ref="L1401:M1401"/>
    <mergeCell ref="N1401:O1401"/>
    <mergeCell ref="B1402:C1402"/>
    <mergeCell ref="D1402:E1402"/>
    <mergeCell ref="F1402:G1402"/>
    <mergeCell ref="H1402:I1402"/>
    <mergeCell ref="J1402:K1402"/>
    <mergeCell ref="L1402:M1402"/>
    <mergeCell ref="N1402:O1402"/>
    <mergeCell ref="B1403:C1403"/>
    <mergeCell ref="D1403:E1403"/>
    <mergeCell ref="F1403:G1403"/>
    <mergeCell ref="H1403:I1403"/>
    <mergeCell ref="J1403:K1403"/>
    <mergeCell ref="L1403:M1403"/>
    <mergeCell ref="N1403:O1403"/>
    <mergeCell ref="B1404:C1404"/>
    <mergeCell ref="D1404:E1404"/>
    <mergeCell ref="F1404:G1404"/>
    <mergeCell ref="H1404:I1404"/>
    <mergeCell ref="J1404:K1404"/>
    <mergeCell ref="L1404:M1404"/>
    <mergeCell ref="N1404:O1404"/>
    <mergeCell ref="B1405:C1405"/>
    <mergeCell ref="D1405:E1405"/>
    <mergeCell ref="F1405:G1405"/>
    <mergeCell ref="H1405:I1405"/>
    <mergeCell ref="J1405:K1405"/>
    <mergeCell ref="L1405:M1405"/>
    <mergeCell ref="N1405:O1405"/>
    <mergeCell ref="B1406:C1406"/>
    <mergeCell ref="D1406:E1406"/>
    <mergeCell ref="F1406:G1406"/>
    <mergeCell ref="H1406:I1406"/>
    <mergeCell ref="J1406:K1406"/>
    <mergeCell ref="L1406:M1406"/>
    <mergeCell ref="N1406:O1406"/>
    <mergeCell ref="B1407:C1407"/>
    <mergeCell ref="D1407:E1407"/>
    <mergeCell ref="F1407:G1407"/>
    <mergeCell ref="H1407:I1407"/>
    <mergeCell ref="J1407:K1407"/>
    <mergeCell ref="L1407:M1407"/>
    <mergeCell ref="N1407:O1407"/>
    <mergeCell ref="B1408:C1408"/>
    <mergeCell ref="D1408:E1408"/>
    <mergeCell ref="F1408:G1408"/>
    <mergeCell ref="H1408:I1408"/>
    <mergeCell ref="J1408:K1408"/>
    <mergeCell ref="L1408:M1408"/>
    <mergeCell ref="N1408:O1408"/>
    <mergeCell ref="B1409:C1409"/>
    <mergeCell ref="D1409:E1409"/>
    <mergeCell ref="F1409:G1409"/>
    <mergeCell ref="H1409:I1409"/>
    <mergeCell ref="J1409:K1409"/>
    <mergeCell ref="L1409:M1409"/>
    <mergeCell ref="N1409:O1409"/>
    <mergeCell ref="B1410:C1410"/>
    <mergeCell ref="D1410:E1410"/>
    <mergeCell ref="F1410:G1410"/>
    <mergeCell ref="H1410:I1410"/>
    <mergeCell ref="J1410:K1410"/>
    <mergeCell ref="L1410:M1410"/>
    <mergeCell ref="N1410:O1410"/>
    <mergeCell ref="B1411:C1411"/>
    <mergeCell ref="D1411:E1411"/>
    <mergeCell ref="F1411:G1411"/>
    <mergeCell ref="H1411:I1411"/>
    <mergeCell ref="J1411:K1411"/>
    <mergeCell ref="L1411:M1411"/>
    <mergeCell ref="N1411:O1411"/>
    <mergeCell ref="B1412:C1412"/>
    <mergeCell ref="D1412:E1412"/>
    <mergeCell ref="F1412:G1412"/>
    <mergeCell ref="H1412:I1412"/>
    <mergeCell ref="J1412:K1412"/>
    <mergeCell ref="L1412:M1412"/>
    <mergeCell ref="N1412:O1412"/>
    <mergeCell ref="B1413:C1413"/>
    <mergeCell ref="D1413:E1413"/>
    <mergeCell ref="F1413:G1413"/>
    <mergeCell ref="H1413:I1413"/>
    <mergeCell ref="J1413:K1413"/>
    <mergeCell ref="L1413:M1413"/>
    <mergeCell ref="N1413:O1413"/>
    <mergeCell ref="B1414:C1414"/>
    <mergeCell ref="D1414:E1414"/>
    <mergeCell ref="F1414:G1414"/>
    <mergeCell ref="H1414:I1414"/>
    <mergeCell ref="J1414:K1414"/>
    <mergeCell ref="L1414:M1414"/>
    <mergeCell ref="N1414:O1414"/>
    <mergeCell ref="B1415:C1415"/>
    <mergeCell ref="D1415:E1415"/>
    <mergeCell ref="F1415:G1415"/>
    <mergeCell ref="H1415:I1415"/>
    <mergeCell ref="J1415:K1415"/>
    <mergeCell ref="L1415:M1415"/>
    <mergeCell ref="N1415:O1415"/>
    <mergeCell ref="B1416:C1416"/>
    <mergeCell ref="D1416:E1416"/>
    <mergeCell ref="F1416:G1416"/>
    <mergeCell ref="H1416:I1416"/>
    <mergeCell ref="J1416:K1416"/>
    <mergeCell ref="L1416:M1416"/>
    <mergeCell ref="N1416:O1416"/>
    <mergeCell ref="B1417:C1417"/>
    <mergeCell ref="D1417:E1417"/>
    <mergeCell ref="F1417:G1417"/>
    <mergeCell ref="H1417:I1417"/>
    <mergeCell ref="J1417:K1417"/>
    <mergeCell ref="L1417:M1417"/>
    <mergeCell ref="N1417:O1417"/>
    <mergeCell ref="B1418:C1418"/>
    <mergeCell ref="D1418:E1418"/>
    <mergeCell ref="F1418:G1418"/>
    <mergeCell ref="H1418:I1418"/>
    <mergeCell ref="J1418:K1418"/>
    <mergeCell ref="L1418:M1418"/>
    <mergeCell ref="N1418:O1418"/>
    <mergeCell ref="B1419:C1419"/>
    <mergeCell ref="D1419:E1419"/>
    <mergeCell ref="F1419:G1419"/>
    <mergeCell ref="H1419:I1419"/>
    <mergeCell ref="J1419:K1419"/>
    <mergeCell ref="L1419:M1419"/>
    <mergeCell ref="N1419:O1419"/>
    <mergeCell ref="B1420:C1420"/>
    <mergeCell ref="D1420:E1420"/>
    <mergeCell ref="F1420:G1420"/>
    <mergeCell ref="H1420:I1420"/>
    <mergeCell ref="J1420:K1420"/>
    <mergeCell ref="L1420:M1420"/>
    <mergeCell ref="N1420:O1420"/>
    <mergeCell ref="B1421:C1421"/>
    <mergeCell ref="D1421:E1421"/>
    <mergeCell ref="F1421:G1421"/>
    <mergeCell ref="H1421:I1421"/>
    <mergeCell ref="J1421:K1421"/>
    <mergeCell ref="L1421:M1421"/>
    <mergeCell ref="N1421:O1421"/>
    <mergeCell ref="B1422:C1422"/>
    <mergeCell ref="D1422:E1422"/>
    <mergeCell ref="F1422:G1422"/>
    <mergeCell ref="H1422:I1422"/>
    <mergeCell ref="J1422:K1422"/>
    <mergeCell ref="L1422:M1422"/>
    <mergeCell ref="N1422:O1422"/>
    <mergeCell ref="B1423:C1423"/>
    <mergeCell ref="D1423:E1423"/>
    <mergeCell ref="F1423:G1423"/>
    <mergeCell ref="H1423:I1423"/>
    <mergeCell ref="J1423:K1423"/>
    <mergeCell ref="L1423:M1423"/>
    <mergeCell ref="N1423:O1423"/>
    <mergeCell ref="B1424:C1424"/>
    <mergeCell ref="D1424:E1424"/>
    <mergeCell ref="F1424:G1424"/>
    <mergeCell ref="H1424:I1424"/>
    <mergeCell ref="J1424:K1424"/>
    <mergeCell ref="L1424:M1424"/>
    <mergeCell ref="N1424:O1424"/>
    <mergeCell ref="B1425:C1425"/>
    <mergeCell ref="D1425:E1425"/>
    <mergeCell ref="F1425:G1425"/>
    <mergeCell ref="H1425:I1425"/>
    <mergeCell ref="J1425:K1425"/>
    <mergeCell ref="L1425:M1425"/>
    <mergeCell ref="N1425:O1425"/>
    <mergeCell ref="B1426:C1426"/>
    <mergeCell ref="D1426:E1426"/>
    <mergeCell ref="F1426:G1426"/>
    <mergeCell ref="H1426:I1426"/>
    <mergeCell ref="J1426:K1426"/>
    <mergeCell ref="L1426:M1426"/>
    <mergeCell ref="N1426:O1426"/>
    <mergeCell ref="B1427:C1427"/>
    <mergeCell ref="D1427:E1427"/>
    <mergeCell ref="F1427:G1427"/>
    <mergeCell ref="H1427:I1427"/>
    <mergeCell ref="J1427:K1427"/>
    <mergeCell ref="L1427:M1427"/>
    <mergeCell ref="N1427:O1427"/>
    <mergeCell ref="B1428:C1428"/>
    <mergeCell ref="D1428:E1428"/>
    <mergeCell ref="F1428:G1428"/>
    <mergeCell ref="H1428:I1428"/>
    <mergeCell ref="J1428:K1428"/>
    <mergeCell ref="L1428:M1428"/>
    <mergeCell ref="N1428:O1428"/>
    <mergeCell ref="B1429:C1429"/>
    <mergeCell ref="D1429:E1429"/>
    <mergeCell ref="F1429:G1429"/>
    <mergeCell ref="H1429:I1429"/>
    <mergeCell ref="J1429:K1429"/>
    <mergeCell ref="L1429:M1429"/>
    <mergeCell ref="N1429:O1429"/>
    <mergeCell ref="B1430:C1430"/>
    <mergeCell ref="D1430:E1430"/>
    <mergeCell ref="F1430:G1430"/>
    <mergeCell ref="H1430:I1430"/>
    <mergeCell ref="J1430:K1430"/>
    <mergeCell ref="L1430:M1430"/>
    <mergeCell ref="N1430:O1430"/>
    <mergeCell ref="B1431:C1431"/>
    <mergeCell ref="D1431:E1431"/>
    <mergeCell ref="F1431:G1431"/>
    <mergeCell ref="H1431:I1431"/>
    <mergeCell ref="J1431:K1431"/>
    <mergeCell ref="L1431:M1431"/>
    <mergeCell ref="N1431:O1431"/>
    <mergeCell ref="B1432:C1432"/>
    <mergeCell ref="D1432:E1432"/>
    <mergeCell ref="F1432:G1432"/>
    <mergeCell ref="H1432:I1432"/>
    <mergeCell ref="J1432:K1432"/>
    <mergeCell ref="L1432:M1432"/>
    <mergeCell ref="N1432:O1432"/>
    <mergeCell ref="B1433:C1433"/>
    <mergeCell ref="D1433:E1433"/>
    <mergeCell ref="F1433:G1433"/>
    <mergeCell ref="H1433:I1433"/>
    <mergeCell ref="J1433:K1433"/>
    <mergeCell ref="L1433:M1433"/>
    <mergeCell ref="N1433:O1433"/>
    <mergeCell ref="B1434:C1434"/>
    <mergeCell ref="D1434:E1434"/>
    <mergeCell ref="F1434:G1434"/>
    <mergeCell ref="H1434:I1434"/>
    <mergeCell ref="J1434:K1434"/>
    <mergeCell ref="L1434:M1434"/>
    <mergeCell ref="N1434:O1434"/>
    <mergeCell ref="B1435:C1435"/>
    <mergeCell ref="D1435:E1435"/>
    <mergeCell ref="F1435:G1435"/>
    <mergeCell ref="H1435:I1435"/>
    <mergeCell ref="J1435:K1435"/>
    <mergeCell ref="L1435:M1435"/>
    <mergeCell ref="N1435:O1435"/>
    <mergeCell ref="B1436:C1436"/>
    <mergeCell ref="D1436:E1436"/>
    <mergeCell ref="F1436:G1436"/>
    <mergeCell ref="H1436:I1436"/>
    <mergeCell ref="J1436:K1436"/>
    <mergeCell ref="L1436:M1436"/>
    <mergeCell ref="N1436:O1436"/>
    <mergeCell ref="B1437:C1437"/>
    <mergeCell ref="D1437:E1437"/>
    <mergeCell ref="F1437:G1437"/>
    <mergeCell ref="H1437:I1437"/>
    <mergeCell ref="J1437:K1437"/>
    <mergeCell ref="L1437:M1437"/>
    <mergeCell ref="N1437:O1437"/>
    <mergeCell ref="B1438:C1438"/>
    <mergeCell ref="D1438:E1438"/>
    <mergeCell ref="F1438:G1438"/>
    <mergeCell ref="H1438:I1438"/>
    <mergeCell ref="J1438:K1438"/>
    <mergeCell ref="L1438:M1438"/>
    <mergeCell ref="N1438:O1438"/>
    <mergeCell ref="B1439:C1439"/>
    <mergeCell ref="D1439:E1439"/>
    <mergeCell ref="F1439:G1439"/>
    <mergeCell ref="H1439:I1439"/>
    <mergeCell ref="J1439:K1439"/>
    <mergeCell ref="L1439:M1439"/>
    <mergeCell ref="N1439:O1439"/>
    <mergeCell ref="B1440:C1440"/>
    <mergeCell ref="D1440:E1440"/>
    <mergeCell ref="F1440:G1440"/>
    <mergeCell ref="H1440:I1440"/>
    <mergeCell ref="J1440:K1440"/>
    <mergeCell ref="L1440:M1440"/>
    <mergeCell ref="N1440:O1440"/>
    <mergeCell ref="B1441:C1441"/>
    <mergeCell ref="D1441:E1441"/>
    <mergeCell ref="F1441:G1441"/>
    <mergeCell ref="H1441:I1441"/>
    <mergeCell ref="J1441:K1441"/>
    <mergeCell ref="L1441:M1441"/>
    <mergeCell ref="N1441:O1441"/>
    <mergeCell ref="B1442:C1442"/>
    <mergeCell ref="D1442:E1442"/>
    <mergeCell ref="F1442:G1442"/>
    <mergeCell ref="H1442:I1442"/>
    <mergeCell ref="J1442:K1442"/>
    <mergeCell ref="L1442:M1442"/>
    <mergeCell ref="N1442:O1442"/>
    <mergeCell ref="B1443:C1443"/>
    <mergeCell ref="D1443:E1443"/>
    <mergeCell ref="F1443:G1443"/>
    <mergeCell ref="H1443:I1443"/>
    <mergeCell ref="J1443:K1443"/>
    <mergeCell ref="L1443:M1443"/>
    <mergeCell ref="N1443:O1443"/>
    <mergeCell ref="B1444:C1444"/>
    <mergeCell ref="D1444:E1444"/>
    <mergeCell ref="F1444:G1444"/>
    <mergeCell ref="H1444:I1444"/>
    <mergeCell ref="J1444:K1444"/>
    <mergeCell ref="L1444:M1444"/>
    <mergeCell ref="N1444:O1444"/>
    <mergeCell ref="B1445:C1445"/>
    <mergeCell ref="D1445:E1445"/>
    <mergeCell ref="F1445:G1445"/>
    <mergeCell ref="H1445:I1445"/>
    <mergeCell ref="J1445:K1445"/>
    <mergeCell ref="L1445:M1445"/>
    <mergeCell ref="N1445:O1445"/>
    <mergeCell ref="B1446:C1446"/>
    <mergeCell ref="D1446:E1446"/>
    <mergeCell ref="F1446:G1446"/>
    <mergeCell ref="H1446:I1446"/>
    <mergeCell ref="J1446:K1446"/>
    <mergeCell ref="L1446:M1446"/>
    <mergeCell ref="N1446:O1446"/>
    <mergeCell ref="B1447:C1447"/>
    <mergeCell ref="D1447:E1447"/>
    <mergeCell ref="F1447:G1447"/>
    <mergeCell ref="H1447:I1447"/>
    <mergeCell ref="J1447:K1447"/>
    <mergeCell ref="L1447:M1447"/>
    <mergeCell ref="N1447:O1447"/>
    <mergeCell ref="B1448:C1448"/>
    <mergeCell ref="D1448:E1448"/>
    <mergeCell ref="F1448:G1448"/>
    <mergeCell ref="H1448:I1448"/>
    <mergeCell ref="J1448:K1448"/>
    <mergeCell ref="L1448:M1448"/>
    <mergeCell ref="N1448:O1448"/>
    <mergeCell ref="B1449:C1449"/>
    <mergeCell ref="D1449:E1449"/>
    <mergeCell ref="F1449:G1449"/>
    <mergeCell ref="H1449:I1449"/>
    <mergeCell ref="J1449:K1449"/>
    <mergeCell ref="L1449:M1449"/>
    <mergeCell ref="N1449:O1449"/>
    <mergeCell ref="B1450:C1450"/>
    <mergeCell ref="D1450:E1450"/>
    <mergeCell ref="F1450:G1450"/>
    <mergeCell ref="H1450:I1450"/>
    <mergeCell ref="J1450:K1450"/>
    <mergeCell ref="L1450:M1450"/>
    <mergeCell ref="N1450:O1450"/>
    <mergeCell ref="B1451:C1451"/>
    <mergeCell ref="D1451:E1451"/>
    <mergeCell ref="F1451:G1451"/>
    <mergeCell ref="H1451:I1451"/>
    <mergeCell ref="J1451:K1451"/>
    <mergeCell ref="L1451:M1451"/>
    <mergeCell ref="N1451:O1451"/>
    <mergeCell ref="B1452:C1452"/>
    <mergeCell ref="D1452:E1452"/>
    <mergeCell ref="F1452:G1452"/>
    <mergeCell ref="H1452:I1452"/>
    <mergeCell ref="J1452:K1452"/>
    <mergeCell ref="L1452:M1452"/>
    <mergeCell ref="N1452:O1452"/>
    <mergeCell ref="B1453:C1453"/>
    <mergeCell ref="D1453:E1453"/>
    <mergeCell ref="F1453:G1453"/>
    <mergeCell ref="H1453:I1453"/>
    <mergeCell ref="J1453:K1453"/>
    <mergeCell ref="L1453:M1453"/>
    <mergeCell ref="N1453:O1453"/>
    <mergeCell ref="B1454:C1454"/>
    <mergeCell ref="D1454:E1454"/>
    <mergeCell ref="F1454:G1454"/>
    <mergeCell ref="H1454:I1454"/>
    <mergeCell ref="J1454:K1454"/>
    <mergeCell ref="L1454:M1454"/>
    <mergeCell ref="N1454:O1454"/>
    <mergeCell ref="B1455:C1455"/>
    <mergeCell ref="D1455:E1455"/>
    <mergeCell ref="F1455:G1455"/>
    <mergeCell ref="H1455:I1455"/>
    <mergeCell ref="J1455:K1455"/>
    <mergeCell ref="L1455:M1455"/>
    <mergeCell ref="N1455:O1455"/>
    <mergeCell ref="B1456:C1456"/>
    <mergeCell ref="D1456:E1456"/>
    <mergeCell ref="F1456:G1456"/>
    <mergeCell ref="H1456:I1456"/>
    <mergeCell ref="J1456:K1456"/>
    <mergeCell ref="L1456:M1456"/>
    <mergeCell ref="N1456:O1456"/>
    <mergeCell ref="B1457:C1457"/>
    <mergeCell ref="D1457:E1457"/>
    <mergeCell ref="F1457:G1457"/>
    <mergeCell ref="H1457:I1457"/>
    <mergeCell ref="J1457:K1457"/>
    <mergeCell ref="L1457:M1457"/>
    <mergeCell ref="N1457:O1457"/>
    <mergeCell ref="B1458:C1458"/>
    <mergeCell ref="D1458:E1458"/>
    <mergeCell ref="F1458:G1458"/>
    <mergeCell ref="H1458:I1458"/>
    <mergeCell ref="J1458:K1458"/>
    <mergeCell ref="L1458:M1458"/>
    <mergeCell ref="N1458:O1458"/>
    <mergeCell ref="B1459:C1459"/>
    <mergeCell ref="D1459:E1459"/>
    <mergeCell ref="F1459:G1459"/>
    <mergeCell ref="H1459:I1459"/>
    <mergeCell ref="J1459:K1459"/>
    <mergeCell ref="L1459:M1459"/>
    <mergeCell ref="N1459:O1459"/>
    <mergeCell ref="B1460:C1460"/>
    <mergeCell ref="D1460:E1460"/>
    <mergeCell ref="F1460:G1460"/>
    <mergeCell ref="H1460:I1460"/>
    <mergeCell ref="J1460:K1460"/>
    <mergeCell ref="L1460:M1460"/>
    <mergeCell ref="N1460:O1460"/>
    <mergeCell ref="B1461:C1461"/>
    <mergeCell ref="D1461:E1461"/>
    <mergeCell ref="F1461:G1461"/>
    <mergeCell ref="H1461:I1461"/>
    <mergeCell ref="J1461:K1461"/>
    <mergeCell ref="L1461:M1461"/>
    <mergeCell ref="N1461:O1461"/>
    <mergeCell ref="B1462:C1462"/>
    <mergeCell ref="D1462:E1462"/>
    <mergeCell ref="F1462:G1462"/>
    <mergeCell ref="H1462:I1462"/>
    <mergeCell ref="J1462:K1462"/>
    <mergeCell ref="L1462:M1462"/>
    <mergeCell ref="N1462:O1462"/>
    <mergeCell ref="B1463:C1463"/>
    <mergeCell ref="D1463:E1463"/>
    <mergeCell ref="F1463:G1463"/>
    <mergeCell ref="H1463:I1463"/>
    <mergeCell ref="J1463:K1463"/>
    <mergeCell ref="L1463:M1463"/>
    <mergeCell ref="N1463:O1463"/>
    <mergeCell ref="B1464:C1464"/>
    <mergeCell ref="D1464:E1464"/>
    <mergeCell ref="F1464:G1464"/>
    <mergeCell ref="H1464:I1464"/>
    <mergeCell ref="J1464:K1464"/>
    <mergeCell ref="L1464:M1464"/>
    <mergeCell ref="N1464:O1464"/>
    <mergeCell ref="B1465:C1465"/>
    <mergeCell ref="D1465:E1465"/>
    <mergeCell ref="F1465:G1465"/>
    <mergeCell ref="H1465:I1465"/>
    <mergeCell ref="J1465:K1465"/>
    <mergeCell ref="L1465:M1465"/>
    <mergeCell ref="N1465:O1465"/>
    <mergeCell ref="B1466:C1466"/>
    <mergeCell ref="D1466:E1466"/>
    <mergeCell ref="F1466:G1466"/>
    <mergeCell ref="H1466:I1466"/>
    <mergeCell ref="J1466:K1466"/>
    <mergeCell ref="L1466:M1466"/>
    <mergeCell ref="N1466:O1466"/>
    <mergeCell ref="B1467:C1467"/>
    <mergeCell ref="D1467:E1467"/>
    <mergeCell ref="F1467:G1467"/>
    <mergeCell ref="H1467:I1467"/>
    <mergeCell ref="J1467:K1467"/>
    <mergeCell ref="L1467:M1467"/>
    <mergeCell ref="N1467:O1467"/>
    <mergeCell ref="B1468:C1468"/>
    <mergeCell ref="D1468:E1468"/>
    <mergeCell ref="F1468:G1468"/>
    <mergeCell ref="H1468:I1468"/>
    <mergeCell ref="J1468:K1468"/>
    <mergeCell ref="L1468:M1468"/>
    <mergeCell ref="N1468:O1468"/>
    <mergeCell ref="B1469:C1469"/>
    <mergeCell ref="D1469:E1469"/>
    <mergeCell ref="F1469:G1469"/>
    <mergeCell ref="H1469:I1469"/>
    <mergeCell ref="J1469:K1469"/>
    <mergeCell ref="L1469:M1469"/>
    <mergeCell ref="N1469:O1469"/>
    <mergeCell ref="B1470:C1470"/>
    <mergeCell ref="D1470:E1470"/>
    <mergeCell ref="F1470:G1470"/>
    <mergeCell ref="H1470:I1470"/>
    <mergeCell ref="J1470:K1470"/>
    <mergeCell ref="L1470:M1470"/>
    <mergeCell ref="N1470:O1470"/>
    <mergeCell ref="B1471:C1471"/>
    <mergeCell ref="D1471:E1471"/>
    <mergeCell ref="F1471:G1471"/>
    <mergeCell ref="H1471:I1471"/>
    <mergeCell ref="J1471:K1471"/>
    <mergeCell ref="L1471:M1471"/>
    <mergeCell ref="N1471:O1471"/>
    <mergeCell ref="B1472:C1472"/>
    <mergeCell ref="D1472:E1472"/>
    <mergeCell ref="F1472:G1472"/>
    <mergeCell ref="H1472:I1472"/>
    <mergeCell ref="J1472:K1472"/>
    <mergeCell ref="L1472:M1472"/>
    <mergeCell ref="N1472:O1472"/>
    <mergeCell ref="B1473:C1473"/>
    <mergeCell ref="D1473:E1473"/>
    <mergeCell ref="F1473:G1473"/>
    <mergeCell ref="H1473:I1473"/>
    <mergeCell ref="J1473:K1473"/>
    <mergeCell ref="L1473:M1473"/>
    <mergeCell ref="N1473:O1473"/>
    <mergeCell ref="B1474:C1474"/>
    <mergeCell ref="D1474:E1474"/>
    <mergeCell ref="F1474:G1474"/>
    <mergeCell ref="H1474:I1474"/>
    <mergeCell ref="J1474:K1474"/>
    <mergeCell ref="L1474:M1474"/>
    <mergeCell ref="N1474:O1474"/>
    <mergeCell ref="B1475:C1475"/>
    <mergeCell ref="D1475:E1475"/>
    <mergeCell ref="F1475:G1475"/>
    <mergeCell ref="H1475:I1475"/>
    <mergeCell ref="J1475:K1475"/>
    <mergeCell ref="L1475:M1475"/>
    <mergeCell ref="N1475:O1475"/>
    <mergeCell ref="B1476:C1476"/>
    <mergeCell ref="D1476:E1476"/>
    <mergeCell ref="F1476:G1476"/>
    <mergeCell ref="H1476:I1476"/>
    <mergeCell ref="J1476:K1476"/>
    <mergeCell ref="L1476:M1476"/>
    <mergeCell ref="N1476:O1476"/>
    <mergeCell ref="B1477:C1477"/>
    <mergeCell ref="D1477:E1477"/>
    <mergeCell ref="F1477:G1477"/>
    <mergeCell ref="H1477:I1477"/>
    <mergeCell ref="J1477:K1477"/>
    <mergeCell ref="L1477:M1477"/>
    <mergeCell ref="N1477:O1477"/>
    <mergeCell ref="B1478:C1478"/>
    <mergeCell ref="D1478:E1478"/>
    <mergeCell ref="F1478:G1478"/>
    <mergeCell ref="H1478:I1478"/>
    <mergeCell ref="J1478:K1478"/>
    <mergeCell ref="L1478:M1478"/>
    <mergeCell ref="N1478:O1478"/>
    <mergeCell ref="B1479:C1479"/>
    <mergeCell ref="D1479:E1479"/>
    <mergeCell ref="F1479:G1479"/>
    <mergeCell ref="H1479:I1479"/>
    <mergeCell ref="J1479:K1479"/>
    <mergeCell ref="L1479:M1479"/>
    <mergeCell ref="N1479:O1479"/>
    <mergeCell ref="B1480:C1480"/>
    <mergeCell ref="D1480:E1480"/>
    <mergeCell ref="F1480:G1480"/>
    <mergeCell ref="H1480:I1480"/>
    <mergeCell ref="J1480:K1480"/>
    <mergeCell ref="L1480:M1480"/>
    <mergeCell ref="N1480:O1480"/>
    <mergeCell ref="B1481:C1481"/>
    <mergeCell ref="D1481:E1481"/>
    <mergeCell ref="F1481:G1481"/>
    <mergeCell ref="H1481:I1481"/>
    <mergeCell ref="J1481:K1481"/>
    <mergeCell ref="L1481:M1481"/>
    <mergeCell ref="N1481:O1481"/>
    <mergeCell ref="B1482:C1482"/>
    <mergeCell ref="D1482:E1482"/>
    <mergeCell ref="F1482:G1482"/>
    <mergeCell ref="H1482:I1482"/>
    <mergeCell ref="J1482:K1482"/>
    <mergeCell ref="L1482:M1482"/>
    <mergeCell ref="N1482:O1482"/>
    <mergeCell ref="B1483:C1483"/>
    <mergeCell ref="D1483:E1483"/>
    <mergeCell ref="F1483:G1483"/>
    <mergeCell ref="H1483:I1483"/>
    <mergeCell ref="J1483:K1483"/>
    <mergeCell ref="L1483:M1483"/>
    <mergeCell ref="N1483:O1483"/>
    <mergeCell ref="B1484:C1484"/>
    <mergeCell ref="D1484:E1484"/>
    <mergeCell ref="F1484:G1484"/>
    <mergeCell ref="H1484:I1484"/>
    <mergeCell ref="J1484:K1484"/>
    <mergeCell ref="L1484:M1484"/>
    <mergeCell ref="N1484:O1484"/>
    <mergeCell ref="B1485:C1485"/>
    <mergeCell ref="D1485:E1485"/>
    <mergeCell ref="F1485:G1485"/>
    <mergeCell ref="H1485:I1485"/>
    <mergeCell ref="J1485:K1485"/>
    <mergeCell ref="L1485:M1485"/>
    <mergeCell ref="N1485:O1485"/>
    <mergeCell ref="B1486:C1486"/>
    <mergeCell ref="D1486:E1486"/>
    <mergeCell ref="F1486:G1486"/>
    <mergeCell ref="H1486:I1486"/>
    <mergeCell ref="J1486:K1486"/>
    <mergeCell ref="L1486:M1486"/>
    <mergeCell ref="N1486:O1486"/>
    <mergeCell ref="B1487:C1487"/>
    <mergeCell ref="D1487:E1487"/>
    <mergeCell ref="F1487:G1487"/>
    <mergeCell ref="H1487:I1487"/>
    <mergeCell ref="J1487:K1487"/>
    <mergeCell ref="L1487:M1487"/>
    <mergeCell ref="N1487:O1487"/>
    <mergeCell ref="B1488:C1488"/>
    <mergeCell ref="D1488:E1488"/>
    <mergeCell ref="F1488:G1488"/>
    <mergeCell ref="H1488:I1488"/>
    <mergeCell ref="J1488:K1488"/>
    <mergeCell ref="L1488:M1488"/>
    <mergeCell ref="N1488:O1488"/>
    <mergeCell ref="B1489:C1489"/>
    <mergeCell ref="D1489:E1489"/>
    <mergeCell ref="F1489:G1489"/>
    <mergeCell ref="H1489:I1489"/>
    <mergeCell ref="J1489:K1489"/>
    <mergeCell ref="L1489:M1489"/>
    <mergeCell ref="N1489:O1489"/>
    <mergeCell ref="B1490:C1490"/>
    <mergeCell ref="D1490:E1490"/>
    <mergeCell ref="F1490:G1490"/>
    <mergeCell ref="H1490:I1490"/>
    <mergeCell ref="J1490:K1490"/>
    <mergeCell ref="L1490:M1490"/>
    <mergeCell ref="N1490:O1490"/>
    <mergeCell ref="B1491:C1491"/>
    <mergeCell ref="D1491:E1491"/>
    <mergeCell ref="F1491:G1491"/>
    <mergeCell ref="H1491:I1491"/>
    <mergeCell ref="J1491:K1491"/>
    <mergeCell ref="L1491:M1491"/>
    <mergeCell ref="N1491:O1491"/>
    <mergeCell ref="B1492:C1492"/>
    <mergeCell ref="D1492:E1492"/>
    <mergeCell ref="F1492:G1492"/>
    <mergeCell ref="H1492:I1492"/>
    <mergeCell ref="J1492:K1492"/>
    <mergeCell ref="L1492:M1492"/>
    <mergeCell ref="N1492:O1492"/>
    <mergeCell ref="B1493:C1493"/>
    <mergeCell ref="D1493:E1493"/>
    <mergeCell ref="F1493:G1493"/>
    <mergeCell ref="H1493:I1493"/>
    <mergeCell ref="J1493:K1493"/>
    <mergeCell ref="L1493:M1493"/>
    <mergeCell ref="N1493:O1493"/>
    <mergeCell ref="B1494:C1494"/>
    <mergeCell ref="D1494:E1494"/>
    <mergeCell ref="F1494:G1494"/>
    <mergeCell ref="H1494:I1494"/>
    <mergeCell ref="J1494:K1494"/>
    <mergeCell ref="L1494:M1494"/>
    <mergeCell ref="N1494:O1494"/>
    <mergeCell ref="B1495:C1495"/>
    <mergeCell ref="D1495:E1495"/>
    <mergeCell ref="F1495:G1495"/>
    <mergeCell ref="H1495:I1495"/>
    <mergeCell ref="J1495:K1495"/>
    <mergeCell ref="L1495:M1495"/>
    <mergeCell ref="N1495:O1495"/>
    <mergeCell ref="B1496:C1496"/>
    <mergeCell ref="D1496:E1496"/>
    <mergeCell ref="F1496:G1496"/>
    <mergeCell ref="H1496:I1496"/>
    <mergeCell ref="J1496:K1496"/>
    <mergeCell ref="L1496:M1496"/>
    <mergeCell ref="N1496:O1496"/>
    <mergeCell ref="B1497:C1497"/>
    <mergeCell ref="D1497:E1497"/>
    <mergeCell ref="F1497:G1497"/>
    <mergeCell ref="H1497:I1497"/>
    <mergeCell ref="J1497:K1497"/>
    <mergeCell ref="L1497:M1497"/>
    <mergeCell ref="N1497:O1497"/>
    <mergeCell ref="B1498:C1498"/>
    <mergeCell ref="D1498:E1498"/>
    <mergeCell ref="F1498:G1498"/>
    <mergeCell ref="H1498:I1498"/>
    <mergeCell ref="J1498:K1498"/>
    <mergeCell ref="L1498:M1498"/>
    <mergeCell ref="N1498:O1498"/>
    <mergeCell ref="B1499:C1499"/>
    <mergeCell ref="D1499:E1499"/>
    <mergeCell ref="F1499:G1499"/>
    <mergeCell ref="H1499:I1499"/>
    <mergeCell ref="J1499:K1499"/>
    <mergeCell ref="L1499:M1499"/>
    <mergeCell ref="N1499:O1499"/>
    <mergeCell ref="B1500:C1500"/>
    <mergeCell ref="D1500:E1500"/>
    <mergeCell ref="F1500:G1500"/>
    <mergeCell ref="H1500:I1500"/>
    <mergeCell ref="J1500:K1500"/>
    <mergeCell ref="L1500:M1500"/>
    <mergeCell ref="N1500:O1500"/>
    <mergeCell ref="B1501:C1501"/>
    <mergeCell ref="D1501:E1501"/>
    <mergeCell ref="F1501:G1501"/>
    <mergeCell ref="H1501:I1501"/>
    <mergeCell ref="J1501:K1501"/>
    <mergeCell ref="L1501:M1501"/>
    <mergeCell ref="N1501:O1501"/>
    <mergeCell ref="B1502:C1502"/>
    <mergeCell ref="D1502:E1502"/>
    <mergeCell ref="F1502:G1502"/>
    <mergeCell ref="H1502:I1502"/>
    <mergeCell ref="J1502:K1502"/>
    <mergeCell ref="L1502:M1502"/>
    <mergeCell ref="N1502:O1502"/>
    <mergeCell ref="B1503:C1503"/>
    <mergeCell ref="D1503:E1503"/>
    <mergeCell ref="F1503:G1503"/>
    <mergeCell ref="H1503:I1503"/>
    <mergeCell ref="J1503:K1503"/>
    <mergeCell ref="L1503:M1503"/>
    <mergeCell ref="N1503:O1503"/>
    <mergeCell ref="B1504:C1504"/>
    <mergeCell ref="D1504:E1504"/>
    <mergeCell ref="F1504:G1504"/>
    <mergeCell ref="H1504:I1504"/>
    <mergeCell ref="J1504:K1504"/>
    <mergeCell ref="L1504:M1504"/>
    <mergeCell ref="N1504:O1504"/>
    <mergeCell ref="B1505:C1505"/>
    <mergeCell ref="D1505:E1505"/>
    <mergeCell ref="F1505:G1505"/>
    <mergeCell ref="H1505:I1505"/>
    <mergeCell ref="J1505:K1505"/>
    <mergeCell ref="L1505:M1505"/>
    <mergeCell ref="N1505:O1505"/>
    <mergeCell ref="B1506:C1506"/>
    <mergeCell ref="D1506:E1506"/>
    <mergeCell ref="F1506:G1506"/>
    <mergeCell ref="H1506:I1506"/>
    <mergeCell ref="J1506:K1506"/>
    <mergeCell ref="L1506:M1506"/>
    <mergeCell ref="N1506:O1506"/>
    <mergeCell ref="B1507:C1507"/>
    <mergeCell ref="D1507:E1507"/>
    <mergeCell ref="F1507:G1507"/>
    <mergeCell ref="H1507:I1507"/>
    <mergeCell ref="J1507:K1507"/>
    <mergeCell ref="L1507:M1507"/>
    <mergeCell ref="N1507:O1507"/>
    <mergeCell ref="B1508:C1508"/>
    <mergeCell ref="D1508:E1508"/>
    <mergeCell ref="F1508:G1508"/>
    <mergeCell ref="H1508:I1508"/>
    <mergeCell ref="J1508:K1508"/>
    <mergeCell ref="L1508:M1508"/>
    <mergeCell ref="N1508:O1508"/>
    <mergeCell ref="B1509:C1509"/>
    <mergeCell ref="D1509:E1509"/>
    <mergeCell ref="F1509:G1509"/>
    <mergeCell ref="H1509:I1509"/>
    <mergeCell ref="J1509:K1509"/>
    <mergeCell ref="L1509:M1509"/>
    <mergeCell ref="N1509:O1509"/>
    <mergeCell ref="B1510:C1510"/>
    <mergeCell ref="D1510:E1510"/>
    <mergeCell ref="F1510:G1510"/>
    <mergeCell ref="H1510:I1510"/>
    <mergeCell ref="J1510:K1510"/>
    <mergeCell ref="L1510:M1510"/>
    <mergeCell ref="N1510:O1510"/>
    <mergeCell ref="B1511:C1511"/>
    <mergeCell ref="D1511:E1511"/>
    <mergeCell ref="F1511:G1511"/>
    <mergeCell ref="H1511:I1511"/>
    <mergeCell ref="J1511:K1511"/>
    <mergeCell ref="L1511:M1511"/>
    <mergeCell ref="N1511:O1511"/>
    <mergeCell ref="B1512:C1512"/>
    <mergeCell ref="D1512:E1512"/>
    <mergeCell ref="F1512:G1512"/>
    <mergeCell ref="H1512:I1512"/>
    <mergeCell ref="J1512:K1512"/>
    <mergeCell ref="L1512:M1512"/>
    <mergeCell ref="N1512:O1512"/>
    <mergeCell ref="B1513:C1513"/>
    <mergeCell ref="D1513:E1513"/>
    <mergeCell ref="F1513:G1513"/>
    <mergeCell ref="H1513:I1513"/>
    <mergeCell ref="J1513:K1513"/>
    <mergeCell ref="L1513:M1513"/>
    <mergeCell ref="N1513:O1513"/>
    <mergeCell ref="B1514:C1514"/>
    <mergeCell ref="D1514:E1514"/>
    <mergeCell ref="F1514:G1514"/>
    <mergeCell ref="H1514:I1514"/>
    <mergeCell ref="J1514:K1514"/>
    <mergeCell ref="L1514:M1514"/>
    <mergeCell ref="N1514:O1514"/>
    <mergeCell ref="B1515:C1515"/>
    <mergeCell ref="D1515:E1515"/>
    <mergeCell ref="F1515:G1515"/>
    <mergeCell ref="H1515:I1515"/>
    <mergeCell ref="J1515:K1515"/>
    <mergeCell ref="L1515:M1515"/>
    <mergeCell ref="N1515:O1515"/>
    <mergeCell ref="B1516:C1516"/>
    <mergeCell ref="D1516:E1516"/>
    <mergeCell ref="F1516:G1516"/>
    <mergeCell ref="H1516:I1516"/>
    <mergeCell ref="J1516:K1516"/>
    <mergeCell ref="L1516:M1516"/>
    <mergeCell ref="N1516:O1516"/>
    <mergeCell ref="B1517:C1517"/>
    <mergeCell ref="D1517:E1517"/>
    <mergeCell ref="F1517:G1517"/>
    <mergeCell ref="H1517:I1517"/>
    <mergeCell ref="J1517:K1517"/>
    <mergeCell ref="L1517:M1517"/>
    <mergeCell ref="N1517:O1517"/>
    <mergeCell ref="B1518:C1518"/>
    <mergeCell ref="D1518:E1518"/>
    <mergeCell ref="F1518:G1518"/>
    <mergeCell ref="H1518:I1518"/>
    <mergeCell ref="J1518:K1518"/>
    <mergeCell ref="L1518:M1518"/>
    <mergeCell ref="N1518:O1518"/>
    <mergeCell ref="B1519:C1519"/>
    <mergeCell ref="D1519:E1519"/>
    <mergeCell ref="F1519:G1519"/>
    <mergeCell ref="H1519:I1519"/>
    <mergeCell ref="J1519:K1519"/>
    <mergeCell ref="L1519:M1519"/>
    <mergeCell ref="N1519:O1519"/>
    <mergeCell ref="B1520:C1520"/>
    <mergeCell ref="D1520:E1520"/>
    <mergeCell ref="F1520:G1520"/>
    <mergeCell ref="H1520:I1520"/>
    <mergeCell ref="J1520:K1520"/>
    <mergeCell ref="L1520:M1520"/>
    <mergeCell ref="N1520:O1520"/>
    <mergeCell ref="B1521:C1521"/>
    <mergeCell ref="D1521:E1521"/>
    <mergeCell ref="F1521:G1521"/>
    <mergeCell ref="H1521:I1521"/>
    <mergeCell ref="J1521:K1521"/>
    <mergeCell ref="L1521:M1521"/>
    <mergeCell ref="N1521:O1521"/>
    <mergeCell ref="B1522:C1522"/>
    <mergeCell ref="D1522:E1522"/>
    <mergeCell ref="F1522:G1522"/>
    <mergeCell ref="H1522:I1522"/>
    <mergeCell ref="J1522:K1522"/>
    <mergeCell ref="L1522:M1522"/>
    <mergeCell ref="N1522:O1522"/>
    <mergeCell ref="B1523:C1523"/>
    <mergeCell ref="D1523:E1523"/>
    <mergeCell ref="F1523:G1523"/>
    <mergeCell ref="H1523:I1523"/>
    <mergeCell ref="J1523:K1523"/>
    <mergeCell ref="L1523:M1523"/>
    <mergeCell ref="N1523:O1523"/>
    <mergeCell ref="B1524:C1524"/>
    <mergeCell ref="D1524:E1524"/>
    <mergeCell ref="F1524:G1524"/>
    <mergeCell ref="H1524:I1524"/>
    <mergeCell ref="J1524:K1524"/>
    <mergeCell ref="L1524:M1524"/>
    <mergeCell ref="N1524:O1524"/>
    <mergeCell ref="B1525:C1525"/>
    <mergeCell ref="D1525:E1525"/>
    <mergeCell ref="F1525:G1525"/>
    <mergeCell ref="H1525:I1525"/>
    <mergeCell ref="J1525:K1525"/>
    <mergeCell ref="L1525:M1525"/>
    <mergeCell ref="N1525:O1525"/>
    <mergeCell ref="B1526:C1526"/>
    <mergeCell ref="D1526:E1526"/>
    <mergeCell ref="F1526:G1526"/>
    <mergeCell ref="H1526:I1526"/>
    <mergeCell ref="J1526:K1526"/>
    <mergeCell ref="L1526:M1526"/>
    <mergeCell ref="N1526:O1526"/>
    <mergeCell ref="B1527:C1527"/>
    <mergeCell ref="D1527:E1527"/>
    <mergeCell ref="F1527:G1527"/>
    <mergeCell ref="H1527:I1527"/>
    <mergeCell ref="J1527:K1527"/>
    <mergeCell ref="L1527:M1527"/>
    <mergeCell ref="N1527:O1527"/>
    <mergeCell ref="B1528:C1528"/>
    <mergeCell ref="D1528:E1528"/>
    <mergeCell ref="F1528:G1528"/>
    <mergeCell ref="H1528:I1528"/>
    <mergeCell ref="J1528:K1528"/>
    <mergeCell ref="L1528:M1528"/>
    <mergeCell ref="N1528:O1528"/>
    <mergeCell ref="B1529:C1529"/>
    <mergeCell ref="D1529:E1529"/>
    <mergeCell ref="F1529:G1529"/>
    <mergeCell ref="H1529:I1529"/>
    <mergeCell ref="J1529:K1529"/>
    <mergeCell ref="L1529:M1529"/>
    <mergeCell ref="N1529:O1529"/>
    <mergeCell ref="B1530:C1530"/>
    <mergeCell ref="D1530:E1530"/>
    <mergeCell ref="F1530:G1530"/>
    <mergeCell ref="H1530:I1530"/>
    <mergeCell ref="J1530:K1530"/>
    <mergeCell ref="L1530:M1530"/>
    <mergeCell ref="N1530:O1530"/>
    <mergeCell ref="B1531:C1531"/>
    <mergeCell ref="D1531:E1531"/>
    <mergeCell ref="F1531:G1531"/>
    <mergeCell ref="H1531:I1531"/>
    <mergeCell ref="J1531:K1531"/>
    <mergeCell ref="L1531:M1531"/>
    <mergeCell ref="N1531:O1531"/>
    <mergeCell ref="B1532:C1532"/>
    <mergeCell ref="D1532:E1532"/>
    <mergeCell ref="F1532:G1532"/>
    <mergeCell ref="H1532:I1532"/>
    <mergeCell ref="J1532:K1532"/>
    <mergeCell ref="L1532:M1532"/>
    <mergeCell ref="N1532:O1532"/>
    <mergeCell ref="B1533:C1533"/>
    <mergeCell ref="D1533:E1533"/>
    <mergeCell ref="F1533:G1533"/>
    <mergeCell ref="H1533:I1533"/>
    <mergeCell ref="J1533:K1533"/>
    <mergeCell ref="L1533:M1533"/>
    <mergeCell ref="N1533:O1533"/>
    <mergeCell ref="B1534:C1534"/>
    <mergeCell ref="D1534:E1534"/>
    <mergeCell ref="F1534:G1534"/>
    <mergeCell ref="H1534:I1534"/>
    <mergeCell ref="J1534:K1534"/>
    <mergeCell ref="L1534:M1534"/>
    <mergeCell ref="N1534:O1534"/>
    <mergeCell ref="B1535:C1535"/>
    <mergeCell ref="D1535:E1535"/>
    <mergeCell ref="F1535:G1535"/>
    <mergeCell ref="H1535:I1535"/>
    <mergeCell ref="J1535:K1535"/>
    <mergeCell ref="L1535:M1535"/>
    <mergeCell ref="N1535:O1535"/>
    <mergeCell ref="B1536:C1536"/>
    <mergeCell ref="D1536:E1536"/>
    <mergeCell ref="F1536:G1536"/>
    <mergeCell ref="H1536:I1536"/>
    <mergeCell ref="J1536:K1536"/>
    <mergeCell ref="L1536:M1536"/>
    <mergeCell ref="N1536:O1536"/>
    <mergeCell ref="B1537:C1537"/>
    <mergeCell ref="D1537:E1537"/>
    <mergeCell ref="F1537:G1537"/>
    <mergeCell ref="H1537:I1537"/>
    <mergeCell ref="J1537:K1537"/>
    <mergeCell ref="L1537:M1537"/>
    <mergeCell ref="N1537:O1537"/>
    <mergeCell ref="B1538:C1538"/>
    <mergeCell ref="D1538:E1538"/>
    <mergeCell ref="F1538:G1538"/>
    <mergeCell ref="H1538:I1538"/>
    <mergeCell ref="J1538:K1538"/>
    <mergeCell ref="L1538:M1538"/>
    <mergeCell ref="N1538:O1538"/>
    <mergeCell ref="B1539:C1539"/>
    <mergeCell ref="D1539:E1539"/>
    <mergeCell ref="F1539:G1539"/>
    <mergeCell ref="H1539:I1539"/>
    <mergeCell ref="J1539:K1539"/>
    <mergeCell ref="L1539:M1539"/>
    <mergeCell ref="N1539:O1539"/>
    <mergeCell ref="B1540:C1540"/>
    <mergeCell ref="D1540:E1540"/>
    <mergeCell ref="F1540:G1540"/>
    <mergeCell ref="H1540:I1540"/>
    <mergeCell ref="J1540:K1540"/>
    <mergeCell ref="L1540:M1540"/>
    <mergeCell ref="N1540:O1540"/>
    <mergeCell ref="B1541:C1541"/>
    <mergeCell ref="D1541:E1541"/>
    <mergeCell ref="F1541:G1541"/>
    <mergeCell ref="H1541:I1541"/>
    <mergeCell ref="J1541:K1541"/>
    <mergeCell ref="L1541:M1541"/>
    <mergeCell ref="N1541:O1541"/>
    <mergeCell ref="B1542:C1542"/>
    <mergeCell ref="D1542:E1542"/>
    <mergeCell ref="F1542:G1542"/>
    <mergeCell ref="H1542:I1542"/>
    <mergeCell ref="J1542:K1542"/>
    <mergeCell ref="L1542:M1542"/>
    <mergeCell ref="N1542:O1542"/>
    <mergeCell ref="B1543:C1543"/>
    <mergeCell ref="D1543:E1543"/>
    <mergeCell ref="F1543:G1543"/>
    <mergeCell ref="H1543:I1543"/>
    <mergeCell ref="J1543:K1543"/>
    <mergeCell ref="L1543:M1543"/>
    <mergeCell ref="N1543:O1543"/>
    <mergeCell ref="B1544:C1544"/>
    <mergeCell ref="D1544:E1544"/>
    <mergeCell ref="F1544:G1544"/>
    <mergeCell ref="H1544:I1544"/>
    <mergeCell ref="J1544:K1544"/>
    <mergeCell ref="L1544:M1544"/>
    <mergeCell ref="N1544:O1544"/>
    <mergeCell ref="B1545:C1545"/>
    <mergeCell ref="D1545:E1545"/>
    <mergeCell ref="F1545:G1545"/>
    <mergeCell ref="H1545:I1545"/>
    <mergeCell ref="J1545:K1545"/>
    <mergeCell ref="L1545:M1545"/>
    <mergeCell ref="N1545:O1545"/>
    <mergeCell ref="B1546:C1546"/>
    <mergeCell ref="D1546:E1546"/>
    <mergeCell ref="F1546:G1546"/>
    <mergeCell ref="H1546:I1546"/>
    <mergeCell ref="J1546:K1546"/>
    <mergeCell ref="L1546:M1546"/>
    <mergeCell ref="N1546:O1546"/>
    <mergeCell ref="B1547:C1547"/>
    <mergeCell ref="D1547:E1547"/>
    <mergeCell ref="F1547:G1547"/>
    <mergeCell ref="H1547:I1547"/>
    <mergeCell ref="J1547:K1547"/>
    <mergeCell ref="L1547:M1547"/>
    <mergeCell ref="N1547:O1547"/>
    <mergeCell ref="B1548:C1548"/>
    <mergeCell ref="D1548:E1548"/>
    <mergeCell ref="F1548:G1548"/>
    <mergeCell ref="H1548:I1548"/>
    <mergeCell ref="J1548:K1548"/>
    <mergeCell ref="L1548:M1548"/>
    <mergeCell ref="N1548:O1548"/>
    <mergeCell ref="B1549:C1549"/>
    <mergeCell ref="D1549:E1549"/>
    <mergeCell ref="F1549:G1549"/>
    <mergeCell ref="H1549:I1549"/>
    <mergeCell ref="J1549:K1549"/>
    <mergeCell ref="L1549:M1549"/>
    <mergeCell ref="N1549:O1549"/>
    <mergeCell ref="B1550:C1550"/>
    <mergeCell ref="D1550:E1550"/>
    <mergeCell ref="F1550:G1550"/>
    <mergeCell ref="H1550:I1550"/>
    <mergeCell ref="J1550:K1550"/>
    <mergeCell ref="L1550:M1550"/>
    <mergeCell ref="N1550:O1550"/>
    <mergeCell ref="B1551:C1551"/>
    <mergeCell ref="D1551:E1551"/>
    <mergeCell ref="F1551:G1551"/>
    <mergeCell ref="H1551:I1551"/>
    <mergeCell ref="J1551:K1551"/>
    <mergeCell ref="L1551:M1551"/>
    <mergeCell ref="N1551:O1551"/>
    <mergeCell ref="B1552:C1552"/>
    <mergeCell ref="D1552:E1552"/>
    <mergeCell ref="F1552:G1552"/>
    <mergeCell ref="H1552:I1552"/>
    <mergeCell ref="J1552:K1552"/>
    <mergeCell ref="L1552:M1552"/>
    <mergeCell ref="N1552:O1552"/>
    <mergeCell ref="B1553:C1553"/>
    <mergeCell ref="D1553:E1553"/>
    <mergeCell ref="F1553:G1553"/>
    <mergeCell ref="H1553:I1553"/>
    <mergeCell ref="J1553:K1553"/>
    <mergeCell ref="L1553:M1553"/>
    <mergeCell ref="N1553:O1553"/>
    <mergeCell ref="B1554:C1554"/>
    <mergeCell ref="D1554:E1554"/>
    <mergeCell ref="F1554:G1554"/>
    <mergeCell ref="H1554:I1554"/>
    <mergeCell ref="J1554:K1554"/>
    <mergeCell ref="L1554:M1554"/>
    <mergeCell ref="N1554:O1554"/>
    <mergeCell ref="B1555:C1555"/>
    <mergeCell ref="D1555:E1555"/>
    <mergeCell ref="F1555:G1555"/>
    <mergeCell ref="H1555:I1555"/>
    <mergeCell ref="J1555:K1555"/>
    <mergeCell ref="L1555:M1555"/>
    <mergeCell ref="N1555:O1555"/>
    <mergeCell ref="B1556:C1556"/>
    <mergeCell ref="D1556:E1556"/>
    <mergeCell ref="F1556:G1556"/>
    <mergeCell ref="H1556:I1556"/>
    <mergeCell ref="J1556:K1556"/>
    <mergeCell ref="L1556:M1556"/>
    <mergeCell ref="N1556:O1556"/>
    <mergeCell ref="B1557:C1557"/>
    <mergeCell ref="D1557:E1557"/>
    <mergeCell ref="F1557:G1557"/>
    <mergeCell ref="H1557:I1557"/>
    <mergeCell ref="J1557:K1557"/>
    <mergeCell ref="L1557:M1557"/>
    <mergeCell ref="N1557:O1557"/>
    <mergeCell ref="B1558:C1558"/>
    <mergeCell ref="D1558:E1558"/>
    <mergeCell ref="F1558:G1558"/>
    <mergeCell ref="H1558:I1558"/>
    <mergeCell ref="J1558:K1558"/>
    <mergeCell ref="L1558:M1558"/>
    <mergeCell ref="N1558:O1558"/>
    <mergeCell ref="B1559:C1559"/>
    <mergeCell ref="D1559:E1559"/>
    <mergeCell ref="F1559:G1559"/>
    <mergeCell ref="H1559:I1559"/>
    <mergeCell ref="J1559:K1559"/>
    <mergeCell ref="L1559:M1559"/>
    <mergeCell ref="N1559:O1559"/>
    <mergeCell ref="B1560:C1560"/>
    <mergeCell ref="D1560:E1560"/>
    <mergeCell ref="F1560:G1560"/>
    <mergeCell ref="H1560:I1560"/>
    <mergeCell ref="J1560:K1560"/>
    <mergeCell ref="L1560:M1560"/>
    <mergeCell ref="N1560:O1560"/>
    <mergeCell ref="B1561:C1561"/>
    <mergeCell ref="D1561:E1561"/>
    <mergeCell ref="F1561:G1561"/>
    <mergeCell ref="H1561:I1561"/>
    <mergeCell ref="J1561:K1561"/>
    <mergeCell ref="L1561:M1561"/>
    <mergeCell ref="N1561:O1561"/>
    <mergeCell ref="B1562:C1562"/>
    <mergeCell ref="D1562:E1562"/>
    <mergeCell ref="F1562:G1562"/>
    <mergeCell ref="H1562:I1562"/>
    <mergeCell ref="J1562:K1562"/>
    <mergeCell ref="L1562:M1562"/>
    <mergeCell ref="N1562:O1562"/>
    <mergeCell ref="B1563:C1563"/>
    <mergeCell ref="D1563:E1563"/>
    <mergeCell ref="F1563:G1563"/>
    <mergeCell ref="H1563:I1563"/>
    <mergeCell ref="J1563:K1563"/>
    <mergeCell ref="L1563:M1563"/>
    <mergeCell ref="N1563:O1563"/>
    <mergeCell ref="B1564:C1564"/>
    <mergeCell ref="D1564:E1564"/>
    <mergeCell ref="F1564:G1564"/>
    <mergeCell ref="H1564:I1564"/>
    <mergeCell ref="J1564:K1564"/>
    <mergeCell ref="L1564:M1564"/>
    <mergeCell ref="N1564:O1564"/>
    <mergeCell ref="B1565:C1565"/>
    <mergeCell ref="D1565:E1565"/>
    <mergeCell ref="F1565:G1565"/>
    <mergeCell ref="H1565:I1565"/>
    <mergeCell ref="J1565:K1565"/>
    <mergeCell ref="L1565:M1565"/>
    <mergeCell ref="N1565:O1565"/>
    <mergeCell ref="B1566:C1566"/>
    <mergeCell ref="D1566:E1566"/>
    <mergeCell ref="F1566:G1566"/>
    <mergeCell ref="H1566:I1566"/>
    <mergeCell ref="J1566:K1566"/>
    <mergeCell ref="L1566:M1566"/>
    <mergeCell ref="N1566:O1566"/>
    <mergeCell ref="B1567:C1567"/>
    <mergeCell ref="D1567:E1567"/>
    <mergeCell ref="F1567:G1567"/>
    <mergeCell ref="H1567:I1567"/>
    <mergeCell ref="J1567:K1567"/>
    <mergeCell ref="L1567:M1567"/>
    <mergeCell ref="N1567:O1567"/>
    <mergeCell ref="B1568:C1568"/>
    <mergeCell ref="D1568:E1568"/>
    <mergeCell ref="F1568:G1568"/>
    <mergeCell ref="H1568:I1568"/>
    <mergeCell ref="J1568:K1568"/>
    <mergeCell ref="L1568:M1568"/>
    <mergeCell ref="N1568:O1568"/>
    <mergeCell ref="B1569:C1569"/>
    <mergeCell ref="D1569:E1569"/>
    <mergeCell ref="F1569:G1569"/>
    <mergeCell ref="H1569:I1569"/>
    <mergeCell ref="J1569:K1569"/>
    <mergeCell ref="L1569:M1569"/>
    <mergeCell ref="N1569:O1569"/>
    <mergeCell ref="B1570:C1570"/>
    <mergeCell ref="D1570:E1570"/>
    <mergeCell ref="F1570:G1570"/>
    <mergeCell ref="H1570:I1570"/>
    <mergeCell ref="J1570:K1570"/>
    <mergeCell ref="L1570:M1570"/>
    <mergeCell ref="N1570:O1570"/>
    <mergeCell ref="B1571:C1571"/>
    <mergeCell ref="D1571:E1571"/>
    <mergeCell ref="F1571:G1571"/>
    <mergeCell ref="H1571:I1571"/>
    <mergeCell ref="J1571:K1571"/>
    <mergeCell ref="L1571:M1571"/>
    <mergeCell ref="N1571:O1571"/>
    <mergeCell ref="B1572:C1572"/>
    <mergeCell ref="D1572:E1572"/>
    <mergeCell ref="F1572:G1572"/>
    <mergeCell ref="H1572:I1572"/>
    <mergeCell ref="J1572:K1572"/>
    <mergeCell ref="L1572:M1572"/>
    <mergeCell ref="N1572:O1572"/>
    <mergeCell ref="B1573:C1573"/>
    <mergeCell ref="D1573:E1573"/>
    <mergeCell ref="F1573:G1573"/>
    <mergeCell ref="H1573:I1573"/>
    <mergeCell ref="J1573:K1573"/>
    <mergeCell ref="L1573:M1573"/>
    <mergeCell ref="N1573:O1573"/>
    <mergeCell ref="B1574:C1574"/>
    <mergeCell ref="D1574:E1574"/>
    <mergeCell ref="F1574:G1574"/>
    <mergeCell ref="H1574:I1574"/>
    <mergeCell ref="J1574:K1574"/>
    <mergeCell ref="L1574:M1574"/>
    <mergeCell ref="N1574:O1574"/>
    <mergeCell ref="B1575:C1575"/>
    <mergeCell ref="D1575:E1575"/>
    <mergeCell ref="F1575:G1575"/>
    <mergeCell ref="H1575:I1575"/>
    <mergeCell ref="J1575:K1575"/>
    <mergeCell ref="L1575:M1575"/>
    <mergeCell ref="N1575:O1575"/>
    <mergeCell ref="B1576:C1576"/>
    <mergeCell ref="D1576:E1576"/>
    <mergeCell ref="F1576:G1576"/>
    <mergeCell ref="H1576:I1576"/>
    <mergeCell ref="J1576:K1576"/>
    <mergeCell ref="L1576:M1576"/>
    <mergeCell ref="N1576:O1576"/>
    <mergeCell ref="B1577:C1577"/>
    <mergeCell ref="D1577:E1577"/>
    <mergeCell ref="F1577:G1577"/>
    <mergeCell ref="H1577:I1577"/>
    <mergeCell ref="J1577:K1577"/>
    <mergeCell ref="L1577:M1577"/>
    <mergeCell ref="N1577:O1577"/>
    <mergeCell ref="B1578:C1578"/>
    <mergeCell ref="D1578:E1578"/>
    <mergeCell ref="F1578:G1578"/>
    <mergeCell ref="H1578:I1578"/>
    <mergeCell ref="J1578:K1578"/>
    <mergeCell ref="L1578:M1578"/>
    <mergeCell ref="N1578:O1578"/>
    <mergeCell ref="B1579:C1579"/>
    <mergeCell ref="D1579:E1579"/>
    <mergeCell ref="F1579:G1579"/>
    <mergeCell ref="H1579:I1579"/>
    <mergeCell ref="J1579:K1579"/>
    <mergeCell ref="L1579:M1579"/>
    <mergeCell ref="N1579:O1579"/>
    <mergeCell ref="B1580:C1580"/>
    <mergeCell ref="D1580:E1580"/>
    <mergeCell ref="F1580:G1580"/>
    <mergeCell ref="H1580:I1580"/>
    <mergeCell ref="J1580:K1580"/>
    <mergeCell ref="L1580:M1580"/>
    <mergeCell ref="N1580:O1580"/>
    <mergeCell ref="B1581:C1581"/>
    <mergeCell ref="D1581:E1581"/>
    <mergeCell ref="F1581:G1581"/>
    <mergeCell ref="H1581:I1581"/>
    <mergeCell ref="J1581:K1581"/>
    <mergeCell ref="L1581:M1581"/>
    <mergeCell ref="N1581:O1581"/>
    <mergeCell ref="B1582:C1582"/>
    <mergeCell ref="D1582:E1582"/>
    <mergeCell ref="F1582:G1582"/>
    <mergeCell ref="H1582:I1582"/>
    <mergeCell ref="J1582:K1582"/>
    <mergeCell ref="L1582:M1582"/>
    <mergeCell ref="N1582:O1582"/>
    <mergeCell ref="B1583:C1583"/>
    <mergeCell ref="D1583:E1583"/>
    <mergeCell ref="F1583:G1583"/>
    <mergeCell ref="H1583:I1583"/>
    <mergeCell ref="J1583:K1583"/>
    <mergeCell ref="L1583:M1583"/>
    <mergeCell ref="N1583:O1583"/>
    <mergeCell ref="B1584:C1584"/>
    <mergeCell ref="D1584:E1584"/>
    <mergeCell ref="F1584:G1584"/>
    <mergeCell ref="H1584:I1584"/>
    <mergeCell ref="J1584:K1584"/>
    <mergeCell ref="L1584:M1584"/>
    <mergeCell ref="N1584:O1584"/>
    <mergeCell ref="B1585:C1585"/>
    <mergeCell ref="D1585:E1585"/>
    <mergeCell ref="F1585:G1585"/>
    <mergeCell ref="H1585:I1585"/>
    <mergeCell ref="J1585:K1585"/>
    <mergeCell ref="L1585:M1585"/>
    <mergeCell ref="N1585:O1585"/>
    <mergeCell ref="B1586:C1586"/>
    <mergeCell ref="D1586:E1586"/>
    <mergeCell ref="F1586:G1586"/>
    <mergeCell ref="H1586:I1586"/>
    <mergeCell ref="J1586:K1586"/>
    <mergeCell ref="L1586:M1586"/>
    <mergeCell ref="N1586:O1586"/>
    <mergeCell ref="B1587:C1587"/>
    <mergeCell ref="D1587:E1587"/>
    <mergeCell ref="F1587:G1587"/>
    <mergeCell ref="H1587:I1587"/>
    <mergeCell ref="J1587:K1587"/>
    <mergeCell ref="L1587:M1587"/>
    <mergeCell ref="N1587:O1587"/>
    <mergeCell ref="B1588:C1588"/>
    <mergeCell ref="D1588:E1588"/>
    <mergeCell ref="F1588:G1588"/>
    <mergeCell ref="H1588:I1588"/>
    <mergeCell ref="J1588:K1588"/>
    <mergeCell ref="L1588:M1588"/>
    <mergeCell ref="N1588:O1588"/>
    <mergeCell ref="B1589:C1589"/>
    <mergeCell ref="D1589:E1589"/>
    <mergeCell ref="F1589:G1589"/>
    <mergeCell ref="H1589:I1589"/>
    <mergeCell ref="J1589:K1589"/>
    <mergeCell ref="L1589:M1589"/>
    <mergeCell ref="N1589:O1589"/>
    <mergeCell ref="B1590:C1590"/>
    <mergeCell ref="D1590:E1590"/>
    <mergeCell ref="F1590:G1590"/>
    <mergeCell ref="H1590:I1590"/>
    <mergeCell ref="J1590:K1590"/>
    <mergeCell ref="L1590:M1590"/>
    <mergeCell ref="N1590:O1590"/>
    <mergeCell ref="B1591:C1591"/>
    <mergeCell ref="D1591:E1591"/>
    <mergeCell ref="F1591:G1591"/>
    <mergeCell ref="H1591:I1591"/>
    <mergeCell ref="J1591:K1591"/>
    <mergeCell ref="L1591:M1591"/>
    <mergeCell ref="N1591:O1591"/>
    <mergeCell ref="B1592:C1592"/>
    <mergeCell ref="D1592:E1592"/>
    <mergeCell ref="F1592:G1592"/>
    <mergeCell ref="H1592:I1592"/>
    <mergeCell ref="J1592:K1592"/>
    <mergeCell ref="L1592:M1592"/>
    <mergeCell ref="N1592:O1592"/>
    <mergeCell ref="B1593:C1593"/>
    <mergeCell ref="D1593:E1593"/>
    <mergeCell ref="F1593:G1593"/>
    <mergeCell ref="H1593:I1593"/>
    <mergeCell ref="J1593:K1593"/>
    <mergeCell ref="L1593:M1593"/>
    <mergeCell ref="N1593:O1593"/>
    <mergeCell ref="B1594:C1594"/>
    <mergeCell ref="D1594:E1594"/>
    <mergeCell ref="F1594:G1594"/>
    <mergeCell ref="H1594:I1594"/>
    <mergeCell ref="J1594:K1594"/>
    <mergeCell ref="L1594:M1594"/>
    <mergeCell ref="N1594:O1594"/>
    <mergeCell ref="B1595:C1595"/>
    <mergeCell ref="D1595:E1595"/>
    <mergeCell ref="F1595:G1595"/>
    <mergeCell ref="H1595:I1595"/>
    <mergeCell ref="J1595:K1595"/>
    <mergeCell ref="L1595:M1595"/>
    <mergeCell ref="N1595:O1595"/>
    <mergeCell ref="B1596:C1596"/>
    <mergeCell ref="D1596:E1596"/>
    <mergeCell ref="F1596:G1596"/>
    <mergeCell ref="H1596:I1596"/>
    <mergeCell ref="J1596:K1596"/>
    <mergeCell ref="L1596:M1596"/>
    <mergeCell ref="N1596:O1596"/>
    <mergeCell ref="B1597:C1597"/>
    <mergeCell ref="D1597:E1597"/>
    <mergeCell ref="F1597:G1597"/>
    <mergeCell ref="H1597:I1597"/>
    <mergeCell ref="J1597:K1597"/>
    <mergeCell ref="L1597:M1597"/>
    <mergeCell ref="N1597:O1597"/>
    <mergeCell ref="B1598:C1598"/>
    <mergeCell ref="D1598:E1598"/>
    <mergeCell ref="F1598:G1598"/>
    <mergeCell ref="H1598:I1598"/>
    <mergeCell ref="J1598:K1598"/>
    <mergeCell ref="L1598:M1598"/>
    <mergeCell ref="N1598:O1598"/>
    <mergeCell ref="B1599:C1599"/>
    <mergeCell ref="D1599:E1599"/>
    <mergeCell ref="F1599:G1599"/>
    <mergeCell ref="H1599:I1599"/>
    <mergeCell ref="J1599:K1599"/>
    <mergeCell ref="L1599:M1599"/>
    <mergeCell ref="N1599:O1599"/>
    <mergeCell ref="B1600:C1600"/>
    <mergeCell ref="D1600:E1600"/>
    <mergeCell ref="F1600:G1600"/>
    <mergeCell ref="H1600:I1600"/>
    <mergeCell ref="J1600:K1600"/>
    <mergeCell ref="L1600:M1600"/>
    <mergeCell ref="N1600:O1600"/>
    <mergeCell ref="B1601:C1601"/>
    <mergeCell ref="D1601:E1601"/>
    <mergeCell ref="F1601:G1601"/>
    <mergeCell ref="H1601:I1601"/>
    <mergeCell ref="J1601:K1601"/>
    <mergeCell ref="L1601:M1601"/>
    <mergeCell ref="N1601:O1601"/>
    <mergeCell ref="B1602:C1602"/>
    <mergeCell ref="D1602:E1602"/>
    <mergeCell ref="F1602:G1602"/>
    <mergeCell ref="H1602:I1602"/>
    <mergeCell ref="J1602:K1602"/>
    <mergeCell ref="L1602:M1602"/>
    <mergeCell ref="N1602:O1602"/>
    <mergeCell ref="B1603:C1603"/>
    <mergeCell ref="D1603:E1603"/>
    <mergeCell ref="F1603:G1603"/>
    <mergeCell ref="H1603:I1603"/>
    <mergeCell ref="J1603:K1603"/>
    <mergeCell ref="L1603:M1603"/>
    <mergeCell ref="N1603:O1603"/>
    <mergeCell ref="B1604:C1604"/>
    <mergeCell ref="D1604:E1604"/>
    <mergeCell ref="F1604:G1604"/>
    <mergeCell ref="H1604:I1604"/>
    <mergeCell ref="J1604:K1604"/>
    <mergeCell ref="L1604:M1604"/>
    <mergeCell ref="N1604:O1604"/>
    <mergeCell ref="B1605:C1605"/>
    <mergeCell ref="D1605:E1605"/>
    <mergeCell ref="F1605:G1605"/>
    <mergeCell ref="H1605:I1605"/>
    <mergeCell ref="J1605:K1605"/>
    <mergeCell ref="L1605:M1605"/>
    <mergeCell ref="N1605:O1605"/>
    <mergeCell ref="B1606:C1606"/>
    <mergeCell ref="D1606:E1606"/>
    <mergeCell ref="F1606:G1606"/>
    <mergeCell ref="H1606:I1606"/>
    <mergeCell ref="J1606:K1606"/>
    <mergeCell ref="L1606:M1606"/>
    <mergeCell ref="N1606:O1606"/>
    <mergeCell ref="B1607:C1607"/>
    <mergeCell ref="D1607:E1607"/>
    <mergeCell ref="F1607:G1607"/>
    <mergeCell ref="H1607:I1607"/>
    <mergeCell ref="J1607:K1607"/>
    <mergeCell ref="L1607:M1607"/>
    <mergeCell ref="N1607:O1607"/>
    <mergeCell ref="B1608:C1608"/>
    <mergeCell ref="D1608:E1608"/>
    <mergeCell ref="F1608:G1608"/>
    <mergeCell ref="H1608:I1608"/>
    <mergeCell ref="J1608:K1608"/>
    <mergeCell ref="L1608:M1608"/>
    <mergeCell ref="N1608:O1608"/>
    <mergeCell ref="B1609:C1609"/>
    <mergeCell ref="D1609:E1609"/>
    <mergeCell ref="F1609:G1609"/>
    <mergeCell ref="H1609:I1609"/>
    <mergeCell ref="J1609:K1609"/>
    <mergeCell ref="L1609:M1609"/>
    <mergeCell ref="N1609:O1609"/>
    <mergeCell ref="B1610:C1610"/>
    <mergeCell ref="D1610:E1610"/>
    <mergeCell ref="F1610:G1610"/>
    <mergeCell ref="H1610:I1610"/>
    <mergeCell ref="J1610:K1610"/>
    <mergeCell ref="L1610:M1610"/>
    <mergeCell ref="N1610:O1610"/>
    <mergeCell ref="B1611:C1611"/>
    <mergeCell ref="D1611:E1611"/>
    <mergeCell ref="F1611:G1611"/>
    <mergeCell ref="H1611:I1611"/>
    <mergeCell ref="J1611:K1611"/>
    <mergeCell ref="L1611:M1611"/>
    <mergeCell ref="N1611:O1611"/>
    <mergeCell ref="B1612:C1612"/>
    <mergeCell ref="D1612:E1612"/>
    <mergeCell ref="F1612:G1612"/>
    <mergeCell ref="H1612:I1612"/>
    <mergeCell ref="J1612:K1612"/>
    <mergeCell ref="L1612:M1612"/>
    <mergeCell ref="N1612:O1612"/>
    <mergeCell ref="B1613:C1613"/>
    <mergeCell ref="D1613:E1613"/>
    <mergeCell ref="F1613:G1613"/>
    <mergeCell ref="H1613:I1613"/>
    <mergeCell ref="J1613:K1613"/>
    <mergeCell ref="L1613:M1613"/>
    <mergeCell ref="N1613:O1613"/>
    <mergeCell ref="B1614:C1614"/>
    <mergeCell ref="D1614:E1614"/>
    <mergeCell ref="F1614:G1614"/>
    <mergeCell ref="H1614:I1614"/>
    <mergeCell ref="J1614:K1614"/>
    <mergeCell ref="L1614:M1614"/>
    <mergeCell ref="N1614:O1614"/>
    <mergeCell ref="B1615:C1615"/>
    <mergeCell ref="D1615:E1615"/>
    <mergeCell ref="F1615:G1615"/>
    <mergeCell ref="H1615:I1615"/>
    <mergeCell ref="J1615:K1615"/>
    <mergeCell ref="L1615:M1615"/>
    <mergeCell ref="N1615:O1615"/>
    <mergeCell ref="B1616:C1616"/>
    <mergeCell ref="D1616:E1616"/>
    <mergeCell ref="F1616:G1616"/>
    <mergeCell ref="H1616:I1616"/>
    <mergeCell ref="J1616:K1616"/>
    <mergeCell ref="L1616:M1616"/>
    <mergeCell ref="N1616:O1616"/>
    <mergeCell ref="B1617:C1617"/>
    <mergeCell ref="D1617:E1617"/>
    <mergeCell ref="F1617:G1617"/>
    <mergeCell ref="H1617:I1617"/>
    <mergeCell ref="J1617:K1617"/>
    <mergeCell ref="L1617:M1617"/>
    <mergeCell ref="N1617:O1617"/>
    <mergeCell ref="B1618:C1618"/>
    <mergeCell ref="D1618:E1618"/>
    <mergeCell ref="F1618:G1618"/>
    <mergeCell ref="H1618:I1618"/>
    <mergeCell ref="J1618:K1618"/>
    <mergeCell ref="L1618:M1618"/>
    <mergeCell ref="N1618:O1618"/>
    <mergeCell ref="B1619:C1619"/>
    <mergeCell ref="D1619:E1619"/>
    <mergeCell ref="F1619:G1619"/>
    <mergeCell ref="H1619:I1619"/>
    <mergeCell ref="J1619:K1619"/>
    <mergeCell ref="L1619:M1619"/>
    <mergeCell ref="N1619:O1619"/>
    <mergeCell ref="B1620:C1620"/>
    <mergeCell ref="D1620:E1620"/>
    <mergeCell ref="F1620:G1620"/>
    <mergeCell ref="H1620:I1620"/>
    <mergeCell ref="J1620:K1620"/>
    <mergeCell ref="L1620:M1620"/>
    <mergeCell ref="N1620:O1620"/>
    <mergeCell ref="B1621:C1621"/>
    <mergeCell ref="D1621:E1621"/>
    <mergeCell ref="F1621:G1621"/>
    <mergeCell ref="H1621:I1621"/>
    <mergeCell ref="J1621:K1621"/>
    <mergeCell ref="L1621:M1621"/>
    <mergeCell ref="N1621:O1621"/>
    <mergeCell ref="B1622:C1622"/>
    <mergeCell ref="D1622:E1622"/>
    <mergeCell ref="F1622:G1622"/>
    <mergeCell ref="H1622:I1622"/>
    <mergeCell ref="J1622:K1622"/>
    <mergeCell ref="L1622:M1622"/>
    <mergeCell ref="N1622:O1622"/>
    <mergeCell ref="B1623:C1623"/>
    <mergeCell ref="D1623:E1623"/>
    <mergeCell ref="F1623:G1623"/>
    <mergeCell ref="H1623:I1623"/>
    <mergeCell ref="J1623:K1623"/>
    <mergeCell ref="L1623:M1623"/>
    <mergeCell ref="N1623:O1623"/>
    <mergeCell ref="B1624:C1624"/>
    <mergeCell ref="D1624:E1624"/>
    <mergeCell ref="F1624:G1624"/>
    <mergeCell ref="H1624:I1624"/>
    <mergeCell ref="J1624:K1624"/>
    <mergeCell ref="L1624:M1624"/>
    <mergeCell ref="N1624:O1624"/>
    <mergeCell ref="B1625:C1625"/>
    <mergeCell ref="D1625:E1625"/>
    <mergeCell ref="F1625:G1625"/>
    <mergeCell ref="H1625:I1625"/>
    <mergeCell ref="J1625:K1625"/>
    <mergeCell ref="L1625:M1625"/>
    <mergeCell ref="N1625:O1625"/>
    <mergeCell ref="B1626:C1626"/>
    <mergeCell ref="D1626:E1626"/>
    <mergeCell ref="F1626:G1626"/>
    <mergeCell ref="H1626:I1626"/>
    <mergeCell ref="J1626:K1626"/>
    <mergeCell ref="L1626:M1626"/>
    <mergeCell ref="N1626:O1626"/>
    <mergeCell ref="B1627:C1627"/>
    <mergeCell ref="D1627:E1627"/>
    <mergeCell ref="F1627:G1627"/>
    <mergeCell ref="H1627:I1627"/>
    <mergeCell ref="J1627:K1627"/>
    <mergeCell ref="L1627:M1627"/>
    <mergeCell ref="N1627:O1627"/>
    <mergeCell ref="B1628:C1628"/>
    <mergeCell ref="D1628:E1628"/>
    <mergeCell ref="F1628:G1628"/>
    <mergeCell ref="H1628:I1628"/>
    <mergeCell ref="J1628:K1628"/>
    <mergeCell ref="L1628:M1628"/>
    <mergeCell ref="N1628:O1628"/>
    <mergeCell ref="B1629:C1629"/>
    <mergeCell ref="D1629:E1629"/>
    <mergeCell ref="F1629:G1629"/>
    <mergeCell ref="H1629:I1629"/>
    <mergeCell ref="J1629:K1629"/>
    <mergeCell ref="L1629:M1629"/>
    <mergeCell ref="N1629:O1629"/>
    <mergeCell ref="B1630:C1630"/>
    <mergeCell ref="D1630:E1630"/>
    <mergeCell ref="F1630:G1630"/>
    <mergeCell ref="H1630:I1630"/>
    <mergeCell ref="J1630:K1630"/>
    <mergeCell ref="L1630:M1630"/>
    <mergeCell ref="N1630:O1630"/>
    <mergeCell ref="B1631:C1631"/>
    <mergeCell ref="D1631:E1631"/>
    <mergeCell ref="F1631:G1631"/>
    <mergeCell ref="H1631:I1631"/>
    <mergeCell ref="J1631:K1631"/>
    <mergeCell ref="L1631:M1631"/>
    <mergeCell ref="N1631:O1631"/>
    <mergeCell ref="B1632:C1632"/>
    <mergeCell ref="D1632:E1632"/>
    <mergeCell ref="F1632:G1632"/>
    <mergeCell ref="H1632:I1632"/>
    <mergeCell ref="J1632:K1632"/>
    <mergeCell ref="L1632:M1632"/>
    <mergeCell ref="N1632:O1632"/>
    <mergeCell ref="B1633:C1633"/>
    <mergeCell ref="D1633:E1633"/>
    <mergeCell ref="F1633:G1633"/>
    <mergeCell ref="H1633:I1633"/>
    <mergeCell ref="J1633:K1633"/>
    <mergeCell ref="L1633:M1633"/>
    <mergeCell ref="N1633:O1633"/>
    <mergeCell ref="B1634:C1634"/>
    <mergeCell ref="D1634:E1634"/>
    <mergeCell ref="F1634:G1634"/>
    <mergeCell ref="H1634:I1634"/>
    <mergeCell ref="J1634:K1634"/>
    <mergeCell ref="L1634:M1634"/>
    <mergeCell ref="N1634:O1634"/>
    <mergeCell ref="B1635:C1635"/>
    <mergeCell ref="D1635:E1635"/>
    <mergeCell ref="F1635:G1635"/>
    <mergeCell ref="H1635:I1635"/>
    <mergeCell ref="J1635:K1635"/>
    <mergeCell ref="L1635:M1635"/>
    <mergeCell ref="N1635:O1635"/>
    <mergeCell ref="B1636:C1636"/>
    <mergeCell ref="D1636:E1636"/>
    <mergeCell ref="F1636:G1636"/>
    <mergeCell ref="H1636:I1636"/>
    <mergeCell ref="J1636:K1636"/>
    <mergeCell ref="L1636:M1636"/>
    <mergeCell ref="N1636:O1636"/>
    <mergeCell ref="B1637:C1637"/>
    <mergeCell ref="D1637:E1637"/>
    <mergeCell ref="F1637:G1637"/>
    <mergeCell ref="H1637:I1637"/>
    <mergeCell ref="J1637:K1637"/>
    <mergeCell ref="L1637:M1637"/>
    <mergeCell ref="N1637:O1637"/>
    <mergeCell ref="B1638:C1638"/>
    <mergeCell ref="D1638:E1638"/>
    <mergeCell ref="F1638:G1638"/>
    <mergeCell ref="H1638:I1638"/>
    <mergeCell ref="J1638:K1638"/>
    <mergeCell ref="L1638:M1638"/>
    <mergeCell ref="N1638:O1638"/>
    <mergeCell ref="B1639:C1639"/>
    <mergeCell ref="D1639:E1639"/>
    <mergeCell ref="F1639:G1639"/>
    <mergeCell ref="H1639:I1639"/>
    <mergeCell ref="J1639:K1639"/>
    <mergeCell ref="L1639:M1639"/>
    <mergeCell ref="N1639:O1639"/>
    <mergeCell ref="B1640:C1640"/>
    <mergeCell ref="D1640:E1640"/>
    <mergeCell ref="F1640:G1640"/>
    <mergeCell ref="H1640:I1640"/>
    <mergeCell ref="J1640:K1640"/>
    <mergeCell ref="L1640:M1640"/>
    <mergeCell ref="N1640:O1640"/>
    <mergeCell ref="B1641:C1641"/>
    <mergeCell ref="D1641:E1641"/>
    <mergeCell ref="F1641:G1641"/>
    <mergeCell ref="H1641:I1641"/>
    <mergeCell ref="J1641:K1641"/>
    <mergeCell ref="L1641:M1641"/>
    <mergeCell ref="N1641:O1641"/>
    <mergeCell ref="B1642:C1642"/>
    <mergeCell ref="D1642:E1642"/>
    <mergeCell ref="F1642:G1642"/>
    <mergeCell ref="H1642:I1642"/>
    <mergeCell ref="J1642:K1642"/>
    <mergeCell ref="L1642:M1642"/>
    <mergeCell ref="N1642:O1642"/>
    <mergeCell ref="B1643:C1643"/>
    <mergeCell ref="D1643:E1643"/>
    <mergeCell ref="F1643:G1643"/>
    <mergeCell ref="H1643:I1643"/>
    <mergeCell ref="J1643:K1643"/>
    <mergeCell ref="L1643:M1643"/>
    <mergeCell ref="N1643:O1643"/>
    <mergeCell ref="B1644:C1644"/>
    <mergeCell ref="D1644:E1644"/>
    <mergeCell ref="F1644:G1644"/>
    <mergeCell ref="H1644:I1644"/>
    <mergeCell ref="J1644:K1644"/>
    <mergeCell ref="L1644:M1644"/>
    <mergeCell ref="N1644:O1644"/>
    <mergeCell ref="B1645:C1645"/>
    <mergeCell ref="D1645:E1645"/>
    <mergeCell ref="F1645:G1645"/>
    <mergeCell ref="H1645:I1645"/>
    <mergeCell ref="J1645:K1645"/>
    <mergeCell ref="L1645:M1645"/>
    <mergeCell ref="N1645:O1645"/>
    <mergeCell ref="B1646:C1646"/>
    <mergeCell ref="D1646:E1646"/>
    <mergeCell ref="F1646:G1646"/>
    <mergeCell ref="H1646:I1646"/>
    <mergeCell ref="J1646:K1646"/>
    <mergeCell ref="L1646:M1646"/>
    <mergeCell ref="N1646:O1646"/>
    <mergeCell ref="B1647:C1647"/>
    <mergeCell ref="D1647:E1647"/>
    <mergeCell ref="F1647:G1647"/>
    <mergeCell ref="H1647:I1647"/>
    <mergeCell ref="J1647:K1647"/>
    <mergeCell ref="L1647:M1647"/>
    <mergeCell ref="N1647:O1647"/>
    <mergeCell ref="B1648:C1648"/>
    <mergeCell ref="D1648:E1648"/>
    <mergeCell ref="F1648:G1648"/>
    <mergeCell ref="H1648:I1648"/>
    <mergeCell ref="J1648:K1648"/>
    <mergeCell ref="L1648:M1648"/>
    <mergeCell ref="N1648:O1648"/>
    <mergeCell ref="B1649:C1649"/>
    <mergeCell ref="D1649:E1649"/>
    <mergeCell ref="F1649:G1649"/>
    <mergeCell ref="H1649:I1649"/>
    <mergeCell ref="J1649:K1649"/>
    <mergeCell ref="L1649:M1649"/>
    <mergeCell ref="N1649:O1649"/>
    <mergeCell ref="B1650:C1650"/>
    <mergeCell ref="D1650:E1650"/>
    <mergeCell ref="F1650:G1650"/>
    <mergeCell ref="H1650:I1650"/>
    <mergeCell ref="J1650:K1650"/>
    <mergeCell ref="L1650:M1650"/>
    <mergeCell ref="N1650:O1650"/>
    <mergeCell ref="B1651:C1651"/>
    <mergeCell ref="D1651:E1651"/>
    <mergeCell ref="F1651:G1651"/>
    <mergeCell ref="H1651:I1651"/>
    <mergeCell ref="J1651:K1651"/>
    <mergeCell ref="L1651:M1651"/>
    <mergeCell ref="N1651:O1651"/>
    <mergeCell ref="B1652:C1652"/>
    <mergeCell ref="D1652:E1652"/>
    <mergeCell ref="F1652:G1652"/>
    <mergeCell ref="H1652:I1652"/>
    <mergeCell ref="J1652:K1652"/>
    <mergeCell ref="L1652:M1652"/>
    <mergeCell ref="N1652:O1652"/>
    <mergeCell ref="B1653:C1653"/>
    <mergeCell ref="D1653:E1653"/>
    <mergeCell ref="F1653:G1653"/>
    <mergeCell ref="H1653:I1653"/>
    <mergeCell ref="J1653:K1653"/>
    <mergeCell ref="L1653:M1653"/>
    <mergeCell ref="N1653:O1653"/>
    <mergeCell ref="B1654:C1654"/>
    <mergeCell ref="D1654:E1654"/>
    <mergeCell ref="F1654:G1654"/>
    <mergeCell ref="H1654:I1654"/>
    <mergeCell ref="J1654:K1654"/>
    <mergeCell ref="L1654:M1654"/>
    <mergeCell ref="N1654:O1654"/>
    <mergeCell ref="B1655:C1655"/>
    <mergeCell ref="D1655:E1655"/>
    <mergeCell ref="F1655:G1655"/>
    <mergeCell ref="H1655:I1655"/>
    <mergeCell ref="J1655:K1655"/>
    <mergeCell ref="L1655:M1655"/>
    <mergeCell ref="N1655:O1655"/>
    <mergeCell ref="B1656:C1656"/>
    <mergeCell ref="D1656:E1656"/>
    <mergeCell ref="F1656:G1656"/>
    <mergeCell ref="H1656:I1656"/>
    <mergeCell ref="J1656:K1656"/>
    <mergeCell ref="L1656:M1656"/>
    <mergeCell ref="N1656:O1656"/>
    <mergeCell ref="B1657:C1657"/>
    <mergeCell ref="D1657:E1657"/>
    <mergeCell ref="F1657:G1657"/>
    <mergeCell ref="H1657:I1657"/>
    <mergeCell ref="J1657:K1657"/>
    <mergeCell ref="L1657:M1657"/>
    <mergeCell ref="N1657:O1657"/>
    <mergeCell ref="B1658:C1658"/>
    <mergeCell ref="D1658:E1658"/>
    <mergeCell ref="F1658:G1658"/>
    <mergeCell ref="H1658:I1658"/>
    <mergeCell ref="J1658:K1658"/>
    <mergeCell ref="L1658:M1658"/>
    <mergeCell ref="N1658:O1658"/>
    <mergeCell ref="B1659:C1659"/>
    <mergeCell ref="D1659:E1659"/>
    <mergeCell ref="F1659:G1659"/>
    <mergeCell ref="H1659:I1659"/>
    <mergeCell ref="J1659:K1659"/>
    <mergeCell ref="L1659:M1659"/>
    <mergeCell ref="N1659:O1659"/>
    <mergeCell ref="B1660:C1660"/>
    <mergeCell ref="D1660:E1660"/>
    <mergeCell ref="F1660:G1660"/>
    <mergeCell ref="H1660:I1660"/>
    <mergeCell ref="J1660:K1660"/>
    <mergeCell ref="L1660:M1660"/>
    <mergeCell ref="N1660:O1660"/>
    <mergeCell ref="B1661:C1661"/>
    <mergeCell ref="D1661:E1661"/>
    <mergeCell ref="F1661:G1661"/>
    <mergeCell ref="H1661:I1661"/>
    <mergeCell ref="J1661:K1661"/>
    <mergeCell ref="L1661:M1661"/>
    <mergeCell ref="N1661:O1661"/>
    <mergeCell ref="B1662:C1662"/>
    <mergeCell ref="D1662:E1662"/>
    <mergeCell ref="F1662:G1662"/>
    <mergeCell ref="H1662:I1662"/>
    <mergeCell ref="J1662:K1662"/>
    <mergeCell ref="L1662:M1662"/>
    <mergeCell ref="N1662:O1662"/>
    <mergeCell ref="B1668:C1668"/>
    <mergeCell ref="D1668:E1668"/>
    <mergeCell ref="F1668:G1668"/>
    <mergeCell ref="H1668:I1668"/>
    <mergeCell ref="J1668:K1668"/>
    <mergeCell ref="L1668:M1668"/>
    <mergeCell ref="N1668:O1668"/>
    <mergeCell ref="B1663:C1663"/>
    <mergeCell ref="D1663:E1663"/>
    <mergeCell ref="F1663:G1663"/>
    <mergeCell ref="H1663:I1663"/>
    <mergeCell ref="J1663:K1663"/>
    <mergeCell ref="L1663:M1663"/>
    <mergeCell ref="N1663:O1663"/>
    <mergeCell ref="B1664:C1664"/>
    <mergeCell ref="D1664:E1664"/>
    <mergeCell ref="F1664:G1664"/>
    <mergeCell ref="H1664:I1664"/>
    <mergeCell ref="J1664:K1664"/>
    <mergeCell ref="L1664:M1664"/>
    <mergeCell ref="N1664:O1664"/>
    <mergeCell ref="B1665:C1665"/>
    <mergeCell ref="D1665:E1665"/>
    <mergeCell ref="F1665:G1665"/>
    <mergeCell ref="H1665:I1665"/>
    <mergeCell ref="J1665:K1665"/>
    <mergeCell ref="L1665:M1665"/>
    <mergeCell ref="N1665:O1665"/>
    <mergeCell ref="B1666:C1666"/>
    <mergeCell ref="D1666:E1666"/>
    <mergeCell ref="F1666:G1666"/>
    <mergeCell ref="H1666:I1666"/>
    <mergeCell ref="J1666:K1666"/>
    <mergeCell ref="L1666:M1666"/>
    <mergeCell ref="N1666:O1666"/>
    <mergeCell ref="B1667:C1667"/>
    <mergeCell ref="D1667:E1667"/>
    <mergeCell ref="F1667:G1667"/>
    <mergeCell ref="H1667:I1667"/>
    <mergeCell ref="J1667:K1667"/>
    <mergeCell ref="L1667:M1667"/>
    <mergeCell ref="N1667:O1667"/>
  </mergeCells>
  <pageMargins left="0.70833333333333337" right="0.70833333333333337" top="0.74791666666666667" bottom="0.74791666666666667" header="0.51180555555555551" footer="0.51180555555555551"/>
  <pageSetup scale="64" firstPageNumber="0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890"/>
  <sheetViews>
    <sheetView view="pageBreakPreview" zoomScale="60" zoomScaleNormal="95" workbookViewId="0">
      <selection activeCell="F10" sqref="F10:G10"/>
    </sheetView>
  </sheetViews>
  <sheetFormatPr baseColWidth="10" defaultColWidth="10.28515625" defaultRowHeight="15" x14ac:dyDescent="0.25"/>
  <cols>
    <col min="1" max="1" width="17.5703125" style="2" customWidth="1"/>
    <col min="2" max="2" width="21.42578125" style="3" customWidth="1"/>
    <col min="3" max="3" width="11.28515625" style="3" customWidth="1"/>
    <col min="4" max="14" width="10.28515625" style="4" customWidth="1"/>
    <col min="15" max="15" width="12.5703125" style="4" customWidth="1"/>
    <col min="16" max="16" width="10.28515625" style="5" customWidth="1"/>
    <col min="17" max="16384" width="10.28515625" style="1"/>
  </cols>
  <sheetData>
    <row r="1" spans="1:15" x14ac:dyDescent="0.25">
      <c r="B1" s="89" t="s">
        <v>0</v>
      </c>
      <c r="C1" s="89"/>
      <c r="D1" s="89"/>
    </row>
    <row r="2" spans="1:15" x14ac:dyDescent="0.25">
      <c r="B2" s="89"/>
      <c r="C2" s="89"/>
      <c r="D2" s="89"/>
    </row>
    <row r="3" spans="1:15" ht="18.75" x14ac:dyDescent="0.25">
      <c r="G3" s="75" t="s">
        <v>2728</v>
      </c>
      <c r="H3" s="18"/>
      <c r="I3" s="18"/>
      <c r="J3" s="18"/>
      <c r="K3" s="18"/>
      <c r="L3" s="18"/>
    </row>
    <row r="4" spans="1:15" ht="18.75" x14ac:dyDescent="0.3">
      <c r="G4" s="19">
        <v>2016</v>
      </c>
      <c r="H4" s="19"/>
      <c r="I4" s="19"/>
      <c r="J4" s="19"/>
      <c r="K4" s="19"/>
      <c r="L4" s="7"/>
    </row>
    <row r="5" spans="1:15" ht="18.75" x14ac:dyDescent="0.25">
      <c r="G5" s="75" t="s">
        <v>2664</v>
      </c>
      <c r="H5" s="18"/>
      <c r="I5" s="18"/>
      <c r="J5" s="18"/>
      <c r="K5" s="18"/>
      <c r="L5" s="18"/>
    </row>
    <row r="6" spans="1:15" ht="18.75" x14ac:dyDescent="0.3">
      <c r="E6" s="8"/>
      <c r="F6" s="8"/>
      <c r="G6" s="8"/>
      <c r="H6" s="8"/>
      <c r="I6" s="8"/>
      <c r="J6" s="8"/>
    </row>
    <row r="7" spans="1:15" ht="15" customHeight="1" x14ac:dyDescent="0.25">
      <c r="A7" s="90" t="s">
        <v>1</v>
      </c>
      <c r="B7" s="90" t="s">
        <v>2</v>
      </c>
      <c r="C7" s="90"/>
      <c r="D7" s="90" t="s">
        <v>3</v>
      </c>
      <c r="E7" s="90"/>
      <c r="F7" s="90" t="s">
        <v>4</v>
      </c>
      <c r="G7" s="90"/>
      <c r="H7" s="91" t="s">
        <v>5</v>
      </c>
      <c r="I7" s="91"/>
      <c r="J7" s="91" t="s">
        <v>6</v>
      </c>
      <c r="K7" s="91"/>
      <c r="L7" s="91" t="s">
        <v>7</v>
      </c>
      <c r="M7" s="91"/>
      <c r="N7" s="91" t="s">
        <v>8</v>
      </c>
      <c r="O7" s="91"/>
    </row>
    <row r="8" spans="1:15" x14ac:dyDescent="0.25">
      <c r="A8" s="90"/>
      <c r="B8" s="90"/>
      <c r="C8" s="90"/>
      <c r="D8" s="90"/>
      <c r="E8" s="90"/>
      <c r="F8" s="90"/>
      <c r="G8" s="90"/>
      <c r="H8" s="91"/>
      <c r="I8" s="91"/>
      <c r="J8" s="91"/>
      <c r="K8" s="91"/>
      <c r="L8" s="91"/>
      <c r="M8" s="91"/>
      <c r="N8" s="91"/>
      <c r="O8" s="91"/>
    </row>
    <row r="9" spans="1:15" x14ac:dyDescent="0.25">
      <c r="A9" s="90"/>
      <c r="B9" s="90"/>
      <c r="C9" s="90"/>
      <c r="D9" s="90"/>
      <c r="E9" s="90"/>
      <c r="F9" s="90"/>
      <c r="G9" s="90"/>
      <c r="H9" s="91"/>
      <c r="I9" s="91"/>
      <c r="J9" s="91"/>
      <c r="K9" s="91"/>
      <c r="L9" s="91"/>
      <c r="M9" s="91"/>
      <c r="N9" s="91"/>
      <c r="O9" s="91"/>
    </row>
    <row r="10" spans="1:15" ht="45" customHeight="1" x14ac:dyDescent="0.25">
      <c r="A10" s="9" t="s">
        <v>10</v>
      </c>
      <c r="B10" s="93" t="s">
        <v>647</v>
      </c>
      <c r="C10" s="93"/>
      <c r="D10" s="94">
        <f t="shared" ref="D10:D73" si="0">C10+1</f>
        <v>1</v>
      </c>
      <c r="E10" s="94"/>
      <c r="F10" s="95" t="s">
        <v>12</v>
      </c>
      <c r="G10" s="95"/>
      <c r="H10" s="96">
        <v>42422</v>
      </c>
      <c r="I10" s="96"/>
      <c r="J10" s="96">
        <v>42423</v>
      </c>
      <c r="K10" s="96"/>
      <c r="L10" s="82" t="s">
        <v>648</v>
      </c>
      <c r="M10" s="82"/>
      <c r="N10" s="97">
        <v>3327</v>
      </c>
      <c r="O10" s="97"/>
    </row>
    <row r="11" spans="1:15" ht="45" customHeight="1" x14ac:dyDescent="0.25">
      <c r="A11" s="9" t="s">
        <v>10</v>
      </c>
      <c r="B11" s="93" t="s">
        <v>647</v>
      </c>
      <c r="C11" s="93"/>
      <c r="D11" s="94">
        <f t="shared" si="0"/>
        <v>1</v>
      </c>
      <c r="E11" s="94"/>
      <c r="F11" s="95" t="s">
        <v>12</v>
      </c>
      <c r="G11" s="95"/>
      <c r="H11" s="96">
        <v>42422</v>
      </c>
      <c r="I11" s="96"/>
      <c r="J11" s="96">
        <v>42423</v>
      </c>
      <c r="K11" s="96"/>
      <c r="L11" s="82" t="s">
        <v>648</v>
      </c>
      <c r="M11" s="82"/>
      <c r="N11" s="97">
        <v>1900</v>
      </c>
      <c r="O11" s="97"/>
    </row>
    <row r="12" spans="1:15" ht="45" customHeight="1" x14ac:dyDescent="0.25">
      <c r="A12" s="9" t="s">
        <v>10</v>
      </c>
      <c r="B12" s="93" t="s">
        <v>649</v>
      </c>
      <c r="C12" s="93"/>
      <c r="D12" s="94">
        <f t="shared" si="0"/>
        <v>1</v>
      </c>
      <c r="E12" s="94"/>
      <c r="F12" s="95" t="s">
        <v>12</v>
      </c>
      <c r="G12" s="95"/>
      <c r="H12" s="96">
        <v>42443</v>
      </c>
      <c r="I12" s="96"/>
      <c r="J12" s="96">
        <v>42443</v>
      </c>
      <c r="K12" s="96"/>
      <c r="L12" s="82" t="s">
        <v>648</v>
      </c>
      <c r="M12" s="82"/>
      <c r="N12" s="97">
        <v>778</v>
      </c>
      <c r="O12" s="97"/>
    </row>
    <row r="13" spans="1:15" ht="45" customHeight="1" x14ac:dyDescent="0.25">
      <c r="A13" s="9" t="s">
        <v>10</v>
      </c>
      <c r="B13" s="93" t="s">
        <v>650</v>
      </c>
      <c r="C13" s="93"/>
      <c r="D13" s="94">
        <f t="shared" si="0"/>
        <v>1</v>
      </c>
      <c r="E13" s="94"/>
      <c r="F13" s="95" t="s">
        <v>12</v>
      </c>
      <c r="G13" s="95"/>
      <c r="H13" s="96">
        <v>42439</v>
      </c>
      <c r="I13" s="96"/>
      <c r="J13" s="96">
        <v>42440</v>
      </c>
      <c r="K13" s="96"/>
      <c r="L13" s="82" t="s">
        <v>648</v>
      </c>
      <c r="M13" s="82"/>
      <c r="N13" s="97">
        <v>5267</v>
      </c>
      <c r="O13" s="97"/>
    </row>
    <row r="14" spans="1:15" ht="45" customHeight="1" x14ac:dyDescent="0.25">
      <c r="A14" s="9" t="s">
        <v>10</v>
      </c>
      <c r="B14" s="93" t="s">
        <v>651</v>
      </c>
      <c r="C14" s="93"/>
      <c r="D14" s="94">
        <f t="shared" si="0"/>
        <v>1</v>
      </c>
      <c r="E14" s="94"/>
      <c r="F14" s="95" t="s">
        <v>12</v>
      </c>
      <c r="G14" s="95"/>
      <c r="H14" s="96">
        <v>42517</v>
      </c>
      <c r="I14" s="96"/>
      <c r="J14" s="96">
        <v>42518</v>
      </c>
      <c r="K14" s="96"/>
      <c r="L14" s="82" t="s">
        <v>648</v>
      </c>
      <c r="M14" s="82"/>
      <c r="N14" s="97">
        <v>2080</v>
      </c>
      <c r="O14" s="97"/>
    </row>
    <row r="15" spans="1:15" ht="45" customHeight="1" x14ac:dyDescent="0.25">
      <c r="A15" s="9" t="s">
        <v>10</v>
      </c>
      <c r="B15" s="93" t="s">
        <v>651</v>
      </c>
      <c r="C15" s="93"/>
      <c r="D15" s="94">
        <f t="shared" si="0"/>
        <v>1</v>
      </c>
      <c r="E15" s="94"/>
      <c r="F15" s="95" t="s">
        <v>12</v>
      </c>
      <c r="G15" s="95"/>
      <c r="H15" s="96">
        <v>42517</v>
      </c>
      <c r="I15" s="96"/>
      <c r="J15" s="96">
        <v>42518</v>
      </c>
      <c r="K15" s="96"/>
      <c r="L15" s="82" t="s">
        <v>648</v>
      </c>
      <c r="M15" s="82"/>
      <c r="N15" s="97">
        <v>398</v>
      </c>
      <c r="O15" s="97"/>
    </row>
    <row r="16" spans="1:15" ht="45" customHeight="1" x14ac:dyDescent="0.25">
      <c r="A16" s="9" t="s">
        <v>10</v>
      </c>
      <c r="B16" s="93" t="s">
        <v>14</v>
      </c>
      <c r="C16" s="93"/>
      <c r="D16" s="94">
        <f t="shared" si="0"/>
        <v>1</v>
      </c>
      <c r="E16" s="94"/>
      <c r="F16" s="95" t="s">
        <v>15</v>
      </c>
      <c r="G16" s="95"/>
      <c r="H16" s="96">
        <v>42479</v>
      </c>
      <c r="I16" s="96"/>
      <c r="J16" s="96">
        <v>42479</v>
      </c>
      <c r="K16" s="96"/>
      <c r="L16" s="82" t="s">
        <v>648</v>
      </c>
      <c r="M16" s="82"/>
      <c r="N16" s="97">
        <v>414</v>
      </c>
      <c r="O16" s="97"/>
    </row>
    <row r="17" spans="1:17" ht="45" customHeight="1" x14ac:dyDescent="0.25">
      <c r="A17" s="9" t="s">
        <v>10</v>
      </c>
      <c r="B17" s="93" t="s">
        <v>14</v>
      </c>
      <c r="C17" s="93"/>
      <c r="D17" s="94">
        <f t="shared" si="0"/>
        <v>1</v>
      </c>
      <c r="E17" s="94"/>
      <c r="F17" s="95" t="s">
        <v>15</v>
      </c>
      <c r="G17" s="95"/>
      <c r="H17" s="96">
        <v>42562</v>
      </c>
      <c r="I17" s="96"/>
      <c r="J17" s="96">
        <v>42562</v>
      </c>
      <c r="K17" s="96"/>
      <c r="L17" s="82" t="s">
        <v>648</v>
      </c>
      <c r="M17" s="82"/>
      <c r="N17" s="97">
        <v>918</v>
      </c>
      <c r="O17" s="97"/>
    </row>
    <row r="18" spans="1:17" ht="45" customHeight="1" x14ac:dyDescent="0.25">
      <c r="A18" s="9" t="s">
        <v>10</v>
      </c>
      <c r="B18" s="93" t="s">
        <v>14</v>
      </c>
      <c r="C18" s="93"/>
      <c r="D18" s="94">
        <f t="shared" si="0"/>
        <v>1</v>
      </c>
      <c r="E18" s="94"/>
      <c r="F18" s="95" t="s">
        <v>15</v>
      </c>
      <c r="G18" s="95"/>
      <c r="H18" s="96">
        <v>42598</v>
      </c>
      <c r="I18" s="96"/>
      <c r="J18" s="96">
        <v>42598</v>
      </c>
      <c r="K18" s="96"/>
      <c r="L18" s="82" t="s">
        <v>648</v>
      </c>
      <c r="M18" s="82"/>
      <c r="N18" s="97">
        <v>450</v>
      </c>
      <c r="O18" s="97"/>
      <c r="Q18" s="11"/>
    </row>
    <row r="19" spans="1:17" ht="45" customHeight="1" x14ac:dyDescent="0.25">
      <c r="A19" s="9" t="s">
        <v>10</v>
      </c>
      <c r="B19" s="93" t="s">
        <v>652</v>
      </c>
      <c r="C19" s="93"/>
      <c r="D19" s="94">
        <f t="shared" si="0"/>
        <v>1</v>
      </c>
      <c r="E19" s="94"/>
      <c r="F19" s="95" t="s">
        <v>15</v>
      </c>
      <c r="G19" s="95"/>
      <c r="H19" s="96">
        <v>42583</v>
      </c>
      <c r="I19" s="96"/>
      <c r="J19" s="96">
        <v>42613</v>
      </c>
      <c r="K19" s="96"/>
      <c r="L19" s="82" t="s">
        <v>648</v>
      </c>
      <c r="M19" s="82"/>
      <c r="N19" s="97">
        <v>486</v>
      </c>
      <c r="O19" s="97"/>
    </row>
    <row r="20" spans="1:17" ht="45" customHeight="1" x14ac:dyDescent="0.25">
      <c r="A20" s="9" t="s">
        <v>10</v>
      </c>
      <c r="B20" s="93" t="s">
        <v>653</v>
      </c>
      <c r="C20" s="93"/>
      <c r="D20" s="94">
        <f t="shared" si="0"/>
        <v>1</v>
      </c>
      <c r="E20" s="94"/>
      <c r="F20" s="95" t="s">
        <v>15</v>
      </c>
      <c r="G20" s="95"/>
      <c r="H20" s="96">
        <v>42674</v>
      </c>
      <c r="I20" s="96"/>
      <c r="J20" s="96">
        <v>42674</v>
      </c>
      <c r="K20" s="96"/>
      <c r="L20" s="82" t="s">
        <v>648</v>
      </c>
      <c r="M20" s="82"/>
      <c r="N20" s="97">
        <v>486</v>
      </c>
      <c r="O20" s="97"/>
    </row>
    <row r="21" spans="1:17" ht="45" customHeight="1" x14ac:dyDescent="0.25">
      <c r="A21" s="9" t="s">
        <v>10</v>
      </c>
      <c r="B21" s="93" t="s">
        <v>653</v>
      </c>
      <c r="C21" s="93"/>
      <c r="D21" s="94">
        <f t="shared" si="0"/>
        <v>1</v>
      </c>
      <c r="E21" s="94"/>
      <c r="F21" s="95" t="s">
        <v>15</v>
      </c>
      <c r="G21" s="95"/>
      <c r="H21" s="96">
        <v>42674</v>
      </c>
      <c r="I21" s="96"/>
      <c r="J21" s="96">
        <v>42674</v>
      </c>
      <c r="K21" s="96"/>
      <c r="L21" s="82" t="s">
        <v>648</v>
      </c>
      <c r="M21" s="82"/>
      <c r="N21" s="97">
        <v>56</v>
      </c>
      <c r="O21" s="97"/>
    </row>
    <row r="22" spans="1:17" ht="45" customHeight="1" x14ac:dyDescent="0.25">
      <c r="A22" s="9" t="s">
        <v>10</v>
      </c>
      <c r="B22" s="93" t="s">
        <v>14</v>
      </c>
      <c r="C22" s="93"/>
      <c r="D22" s="94">
        <f t="shared" si="0"/>
        <v>1</v>
      </c>
      <c r="E22" s="94"/>
      <c r="F22" s="95" t="s">
        <v>15</v>
      </c>
      <c r="G22" s="95"/>
      <c r="H22" s="96">
        <v>42674</v>
      </c>
      <c r="I22" s="96"/>
      <c r="J22" s="96">
        <v>42674</v>
      </c>
      <c r="K22" s="96"/>
      <c r="L22" s="82" t="s">
        <v>648</v>
      </c>
      <c r="M22" s="82"/>
      <c r="N22" s="97">
        <v>1161</v>
      </c>
      <c r="O22" s="97"/>
    </row>
    <row r="23" spans="1:17" ht="45" customHeight="1" x14ac:dyDescent="0.25">
      <c r="A23" s="9" t="s">
        <v>10</v>
      </c>
      <c r="B23" s="93" t="s">
        <v>654</v>
      </c>
      <c r="C23" s="93"/>
      <c r="D23" s="94">
        <f t="shared" si="0"/>
        <v>1</v>
      </c>
      <c r="E23" s="94"/>
      <c r="F23" s="95" t="s">
        <v>389</v>
      </c>
      <c r="G23" s="95"/>
      <c r="H23" s="96">
        <v>42622</v>
      </c>
      <c r="I23" s="96"/>
      <c r="J23" s="96">
        <v>42623</v>
      </c>
      <c r="K23" s="96"/>
      <c r="L23" s="82" t="s">
        <v>648</v>
      </c>
      <c r="M23" s="82"/>
      <c r="N23" s="97">
        <v>7385.14</v>
      </c>
      <c r="O23" s="97"/>
    </row>
    <row r="24" spans="1:17" ht="45" customHeight="1" x14ac:dyDescent="0.25">
      <c r="A24" s="9" t="s">
        <v>10</v>
      </c>
      <c r="B24" s="93" t="e">
        <f>+#REF!</f>
        <v>#REF!</v>
      </c>
      <c r="C24" s="93"/>
      <c r="D24" s="94">
        <f t="shared" si="0"/>
        <v>1</v>
      </c>
      <c r="E24" s="94"/>
      <c r="F24" s="95" t="s">
        <v>12</v>
      </c>
      <c r="G24" s="95"/>
      <c r="H24" s="96">
        <v>42664</v>
      </c>
      <c r="I24" s="96"/>
      <c r="J24" s="96">
        <v>42666</v>
      </c>
      <c r="K24" s="96"/>
      <c r="L24" s="82" t="s">
        <v>648</v>
      </c>
      <c r="M24" s="82"/>
      <c r="N24" s="97">
        <v>4495</v>
      </c>
      <c r="O24" s="97"/>
    </row>
    <row r="25" spans="1:17" ht="45" customHeight="1" x14ac:dyDescent="0.25">
      <c r="A25" s="9" t="s">
        <v>19</v>
      </c>
      <c r="B25" s="93" t="s">
        <v>655</v>
      </c>
      <c r="C25" s="93"/>
      <c r="D25" s="94">
        <f t="shared" si="0"/>
        <v>1</v>
      </c>
      <c r="E25" s="94"/>
      <c r="F25" s="95" t="s">
        <v>12</v>
      </c>
      <c r="G25" s="95"/>
      <c r="H25" s="96">
        <v>42376</v>
      </c>
      <c r="I25" s="96"/>
      <c r="J25" s="96">
        <v>42376</v>
      </c>
      <c r="K25" s="96"/>
      <c r="L25" s="82" t="s">
        <v>648</v>
      </c>
      <c r="M25" s="82"/>
      <c r="N25" s="97">
        <v>1348</v>
      </c>
      <c r="O25" s="97"/>
    </row>
    <row r="26" spans="1:17" ht="45" customHeight="1" x14ac:dyDescent="0.25">
      <c r="A26" s="9" t="s">
        <v>19</v>
      </c>
      <c r="B26" s="93" t="s">
        <v>655</v>
      </c>
      <c r="C26" s="93"/>
      <c r="D26" s="94">
        <f t="shared" si="0"/>
        <v>1</v>
      </c>
      <c r="E26" s="94"/>
      <c r="F26" s="95" t="s">
        <v>12</v>
      </c>
      <c r="G26" s="95"/>
      <c r="H26" s="96">
        <v>42376</v>
      </c>
      <c r="I26" s="96"/>
      <c r="J26" s="96">
        <v>42376</v>
      </c>
      <c r="K26" s="96"/>
      <c r="L26" s="82" t="s">
        <v>648</v>
      </c>
      <c r="M26" s="82"/>
      <c r="N26" s="97">
        <v>1293</v>
      </c>
      <c r="O26" s="97"/>
    </row>
    <row r="27" spans="1:17" ht="45" customHeight="1" x14ac:dyDescent="0.25">
      <c r="A27" s="9" t="s">
        <v>19</v>
      </c>
      <c r="B27" s="93" t="s">
        <v>655</v>
      </c>
      <c r="C27" s="93"/>
      <c r="D27" s="94">
        <f t="shared" si="0"/>
        <v>1</v>
      </c>
      <c r="E27" s="94"/>
      <c r="F27" s="95" t="s">
        <v>12</v>
      </c>
      <c r="G27" s="95"/>
      <c r="H27" s="96">
        <v>42376</v>
      </c>
      <c r="I27" s="96"/>
      <c r="J27" s="96">
        <v>42376</v>
      </c>
      <c r="K27" s="96"/>
      <c r="L27" s="82" t="s">
        <v>648</v>
      </c>
      <c r="M27" s="82"/>
      <c r="N27" s="97">
        <v>192</v>
      </c>
      <c r="O27" s="97"/>
    </row>
    <row r="28" spans="1:17" ht="45" customHeight="1" x14ac:dyDescent="0.25">
      <c r="A28" s="9" t="s">
        <v>19</v>
      </c>
      <c r="B28" s="93" t="s">
        <v>655</v>
      </c>
      <c r="C28" s="93"/>
      <c r="D28" s="94">
        <f t="shared" si="0"/>
        <v>1</v>
      </c>
      <c r="E28" s="94"/>
      <c r="F28" s="95" t="s">
        <v>12</v>
      </c>
      <c r="G28" s="95"/>
      <c r="H28" s="96">
        <v>42376</v>
      </c>
      <c r="I28" s="96"/>
      <c r="J28" s="96">
        <v>42376</v>
      </c>
      <c r="K28" s="96"/>
      <c r="L28" s="82" t="s">
        <v>648</v>
      </c>
      <c r="M28" s="82"/>
      <c r="N28" s="97">
        <v>167</v>
      </c>
      <c r="O28" s="97"/>
    </row>
    <row r="29" spans="1:17" ht="45" customHeight="1" x14ac:dyDescent="0.25">
      <c r="A29" s="9" t="s">
        <v>19</v>
      </c>
      <c r="B29" s="93" t="s">
        <v>656</v>
      </c>
      <c r="C29" s="93"/>
      <c r="D29" s="94">
        <f t="shared" si="0"/>
        <v>1</v>
      </c>
      <c r="E29" s="94"/>
      <c r="F29" s="95" t="s">
        <v>12</v>
      </c>
      <c r="G29" s="95"/>
      <c r="H29" s="96">
        <v>42383</v>
      </c>
      <c r="I29" s="96"/>
      <c r="J29" s="96">
        <v>42384</v>
      </c>
      <c r="K29" s="96"/>
      <c r="L29" s="82" t="s">
        <v>648</v>
      </c>
      <c r="M29" s="82"/>
      <c r="N29" s="97">
        <v>1349.33</v>
      </c>
      <c r="O29" s="97"/>
    </row>
    <row r="30" spans="1:17" ht="45" customHeight="1" x14ac:dyDescent="0.25">
      <c r="A30" s="9" t="s">
        <v>19</v>
      </c>
      <c r="B30" s="93" t="s">
        <v>657</v>
      </c>
      <c r="C30" s="93"/>
      <c r="D30" s="94">
        <f t="shared" si="0"/>
        <v>1</v>
      </c>
      <c r="E30" s="94"/>
      <c r="F30" s="95" t="s">
        <v>12</v>
      </c>
      <c r="G30" s="95"/>
      <c r="H30" s="96">
        <v>42419</v>
      </c>
      <c r="I30" s="96"/>
      <c r="J30" s="96">
        <v>42419</v>
      </c>
      <c r="K30" s="96"/>
      <c r="L30" s="82" t="s">
        <v>648</v>
      </c>
      <c r="M30" s="82"/>
      <c r="N30" s="97">
        <v>1349.33</v>
      </c>
      <c r="O30" s="97"/>
    </row>
    <row r="31" spans="1:17" ht="45" customHeight="1" x14ac:dyDescent="0.25">
      <c r="A31" s="9" t="s">
        <v>19</v>
      </c>
      <c r="B31" s="93" t="s">
        <v>658</v>
      </c>
      <c r="C31" s="93"/>
      <c r="D31" s="94">
        <f t="shared" si="0"/>
        <v>1</v>
      </c>
      <c r="E31" s="94"/>
      <c r="F31" s="95" t="s">
        <v>12</v>
      </c>
      <c r="G31" s="95"/>
      <c r="H31" s="96">
        <v>42397</v>
      </c>
      <c r="I31" s="96"/>
      <c r="J31" s="96">
        <v>42398</v>
      </c>
      <c r="K31" s="96"/>
      <c r="L31" s="82" t="s">
        <v>648</v>
      </c>
      <c r="M31" s="82"/>
      <c r="N31" s="97">
        <v>1349.33</v>
      </c>
      <c r="O31" s="97"/>
    </row>
    <row r="32" spans="1:17" ht="45" customHeight="1" x14ac:dyDescent="0.25">
      <c r="A32" s="9" t="s">
        <v>19</v>
      </c>
      <c r="B32" s="93" t="s">
        <v>656</v>
      </c>
      <c r="C32" s="93"/>
      <c r="D32" s="94">
        <f t="shared" si="0"/>
        <v>1</v>
      </c>
      <c r="E32" s="94"/>
      <c r="F32" s="95" t="s">
        <v>12</v>
      </c>
      <c r="G32" s="95"/>
      <c r="H32" s="96">
        <v>42383</v>
      </c>
      <c r="I32" s="96"/>
      <c r="J32" s="96">
        <v>42384</v>
      </c>
      <c r="K32" s="96"/>
      <c r="L32" s="82" t="s">
        <v>648</v>
      </c>
      <c r="M32" s="82"/>
      <c r="N32" s="97">
        <v>4270.5</v>
      </c>
      <c r="O32" s="97"/>
    </row>
    <row r="33" spans="1:15" ht="45" customHeight="1" x14ac:dyDescent="0.25">
      <c r="A33" s="9" t="s">
        <v>19</v>
      </c>
      <c r="B33" s="93" t="s">
        <v>658</v>
      </c>
      <c r="C33" s="93"/>
      <c r="D33" s="94">
        <f t="shared" si="0"/>
        <v>1</v>
      </c>
      <c r="E33" s="94"/>
      <c r="F33" s="95" t="s">
        <v>12</v>
      </c>
      <c r="G33" s="95"/>
      <c r="H33" s="96">
        <v>42397</v>
      </c>
      <c r="I33" s="96"/>
      <c r="J33" s="96">
        <v>42398</v>
      </c>
      <c r="K33" s="96"/>
      <c r="L33" s="82" t="s">
        <v>648</v>
      </c>
      <c r="M33" s="82"/>
      <c r="N33" s="97">
        <v>4270.5</v>
      </c>
      <c r="O33" s="97"/>
    </row>
    <row r="34" spans="1:15" ht="45" customHeight="1" x14ac:dyDescent="0.25">
      <c r="A34" s="9" t="s">
        <v>19</v>
      </c>
      <c r="B34" s="93" t="s">
        <v>659</v>
      </c>
      <c r="C34" s="93"/>
      <c r="D34" s="94">
        <f t="shared" si="0"/>
        <v>1</v>
      </c>
      <c r="E34" s="94"/>
      <c r="F34" s="95" t="s">
        <v>12</v>
      </c>
      <c r="G34" s="95"/>
      <c r="H34" s="96">
        <v>42384</v>
      </c>
      <c r="I34" s="96"/>
      <c r="J34" s="96">
        <v>42385</v>
      </c>
      <c r="K34" s="96"/>
      <c r="L34" s="82" t="s">
        <v>648</v>
      </c>
      <c r="M34" s="82"/>
      <c r="N34" s="97">
        <v>1455</v>
      </c>
      <c r="O34" s="97"/>
    </row>
    <row r="35" spans="1:15" ht="45" customHeight="1" x14ac:dyDescent="0.25">
      <c r="A35" s="9" t="s">
        <v>19</v>
      </c>
      <c r="B35" s="93" t="s">
        <v>660</v>
      </c>
      <c r="C35" s="93"/>
      <c r="D35" s="94">
        <f t="shared" si="0"/>
        <v>1</v>
      </c>
      <c r="E35" s="94"/>
      <c r="F35" s="95" t="s">
        <v>12</v>
      </c>
      <c r="G35" s="95"/>
      <c r="H35" s="96">
        <v>42383</v>
      </c>
      <c r="I35" s="96"/>
      <c r="J35" s="96">
        <v>42383</v>
      </c>
      <c r="K35" s="96"/>
      <c r="L35" s="82" t="s">
        <v>648</v>
      </c>
      <c r="M35" s="82"/>
      <c r="N35" s="97">
        <v>5139</v>
      </c>
      <c r="O35" s="97"/>
    </row>
    <row r="36" spans="1:15" ht="45" customHeight="1" x14ac:dyDescent="0.25">
      <c r="A36" s="9" t="s">
        <v>19</v>
      </c>
      <c r="B36" s="93" t="s">
        <v>661</v>
      </c>
      <c r="C36" s="93"/>
      <c r="D36" s="94">
        <f t="shared" si="0"/>
        <v>1</v>
      </c>
      <c r="E36" s="94"/>
      <c r="F36" s="95" t="s">
        <v>29</v>
      </c>
      <c r="G36" s="95"/>
      <c r="H36" s="96">
        <v>42429</v>
      </c>
      <c r="I36" s="96"/>
      <c r="J36" s="96">
        <v>42429</v>
      </c>
      <c r="K36" s="96"/>
      <c r="L36" s="82" t="s">
        <v>648</v>
      </c>
      <c r="M36" s="82"/>
      <c r="N36" s="97">
        <v>188</v>
      </c>
      <c r="O36" s="97"/>
    </row>
    <row r="37" spans="1:15" ht="45" customHeight="1" x14ac:dyDescent="0.25">
      <c r="A37" s="9" t="s">
        <v>19</v>
      </c>
      <c r="B37" s="93" t="s">
        <v>662</v>
      </c>
      <c r="C37" s="93"/>
      <c r="D37" s="94">
        <f t="shared" si="0"/>
        <v>1</v>
      </c>
      <c r="E37" s="94"/>
      <c r="F37" s="95" t="s">
        <v>12</v>
      </c>
      <c r="G37" s="95"/>
      <c r="H37" s="96">
        <v>42429</v>
      </c>
      <c r="I37" s="96"/>
      <c r="J37" s="96">
        <v>42429</v>
      </c>
      <c r="K37" s="96"/>
      <c r="L37" s="82" t="s">
        <v>648</v>
      </c>
      <c r="M37" s="82"/>
      <c r="N37" s="97">
        <v>248</v>
      </c>
      <c r="O37" s="97"/>
    </row>
    <row r="38" spans="1:15" ht="45" customHeight="1" x14ac:dyDescent="0.25">
      <c r="A38" s="9" t="s">
        <v>19</v>
      </c>
      <c r="B38" s="93" t="s">
        <v>663</v>
      </c>
      <c r="C38" s="93"/>
      <c r="D38" s="94">
        <f t="shared" si="0"/>
        <v>1</v>
      </c>
      <c r="E38" s="94"/>
      <c r="F38" s="95" t="s">
        <v>29</v>
      </c>
      <c r="G38" s="95"/>
      <c r="H38" s="96">
        <v>42395</v>
      </c>
      <c r="I38" s="96"/>
      <c r="J38" s="96">
        <v>42395</v>
      </c>
      <c r="K38" s="96"/>
      <c r="L38" s="82" t="s">
        <v>648</v>
      </c>
      <c r="M38" s="82"/>
      <c r="N38" s="97">
        <v>188</v>
      </c>
      <c r="O38" s="97"/>
    </row>
    <row r="39" spans="1:15" ht="45" customHeight="1" x14ac:dyDescent="0.25">
      <c r="A39" s="9" t="s">
        <v>19</v>
      </c>
      <c r="B39" s="93" t="s">
        <v>664</v>
      </c>
      <c r="C39" s="93"/>
      <c r="D39" s="94">
        <f t="shared" si="0"/>
        <v>1</v>
      </c>
      <c r="E39" s="94"/>
      <c r="F39" s="95" t="s">
        <v>29</v>
      </c>
      <c r="G39" s="95"/>
      <c r="H39" s="96">
        <v>42424</v>
      </c>
      <c r="I39" s="96"/>
      <c r="J39" s="96">
        <v>42424</v>
      </c>
      <c r="K39" s="96"/>
      <c r="L39" s="82" t="s">
        <v>648</v>
      </c>
      <c r="M39" s="82"/>
      <c r="N39" s="97">
        <v>188</v>
      </c>
      <c r="O39" s="97"/>
    </row>
    <row r="40" spans="1:15" ht="45" customHeight="1" x14ac:dyDescent="0.25">
      <c r="A40" s="9" t="s">
        <v>19</v>
      </c>
      <c r="B40" s="93" t="s">
        <v>665</v>
      </c>
      <c r="C40" s="93"/>
      <c r="D40" s="94">
        <f t="shared" si="0"/>
        <v>1</v>
      </c>
      <c r="E40" s="94"/>
      <c r="F40" s="95" t="s">
        <v>12</v>
      </c>
      <c r="G40" s="95"/>
      <c r="H40" s="96">
        <v>42385</v>
      </c>
      <c r="I40" s="96"/>
      <c r="J40" s="96">
        <v>42385</v>
      </c>
      <c r="K40" s="96"/>
      <c r="L40" s="82" t="s">
        <v>648</v>
      </c>
      <c r="M40" s="82"/>
      <c r="N40" s="97">
        <v>1113</v>
      </c>
      <c r="O40" s="97"/>
    </row>
    <row r="41" spans="1:15" ht="45" customHeight="1" x14ac:dyDescent="0.25">
      <c r="A41" s="9" t="s">
        <v>19</v>
      </c>
      <c r="B41" s="93" t="s">
        <v>662</v>
      </c>
      <c r="C41" s="93"/>
      <c r="D41" s="94">
        <f t="shared" si="0"/>
        <v>1</v>
      </c>
      <c r="E41" s="94"/>
      <c r="F41" s="95" t="s">
        <v>12</v>
      </c>
      <c r="G41" s="95"/>
      <c r="H41" s="96">
        <v>42429</v>
      </c>
      <c r="I41" s="96"/>
      <c r="J41" s="96">
        <v>42429</v>
      </c>
      <c r="K41" s="96"/>
      <c r="L41" s="82" t="s">
        <v>648</v>
      </c>
      <c r="M41" s="82"/>
      <c r="N41" s="97">
        <v>1640</v>
      </c>
      <c r="O41" s="97"/>
    </row>
    <row r="42" spans="1:15" ht="45" customHeight="1" x14ac:dyDescent="0.25">
      <c r="A42" s="9" t="s">
        <v>19</v>
      </c>
      <c r="B42" s="93" t="s">
        <v>665</v>
      </c>
      <c r="C42" s="93"/>
      <c r="D42" s="94">
        <f t="shared" si="0"/>
        <v>1</v>
      </c>
      <c r="E42" s="94"/>
      <c r="F42" s="95" t="s">
        <v>12</v>
      </c>
      <c r="G42" s="95"/>
      <c r="H42" s="96">
        <v>42385</v>
      </c>
      <c r="I42" s="96"/>
      <c r="J42" s="96">
        <v>42385</v>
      </c>
      <c r="K42" s="96"/>
      <c r="L42" s="82" t="s">
        <v>648</v>
      </c>
      <c r="M42" s="82"/>
      <c r="N42" s="97">
        <v>114</v>
      </c>
      <c r="O42" s="97"/>
    </row>
    <row r="43" spans="1:15" ht="45" customHeight="1" x14ac:dyDescent="0.25">
      <c r="A43" s="9" t="s">
        <v>19</v>
      </c>
      <c r="B43" s="93" t="s">
        <v>661</v>
      </c>
      <c r="C43" s="93"/>
      <c r="D43" s="94">
        <f t="shared" si="0"/>
        <v>1</v>
      </c>
      <c r="E43" s="94"/>
      <c r="F43" s="95" t="s">
        <v>29</v>
      </c>
      <c r="G43" s="95"/>
      <c r="H43" s="96">
        <v>42429</v>
      </c>
      <c r="I43" s="96"/>
      <c r="J43" s="96">
        <v>42429</v>
      </c>
      <c r="K43" s="96"/>
      <c r="L43" s="82" t="s">
        <v>648</v>
      </c>
      <c r="M43" s="82"/>
      <c r="N43" s="97">
        <v>200</v>
      </c>
      <c r="O43" s="97"/>
    </row>
    <row r="44" spans="1:15" ht="45" customHeight="1" x14ac:dyDescent="0.25">
      <c r="A44" s="9" t="s">
        <v>19</v>
      </c>
      <c r="B44" s="93" t="s">
        <v>666</v>
      </c>
      <c r="C44" s="93"/>
      <c r="D44" s="94">
        <f t="shared" si="0"/>
        <v>1</v>
      </c>
      <c r="E44" s="94"/>
      <c r="F44" s="95" t="s">
        <v>12</v>
      </c>
      <c r="G44" s="95"/>
      <c r="H44" s="96">
        <v>42394</v>
      </c>
      <c r="I44" s="96"/>
      <c r="J44" s="96">
        <v>42395</v>
      </c>
      <c r="K44" s="96"/>
      <c r="L44" s="82" t="s">
        <v>648</v>
      </c>
      <c r="M44" s="82"/>
      <c r="N44" s="97">
        <v>1314</v>
      </c>
      <c r="O44" s="97"/>
    </row>
    <row r="45" spans="1:15" ht="45" customHeight="1" x14ac:dyDescent="0.25">
      <c r="A45" s="9" t="s">
        <v>19</v>
      </c>
      <c r="B45" s="93" t="s">
        <v>667</v>
      </c>
      <c r="C45" s="93"/>
      <c r="D45" s="94">
        <f t="shared" si="0"/>
        <v>1</v>
      </c>
      <c r="E45" s="94"/>
      <c r="F45" s="95" t="s">
        <v>12</v>
      </c>
      <c r="G45" s="95"/>
      <c r="H45" s="96">
        <v>42383</v>
      </c>
      <c r="I45" s="96"/>
      <c r="J45" s="96">
        <v>42385</v>
      </c>
      <c r="K45" s="96"/>
      <c r="L45" s="82" t="s">
        <v>648</v>
      </c>
      <c r="M45" s="82"/>
      <c r="N45" s="97">
        <v>1435</v>
      </c>
      <c r="O45" s="97"/>
    </row>
    <row r="46" spans="1:15" ht="45" customHeight="1" x14ac:dyDescent="0.25">
      <c r="A46" s="9" t="s">
        <v>19</v>
      </c>
      <c r="B46" s="93" t="s">
        <v>668</v>
      </c>
      <c r="C46" s="93"/>
      <c r="D46" s="94">
        <f t="shared" si="0"/>
        <v>1</v>
      </c>
      <c r="E46" s="94"/>
      <c r="F46" s="95" t="s">
        <v>29</v>
      </c>
      <c r="G46" s="95"/>
      <c r="H46" s="96">
        <v>42397</v>
      </c>
      <c r="I46" s="96"/>
      <c r="J46" s="96">
        <v>42398</v>
      </c>
      <c r="K46" s="96"/>
      <c r="L46" s="82" t="s">
        <v>648</v>
      </c>
      <c r="M46" s="82"/>
      <c r="N46" s="97">
        <v>1120</v>
      </c>
      <c r="O46" s="97"/>
    </row>
    <row r="47" spans="1:15" ht="45" customHeight="1" x14ac:dyDescent="0.25">
      <c r="A47" s="9" t="s">
        <v>19</v>
      </c>
      <c r="B47" s="93" t="s">
        <v>669</v>
      </c>
      <c r="C47" s="93"/>
      <c r="D47" s="94">
        <f t="shared" si="0"/>
        <v>1</v>
      </c>
      <c r="E47" s="94"/>
      <c r="F47" s="95" t="s">
        <v>29</v>
      </c>
      <c r="G47" s="95"/>
      <c r="H47" s="96">
        <v>42418</v>
      </c>
      <c r="I47" s="96"/>
      <c r="J47" s="96">
        <v>42418</v>
      </c>
      <c r="K47" s="96"/>
      <c r="L47" s="82" t="s">
        <v>648</v>
      </c>
      <c r="M47" s="82"/>
      <c r="N47" s="97">
        <v>188</v>
      </c>
      <c r="O47" s="97"/>
    </row>
    <row r="48" spans="1:15" ht="45" customHeight="1" x14ac:dyDescent="0.25">
      <c r="A48" s="9" t="s">
        <v>19</v>
      </c>
      <c r="B48" s="93" t="s">
        <v>670</v>
      </c>
      <c r="C48" s="93"/>
      <c r="D48" s="94">
        <f t="shared" si="0"/>
        <v>1</v>
      </c>
      <c r="E48" s="94"/>
      <c r="F48" s="95" t="s">
        <v>29</v>
      </c>
      <c r="G48" s="95"/>
      <c r="H48" s="96">
        <v>42398</v>
      </c>
      <c r="I48" s="96"/>
      <c r="J48" s="96">
        <v>42403</v>
      </c>
      <c r="K48" s="96"/>
      <c r="L48" s="82" t="s">
        <v>648</v>
      </c>
      <c r="M48" s="82"/>
      <c r="N48" s="97">
        <v>1645</v>
      </c>
      <c r="O48" s="97"/>
    </row>
    <row r="49" spans="1:15" ht="45" customHeight="1" x14ac:dyDescent="0.25">
      <c r="A49" s="9" t="s">
        <v>19</v>
      </c>
      <c r="B49" s="93" t="s">
        <v>668</v>
      </c>
      <c r="C49" s="93"/>
      <c r="D49" s="94">
        <f t="shared" si="0"/>
        <v>1</v>
      </c>
      <c r="E49" s="94"/>
      <c r="F49" s="95" t="s">
        <v>12</v>
      </c>
      <c r="G49" s="95"/>
      <c r="H49" s="96">
        <v>42398</v>
      </c>
      <c r="I49" s="96"/>
      <c r="J49" s="96">
        <v>42398</v>
      </c>
      <c r="K49" s="96"/>
      <c r="L49" s="82" t="s">
        <v>648</v>
      </c>
      <c r="M49" s="82"/>
      <c r="N49" s="97">
        <v>1530</v>
      </c>
      <c r="O49" s="97"/>
    </row>
    <row r="50" spans="1:15" ht="45" customHeight="1" x14ac:dyDescent="0.25">
      <c r="A50" s="9" t="s">
        <v>19</v>
      </c>
      <c r="B50" s="93" t="s">
        <v>666</v>
      </c>
      <c r="C50" s="93"/>
      <c r="D50" s="94">
        <f t="shared" si="0"/>
        <v>1</v>
      </c>
      <c r="E50" s="94"/>
      <c r="F50" s="95" t="s">
        <v>12</v>
      </c>
      <c r="G50" s="95"/>
      <c r="H50" s="96">
        <v>42394</v>
      </c>
      <c r="I50" s="96"/>
      <c r="J50" s="96">
        <v>42395</v>
      </c>
      <c r="K50" s="96"/>
      <c r="L50" s="82" t="s">
        <v>648</v>
      </c>
      <c r="M50" s="82"/>
      <c r="N50" s="97">
        <v>214</v>
      </c>
      <c r="O50" s="97"/>
    </row>
    <row r="51" spans="1:15" ht="45" customHeight="1" x14ac:dyDescent="0.25">
      <c r="A51" s="9" t="s">
        <v>19</v>
      </c>
      <c r="B51" s="93" t="s">
        <v>671</v>
      </c>
      <c r="C51" s="93"/>
      <c r="D51" s="94">
        <f t="shared" si="0"/>
        <v>1</v>
      </c>
      <c r="E51" s="94"/>
      <c r="F51" s="95" t="s">
        <v>29</v>
      </c>
      <c r="G51" s="95"/>
      <c r="H51" s="96">
        <v>42397</v>
      </c>
      <c r="I51" s="96"/>
      <c r="J51" s="96">
        <v>42398</v>
      </c>
      <c r="K51" s="96"/>
      <c r="L51" s="82" t="s">
        <v>648</v>
      </c>
      <c r="M51" s="82"/>
      <c r="N51" s="97">
        <v>719</v>
      </c>
      <c r="O51" s="97"/>
    </row>
    <row r="52" spans="1:15" ht="45" customHeight="1" x14ac:dyDescent="0.25">
      <c r="A52" s="9" t="s">
        <v>19</v>
      </c>
      <c r="B52" s="93" t="s">
        <v>669</v>
      </c>
      <c r="C52" s="93"/>
      <c r="D52" s="94">
        <f t="shared" si="0"/>
        <v>1</v>
      </c>
      <c r="E52" s="94"/>
      <c r="F52" s="95" t="s">
        <v>29</v>
      </c>
      <c r="G52" s="95"/>
      <c r="H52" s="96">
        <v>42398</v>
      </c>
      <c r="I52" s="96"/>
      <c r="J52" s="96">
        <v>42398</v>
      </c>
      <c r="K52" s="96"/>
      <c r="L52" s="82" t="s">
        <v>648</v>
      </c>
      <c r="M52" s="82"/>
      <c r="N52" s="97">
        <v>171</v>
      </c>
      <c r="O52" s="97"/>
    </row>
    <row r="53" spans="1:15" ht="45" customHeight="1" x14ac:dyDescent="0.25">
      <c r="A53" s="9" t="s">
        <v>19</v>
      </c>
      <c r="B53" s="93" t="s">
        <v>670</v>
      </c>
      <c r="C53" s="93"/>
      <c r="D53" s="94">
        <f t="shared" si="0"/>
        <v>1</v>
      </c>
      <c r="E53" s="94"/>
      <c r="F53" s="95" t="s">
        <v>29</v>
      </c>
      <c r="G53" s="95"/>
      <c r="H53" s="96">
        <v>42398</v>
      </c>
      <c r="I53" s="96"/>
      <c r="J53" s="96">
        <v>42403</v>
      </c>
      <c r="K53" s="96"/>
      <c r="L53" s="82" t="s">
        <v>648</v>
      </c>
      <c r="M53" s="82"/>
      <c r="N53" s="97">
        <v>220</v>
      </c>
      <c r="O53" s="97"/>
    </row>
    <row r="54" spans="1:15" ht="45" customHeight="1" x14ac:dyDescent="0.25">
      <c r="A54" s="9" t="s">
        <v>19</v>
      </c>
      <c r="B54" s="93" t="s">
        <v>671</v>
      </c>
      <c r="C54" s="93"/>
      <c r="D54" s="94">
        <f t="shared" si="0"/>
        <v>1</v>
      </c>
      <c r="E54" s="94"/>
      <c r="F54" s="95" t="s">
        <v>12</v>
      </c>
      <c r="G54" s="95"/>
      <c r="H54" s="96">
        <v>42398</v>
      </c>
      <c r="I54" s="96"/>
      <c r="J54" s="96">
        <v>42398</v>
      </c>
      <c r="K54" s="96"/>
      <c r="L54" s="82" t="s">
        <v>648</v>
      </c>
      <c r="M54" s="82"/>
      <c r="N54" s="97">
        <v>185</v>
      </c>
      <c r="O54" s="97"/>
    </row>
    <row r="55" spans="1:15" ht="45" customHeight="1" x14ac:dyDescent="0.25">
      <c r="A55" s="9" t="s">
        <v>19</v>
      </c>
      <c r="B55" s="93" t="s">
        <v>672</v>
      </c>
      <c r="C55" s="93"/>
      <c r="D55" s="94">
        <f t="shared" si="0"/>
        <v>1</v>
      </c>
      <c r="E55" s="94"/>
      <c r="F55" s="95" t="s">
        <v>12</v>
      </c>
      <c r="G55" s="95"/>
      <c r="H55" s="96">
        <v>42418</v>
      </c>
      <c r="I55" s="96"/>
      <c r="J55" s="96">
        <v>42419</v>
      </c>
      <c r="K55" s="96"/>
      <c r="L55" s="82" t="s">
        <v>648</v>
      </c>
      <c r="M55" s="82"/>
      <c r="N55" s="97">
        <v>865</v>
      </c>
      <c r="O55" s="97"/>
    </row>
    <row r="56" spans="1:15" ht="45" customHeight="1" x14ac:dyDescent="0.25">
      <c r="A56" s="9" t="s">
        <v>19</v>
      </c>
      <c r="B56" s="93" t="s">
        <v>672</v>
      </c>
      <c r="C56" s="93"/>
      <c r="D56" s="94">
        <f t="shared" si="0"/>
        <v>1</v>
      </c>
      <c r="E56" s="94"/>
      <c r="F56" s="95" t="s">
        <v>12</v>
      </c>
      <c r="G56" s="95"/>
      <c r="H56" s="96">
        <v>42418</v>
      </c>
      <c r="I56" s="96"/>
      <c r="J56" s="96">
        <v>42419</v>
      </c>
      <c r="K56" s="96"/>
      <c r="L56" s="82" t="s">
        <v>648</v>
      </c>
      <c r="M56" s="82"/>
      <c r="N56" s="97">
        <v>144</v>
      </c>
      <c r="O56" s="97"/>
    </row>
    <row r="57" spans="1:15" ht="45" customHeight="1" x14ac:dyDescent="0.25">
      <c r="A57" s="9" t="s">
        <v>19</v>
      </c>
      <c r="B57" s="93" t="s">
        <v>673</v>
      </c>
      <c r="C57" s="93"/>
      <c r="D57" s="94">
        <f t="shared" si="0"/>
        <v>1</v>
      </c>
      <c r="E57" s="94"/>
      <c r="F57" s="95" t="s">
        <v>29</v>
      </c>
      <c r="G57" s="95"/>
      <c r="H57" s="96">
        <v>42460</v>
      </c>
      <c r="I57" s="96"/>
      <c r="J57" s="96">
        <v>42460</v>
      </c>
      <c r="K57" s="96"/>
      <c r="L57" s="82" t="s">
        <v>648</v>
      </c>
      <c r="M57" s="82"/>
      <c r="N57" s="97">
        <v>188</v>
      </c>
      <c r="O57" s="97"/>
    </row>
    <row r="58" spans="1:15" ht="45" customHeight="1" x14ac:dyDescent="0.25">
      <c r="A58" s="9" t="s">
        <v>19</v>
      </c>
      <c r="B58" s="93" t="s">
        <v>674</v>
      </c>
      <c r="C58" s="93"/>
      <c r="D58" s="94">
        <f t="shared" si="0"/>
        <v>1</v>
      </c>
      <c r="E58" s="94"/>
      <c r="F58" s="95" t="s">
        <v>12</v>
      </c>
      <c r="G58" s="95"/>
      <c r="H58" s="96">
        <v>42475</v>
      </c>
      <c r="I58" s="96"/>
      <c r="J58" s="96">
        <v>42475</v>
      </c>
      <c r="K58" s="96"/>
      <c r="L58" s="82" t="s">
        <v>648</v>
      </c>
      <c r="M58" s="82"/>
      <c r="N58" s="97">
        <v>1533</v>
      </c>
      <c r="O58" s="97"/>
    </row>
    <row r="59" spans="1:15" ht="45" customHeight="1" x14ac:dyDescent="0.25">
      <c r="A59" s="9" t="s">
        <v>19</v>
      </c>
      <c r="B59" s="93" t="s">
        <v>674</v>
      </c>
      <c r="C59" s="93"/>
      <c r="D59" s="94">
        <f t="shared" si="0"/>
        <v>1</v>
      </c>
      <c r="E59" s="94"/>
      <c r="F59" s="95" t="s">
        <v>12</v>
      </c>
      <c r="G59" s="95"/>
      <c r="H59" s="96">
        <v>42475</v>
      </c>
      <c r="I59" s="96"/>
      <c r="J59" s="96">
        <v>42475</v>
      </c>
      <c r="K59" s="96"/>
      <c r="L59" s="82" t="s">
        <v>648</v>
      </c>
      <c r="M59" s="82"/>
      <c r="N59" s="97">
        <v>95</v>
      </c>
      <c r="O59" s="97"/>
    </row>
    <row r="60" spans="1:15" ht="45" customHeight="1" x14ac:dyDescent="0.25">
      <c r="A60" s="9" t="s">
        <v>19</v>
      </c>
      <c r="B60" s="93" t="s">
        <v>675</v>
      </c>
      <c r="C60" s="93"/>
      <c r="D60" s="94">
        <f t="shared" si="0"/>
        <v>1</v>
      </c>
      <c r="E60" s="94"/>
      <c r="F60" s="95" t="s">
        <v>12</v>
      </c>
      <c r="G60" s="95"/>
      <c r="H60" s="96">
        <v>42429</v>
      </c>
      <c r="I60" s="96"/>
      <c r="J60" s="96">
        <v>42430</v>
      </c>
      <c r="K60" s="96"/>
      <c r="L60" s="82" t="s">
        <v>648</v>
      </c>
      <c r="M60" s="82"/>
      <c r="N60" s="97">
        <v>1981</v>
      </c>
      <c r="O60" s="97"/>
    </row>
    <row r="61" spans="1:15" ht="45" customHeight="1" x14ac:dyDescent="0.25">
      <c r="A61" s="9" t="s">
        <v>19</v>
      </c>
      <c r="B61" s="93" t="s">
        <v>676</v>
      </c>
      <c r="C61" s="93"/>
      <c r="D61" s="94">
        <f t="shared" si="0"/>
        <v>1</v>
      </c>
      <c r="E61" s="94"/>
      <c r="F61" s="95" t="s">
        <v>12</v>
      </c>
      <c r="G61" s="95"/>
      <c r="H61" s="96">
        <v>42429</v>
      </c>
      <c r="I61" s="96"/>
      <c r="J61" s="96">
        <v>42430</v>
      </c>
      <c r="K61" s="96"/>
      <c r="L61" s="82" t="s">
        <v>648</v>
      </c>
      <c r="M61" s="82"/>
      <c r="N61" s="97">
        <v>1693</v>
      </c>
      <c r="O61" s="97"/>
    </row>
    <row r="62" spans="1:15" ht="45" customHeight="1" x14ac:dyDescent="0.25">
      <c r="A62" s="9" t="s">
        <v>19</v>
      </c>
      <c r="B62" s="93" t="s">
        <v>677</v>
      </c>
      <c r="C62" s="93"/>
      <c r="D62" s="94">
        <f t="shared" si="0"/>
        <v>1</v>
      </c>
      <c r="E62" s="94"/>
      <c r="F62" s="95" t="s">
        <v>29</v>
      </c>
      <c r="G62" s="95"/>
      <c r="H62" s="96">
        <v>42423</v>
      </c>
      <c r="I62" s="96"/>
      <c r="J62" s="96">
        <v>42423</v>
      </c>
      <c r="K62" s="96"/>
      <c r="L62" s="82" t="s">
        <v>648</v>
      </c>
      <c r="M62" s="82"/>
      <c r="N62" s="97">
        <v>188</v>
      </c>
      <c r="O62" s="97"/>
    </row>
    <row r="63" spans="1:15" ht="45" customHeight="1" x14ac:dyDescent="0.25">
      <c r="A63" s="9" t="s">
        <v>19</v>
      </c>
      <c r="B63" s="93" t="s">
        <v>676</v>
      </c>
      <c r="C63" s="93"/>
      <c r="D63" s="94">
        <f t="shared" si="0"/>
        <v>1</v>
      </c>
      <c r="E63" s="94"/>
      <c r="F63" s="95" t="s">
        <v>12</v>
      </c>
      <c r="G63" s="95"/>
      <c r="H63" s="96">
        <v>42429</v>
      </c>
      <c r="I63" s="96"/>
      <c r="J63" s="96">
        <v>42430</v>
      </c>
      <c r="K63" s="96"/>
      <c r="L63" s="82" t="s">
        <v>648</v>
      </c>
      <c r="M63" s="82"/>
      <c r="N63" s="97">
        <v>449</v>
      </c>
      <c r="O63" s="97"/>
    </row>
    <row r="64" spans="1:15" ht="45" customHeight="1" x14ac:dyDescent="0.25">
      <c r="A64" s="9" t="s">
        <v>19</v>
      </c>
      <c r="B64" s="93" t="s">
        <v>677</v>
      </c>
      <c r="C64" s="93"/>
      <c r="D64" s="94">
        <f t="shared" si="0"/>
        <v>1</v>
      </c>
      <c r="E64" s="94"/>
      <c r="F64" s="95" t="s">
        <v>29</v>
      </c>
      <c r="G64" s="95"/>
      <c r="H64" s="96">
        <v>42423</v>
      </c>
      <c r="I64" s="96"/>
      <c r="J64" s="96">
        <v>42423</v>
      </c>
      <c r="K64" s="96"/>
      <c r="L64" s="82" t="s">
        <v>648</v>
      </c>
      <c r="M64" s="82"/>
      <c r="N64" s="97">
        <v>154</v>
      </c>
      <c r="O64" s="97"/>
    </row>
    <row r="65" spans="1:15" ht="45" customHeight="1" x14ac:dyDescent="0.25">
      <c r="A65" s="9" t="s">
        <v>19</v>
      </c>
      <c r="B65" s="93" t="s">
        <v>678</v>
      </c>
      <c r="C65" s="93"/>
      <c r="D65" s="94">
        <f t="shared" si="0"/>
        <v>1</v>
      </c>
      <c r="E65" s="94"/>
      <c r="F65" s="95" t="s">
        <v>29</v>
      </c>
      <c r="G65" s="95"/>
      <c r="H65" s="96">
        <v>42485</v>
      </c>
      <c r="I65" s="96"/>
      <c r="J65" s="96">
        <v>42485</v>
      </c>
      <c r="K65" s="96"/>
      <c r="L65" s="82" t="s">
        <v>648</v>
      </c>
      <c r="M65" s="82"/>
      <c r="N65" s="97">
        <v>188</v>
      </c>
      <c r="O65" s="97"/>
    </row>
    <row r="66" spans="1:15" ht="45" customHeight="1" x14ac:dyDescent="0.25">
      <c r="A66" s="9" t="s">
        <v>19</v>
      </c>
      <c r="B66" s="93" t="s">
        <v>679</v>
      </c>
      <c r="C66" s="93"/>
      <c r="D66" s="94">
        <f t="shared" si="0"/>
        <v>1</v>
      </c>
      <c r="E66" s="94"/>
      <c r="F66" s="95" t="s">
        <v>12</v>
      </c>
      <c r="G66" s="95"/>
      <c r="H66" s="96">
        <v>42480</v>
      </c>
      <c r="I66" s="96"/>
      <c r="J66" s="96">
        <v>42480</v>
      </c>
      <c r="K66" s="96"/>
      <c r="L66" s="82" t="s">
        <v>648</v>
      </c>
      <c r="M66" s="82"/>
      <c r="N66" s="97">
        <v>1513</v>
      </c>
      <c r="O66" s="97"/>
    </row>
    <row r="67" spans="1:15" ht="45" customHeight="1" x14ac:dyDescent="0.25">
      <c r="A67" s="9" t="s">
        <v>19</v>
      </c>
      <c r="B67" s="93" t="s">
        <v>680</v>
      </c>
      <c r="C67" s="93"/>
      <c r="D67" s="94">
        <f t="shared" si="0"/>
        <v>1</v>
      </c>
      <c r="E67" s="94"/>
      <c r="F67" s="95" t="s">
        <v>29</v>
      </c>
      <c r="G67" s="95"/>
      <c r="H67" s="96">
        <v>42440</v>
      </c>
      <c r="I67" s="96"/>
      <c r="J67" s="96">
        <v>42440</v>
      </c>
      <c r="K67" s="96"/>
      <c r="L67" s="82" t="s">
        <v>648</v>
      </c>
      <c r="M67" s="82"/>
      <c r="N67" s="97">
        <v>277</v>
      </c>
      <c r="O67" s="97"/>
    </row>
    <row r="68" spans="1:15" ht="45" customHeight="1" x14ac:dyDescent="0.25">
      <c r="A68" s="9" t="s">
        <v>19</v>
      </c>
      <c r="B68" s="93" t="s">
        <v>679</v>
      </c>
      <c r="C68" s="93"/>
      <c r="D68" s="94">
        <f t="shared" si="0"/>
        <v>1</v>
      </c>
      <c r="E68" s="94"/>
      <c r="F68" s="95" t="s">
        <v>12</v>
      </c>
      <c r="G68" s="95"/>
      <c r="H68" s="96">
        <v>42480</v>
      </c>
      <c r="I68" s="96"/>
      <c r="J68" s="96">
        <v>42480</v>
      </c>
      <c r="K68" s="96"/>
      <c r="L68" s="82" t="s">
        <v>648</v>
      </c>
      <c r="M68" s="82"/>
      <c r="N68" s="97">
        <v>188</v>
      </c>
      <c r="O68" s="97"/>
    </row>
    <row r="69" spans="1:15" ht="45" customHeight="1" x14ac:dyDescent="0.25">
      <c r="A69" s="9" t="s">
        <v>19</v>
      </c>
      <c r="B69" s="93" t="s">
        <v>678</v>
      </c>
      <c r="C69" s="93"/>
      <c r="D69" s="94">
        <f t="shared" si="0"/>
        <v>1</v>
      </c>
      <c r="E69" s="94"/>
      <c r="F69" s="95" t="s">
        <v>29</v>
      </c>
      <c r="G69" s="95"/>
      <c r="H69" s="96">
        <v>42485</v>
      </c>
      <c r="I69" s="96"/>
      <c r="J69" s="96">
        <v>42485</v>
      </c>
      <c r="K69" s="96"/>
      <c r="L69" s="82" t="s">
        <v>648</v>
      </c>
      <c r="M69" s="82"/>
      <c r="N69" s="97">
        <v>158</v>
      </c>
      <c r="O69" s="97"/>
    </row>
    <row r="70" spans="1:15" ht="45" customHeight="1" x14ac:dyDescent="0.25">
      <c r="A70" s="9" t="s">
        <v>19</v>
      </c>
      <c r="B70" s="93" t="s">
        <v>681</v>
      </c>
      <c r="C70" s="93"/>
      <c r="D70" s="94">
        <f t="shared" si="0"/>
        <v>1</v>
      </c>
      <c r="E70" s="94"/>
      <c r="F70" s="95" t="s">
        <v>29</v>
      </c>
      <c r="G70" s="95"/>
      <c r="H70" s="96">
        <v>42502</v>
      </c>
      <c r="I70" s="96"/>
      <c r="J70" s="96">
        <v>42502</v>
      </c>
      <c r="K70" s="96"/>
      <c r="L70" s="82" t="s">
        <v>648</v>
      </c>
      <c r="M70" s="82"/>
      <c r="N70" s="97">
        <v>188</v>
      </c>
      <c r="O70" s="97"/>
    </row>
    <row r="71" spans="1:15" ht="45" customHeight="1" x14ac:dyDescent="0.25">
      <c r="A71" s="9" t="s">
        <v>19</v>
      </c>
      <c r="B71" s="93" t="s">
        <v>682</v>
      </c>
      <c r="C71" s="93"/>
      <c r="D71" s="94">
        <f t="shared" si="0"/>
        <v>1</v>
      </c>
      <c r="E71" s="94"/>
      <c r="F71" s="95" t="s">
        <v>29</v>
      </c>
      <c r="G71" s="95"/>
      <c r="H71" s="96">
        <v>42451</v>
      </c>
      <c r="I71" s="96"/>
      <c r="J71" s="96">
        <v>42451</v>
      </c>
      <c r="K71" s="96"/>
      <c r="L71" s="82" t="s">
        <v>648</v>
      </c>
      <c r="M71" s="82"/>
      <c r="N71" s="97">
        <v>188</v>
      </c>
      <c r="O71" s="97"/>
    </row>
    <row r="72" spans="1:15" ht="45" customHeight="1" x14ac:dyDescent="0.25">
      <c r="A72" s="9" t="s">
        <v>19</v>
      </c>
      <c r="B72" s="93" t="s">
        <v>683</v>
      </c>
      <c r="C72" s="93"/>
      <c r="D72" s="94">
        <f t="shared" si="0"/>
        <v>1</v>
      </c>
      <c r="E72" s="94"/>
      <c r="F72" s="95" t="s">
        <v>12</v>
      </c>
      <c r="G72" s="95"/>
      <c r="H72" s="96">
        <v>42499</v>
      </c>
      <c r="I72" s="96"/>
      <c r="J72" s="96">
        <v>42499</v>
      </c>
      <c r="K72" s="96"/>
      <c r="L72" s="82" t="s">
        <v>648</v>
      </c>
      <c r="M72" s="82"/>
      <c r="N72" s="97">
        <v>1065</v>
      </c>
      <c r="O72" s="97"/>
    </row>
    <row r="73" spans="1:15" ht="45" customHeight="1" x14ac:dyDescent="0.25">
      <c r="A73" s="9" t="s">
        <v>19</v>
      </c>
      <c r="B73" s="93" t="s">
        <v>684</v>
      </c>
      <c r="C73" s="93"/>
      <c r="D73" s="94">
        <f t="shared" si="0"/>
        <v>1</v>
      </c>
      <c r="E73" s="94"/>
      <c r="F73" s="95" t="s">
        <v>12</v>
      </c>
      <c r="G73" s="95"/>
      <c r="H73" s="96">
        <v>42496</v>
      </c>
      <c r="I73" s="96"/>
      <c r="J73" s="96">
        <v>42496</v>
      </c>
      <c r="K73" s="96"/>
      <c r="L73" s="82" t="s">
        <v>648</v>
      </c>
      <c r="M73" s="82"/>
      <c r="N73" s="97">
        <v>1492</v>
      </c>
      <c r="O73" s="97"/>
    </row>
    <row r="74" spans="1:15" ht="45" customHeight="1" x14ac:dyDescent="0.25">
      <c r="A74" s="9" t="s">
        <v>19</v>
      </c>
      <c r="B74" s="93" t="s">
        <v>685</v>
      </c>
      <c r="C74" s="93"/>
      <c r="D74" s="94">
        <f t="shared" ref="D74:D137" si="1">C74+1</f>
        <v>1</v>
      </c>
      <c r="E74" s="94"/>
      <c r="F74" s="95" t="s">
        <v>12</v>
      </c>
      <c r="G74" s="95"/>
      <c r="H74" s="96">
        <v>42499</v>
      </c>
      <c r="I74" s="96"/>
      <c r="J74" s="96">
        <v>42499</v>
      </c>
      <c r="K74" s="96"/>
      <c r="L74" s="82" t="s">
        <v>648</v>
      </c>
      <c r="M74" s="82"/>
      <c r="N74" s="97">
        <v>1470</v>
      </c>
      <c r="O74" s="97"/>
    </row>
    <row r="75" spans="1:15" ht="45" customHeight="1" x14ac:dyDescent="0.25">
      <c r="A75" s="9" t="s">
        <v>19</v>
      </c>
      <c r="B75" s="93" t="s">
        <v>685</v>
      </c>
      <c r="C75" s="93"/>
      <c r="D75" s="94">
        <f t="shared" si="1"/>
        <v>1</v>
      </c>
      <c r="E75" s="94"/>
      <c r="F75" s="95" t="s">
        <v>12</v>
      </c>
      <c r="G75" s="95"/>
      <c r="H75" s="96">
        <v>42493</v>
      </c>
      <c r="I75" s="96"/>
      <c r="J75" s="96">
        <v>42493</v>
      </c>
      <c r="K75" s="96"/>
      <c r="L75" s="82" t="s">
        <v>648</v>
      </c>
      <c r="M75" s="82"/>
      <c r="N75" s="97">
        <v>1365</v>
      </c>
      <c r="O75" s="97"/>
    </row>
    <row r="76" spans="1:15" ht="45" customHeight="1" x14ac:dyDescent="0.25">
      <c r="A76" s="9" t="s">
        <v>19</v>
      </c>
      <c r="B76" s="93" t="s">
        <v>685</v>
      </c>
      <c r="C76" s="93"/>
      <c r="D76" s="94">
        <f t="shared" si="1"/>
        <v>1</v>
      </c>
      <c r="E76" s="94"/>
      <c r="F76" s="95" t="s">
        <v>12</v>
      </c>
      <c r="G76" s="95"/>
      <c r="H76" s="96">
        <v>42499</v>
      </c>
      <c r="I76" s="96"/>
      <c r="J76" s="96">
        <v>42499</v>
      </c>
      <c r="K76" s="96"/>
      <c r="L76" s="82" t="s">
        <v>648</v>
      </c>
      <c r="M76" s="82"/>
      <c r="N76" s="97">
        <v>95</v>
      </c>
      <c r="O76" s="97"/>
    </row>
    <row r="77" spans="1:15" ht="45" customHeight="1" x14ac:dyDescent="0.25">
      <c r="A77" s="9" t="s">
        <v>19</v>
      </c>
      <c r="B77" s="93" t="s">
        <v>685</v>
      </c>
      <c r="C77" s="93"/>
      <c r="D77" s="94">
        <f t="shared" si="1"/>
        <v>1</v>
      </c>
      <c r="E77" s="94"/>
      <c r="F77" s="95" t="s">
        <v>12</v>
      </c>
      <c r="G77" s="95"/>
      <c r="H77" s="96">
        <v>42493</v>
      </c>
      <c r="I77" s="96"/>
      <c r="J77" s="96">
        <v>42493</v>
      </c>
      <c r="K77" s="96"/>
      <c r="L77" s="82" t="s">
        <v>648</v>
      </c>
      <c r="M77" s="82"/>
      <c r="N77" s="97">
        <v>64</v>
      </c>
      <c r="O77" s="97"/>
    </row>
    <row r="78" spans="1:15" ht="45" customHeight="1" x14ac:dyDescent="0.25">
      <c r="A78" s="9" t="s">
        <v>19</v>
      </c>
      <c r="B78" s="93" t="s">
        <v>685</v>
      </c>
      <c r="C78" s="93"/>
      <c r="D78" s="94">
        <f t="shared" si="1"/>
        <v>1</v>
      </c>
      <c r="E78" s="94"/>
      <c r="F78" s="95" t="s">
        <v>12</v>
      </c>
      <c r="G78" s="95"/>
      <c r="H78" s="96">
        <v>42499</v>
      </c>
      <c r="I78" s="96"/>
      <c r="J78" s="96">
        <v>42499</v>
      </c>
      <c r="K78" s="96"/>
      <c r="L78" s="82" t="s">
        <v>648</v>
      </c>
      <c r="M78" s="82"/>
      <c r="N78" s="97">
        <v>334</v>
      </c>
      <c r="O78" s="97"/>
    </row>
    <row r="79" spans="1:15" ht="45" customHeight="1" x14ac:dyDescent="0.25">
      <c r="A79" s="9" t="s">
        <v>19</v>
      </c>
      <c r="B79" s="93" t="s">
        <v>684</v>
      </c>
      <c r="C79" s="93"/>
      <c r="D79" s="94">
        <f t="shared" si="1"/>
        <v>1</v>
      </c>
      <c r="E79" s="94"/>
      <c r="F79" s="95" t="s">
        <v>12</v>
      </c>
      <c r="G79" s="95"/>
      <c r="H79" s="96">
        <v>42496</v>
      </c>
      <c r="I79" s="96"/>
      <c r="J79" s="96">
        <v>42496</v>
      </c>
      <c r="K79" s="96"/>
      <c r="L79" s="82" t="s">
        <v>648</v>
      </c>
      <c r="M79" s="82"/>
      <c r="N79" s="97">
        <v>95</v>
      </c>
      <c r="O79" s="97"/>
    </row>
    <row r="80" spans="1:15" ht="45" customHeight="1" x14ac:dyDescent="0.25">
      <c r="A80" s="9" t="s">
        <v>19</v>
      </c>
      <c r="B80" s="93" t="s">
        <v>686</v>
      </c>
      <c r="C80" s="93"/>
      <c r="D80" s="94">
        <f t="shared" si="1"/>
        <v>1</v>
      </c>
      <c r="E80" s="94"/>
      <c r="F80" s="95" t="s">
        <v>29</v>
      </c>
      <c r="G80" s="95"/>
      <c r="H80" s="96">
        <v>42506</v>
      </c>
      <c r="I80" s="96"/>
      <c r="J80" s="96">
        <v>42506</v>
      </c>
      <c r="K80" s="96"/>
      <c r="L80" s="82" t="s">
        <v>648</v>
      </c>
      <c r="M80" s="82"/>
      <c r="N80" s="97">
        <v>188</v>
      </c>
      <c r="O80" s="97"/>
    </row>
    <row r="81" spans="1:15" ht="45" customHeight="1" x14ac:dyDescent="0.25">
      <c r="A81" s="9" t="s">
        <v>19</v>
      </c>
      <c r="B81" s="93" t="s">
        <v>686</v>
      </c>
      <c r="C81" s="93"/>
      <c r="D81" s="94">
        <f t="shared" si="1"/>
        <v>1</v>
      </c>
      <c r="E81" s="94"/>
      <c r="F81" s="95" t="s">
        <v>29</v>
      </c>
      <c r="G81" s="95"/>
      <c r="H81" s="96">
        <v>42506</v>
      </c>
      <c r="I81" s="96"/>
      <c r="J81" s="96">
        <v>42506</v>
      </c>
      <c r="K81" s="96"/>
      <c r="L81" s="82" t="s">
        <v>648</v>
      </c>
      <c r="M81" s="82"/>
      <c r="N81" s="97">
        <v>246</v>
      </c>
      <c r="O81" s="97"/>
    </row>
    <row r="82" spans="1:15" ht="45" customHeight="1" x14ac:dyDescent="0.25">
      <c r="A82" s="9" t="s">
        <v>19</v>
      </c>
      <c r="B82" s="93" t="s">
        <v>687</v>
      </c>
      <c r="C82" s="93"/>
      <c r="D82" s="94">
        <f t="shared" si="1"/>
        <v>1</v>
      </c>
      <c r="E82" s="94"/>
      <c r="F82" s="95" t="s">
        <v>12</v>
      </c>
      <c r="G82" s="95"/>
      <c r="H82" s="96">
        <v>42498</v>
      </c>
      <c r="I82" s="96"/>
      <c r="J82" s="96">
        <v>42499</v>
      </c>
      <c r="K82" s="96"/>
      <c r="L82" s="82" t="s">
        <v>648</v>
      </c>
      <c r="M82" s="82"/>
      <c r="N82" s="97">
        <v>4947.3999999999996</v>
      </c>
      <c r="O82" s="97"/>
    </row>
    <row r="83" spans="1:15" ht="45" customHeight="1" x14ac:dyDescent="0.25">
      <c r="A83" s="9" t="s">
        <v>19</v>
      </c>
      <c r="B83" s="93" t="s">
        <v>688</v>
      </c>
      <c r="C83" s="93"/>
      <c r="D83" s="94">
        <f t="shared" si="1"/>
        <v>1</v>
      </c>
      <c r="E83" s="94"/>
      <c r="F83" s="95" t="s">
        <v>12</v>
      </c>
      <c r="G83" s="95"/>
      <c r="H83" s="96">
        <v>42509</v>
      </c>
      <c r="I83" s="96"/>
      <c r="J83" s="96">
        <v>42509</v>
      </c>
      <c r="K83" s="96"/>
      <c r="L83" s="82" t="s">
        <v>648</v>
      </c>
      <c r="M83" s="82"/>
      <c r="N83" s="97">
        <v>1512</v>
      </c>
      <c r="O83" s="97"/>
    </row>
    <row r="84" spans="1:15" ht="45" customHeight="1" x14ac:dyDescent="0.25">
      <c r="A84" s="9" t="s">
        <v>19</v>
      </c>
      <c r="B84" s="93" t="s">
        <v>689</v>
      </c>
      <c r="C84" s="93"/>
      <c r="D84" s="94">
        <f t="shared" si="1"/>
        <v>1</v>
      </c>
      <c r="E84" s="94"/>
      <c r="F84" s="95" t="s">
        <v>29</v>
      </c>
      <c r="G84" s="95"/>
      <c r="H84" s="96">
        <v>42494</v>
      </c>
      <c r="I84" s="96"/>
      <c r="J84" s="96">
        <v>42494</v>
      </c>
      <c r="K84" s="96"/>
      <c r="L84" s="82" t="s">
        <v>648</v>
      </c>
      <c r="M84" s="82"/>
      <c r="N84" s="97">
        <v>298</v>
      </c>
      <c r="O84" s="97"/>
    </row>
    <row r="85" spans="1:15" ht="45" customHeight="1" x14ac:dyDescent="0.25">
      <c r="A85" s="9" t="s">
        <v>19</v>
      </c>
      <c r="B85" s="93" t="s">
        <v>688</v>
      </c>
      <c r="C85" s="93"/>
      <c r="D85" s="94">
        <f t="shared" si="1"/>
        <v>1</v>
      </c>
      <c r="E85" s="94"/>
      <c r="F85" s="95" t="s">
        <v>12</v>
      </c>
      <c r="G85" s="95"/>
      <c r="H85" s="96">
        <v>42509</v>
      </c>
      <c r="I85" s="96"/>
      <c r="J85" s="96">
        <v>42509</v>
      </c>
      <c r="K85" s="96"/>
      <c r="L85" s="82" t="s">
        <v>648</v>
      </c>
      <c r="M85" s="82"/>
      <c r="N85" s="97">
        <v>95</v>
      </c>
      <c r="O85" s="97"/>
    </row>
    <row r="86" spans="1:15" ht="45" customHeight="1" x14ac:dyDescent="0.25">
      <c r="A86" s="9" t="s">
        <v>19</v>
      </c>
      <c r="B86" s="93" t="s">
        <v>690</v>
      </c>
      <c r="C86" s="93"/>
      <c r="D86" s="94">
        <f t="shared" si="1"/>
        <v>1</v>
      </c>
      <c r="E86" s="94"/>
      <c r="F86" s="95" t="s">
        <v>29</v>
      </c>
      <c r="G86" s="95"/>
      <c r="H86" s="96">
        <v>42520</v>
      </c>
      <c r="I86" s="96"/>
      <c r="J86" s="96">
        <v>42520</v>
      </c>
      <c r="K86" s="96"/>
      <c r="L86" s="82" t="s">
        <v>648</v>
      </c>
      <c r="M86" s="82"/>
      <c r="N86" s="97">
        <v>188</v>
      </c>
      <c r="O86" s="97"/>
    </row>
    <row r="87" spans="1:15" ht="45" customHeight="1" x14ac:dyDescent="0.25">
      <c r="A87" s="9" t="s">
        <v>19</v>
      </c>
      <c r="B87" s="93" t="s">
        <v>690</v>
      </c>
      <c r="C87" s="93"/>
      <c r="D87" s="94">
        <f t="shared" si="1"/>
        <v>1</v>
      </c>
      <c r="E87" s="94"/>
      <c r="F87" s="95" t="s">
        <v>29</v>
      </c>
      <c r="G87" s="95"/>
      <c r="H87" s="96">
        <v>42578</v>
      </c>
      <c r="I87" s="96"/>
      <c r="J87" s="96">
        <v>42578</v>
      </c>
      <c r="K87" s="96"/>
      <c r="L87" s="82" t="s">
        <v>648</v>
      </c>
      <c r="M87" s="82"/>
      <c r="N87" s="97">
        <v>207</v>
      </c>
      <c r="O87" s="97"/>
    </row>
    <row r="88" spans="1:15" ht="45" customHeight="1" x14ac:dyDescent="0.25">
      <c r="A88" s="9" t="s">
        <v>19</v>
      </c>
      <c r="B88" s="93" t="s">
        <v>691</v>
      </c>
      <c r="C88" s="93"/>
      <c r="D88" s="94">
        <f t="shared" si="1"/>
        <v>1</v>
      </c>
      <c r="E88" s="94"/>
      <c r="F88" s="95" t="s">
        <v>29</v>
      </c>
      <c r="G88" s="95"/>
      <c r="H88" s="96">
        <v>42562</v>
      </c>
      <c r="I88" s="96"/>
      <c r="J88" s="96">
        <v>42562</v>
      </c>
      <c r="K88" s="96"/>
      <c r="L88" s="82" t="s">
        <v>648</v>
      </c>
      <c r="M88" s="82"/>
      <c r="N88" s="97">
        <v>188</v>
      </c>
      <c r="O88" s="97"/>
    </row>
    <row r="89" spans="1:15" ht="45" customHeight="1" x14ac:dyDescent="0.25">
      <c r="A89" s="9" t="s">
        <v>19</v>
      </c>
      <c r="B89" s="93" t="s">
        <v>692</v>
      </c>
      <c r="C89" s="93"/>
      <c r="D89" s="94">
        <f t="shared" si="1"/>
        <v>1</v>
      </c>
      <c r="E89" s="94"/>
      <c r="F89" s="95" t="s">
        <v>12</v>
      </c>
      <c r="G89" s="95"/>
      <c r="H89" s="96">
        <v>42566</v>
      </c>
      <c r="I89" s="96"/>
      <c r="J89" s="96">
        <v>42566</v>
      </c>
      <c r="K89" s="96"/>
      <c r="L89" s="82" t="s">
        <v>648</v>
      </c>
      <c r="M89" s="82"/>
      <c r="N89" s="97">
        <v>733</v>
      </c>
      <c r="O89" s="97"/>
    </row>
    <row r="90" spans="1:15" ht="45" customHeight="1" x14ac:dyDescent="0.25">
      <c r="A90" s="9" t="s">
        <v>19</v>
      </c>
      <c r="B90" s="93" t="s">
        <v>692</v>
      </c>
      <c r="C90" s="93"/>
      <c r="D90" s="94">
        <f t="shared" si="1"/>
        <v>1</v>
      </c>
      <c r="E90" s="94"/>
      <c r="F90" s="95" t="s">
        <v>12</v>
      </c>
      <c r="G90" s="95"/>
      <c r="H90" s="96">
        <v>42566</v>
      </c>
      <c r="I90" s="96"/>
      <c r="J90" s="96">
        <v>42566</v>
      </c>
      <c r="K90" s="96"/>
      <c r="L90" s="82" t="s">
        <v>648</v>
      </c>
      <c r="M90" s="82"/>
      <c r="N90" s="97">
        <v>165</v>
      </c>
      <c r="O90" s="97"/>
    </row>
    <row r="91" spans="1:15" ht="45" customHeight="1" x14ac:dyDescent="0.25">
      <c r="A91" s="9" t="s">
        <v>19</v>
      </c>
      <c r="B91" s="93" t="s">
        <v>693</v>
      </c>
      <c r="C91" s="93"/>
      <c r="D91" s="94">
        <f t="shared" si="1"/>
        <v>1</v>
      </c>
      <c r="E91" s="94"/>
      <c r="F91" s="95" t="s">
        <v>12</v>
      </c>
      <c r="G91" s="95"/>
      <c r="H91" s="96">
        <v>42535</v>
      </c>
      <c r="I91" s="96"/>
      <c r="J91" s="96">
        <v>42535</v>
      </c>
      <c r="K91" s="96"/>
      <c r="L91" s="82" t="s">
        <v>648</v>
      </c>
      <c r="M91" s="82"/>
      <c r="N91" s="97">
        <v>1537</v>
      </c>
      <c r="O91" s="97"/>
    </row>
    <row r="92" spans="1:15" ht="45" customHeight="1" x14ac:dyDescent="0.25">
      <c r="A92" s="9" t="s">
        <v>19</v>
      </c>
      <c r="B92" s="93" t="s">
        <v>694</v>
      </c>
      <c r="C92" s="93"/>
      <c r="D92" s="94">
        <f t="shared" si="1"/>
        <v>1</v>
      </c>
      <c r="E92" s="94"/>
      <c r="F92" s="95" t="s">
        <v>29</v>
      </c>
      <c r="G92" s="95"/>
      <c r="H92" s="96">
        <v>42503</v>
      </c>
      <c r="I92" s="96"/>
      <c r="J92" s="96">
        <v>42503</v>
      </c>
      <c r="K92" s="96"/>
      <c r="L92" s="82" t="s">
        <v>648</v>
      </c>
      <c r="M92" s="82"/>
      <c r="N92" s="97">
        <v>188</v>
      </c>
      <c r="O92" s="97"/>
    </row>
    <row r="93" spans="1:15" ht="45" customHeight="1" x14ac:dyDescent="0.25">
      <c r="A93" s="9" t="s">
        <v>19</v>
      </c>
      <c r="B93" s="93" t="s">
        <v>694</v>
      </c>
      <c r="C93" s="93"/>
      <c r="D93" s="94">
        <f t="shared" si="1"/>
        <v>1</v>
      </c>
      <c r="E93" s="94"/>
      <c r="F93" s="95" t="s">
        <v>29</v>
      </c>
      <c r="G93" s="95"/>
      <c r="H93" s="96">
        <v>42515</v>
      </c>
      <c r="I93" s="96"/>
      <c r="J93" s="96">
        <v>42515</v>
      </c>
      <c r="K93" s="96"/>
      <c r="L93" s="82" t="s">
        <v>648</v>
      </c>
      <c r="M93" s="82"/>
      <c r="N93" s="97">
        <v>188</v>
      </c>
      <c r="O93" s="97"/>
    </row>
    <row r="94" spans="1:15" ht="45" customHeight="1" x14ac:dyDescent="0.25">
      <c r="A94" s="9" t="s">
        <v>19</v>
      </c>
      <c r="B94" s="93" t="s">
        <v>695</v>
      </c>
      <c r="C94" s="93"/>
      <c r="D94" s="94">
        <f t="shared" si="1"/>
        <v>1</v>
      </c>
      <c r="E94" s="94"/>
      <c r="F94" s="95" t="s">
        <v>29</v>
      </c>
      <c r="G94" s="95"/>
      <c r="H94" s="96">
        <v>42544</v>
      </c>
      <c r="I94" s="96"/>
      <c r="J94" s="96">
        <v>42544</v>
      </c>
      <c r="K94" s="96"/>
      <c r="L94" s="82" t="s">
        <v>648</v>
      </c>
      <c r="M94" s="82"/>
      <c r="N94" s="97">
        <v>188</v>
      </c>
      <c r="O94" s="97"/>
    </row>
    <row r="95" spans="1:15" ht="45" customHeight="1" x14ac:dyDescent="0.25">
      <c r="A95" s="9" t="s">
        <v>19</v>
      </c>
      <c r="B95" s="93" t="s">
        <v>693</v>
      </c>
      <c r="C95" s="93"/>
      <c r="D95" s="94">
        <f t="shared" si="1"/>
        <v>1</v>
      </c>
      <c r="E95" s="94"/>
      <c r="F95" s="95" t="s">
        <v>12</v>
      </c>
      <c r="G95" s="95"/>
      <c r="H95" s="96">
        <v>42535</v>
      </c>
      <c r="I95" s="96"/>
      <c r="J95" s="96">
        <v>42535</v>
      </c>
      <c r="K95" s="96"/>
      <c r="L95" s="82" t="s">
        <v>648</v>
      </c>
      <c r="M95" s="82"/>
      <c r="N95" s="97">
        <v>129</v>
      </c>
      <c r="O95" s="97"/>
    </row>
    <row r="96" spans="1:15" ht="45" customHeight="1" x14ac:dyDescent="0.25">
      <c r="A96" s="9" t="s">
        <v>19</v>
      </c>
      <c r="B96" s="93" t="s">
        <v>696</v>
      </c>
      <c r="C96" s="93"/>
      <c r="D96" s="94">
        <f t="shared" si="1"/>
        <v>1</v>
      </c>
      <c r="E96" s="94"/>
      <c r="F96" s="95" t="s">
        <v>29</v>
      </c>
      <c r="G96" s="95"/>
      <c r="H96" s="96">
        <v>42515</v>
      </c>
      <c r="I96" s="96"/>
      <c r="J96" s="96">
        <v>42515</v>
      </c>
      <c r="K96" s="96"/>
      <c r="L96" s="82" t="s">
        <v>648</v>
      </c>
      <c r="M96" s="82"/>
      <c r="N96" s="97">
        <v>148</v>
      </c>
      <c r="O96" s="97"/>
    </row>
    <row r="97" spans="1:15" ht="45" customHeight="1" x14ac:dyDescent="0.25">
      <c r="A97" s="9" t="s">
        <v>19</v>
      </c>
      <c r="B97" s="93" t="s">
        <v>697</v>
      </c>
      <c r="C97" s="93"/>
      <c r="D97" s="94">
        <f t="shared" si="1"/>
        <v>1</v>
      </c>
      <c r="E97" s="94"/>
      <c r="F97" s="95" t="s">
        <v>12</v>
      </c>
      <c r="G97" s="95"/>
      <c r="H97" s="96">
        <v>42550</v>
      </c>
      <c r="I97" s="96"/>
      <c r="J97" s="96">
        <v>42550</v>
      </c>
      <c r="K97" s="96"/>
      <c r="L97" s="82" t="s">
        <v>648</v>
      </c>
      <c r="M97" s="82"/>
      <c r="N97" s="97">
        <v>1563</v>
      </c>
      <c r="O97" s="97"/>
    </row>
    <row r="98" spans="1:15" ht="45" customHeight="1" x14ac:dyDescent="0.25">
      <c r="A98" s="9" t="s">
        <v>19</v>
      </c>
      <c r="B98" s="93" t="s">
        <v>698</v>
      </c>
      <c r="C98" s="93"/>
      <c r="D98" s="94">
        <f t="shared" si="1"/>
        <v>1</v>
      </c>
      <c r="E98" s="94"/>
      <c r="F98" s="95" t="s">
        <v>29</v>
      </c>
      <c r="G98" s="95"/>
      <c r="H98" s="96">
        <v>42564</v>
      </c>
      <c r="I98" s="96"/>
      <c r="J98" s="96">
        <v>42564</v>
      </c>
      <c r="K98" s="96"/>
      <c r="L98" s="82" t="s">
        <v>648</v>
      </c>
      <c r="M98" s="82"/>
      <c r="N98" s="97">
        <v>188</v>
      </c>
      <c r="O98" s="97"/>
    </row>
    <row r="99" spans="1:15" ht="45" customHeight="1" x14ac:dyDescent="0.25">
      <c r="A99" s="9" t="s">
        <v>19</v>
      </c>
      <c r="B99" s="93" t="s">
        <v>697</v>
      </c>
      <c r="C99" s="93"/>
      <c r="D99" s="94">
        <f t="shared" si="1"/>
        <v>1</v>
      </c>
      <c r="E99" s="94"/>
      <c r="F99" s="95" t="s">
        <v>12</v>
      </c>
      <c r="G99" s="95"/>
      <c r="H99" s="96">
        <v>42550</v>
      </c>
      <c r="I99" s="96"/>
      <c r="J99" s="96">
        <v>42550</v>
      </c>
      <c r="K99" s="96"/>
      <c r="L99" s="82" t="s">
        <v>648</v>
      </c>
      <c r="M99" s="82"/>
      <c r="N99" s="97">
        <v>59</v>
      </c>
      <c r="O99" s="97"/>
    </row>
    <row r="100" spans="1:15" ht="45" customHeight="1" x14ac:dyDescent="0.25">
      <c r="A100" s="9" t="s">
        <v>19</v>
      </c>
      <c r="B100" s="93" t="s">
        <v>699</v>
      </c>
      <c r="C100" s="93"/>
      <c r="D100" s="94">
        <f t="shared" si="1"/>
        <v>1</v>
      </c>
      <c r="E100" s="94"/>
      <c r="F100" s="95" t="s">
        <v>29</v>
      </c>
      <c r="G100" s="95"/>
      <c r="H100" s="96">
        <v>42564</v>
      </c>
      <c r="I100" s="96"/>
      <c r="J100" s="96">
        <v>42564</v>
      </c>
      <c r="K100" s="96"/>
      <c r="L100" s="82" t="s">
        <v>648</v>
      </c>
      <c r="M100" s="82"/>
      <c r="N100" s="97">
        <v>267</v>
      </c>
      <c r="O100" s="97"/>
    </row>
    <row r="101" spans="1:15" ht="45" customHeight="1" x14ac:dyDescent="0.25">
      <c r="A101" s="9" t="s">
        <v>19</v>
      </c>
      <c r="B101" s="93" t="s">
        <v>700</v>
      </c>
      <c r="C101" s="93"/>
      <c r="D101" s="94">
        <f t="shared" si="1"/>
        <v>1</v>
      </c>
      <c r="E101" s="94"/>
      <c r="F101" s="95" t="s">
        <v>29</v>
      </c>
      <c r="G101" s="95"/>
      <c r="H101" s="96">
        <v>42564</v>
      </c>
      <c r="I101" s="96"/>
      <c r="J101" s="96">
        <v>42564</v>
      </c>
      <c r="K101" s="96"/>
      <c r="L101" s="82" t="s">
        <v>648</v>
      </c>
      <c r="M101" s="82"/>
      <c r="N101" s="97">
        <v>151</v>
      </c>
      <c r="O101" s="97"/>
    </row>
    <row r="102" spans="1:15" ht="45" customHeight="1" x14ac:dyDescent="0.25">
      <c r="A102" s="9" t="s">
        <v>19</v>
      </c>
      <c r="B102" s="93" t="s">
        <v>701</v>
      </c>
      <c r="C102" s="93"/>
      <c r="D102" s="94">
        <f t="shared" si="1"/>
        <v>1</v>
      </c>
      <c r="E102" s="94"/>
      <c r="F102" s="95" t="s">
        <v>29</v>
      </c>
      <c r="G102" s="95"/>
      <c r="H102" s="96">
        <v>42571</v>
      </c>
      <c r="I102" s="96"/>
      <c r="J102" s="96">
        <v>42571</v>
      </c>
      <c r="K102" s="96"/>
      <c r="L102" s="82" t="s">
        <v>648</v>
      </c>
      <c r="M102" s="82"/>
      <c r="N102" s="97">
        <v>188</v>
      </c>
      <c r="O102" s="97"/>
    </row>
    <row r="103" spans="1:15" ht="45" customHeight="1" x14ac:dyDescent="0.25">
      <c r="A103" s="9" t="s">
        <v>19</v>
      </c>
      <c r="B103" s="93" t="s">
        <v>701</v>
      </c>
      <c r="C103" s="93"/>
      <c r="D103" s="94">
        <f t="shared" si="1"/>
        <v>1</v>
      </c>
      <c r="E103" s="94"/>
      <c r="F103" s="95" t="s">
        <v>29</v>
      </c>
      <c r="G103" s="95"/>
      <c r="H103" s="96">
        <v>42571</v>
      </c>
      <c r="I103" s="96"/>
      <c r="J103" s="96">
        <v>42571</v>
      </c>
      <c r="K103" s="96"/>
      <c r="L103" s="82" t="s">
        <v>648</v>
      </c>
      <c r="M103" s="82"/>
      <c r="N103" s="97">
        <v>179</v>
      </c>
      <c r="O103" s="97"/>
    </row>
    <row r="104" spans="1:15" ht="45" customHeight="1" x14ac:dyDescent="0.25">
      <c r="A104" s="9" t="s">
        <v>19</v>
      </c>
      <c r="B104" s="93" t="s">
        <v>702</v>
      </c>
      <c r="C104" s="93"/>
      <c r="D104" s="94">
        <f t="shared" si="1"/>
        <v>1</v>
      </c>
      <c r="E104" s="94"/>
      <c r="F104" s="95" t="s">
        <v>12</v>
      </c>
      <c r="G104" s="95"/>
      <c r="H104" s="96">
        <v>42572</v>
      </c>
      <c r="I104" s="96"/>
      <c r="J104" s="96">
        <v>42572</v>
      </c>
      <c r="K104" s="96"/>
      <c r="L104" s="82" t="s">
        <v>648</v>
      </c>
      <c r="M104" s="82"/>
      <c r="N104" s="97">
        <v>4048</v>
      </c>
      <c r="O104" s="97"/>
    </row>
    <row r="105" spans="1:15" ht="45" customHeight="1" x14ac:dyDescent="0.25">
      <c r="A105" s="9" t="s">
        <v>19</v>
      </c>
      <c r="B105" s="93" t="s">
        <v>703</v>
      </c>
      <c r="C105" s="93"/>
      <c r="D105" s="94">
        <f t="shared" si="1"/>
        <v>1</v>
      </c>
      <c r="E105" s="94"/>
      <c r="F105" s="95" t="s">
        <v>29</v>
      </c>
      <c r="G105" s="95"/>
      <c r="H105" s="96">
        <v>42586</v>
      </c>
      <c r="I105" s="96"/>
      <c r="J105" s="96">
        <v>42586</v>
      </c>
      <c r="K105" s="96"/>
      <c r="L105" s="82" t="s">
        <v>648</v>
      </c>
      <c r="M105" s="82"/>
      <c r="N105" s="97">
        <v>188</v>
      </c>
      <c r="O105" s="97"/>
    </row>
    <row r="106" spans="1:15" ht="45" customHeight="1" x14ac:dyDescent="0.25">
      <c r="A106" s="9" t="s">
        <v>19</v>
      </c>
      <c r="B106" s="93" t="s">
        <v>704</v>
      </c>
      <c r="C106" s="93"/>
      <c r="D106" s="94">
        <f t="shared" si="1"/>
        <v>1</v>
      </c>
      <c r="E106" s="94"/>
      <c r="F106" s="95" t="s">
        <v>12</v>
      </c>
      <c r="G106" s="95"/>
      <c r="H106" s="96">
        <v>42572</v>
      </c>
      <c r="I106" s="96"/>
      <c r="J106" s="96">
        <v>42572</v>
      </c>
      <c r="K106" s="96"/>
      <c r="L106" s="82" t="s">
        <v>648</v>
      </c>
      <c r="M106" s="82"/>
      <c r="N106" s="97">
        <v>1560</v>
      </c>
      <c r="O106" s="97"/>
    </row>
    <row r="107" spans="1:15" ht="45" customHeight="1" x14ac:dyDescent="0.25">
      <c r="A107" s="9" t="s">
        <v>19</v>
      </c>
      <c r="B107" s="93" t="s">
        <v>705</v>
      </c>
      <c r="C107" s="93"/>
      <c r="D107" s="94">
        <f t="shared" si="1"/>
        <v>1</v>
      </c>
      <c r="E107" s="94"/>
      <c r="F107" s="95" t="s">
        <v>12</v>
      </c>
      <c r="G107" s="95"/>
      <c r="H107" s="96">
        <v>42586</v>
      </c>
      <c r="I107" s="96"/>
      <c r="J107" s="96">
        <v>42586</v>
      </c>
      <c r="K107" s="96"/>
      <c r="L107" s="82" t="s">
        <v>648</v>
      </c>
      <c r="M107" s="82"/>
      <c r="N107" s="97">
        <v>1205</v>
      </c>
      <c r="O107" s="97"/>
    </row>
    <row r="108" spans="1:15" ht="45" customHeight="1" x14ac:dyDescent="0.25">
      <c r="A108" s="9" t="s">
        <v>19</v>
      </c>
      <c r="B108" s="93" t="s">
        <v>706</v>
      </c>
      <c r="C108" s="93"/>
      <c r="D108" s="94">
        <f t="shared" si="1"/>
        <v>1</v>
      </c>
      <c r="E108" s="94"/>
      <c r="F108" s="95" t="s">
        <v>707</v>
      </c>
      <c r="G108" s="95"/>
      <c r="H108" s="96">
        <v>42585</v>
      </c>
      <c r="I108" s="96"/>
      <c r="J108" s="96">
        <v>42585</v>
      </c>
      <c r="K108" s="96"/>
      <c r="L108" s="82" t="s">
        <v>648</v>
      </c>
      <c r="M108" s="82"/>
      <c r="N108" s="97">
        <v>140</v>
      </c>
      <c r="O108" s="97"/>
    </row>
    <row r="109" spans="1:15" ht="45" customHeight="1" x14ac:dyDescent="0.25">
      <c r="A109" s="9" t="s">
        <v>19</v>
      </c>
      <c r="B109" s="93" t="s">
        <v>708</v>
      </c>
      <c r="C109" s="93"/>
      <c r="D109" s="94">
        <f t="shared" si="1"/>
        <v>1</v>
      </c>
      <c r="E109" s="94"/>
      <c r="F109" s="95" t="s">
        <v>12</v>
      </c>
      <c r="G109" s="95"/>
      <c r="H109" s="96">
        <v>42580</v>
      </c>
      <c r="I109" s="96"/>
      <c r="J109" s="96">
        <v>42580</v>
      </c>
      <c r="K109" s="96"/>
      <c r="L109" s="82" t="s">
        <v>648</v>
      </c>
      <c r="M109" s="82"/>
      <c r="N109" s="97">
        <v>805</v>
      </c>
      <c r="O109" s="97"/>
    </row>
    <row r="110" spans="1:15" ht="45" customHeight="1" x14ac:dyDescent="0.25">
      <c r="A110" s="9" t="s">
        <v>19</v>
      </c>
      <c r="B110" s="93" t="s">
        <v>704</v>
      </c>
      <c r="C110" s="93"/>
      <c r="D110" s="94">
        <f t="shared" si="1"/>
        <v>1</v>
      </c>
      <c r="E110" s="94"/>
      <c r="F110" s="95" t="s">
        <v>12</v>
      </c>
      <c r="G110" s="95"/>
      <c r="H110" s="96">
        <v>42572</v>
      </c>
      <c r="I110" s="96"/>
      <c r="J110" s="96">
        <v>42572</v>
      </c>
      <c r="K110" s="96"/>
      <c r="L110" s="82" t="s">
        <v>648</v>
      </c>
      <c r="M110" s="82"/>
      <c r="N110" s="97">
        <v>700</v>
      </c>
      <c r="O110" s="97"/>
    </row>
    <row r="111" spans="1:15" ht="45" customHeight="1" x14ac:dyDescent="0.25">
      <c r="A111" s="9" t="s">
        <v>19</v>
      </c>
      <c r="B111" s="93" t="s">
        <v>709</v>
      </c>
      <c r="C111" s="93"/>
      <c r="D111" s="94">
        <f t="shared" si="1"/>
        <v>1</v>
      </c>
      <c r="E111" s="94"/>
      <c r="F111" s="95" t="s">
        <v>29</v>
      </c>
      <c r="G111" s="95"/>
      <c r="H111" s="96">
        <v>42586</v>
      </c>
      <c r="I111" s="96"/>
      <c r="J111" s="96">
        <v>42586</v>
      </c>
      <c r="K111" s="96"/>
      <c r="L111" s="82" t="s">
        <v>648</v>
      </c>
      <c r="M111" s="82"/>
      <c r="N111" s="97">
        <v>243</v>
      </c>
      <c r="O111" s="97"/>
    </row>
    <row r="112" spans="1:15" ht="45" customHeight="1" x14ac:dyDescent="0.25">
      <c r="A112" s="9" t="s">
        <v>19</v>
      </c>
      <c r="B112" s="93" t="s">
        <v>704</v>
      </c>
      <c r="C112" s="93"/>
      <c r="D112" s="94">
        <f t="shared" si="1"/>
        <v>1</v>
      </c>
      <c r="E112" s="94"/>
      <c r="F112" s="95" t="s">
        <v>12</v>
      </c>
      <c r="G112" s="95"/>
      <c r="H112" s="96">
        <v>42572</v>
      </c>
      <c r="I112" s="96"/>
      <c r="J112" s="96">
        <v>42572</v>
      </c>
      <c r="K112" s="96"/>
      <c r="L112" s="82" t="s">
        <v>648</v>
      </c>
      <c r="M112" s="82"/>
      <c r="N112" s="97">
        <v>214.5</v>
      </c>
      <c r="O112" s="97"/>
    </row>
    <row r="113" spans="1:15" ht="45" customHeight="1" x14ac:dyDescent="0.25">
      <c r="A113" s="9" t="s">
        <v>19</v>
      </c>
      <c r="B113" s="93" t="s">
        <v>710</v>
      </c>
      <c r="C113" s="93"/>
      <c r="D113" s="94">
        <f t="shared" si="1"/>
        <v>1</v>
      </c>
      <c r="E113" s="94"/>
      <c r="F113" s="95" t="s">
        <v>12</v>
      </c>
      <c r="G113" s="95"/>
      <c r="H113" s="96">
        <v>42586</v>
      </c>
      <c r="I113" s="96"/>
      <c r="J113" s="96">
        <v>42586</v>
      </c>
      <c r="K113" s="96"/>
      <c r="L113" s="82" t="s">
        <v>648</v>
      </c>
      <c r="M113" s="82"/>
      <c r="N113" s="97">
        <v>252</v>
      </c>
      <c r="O113" s="97"/>
    </row>
    <row r="114" spans="1:15" ht="45" customHeight="1" x14ac:dyDescent="0.25">
      <c r="A114" s="9" t="s">
        <v>19</v>
      </c>
      <c r="B114" s="93" t="s">
        <v>704</v>
      </c>
      <c r="C114" s="93"/>
      <c r="D114" s="94">
        <f t="shared" si="1"/>
        <v>1</v>
      </c>
      <c r="E114" s="94"/>
      <c r="F114" s="95" t="s">
        <v>12</v>
      </c>
      <c r="G114" s="95"/>
      <c r="H114" s="96">
        <v>42572</v>
      </c>
      <c r="I114" s="96"/>
      <c r="J114" s="96">
        <v>42572</v>
      </c>
      <c r="K114" s="96"/>
      <c r="L114" s="82" t="s">
        <v>648</v>
      </c>
      <c r="M114" s="82"/>
      <c r="N114" s="97">
        <v>144</v>
      </c>
      <c r="O114" s="97"/>
    </row>
    <row r="115" spans="1:15" ht="45" customHeight="1" x14ac:dyDescent="0.25">
      <c r="A115" s="9" t="s">
        <v>19</v>
      </c>
      <c r="B115" s="93" t="s">
        <v>708</v>
      </c>
      <c r="C115" s="93"/>
      <c r="D115" s="94">
        <f t="shared" si="1"/>
        <v>1</v>
      </c>
      <c r="E115" s="94"/>
      <c r="F115" s="95" t="s">
        <v>12</v>
      </c>
      <c r="G115" s="95"/>
      <c r="H115" s="96">
        <v>42580</v>
      </c>
      <c r="I115" s="96"/>
      <c r="J115" s="96">
        <v>42580</v>
      </c>
      <c r="K115" s="96"/>
      <c r="L115" s="82" t="s">
        <v>648</v>
      </c>
      <c r="M115" s="82"/>
      <c r="N115" s="97">
        <v>275</v>
      </c>
      <c r="O115" s="97"/>
    </row>
    <row r="116" spans="1:15" ht="45" customHeight="1" x14ac:dyDescent="0.25">
      <c r="A116" s="9" t="s">
        <v>19</v>
      </c>
      <c r="B116" s="93" t="s">
        <v>711</v>
      </c>
      <c r="C116" s="93"/>
      <c r="D116" s="94">
        <f t="shared" si="1"/>
        <v>1</v>
      </c>
      <c r="E116" s="94"/>
      <c r="F116" s="95" t="s">
        <v>12</v>
      </c>
      <c r="G116" s="95"/>
      <c r="H116" s="96">
        <v>42600</v>
      </c>
      <c r="I116" s="96"/>
      <c r="J116" s="96">
        <v>42600</v>
      </c>
      <c r="K116" s="96"/>
      <c r="L116" s="82" t="s">
        <v>648</v>
      </c>
      <c r="M116" s="82"/>
      <c r="N116" s="97">
        <v>217</v>
      </c>
      <c r="O116" s="97"/>
    </row>
    <row r="117" spans="1:15" ht="45" customHeight="1" x14ac:dyDescent="0.25">
      <c r="A117" s="9" t="s">
        <v>19</v>
      </c>
      <c r="B117" s="93" t="s">
        <v>711</v>
      </c>
      <c r="C117" s="93"/>
      <c r="D117" s="94">
        <f t="shared" si="1"/>
        <v>1</v>
      </c>
      <c r="E117" s="94"/>
      <c r="F117" s="95" t="s">
        <v>12</v>
      </c>
      <c r="G117" s="95"/>
      <c r="H117" s="96">
        <v>42600</v>
      </c>
      <c r="I117" s="96"/>
      <c r="J117" s="96">
        <v>42600</v>
      </c>
      <c r="K117" s="96"/>
      <c r="L117" s="82" t="s">
        <v>648</v>
      </c>
      <c r="M117" s="82"/>
      <c r="N117" s="97">
        <v>495</v>
      </c>
      <c r="O117" s="97"/>
    </row>
    <row r="118" spans="1:15" ht="45" customHeight="1" x14ac:dyDescent="0.25">
      <c r="A118" s="9" t="s">
        <v>19</v>
      </c>
      <c r="B118" s="93" t="s">
        <v>712</v>
      </c>
      <c r="C118" s="93"/>
      <c r="D118" s="94">
        <f t="shared" si="1"/>
        <v>1</v>
      </c>
      <c r="E118" s="94"/>
      <c r="F118" s="95" t="s">
        <v>29</v>
      </c>
      <c r="G118" s="95"/>
      <c r="H118" s="96">
        <v>42601</v>
      </c>
      <c r="I118" s="96"/>
      <c r="J118" s="96">
        <v>42601</v>
      </c>
      <c r="K118" s="96"/>
      <c r="L118" s="82" t="s">
        <v>648</v>
      </c>
      <c r="M118" s="82"/>
      <c r="N118" s="97">
        <v>318</v>
      </c>
      <c r="O118" s="97"/>
    </row>
    <row r="119" spans="1:15" ht="45" customHeight="1" x14ac:dyDescent="0.25">
      <c r="A119" s="9" t="s">
        <v>19</v>
      </c>
      <c r="B119" s="93" t="s">
        <v>713</v>
      </c>
      <c r="C119" s="93"/>
      <c r="D119" s="94">
        <f t="shared" si="1"/>
        <v>1</v>
      </c>
      <c r="E119" s="94"/>
      <c r="F119" s="95" t="s">
        <v>12</v>
      </c>
      <c r="G119" s="95"/>
      <c r="H119" s="96">
        <v>42600</v>
      </c>
      <c r="I119" s="96"/>
      <c r="J119" s="96">
        <v>42600</v>
      </c>
      <c r="K119" s="96"/>
      <c r="L119" s="82" t="s">
        <v>648</v>
      </c>
      <c r="M119" s="82"/>
      <c r="N119" s="97">
        <v>525</v>
      </c>
      <c r="O119" s="97"/>
    </row>
    <row r="120" spans="1:15" ht="45" customHeight="1" x14ac:dyDescent="0.25">
      <c r="A120" s="9" t="s">
        <v>19</v>
      </c>
      <c r="B120" s="93" t="s">
        <v>714</v>
      </c>
      <c r="C120" s="93"/>
      <c r="D120" s="94">
        <f t="shared" si="1"/>
        <v>1</v>
      </c>
      <c r="E120" s="94"/>
      <c r="F120" s="95" t="s">
        <v>12</v>
      </c>
      <c r="G120" s="95"/>
      <c r="H120" s="96">
        <v>42592</v>
      </c>
      <c r="I120" s="96"/>
      <c r="J120" s="96">
        <v>42593</v>
      </c>
      <c r="K120" s="96"/>
      <c r="L120" s="82" t="s">
        <v>648</v>
      </c>
      <c r="M120" s="82"/>
      <c r="N120" s="97">
        <v>2196</v>
      </c>
      <c r="O120" s="97"/>
    </row>
    <row r="121" spans="1:15" ht="45" customHeight="1" x14ac:dyDescent="0.25">
      <c r="A121" s="9" t="s">
        <v>19</v>
      </c>
      <c r="B121" s="93" t="s">
        <v>713</v>
      </c>
      <c r="C121" s="93"/>
      <c r="D121" s="94">
        <f t="shared" si="1"/>
        <v>1</v>
      </c>
      <c r="E121" s="94"/>
      <c r="F121" s="95" t="s">
        <v>12</v>
      </c>
      <c r="G121" s="95"/>
      <c r="H121" s="96">
        <v>42600</v>
      </c>
      <c r="I121" s="96"/>
      <c r="J121" s="96">
        <v>42600</v>
      </c>
      <c r="K121" s="96"/>
      <c r="L121" s="82" t="s">
        <v>648</v>
      </c>
      <c r="M121" s="82"/>
      <c r="N121" s="97">
        <v>1080</v>
      </c>
      <c r="O121" s="97"/>
    </row>
    <row r="122" spans="1:15" ht="45" customHeight="1" x14ac:dyDescent="0.25">
      <c r="A122" s="9" t="s">
        <v>19</v>
      </c>
      <c r="B122" s="93" t="s">
        <v>713</v>
      </c>
      <c r="C122" s="93"/>
      <c r="D122" s="94">
        <f t="shared" si="1"/>
        <v>1</v>
      </c>
      <c r="E122" s="94"/>
      <c r="F122" s="95" t="s">
        <v>12</v>
      </c>
      <c r="G122" s="95"/>
      <c r="H122" s="96">
        <v>42600</v>
      </c>
      <c r="I122" s="96"/>
      <c r="J122" s="96">
        <v>42600</v>
      </c>
      <c r="K122" s="96"/>
      <c r="L122" s="82" t="s">
        <v>648</v>
      </c>
      <c r="M122" s="82"/>
      <c r="N122" s="97">
        <v>191</v>
      </c>
      <c r="O122" s="97"/>
    </row>
    <row r="123" spans="1:15" ht="45" customHeight="1" x14ac:dyDescent="0.25">
      <c r="A123" s="9" t="s">
        <v>19</v>
      </c>
      <c r="B123" s="93" t="s">
        <v>714</v>
      </c>
      <c r="C123" s="93"/>
      <c r="D123" s="94">
        <f t="shared" si="1"/>
        <v>1</v>
      </c>
      <c r="E123" s="94"/>
      <c r="F123" s="95" t="s">
        <v>12</v>
      </c>
      <c r="G123" s="95"/>
      <c r="H123" s="96">
        <v>42592</v>
      </c>
      <c r="I123" s="96"/>
      <c r="J123" s="96">
        <v>42593</v>
      </c>
      <c r="K123" s="96"/>
      <c r="L123" s="82" t="s">
        <v>648</v>
      </c>
      <c r="M123" s="82"/>
      <c r="N123" s="97">
        <v>553</v>
      </c>
      <c r="O123" s="97"/>
    </row>
    <row r="124" spans="1:15" ht="45" customHeight="1" x14ac:dyDescent="0.25">
      <c r="A124" s="9" t="s">
        <v>19</v>
      </c>
      <c r="B124" s="93" t="s">
        <v>715</v>
      </c>
      <c r="C124" s="93"/>
      <c r="D124" s="94">
        <f t="shared" si="1"/>
        <v>1</v>
      </c>
      <c r="E124" s="94"/>
      <c r="F124" s="95" t="s">
        <v>29</v>
      </c>
      <c r="G124" s="95"/>
      <c r="H124" s="96">
        <v>42619</v>
      </c>
      <c r="I124" s="96"/>
      <c r="J124" s="96">
        <v>42619</v>
      </c>
      <c r="K124" s="96"/>
      <c r="L124" s="82" t="s">
        <v>648</v>
      </c>
      <c r="M124" s="82"/>
      <c r="N124" s="97">
        <v>188</v>
      </c>
      <c r="O124" s="97"/>
    </row>
    <row r="125" spans="1:15" ht="45" customHeight="1" x14ac:dyDescent="0.25">
      <c r="A125" s="9" t="s">
        <v>19</v>
      </c>
      <c r="B125" s="93" t="s">
        <v>713</v>
      </c>
      <c r="C125" s="93"/>
      <c r="D125" s="94">
        <f t="shared" si="1"/>
        <v>1</v>
      </c>
      <c r="E125" s="94"/>
      <c r="F125" s="95" t="s">
        <v>12</v>
      </c>
      <c r="G125" s="95"/>
      <c r="H125" s="96">
        <v>42600</v>
      </c>
      <c r="I125" s="96"/>
      <c r="J125" s="96">
        <v>42600</v>
      </c>
      <c r="K125" s="96"/>
      <c r="L125" s="82" t="s">
        <v>648</v>
      </c>
      <c r="M125" s="82"/>
      <c r="N125" s="97">
        <v>3400</v>
      </c>
      <c r="O125" s="97"/>
    </row>
    <row r="126" spans="1:15" ht="45" customHeight="1" x14ac:dyDescent="0.25">
      <c r="A126" s="9" t="s">
        <v>19</v>
      </c>
      <c r="B126" s="93" t="s">
        <v>716</v>
      </c>
      <c r="C126" s="93"/>
      <c r="D126" s="94">
        <f t="shared" si="1"/>
        <v>1</v>
      </c>
      <c r="E126" s="94"/>
      <c r="F126" s="95" t="s">
        <v>12</v>
      </c>
      <c r="G126" s="95"/>
      <c r="H126" s="96">
        <v>42625</v>
      </c>
      <c r="I126" s="96"/>
      <c r="J126" s="96">
        <v>42625</v>
      </c>
      <c r="K126" s="96"/>
      <c r="L126" s="82" t="s">
        <v>648</v>
      </c>
      <c r="M126" s="82"/>
      <c r="N126" s="97">
        <v>1227</v>
      </c>
      <c r="O126" s="97"/>
    </row>
    <row r="127" spans="1:15" ht="45" customHeight="1" x14ac:dyDescent="0.25">
      <c r="A127" s="9" t="s">
        <v>19</v>
      </c>
      <c r="B127" s="93" t="s">
        <v>716</v>
      </c>
      <c r="C127" s="93"/>
      <c r="D127" s="94">
        <f t="shared" si="1"/>
        <v>1</v>
      </c>
      <c r="E127" s="94"/>
      <c r="F127" s="95" t="s">
        <v>12</v>
      </c>
      <c r="G127" s="95"/>
      <c r="H127" s="96">
        <v>42625</v>
      </c>
      <c r="I127" s="96"/>
      <c r="J127" s="96">
        <v>42625</v>
      </c>
      <c r="K127" s="96"/>
      <c r="L127" s="82" t="s">
        <v>648</v>
      </c>
      <c r="M127" s="82"/>
      <c r="N127" s="97">
        <v>237</v>
      </c>
      <c r="O127" s="97"/>
    </row>
    <row r="128" spans="1:15" ht="45" customHeight="1" x14ac:dyDescent="0.25">
      <c r="A128" s="9" t="s">
        <v>19</v>
      </c>
      <c r="B128" s="93" t="s">
        <v>717</v>
      </c>
      <c r="C128" s="93"/>
      <c r="D128" s="94">
        <f t="shared" si="1"/>
        <v>1</v>
      </c>
      <c r="E128" s="94"/>
      <c r="F128" s="95" t="s">
        <v>29</v>
      </c>
      <c r="G128" s="95"/>
      <c r="H128" s="96">
        <v>42646</v>
      </c>
      <c r="I128" s="96"/>
      <c r="J128" s="96">
        <v>42646</v>
      </c>
      <c r="K128" s="96"/>
      <c r="L128" s="82" t="s">
        <v>648</v>
      </c>
      <c r="M128" s="82"/>
      <c r="N128" s="97">
        <v>188</v>
      </c>
      <c r="O128" s="97"/>
    </row>
    <row r="129" spans="1:15" ht="45" customHeight="1" x14ac:dyDescent="0.25">
      <c r="A129" s="9" t="s">
        <v>19</v>
      </c>
      <c r="B129" s="93" t="s">
        <v>718</v>
      </c>
      <c r="C129" s="93"/>
      <c r="D129" s="94">
        <f t="shared" si="1"/>
        <v>1</v>
      </c>
      <c r="E129" s="94"/>
      <c r="F129" s="95" t="s">
        <v>29</v>
      </c>
      <c r="G129" s="95"/>
      <c r="H129" s="96">
        <v>42634</v>
      </c>
      <c r="I129" s="96"/>
      <c r="J129" s="96">
        <v>42634</v>
      </c>
      <c r="K129" s="96"/>
      <c r="L129" s="82" t="s">
        <v>648</v>
      </c>
      <c r="M129" s="82"/>
      <c r="N129" s="97">
        <v>188</v>
      </c>
      <c r="O129" s="97"/>
    </row>
    <row r="130" spans="1:15" ht="45" customHeight="1" x14ac:dyDescent="0.25">
      <c r="A130" s="9" t="s">
        <v>19</v>
      </c>
      <c r="B130" s="93" t="s">
        <v>719</v>
      </c>
      <c r="C130" s="93"/>
      <c r="D130" s="94">
        <f t="shared" si="1"/>
        <v>1</v>
      </c>
      <c r="E130" s="94"/>
      <c r="F130" s="95" t="s">
        <v>12</v>
      </c>
      <c r="G130" s="95"/>
      <c r="H130" s="96">
        <v>42627</v>
      </c>
      <c r="I130" s="96"/>
      <c r="J130" s="96">
        <v>42627</v>
      </c>
      <c r="K130" s="96"/>
      <c r="L130" s="82" t="s">
        <v>648</v>
      </c>
      <c r="M130" s="82"/>
      <c r="N130" s="97">
        <v>420</v>
      </c>
      <c r="O130" s="97"/>
    </row>
    <row r="131" spans="1:15" ht="45" customHeight="1" x14ac:dyDescent="0.25">
      <c r="A131" s="9" t="s">
        <v>19</v>
      </c>
      <c r="B131" s="93" t="s">
        <v>720</v>
      </c>
      <c r="C131" s="93"/>
      <c r="D131" s="94">
        <f t="shared" si="1"/>
        <v>1</v>
      </c>
      <c r="E131" s="94"/>
      <c r="F131" s="95" t="s">
        <v>29</v>
      </c>
      <c r="G131" s="95"/>
      <c r="H131" s="96">
        <v>42634</v>
      </c>
      <c r="I131" s="96"/>
      <c r="J131" s="96">
        <v>42634</v>
      </c>
      <c r="K131" s="96"/>
      <c r="L131" s="82" t="s">
        <v>648</v>
      </c>
      <c r="M131" s="82"/>
      <c r="N131" s="97">
        <v>300</v>
      </c>
      <c r="O131" s="97"/>
    </row>
    <row r="132" spans="1:15" ht="45" customHeight="1" x14ac:dyDescent="0.25">
      <c r="A132" s="9" t="s">
        <v>19</v>
      </c>
      <c r="B132" s="93" t="s">
        <v>719</v>
      </c>
      <c r="C132" s="93"/>
      <c r="D132" s="94">
        <f t="shared" si="1"/>
        <v>1</v>
      </c>
      <c r="E132" s="94"/>
      <c r="F132" s="95" t="s">
        <v>12</v>
      </c>
      <c r="G132" s="95"/>
      <c r="H132" s="96">
        <v>42627</v>
      </c>
      <c r="I132" s="96"/>
      <c r="J132" s="96">
        <v>42627</v>
      </c>
      <c r="K132" s="96"/>
      <c r="L132" s="82" t="s">
        <v>648</v>
      </c>
      <c r="M132" s="82"/>
      <c r="N132" s="97">
        <v>375</v>
      </c>
      <c r="O132" s="97"/>
    </row>
    <row r="133" spans="1:15" ht="45" customHeight="1" x14ac:dyDescent="0.25">
      <c r="A133" s="9" t="s">
        <v>19</v>
      </c>
      <c r="B133" s="93" t="s">
        <v>721</v>
      </c>
      <c r="C133" s="93"/>
      <c r="D133" s="94">
        <f t="shared" si="1"/>
        <v>1</v>
      </c>
      <c r="E133" s="94"/>
      <c r="F133" s="95" t="s">
        <v>29</v>
      </c>
      <c r="G133" s="95"/>
      <c r="H133" s="96">
        <v>42625</v>
      </c>
      <c r="I133" s="96"/>
      <c r="J133" s="96">
        <v>42625</v>
      </c>
      <c r="K133" s="96"/>
      <c r="L133" s="82" t="s">
        <v>648</v>
      </c>
      <c r="M133" s="82"/>
      <c r="N133" s="97">
        <v>434</v>
      </c>
      <c r="O133" s="97"/>
    </row>
    <row r="134" spans="1:15" ht="45" customHeight="1" x14ac:dyDescent="0.25">
      <c r="A134" s="9" t="s">
        <v>19</v>
      </c>
      <c r="B134" s="93" t="s">
        <v>722</v>
      </c>
      <c r="C134" s="93"/>
      <c r="D134" s="94">
        <f t="shared" si="1"/>
        <v>1</v>
      </c>
      <c r="E134" s="94"/>
      <c r="F134" s="95" t="s">
        <v>29</v>
      </c>
      <c r="G134" s="95"/>
      <c r="H134" s="96">
        <v>42627</v>
      </c>
      <c r="I134" s="96"/>
      <c r="J134" s="96">
        <v>42627</v>
      </c>
      <c r="K134" s="96"/>
      <c r="L134" s="82" t="s">
        <v>648</v>
      </c>
      <c r="M134" s="82"/>
      <c r="N134" s="97">
        <v>1359</v>
      </c>
      <c r="O134" s="97"/>
    </row>
    <row r="135" spans="1:15" ht="45" customHeight="1" x14ac:dyDescent="0.25">
      <c r="A135" s="9" t="s">
        <v>19</v>
      </c>
      <c r="B135" s="93" t="s">
        <v>723</v>
      </c>
      <c r="C135" s="93"/>
      <c r="D135" s="94">
        <f t="shared" si="1"/>
        <v>1</v>
      </c>
      <c r="E135" s="94"/>
      <c r="F135" s="95" t="s">
        <v>12</v>
      </c>
      <c r="G135" s="95"/>
      <c r="H135" s="96">
        <v>42626</v>
      </c>
      <c r="I135" s="96"/>
      <c r="J135" s="96">
        <v>42627</v>
      </c>
      <c r="K135" s="96"/>
      <c r="L135" s="82" t="s">
        <v>648</v>
      </c>
      <c r="M135" s="82"/>
      <c r="N135" s="97">
        <v>1900</v>
      </c>
      <c r="O135" s="97"/>
    </row>
    <row r="136" spans="1:15" ht="45" customHeight="1" x14ac:dyDescent="0.25">
      <c r="A136" s="9" t="s">
        <v>19</v>
      </c>
      <c r="B136" s="93" t="s">
        <v>724</v>
      </c>
      <c r="C136" s="93"/>
      <c r="D136" s="94">
        <f t="shared" si="1"/>
        <v>1</v>
      </c>
      <c r="E136" s="94"/>
      <c r="F136" s="95" t="s">
        <v>29</v>
      </c>
      <c r="G136" s="95"/>
      <c r="H136" s="96">
        <v>42620</v>
      </c>
      <c r="I136" s="96"/>
      <c r="J136" s="96">
        <v>42620</v>
      </c>
      <c r="K136" s="96"/>
      <c r="L136" s="82" t="s">
        <v>648</v>
      </c>
      <c r="M136" s="82"/>
      <c r="N136" s="97">
        <v>188</v>
      </c>
      <c r="O136" s="97"/>
    </row>
    <row r="137" spans="1:15" ht="45" customHeight="1" x14ac:dyDescent="0.25">
      <c r="A137" s="9" t="s">
        <v>19</v>
      </c>
      <c r="B137" s="93" t="s">
        <v>725</v>
      </c>
      <c r="C137" s="93"/>
      <c r="D137" s="94">
        <f t="shared" si="1"/>
        <v>1</v>
      </c>
      <c r="E137" s="94"/>
      <c r="F137" s="95" t="s">
        <v>29</v>
      </c>
      <c r="G137" s="95"/>
      <c r="H137" s="96">
        <v>42642</v>
      </c>
      <c r="I137" s="96"/>
      <c r="J137" s="96">
        <v>42642</v>
      </c>
      <c r="K137" s="96"/>
      <c r="L137" s="82" t="s">
        <v>648</v>
      </c>
      <c r="M137" s="82"/>
      <c r="N137" s="97">
        <v>188</v>
      </c>
      <c r="O137" s="97"/>
    </row>
    <row r="138" spans="1:15" ht="45" customHeight="1" x14ac:dyDescent="0.25">
      <c r="A138" s="9" t="s">
        <v>19</v>
      </c>
      <c r="B138" s="93" t="s">
        <v>726</v>
      </c>
      <c r="C138" s="93"/>
      <c r="D138" s="94">
        <f t="shared" ref="D138:D201" si="2">C138+1</f>
        <v>1</v>
      </c>
      <c r="E138" s="94"/>
      <c r="F138" s="95" t="s">
        <v>29</v>
      </c>
      <c r="G138" s="95"/>
      <c r="H138" s="96">
        <v>42622</v>
      </c>
      <c r="I138" s="96"/>
      <c r="J138" s="96">
        <v>42622</v>
      </c>
      <c r="K138" s="96"/>
      <c r="L138" s="82" t="s">
        <v>648</v>
      </c>
      <c r="M138" s="82"/>
      <c r="N138" s="97">
        <v>188</v>
      </c>
      <c r="O138" s="97"/>
    </row>
    <row r="139" spans="1:15" ht="45" customHeight="1" x14ac:dyDescent="0.25">
      <c r="A139" s="9" t="s">
        <v>19</v>
      </c>
      <c r="B139" s="93" t="s">
        <v>721</v>
      </c>
      <c r="C139" s="93"/>
      <c r="D139" s="94">
        <f t="shared" si="2"/>
        <v>1</v>
      </c>
      <c r="E139" s="94"/>
      <c r="F139" s="95" t="s">
        <v>29</v>
      </c>
      <c r="G139" s="95"/>
      <c r="H139" s="96">
        <v>42625</v>
      </c>
      <c r="I139" s="96"/>
      <c r="J139" s="96">
        <v>42625</v>
      </c>
      <c r="K139" s="96"/>
      <c r="L139" s="82" t="s">
        <v>648</v>
      </c>
      <c r="M139" s="82"/>
      <c r="N139" s="97">
        <v>58</v>
      </c>
      <c r="O139" s="97"/>
    </row>
    <row r="140" spans="1:15" ht="45" customHeight="1" x14ac:dyDescent="0.25">
      <c r="A140" s="9" t="s">
        <v>19</v>
      </c>
      <c r="B140" s="93" t="s">
        <v>722</v>
      </c>
      <c r="C140" s="93"/>
      <c r="D140" s="94">
        <f t="shared" si="2"/>
        <v>1</v>
      </c>
      <c r="E140" s="94"/>
      <c r="F140" s="95" t="s">
        <v>29</v>
      </c>
      <c r="G140" s="95"/>
      <c r="H140" s="96">
        <v>42627</v>
      </c>
      <c r="I140" s="96"/>
      <c r="J140" s="96">
        <v>42627</v>
      </c>
      <c r="K140" s="96"/>
      <c r="L140" s="82" t="s">
        <v>648</v>
      </c>
      <c r="M140" s="82"/>
      <c r="N140" s="97">
        <v>200</v>
      </c>
      <c r="O140" s="97"/>
    </row>
    <row r="141" spans="1:15" ht="45" customHeight="1" x14ac:dyDescent="0.25">
      <c r="A141" s="9" t="s">
        <v>19</v>
      </c>
      <c r="B141" s="93" t="s">
        <v>723</v>
      </c>
      <c r="C141" s="93"/>
      <c r="D141" s="94">
        <f t="shared" si="2"/>
        <v>1</v>
      </c>
      <c r="E141" s="94"/>
      <c r="F141" s="95" t="s">
        <v>12</v>
      </c>
      <c r="G141" s="95"/>
      <c r="H141" s="96">
        <v>42626</v>
      </c>
      <c r="I141" s="96"/>
      <c r="J141" s="96">
        <v>42627</v>
      </c>
      <c r="K141" s="96"/>
      <c r="L141" s="82" t="s">
        <v>648</v>
      </c>
      <c r="M141" s="82"/>
      <c r="N141" s="97">
        <v>561</v>
      </c>
      <c r="O141" s="97"/>
    </row>
    <row r="142" spans="1:15" ht="45" customHeight="1" x14ac:dyDescent="0.25">
      <c r="A142" s="9" t="s">
        <v>19</v>
      </c>
      <c r="B142" s="93" t="s">
        <v>724</v>
      </c>
      <c r="C142" s="93"/>
      <c r="D142" s="94">
        <f t="shared" si="2"/>
        <v>1</v>
      </c>
      <c r="E142" s="94"/>
      <c r="F142" s="95" t="s">
        <v>29</v>
      </c>
      <c r="G142" s="95"/>
      <c r="H142" s="96">
        <v>42620</v>
      </c>
      <c r="I142" s="96"/>
      <c r="J142" s="96">
        <v>42620</v>
      </c>
      <c r="K142" s="96"/>
      <c r="L142" s="82" t="s">
        <v>648</v>
      </c>
      <c r="M142" s="82"/>
      <c r="N142" s="97">
        <v>242</v>
      </c>
      <c r="O142" s="97"/>
    </row>
    <row r="143" spans="1:15" ht="45" customHeight="1" x14ac:dyDescent="0.25">
      <c r="A143" s="9" t="s">
        <v>19</v>
      </c>
      <c r="B143" s="93" t="s">
        <v>726</v>
      </c>
      <c r="C143" s="93"/>
      <c r="D143" s="94">
        <f t="shared" si="2"/>
        <v>1</v>
      </c>
      <c r="E143" s="94"/>
      <c r="F143" s="95" t="s">
        <v>29</v>
      </c>
      <c r="G143" s="95"/>
      <c r="H143" s="96">
        <v>42622</v>
      </c>
      <c r="I143" s="96"/>
      <c r="J143" s="96">
        <v>42622</v>
      </c>
      <c r="K143" s="96"/>
      <c r="L143" s="82" t="s">
        <v>648</v>
      </c>
      <c r="M143" s="82"/>
      <c r="N143" s="97">
        <v>105</v>
      </c>
      <c r="O143" s="97"/>
    </row>
    <row r="144" spans="1:15" ht="45" customHeight="1" x14ac:dyDescent="0.25">
      <c r="A144" s="9" t="s">
        <v>19</v>
      </c>
      <c r="B144" s="93" t="s">
        <v>727</v>
      </c>
      <c r="C144" s="93"/>
      <c r="D144" s="94">
        <f t="shared" si="2"/>
        <v>1</v>
      </c>
      <c r="E144" s="94"/>
      <c r="F144" s="95" t="s">
        <v>12</v>
      </c>
      <c r="G144" s="95"/>
      <c r="H144" s="96">
        <v>42626</v>
      </c>
      <c r="I144" s="96"/>
      <c r="J144" s="96">
        <v>42627</v>
      </c>
      <c r="K144" s="96"/>
      <c r="L144" s="82" t="s">
        <v>648</v>
      </c>
      <c r="M144" s="82"/>
      <c r="N144" s="97">
        <v>3542</v>
      </c>
      <c r="O144" s="97"/>
    </row>
    <row r="145" spans="1:15" ht="45" customHeight="1" x14ac:dyDescent="0.25">
      <c r="A145" s="9" t="s">
        <v>19</v>
      </c>
      <c r="B145" s="93" t="s">
        <v>728</v>
      </c>
      <c r="C145" s="93"/>
      <c r="D145" s="94">
        <f t="shared" si="2"/>
        <v>1</v>
      </c>
      <c r="E145" s="94"/>
      <c r="F145" s="95" t="s">
        <v>12</v>
      </c>
      <c r="G145" s="95"/>
      <c r="H145" s="96">
        <v>42657</v>
      </c>
      <c r="I145" s="96"/>
      <c r="J145" s="96">
        <v>42657</v>
      </c>
      <c r="K145" s="96"/>
      <c r="L145" s="82" t="s">
        <v>648</v>
      </c>
      <c r="M145" s="82"/>
      <c r="N145" s="97">
        <v>2171.6999999999998</v>
      </c>
      <c r="O145" s="97"/>
    </row>
    <row r="146" spans="1:15" ht="45" customHeight="1" x14ac:dyDescent="0.25">
      <c r="A146" s="9" t="s">
        <v>19</v>
      </c>
      <c r="B146" s="93" t="str">
        <f t="shared" ref="B146:B157" si="3">+A146</f>
        <v>Consejo Municipal de Protección Ciudadana y Vialidades</v>
      </c>
      <c r="C146" s="93"/>
      <c r="D146" s="94">
        <f t="shared" si="2"/>
        <v>1</v>
      </c>
      <c r="E146" s="94"/>
      <c r="F146" s="95" t="s">
        <v>12</v>
      </c>
      <c r="G146" s="95"/>
      <c r="H146" s="96">
        <v>42681</v>
      </c>
      <c r="I146" s="96"/>
      <c r="J146" s="96">
        <f>+I146</f>
        <v>0</v>
      </c>
      <c r="K146" s="96"/>
      <c r="L146" s="82" t="s">
        <v>648</v>
      </c>
      <c r="M146" s="82"/>
      <c r="N146" s="97">
        <v>3441.5</v>
      </c>
      <c r="O146" s="97"/>
    </row>
    <row r="147" spans="1:15" ht="45" customHeight="1" x14ac:dyDescent="0.25">
      <c r="A147" s="9" t="s">
        <v>19</v>
      </c>
      <c r="B147" s="93" t="str">
        <f t="shared" si="3"/>
        <v>Consejo Municipal de Protección Ciudadana y Vialidades</v>
      </c>
      <c r="C147" s="93"/>
      <c r="D147" s="94">
        <f t="shared" si="2"/>
        <v>1</v>
      </c>
      <c r="E147" s="94"/>
      <c r="F147" s="95" t="s">
        <v>12</v>
      </c>
      <c r="G147" s="95"/>
      <c r="H147" s="96">
        <v>42689</v>
      </c>
      <c r="I147" s="96"/>
      <c r="J147" s="96">
        <f>+I147</f>
        <v>0</v>
      </c>
      <c r="K147" s="96"/>
      <c r="L147" s="82" t="s">
        <v>648</v>
      </c>
      <c r="M147" s="82"/>
      <c r="N147" s="97">
        <v>3441.5</v>
      </c>
      <c r="O147" s="97"/>
    </row>
    <row r="148" spans="1:15" ht="45" customHeight="1" x14ac:dyDescent="0.25">
      <c r="A148" s="9" t="s">
        <v>19</v>
      </c>
      <c r="B148" s="93" t="str">
        <f t="shared" si="3"/>
        <v>Consejo Municipal de Protección Ciudadana y Vialidades</v>
      </c>
      <c r="C148" s="93"/>
      <c r="D148" s="94">
        <f t="shared" si="2"/>
        <v>1</v>
      </c>
      <c r="E148" s="94"/>
      <c r="F148" s="95" t="s">
        <v>29</v>
      </c>
      <c r="G148" s="95"/>
      <c r="H148" s="96">
        <v>42718</v>
      </c>
      <c r="I148" s="96"/>
      <c r="J148" s="96">
        <v>42718</v>
      </c>
      <c r="K148" s="96"/>
      <c r="L148" s="82" t="s">
        <v>648</v>
      </c>
      <c r="M148" s="82"/>
      <c r="N148" s="97">
        <v>321</v>
      </c>
      <c r="O148" s="97"/>
    </row>
    <row r="149" spans="1:15" ht="45" customHeight="1" x14ac:dyDescent="0.25">
      <c r="A149" s="9" t="s">
        <v>19</v>
      </c>
      <c r="B149" s="93" t="str">
        <f t="shared" si="3"/>
        <v>Consejo Municipal de Protección Ciudadana y Vialidades</v>
      </c>
      <c r="C149" s="93"/>
      <c r="D149" s="94">
        <f t="shared" si="2"/>
        <v>1</v>
      </c>
      <c r="E149" s="94"/>
      <c r="F149" s="95" t="s">
        <v>29</v>
      </c>
      <c r="G149" s="95"/>
      <c r="H149" s="96">
        <v>42716</v>
      </c>
      <c r="I149" s="96"/>
      <c r="J149" s="96">
        <f>+I149</f>
        <v>0</v>
      </c>
      <c r="K149" s="96"/>
      <c r="L149" s="82" t="s">
        <v>648</v>
      </c>
      <c r="M149" s="82"/>
      <c r="N149" s="97">
        <v>188</v>
      </c>
      <c r="O149" s="97"/>
    </row>
    <row r="150" spans="1:15" ht="45" customHeight="1" x14ac:dyDescent="0.25">
      <c r="A150" s="9" t="s">
        <v>19</v>
      </c>
      <c r="B150" s="93" t="str">
        <f t="shared" si="3"/>
        <v>Consejo Municipal de Protección Ciudadana y Vialidades</v>
      </c>
      <c r="C150" s="93"/>
      <c r="D150" s="94">
        <f t="shared" si="2"/>
        <v>1</v>
      </c>
      <c r="E150" s="94"/>
      <c r="F150" s="95" t="s">
        <v>12</v>
      </c>
      <c r="G150" s="95"/>
      <c r="H150" s="96">
        <v>42719</v>
      </c>
      <c r="I150" s="96"/>
      <c r="J150" s="96">
        <v>42719</v>
      </c>
      <c r="K150" s="96"/>
      <c r="L150" s="82" t="s">
        <v>648</v>
      </c>
      <c r="M150" s="82"/>
      <c r="N150" s="97">
        <v>1543</v>
      </c>
      <c r="O150" s="97"/>
    </row>
    <row r="151" spans="1:15" ht="45" customHeight="1" x14ac:dyDescent="0.25">
      <c r="A151" s="9" t="s">
        <v>19</v>
      </c>
      <c r="B151" s="93" t="str">
        <f t="shared" si="3"/>
        <v>Consejo Municipal de Protección Ciudadana y Vialidades</v>
      </c>
      <c r="C151" s="93"/>
      <c r="D151" s="94">
        <f t="shared" si="2"/>
        <v>1</v>
      </c>
      <c r="E151" s="94"/>
      <c r="F151" s="95" t="s">
        <v>12</v>
      </c>
      <c r="G151" s="95"/>
      <c r="H151" s="96">
        <v>42718</v>
      </c>
      <c r="I151" s="96"/>
      <c r="J151" s="96">
        <f>+I151</f>
        <v>0</v>
      </c>
      <c r="K151" s="96"/>
      <c r="L151" s="82" t="s">
        <v>648</v>
      </c>
      <c r="M151" s="82"/>
      <c r="N151" s="97">
        <v>1618</v>
      </c>
      <c r="O151" s="97"/>
    </row>
    <row r="152" spans="1:15" ht="45" customHeight="1" x14ac:dyDescent="0.25">
      <c r="A152" s="9" t="s">
        <v>19</v>
      </c>
      <c r="B152" s="93" t="str">
        <f t="shared" si="3"/>
        <v>Consejo Municipal de Protección Ciudadana y Vialidades</v>
      </c>
      <c r="C152" s="93"/>
      <c r="D152" s="94">
        <f t="shared" si="2"/>
        <v>1</v>
      </c>
      <c r="E152" s="94"/>
      <c r="F152" s="95" t="s">
        <v>12</v>
      </c>
      <c r="G152" s="95"/>
      <c r="H152" s="96">
        <v>42713</v>
      </c>
      <c r="I152" s="96"/>
      <c r="J152" s="96">
        <v>42713</v>
      </c>
      <c r="K152" s="96"/>
      <c r="L152" s="82" t="s">
        <v>648</v>
      </c>
      <c r="M152" s="82"/>
      <c r="N152" s="97">
        <v>1713</v>
      </c>
      <c r="O152" s="97"/>
    </row>
    <row r="153" spans="1:15" ht="45" customHeight="1" x14ac:dyDescent="0.25">
      <c r="A153" s="9" t="s">
        <v>19</v>
      </c>
      <c r="B153" s="93" t="str">
        <f t="shared" si="3"/>
        <v>Consejo Municipal de Protección Ciudadana y Vialidades</v>
      </c>
      <c r="C153" s="93"/>
      <c r="D153" s="94">
        <f t="shared" si="2"/>
        <v>1</v>
      </c>
      <c r="E153" s="94"/>
      <c r="F153" s="95" t="s">
        <v>29</v>
      </c>
      <c r="G153" s="95"/>
      <c r="H153" s="96">
        <v>42718</v>
      </c>
      <c r="I153" s="96"/>
      <c r="J153" s="96">
        <v>42718</v>
      </c>
      <c r="K153" s="96"/>
      <c r="L153" s="82" t="s">
        <v>648</v>
      </c>
      <c r="M153" s="82"/>
      <c r="N153" s="97">
        <v>169.5</v>
      </c>
      <c r="O153" s="97"/>
    </row>
    <row r="154" spans="1:15" ht="45" customHeight="1" x14ac:dyDescent="0.25">
      <c r="A154" s="9" t="s">
        <v>19</v>
      </c>
      <c r="B154" s="93" t="str">
        <f t="shared" si="3"/>
        <v>Consejo Municipal de Protección Ciudadana y Vialidades</v>
      </c>
      <c r="C154" s="93"/>
      <c r="D154" s="94">
        <f t="shared" si="2"/>
        <v>1</v>
      </c>
      <c r="E154" s="94"/>
      <c r="F154" s="95" t="s">
        <v>29</v>
      </c>
      <c r="G154" s="95"/>
      <c r="H154" s="96">
        <v>42716</v>
      </c>
      <c r="I154" s="96"/>
      <c r="J154" s="96">
        <f>+I154</f>
        <v>0</v>
      </c>
      <c r="K154" s="96"/>
      <c r="L154" s="82" t="s">
        <v>648</v>
      </c>
      <c r="M154" s="82"/>
      <c r="N154" s="97">
        <v>81</v>
      </c>
      <c r="O154" s="97"/>
    </row>
    <row r="155" spans="1:15" ht="45" customHeight="1" x14ac:dyDescent="0.25">
      <c r="A155" s="9" t="s">
        <v>19</v>
      </c>
      <c r="B155" s="93" t="str">
        <f t="shared" si="3"/>
        <v>Consejo Municipal de Protección Ciudadana y Vialidades</v>
      </c>
      <c r="C155" s="93"/>
      <c r="D155" s="94">
        <f t="shared" si="2"/>
        <v>1</v>
      </c>
      <c r="E155" s="94"/>
      <c r="F155" s="95" t="s">
        <v>12</v>
      </c>
      <c r="G155" s="95"/>
      <c r="H155" s="96">
        <v>42719</v>
      </c>
      <c r="I155" s="96"/>
      <c r="J155" s="96">
        <v>42719</v>
      </c>
      <c r="K155" s="96"/>
      <c r="L155" s="82" t="s">
        <v>648</v>
      </c>
      <c r="M155" s="82"/>
      <c r="N155" s="97">
        <v>270</v>
      </c>
      <c r="O155" s="97"/>
    </row>
    <row r="156" spans="1:15" ht="45" customHeight="1" x14ac:dyDescent="0.25">
      <c r="A156" s="9" t="s">
        <v>19</v>
      </c>
      <c r="B156" s="93" t="str">
        <f t="shared" si="3"/>
        <v>Consejo Municipal de Protección Ciudadana y Vialidades</v>
      </c>
      <c r="C156" s="93"/>
      <c r="D156" s="94">
        <f t="shared" si="2"/>
        <v>1</v>
      </c>
      <c r="E156" s="94"/>
      <c r="F156" s="95" t="s">
        <v>12</v>
      </c>
      <c r="G156" s="95"/>
      <c r="H156" s="96">
        <v>42718</v>
      </c>
      <c r="I156" s="96"/>
      <c r="J156" s="96">
        <f>+I156</f>
        <v>0</v>
      </c>
      <c r="K156" s="96"/>
      <c r="L156" s="82" t="s">
        <v>648</v>
      </c>
      <c r="M156" s="82"/>
      <c r="N156" s="97">
        <v>175.5</v>
      </c>
      <c r="O156" s="97"/>
    </row>
    <row r="157" spans="1:15" ht="45" customHeight="1" x14ac:dyDescent="0.25">
      <c r="A157" s="9" t="s">
        <v>19</v>
      </c>
      <c r="B157" s="93" t="str">
        <f t="shared" si="3"/>
        <v>Consejo Municipal de Protección Ciudadana y Vialidades</v>
      </c>
      <c r="C157" s="93"/>
      <c r="D157" s="94">
        <f t="shared" si="2"/>
        <v>1</v>
      </c>
      <c r="E157" s="94"/>
      <c r="F157" s="95" t="s">
        <v>12</v>
      </c>
      <c r="G157" s="95"/>
      <c r="H157" s="96">
        <v>42713</v>
      </c>
      <c r="I157" s="96"/>
      <c r="J157" s="96">
        <v>42713</v>
      </c>
      <c r="K157" s="96"/>
      <c r="L157" s="82" t="s">
        <v>648</v>
      </c>
      <c r="M157" s="82"/>
      <c r="N157" s="97">
        <v>198</v>
      </c>
      <c r="O157" s="97"/>
    </row>
    <row r="158" spans="1:15" ht="45" customHeight="1" x14ac:dyDescent="0.25">
      <c r="A158" s="9" t="s">
        <v>19</v>
      </c>
      <c r="B158" s="93" t="s">
        <v>729</v>
      </c>
      <c r="C158" s="93"/>
      <c r="D158" s="94">
        <f t="shared" si="2"/>
        <v>1</v>
      </c>
      <c r="E158" s="94"/>
      <c r="F158" s="95" t="s">
        <v>29</v>
      </c>
      <c r="G158" s="95"/>
      <c r="H158" s="96">
        <v>42703</v>
      </c>
      <c r="I158" s="96"/>
      <c r="J158" s="96">
        <v>42703</v>
      </c>
      <c r="K158" s="96"/>
      <c r="L158" s="82" t="s">
        <v>648</v>
      </c>
      <c r="M158" s="82"/>
      <c r="N158" s="97">
        <v>188</v>
      </c>
      <c r="O158" s="97"/>
    </row>
    <row r="159" spans="1:15" ht="45" customHeight="1" x14ac:dyDescent="0.25">
      <c r="A159" s="9" t="s">
        <v>19</v>
      </c>
      <c r="B159" s="93" t="s">
        <v>730</v>
      </c>
      <c r="C159" s="93"/>
      <c r="D159" s="94">
        <f t="shared" si="2"/>
        <v>1</v>
      </c>
      <c r="E159" s="94"/>
      <c r="F159" s="95" t="s">
        <v>29</v>
      </c>
      <c r="G159" s="95"/>
      <c r="H159" s="96">
        <v>42703</v>
      </c>
      <c r="I159" s="96"/>
      <c r="J159" s="96">
        <v>42703</v>
      </c>
      <c r="K159" s="96"/>
      <c r="L159" s="82" t="s">
        <v>648</v>
      </c>
      <c r="M159" s="82"/>
      <c r="N159" s="97">
        <v>136</v>
      </c>
      <c r="O159" s="97"/>
    </row>
    <row r="160" spans="1:15" ht="45" customHeight="1" x14ac:dyDescent="0.25">
      <c r="A160" s="9" t="s">
        <v>19</v>
      </c>
      <c r="B160" s="93" t="s">
        <v>731</v>
      </c>
      <c r="C160" s="93"/>
      <c r="D160" s="94">
        <f t="shared" si="2"/>
        <v>1</v>
      </c>
      <c r="E160" s="94"/>
      <c r="F160" s="95" t="s">
        <v>12</v>
      </c>
      <c r="G160" s="95"/>
      <c r="H160" s="96">
        <v>42657</v>
      </c>
      <c r="I160" s="96"/>
      <c r="J160" s="96">
        <v>42657</v>
      </c>
      <c r="K160" s="96"/>
      <c r="L160" s="82" t="s">
        <v>648</v>
      </c>
      <c r="M160" s="82"/>
      <c r="N160" s="97">
        <v>860</v>
      </c>
      <c r="O160" s="97"/>
    </row>
    <row r="161" spans="1:15" ht="45" customHeight="1" x14ac:dyDescent="0.25">
      <c r="A161" s="9" t="s">
        <v>19</v>
      </c>
      <c r="B161" s="93" t="s">
        <v>732</v>
      </c>
      <c r="C161" s="93"/>
      <c r="D161" s="94">
        <f t="shared" si="2"/>
        <v>1</v>
      </c>
      <c r="E161" s="94"/>
      <c r="F161" s="95" t="s">
        <v>12</v>
      </c>
      <c r="G161" s="95"/>
      <c r="H161" s="96">
        <v>42689</v>
      </c>
      <c r="I161" s="96"/>
      <c r="J161" s="96">
        <v>42689</v>
      </c>
      <c r="K161" s="96"/>
      <c r="L161" s="82" t="s">
        <v>648</v>
      </c>
      <c r="M161" s="82"/>
      <c r="N161" s="97">
        <v>520</v>
      </c>
      <c r="O161" s="97"/>
    </row>
    <row r="162" spans="1:15" ht="45" customHeight="1" x14ac:dyDescent="0.25">
      <c r="A162" s="9" t="s">
        <v>19</v>
      </c>
      <c r="B162" s="93" t="s">
        <v>733</v>
      </c>
      <c r="C162" s="93"/>
      <c r="D162" s="94">
        <f t="shared" si="2"/>
        <v>1</v>
      </c>
      <c r="E162" s="94"/>
      <c r="F162" s="95" t="s">
        <v>12</v>
      </c>
      <c r="G162" s="95"/>
      <c r="H162" s="96">
        <v>42688</v>
      </c>
      <c r="I162" s="96"/>
      <c r="J162" s="96">
        <v>42689</v>
      </c>
      <c r="K162" s="96"/>
      <c r="L162" s="82" t="s">
        <v>648</v>
      </c>
      <c r="M162" s="82"/>
      <c r="N162" s="97">
        <v>1777</v>
      </c>
      <c r="O162" s="97"/>
    </row>
    <row r="163" spans="1:15" ht="45" customHeight="1" x14ac:dyDescent="0.25">
      <c r="A163" s="9" t="s">
        <v>19</v>
      </c>
      <c r="B163" s="93" t="s">
        <v>734</v>
      </c>
      <c r="C163" s="93"/>
      <c r="D163" s="94">
        <f t="shared" si="2"/>
        <v>1</v>
      </c>
      <c r="E163" s="94"/>
      <c r="F163" s="95" t="s">
        <v>12</v>
      </c>
      <c r="G163" s="95"/>
      <c r="H163" s="96">
        <v>42696</v>
      </c>
      <c r="I163" s="96"/>
      <c r="J163" s="96">
        <v>42696</v>
      </c>
      <c r="K163" s="96"/>
      <c r="L163" s="82" t="s">
        <v>648</v>
      </c>
      <c r="M163" s="82"/>
      <c r="N163" s="97">
        <v>188</v>
      </c>
      <c r="O163" s="97"/>
    </row>
    <row r="164" spans="1:15" ht="45" customHeight="1" x14ac:dyDescent="0.25">
      <c r="A164" s="9" t="s">
        <v>19</v>
      </c>
      <c r="B164" s="93" t="s">
        <v>733</v>
      </c>
      <c r="C164" s="93"/>
      <c r="D164" s="94">
        <f t="shared" si="2"/>
        <v>1</v>
      </c>
      <c r="E164" s="94"/>
      <c r="F164" s="95" t="s">
        <v>12</v>
      </c>
      <c r="G164" s="95"/>
      <c r="H164" s="96">
        <v>42688</v>
      </c>
      <c r="I164" s="96"/>
      <c r="J164" s="96">
        <v>42688</v>
      </c>
      <c r="K164" s="96"/>
      <c r="L164" s="82" t="s">
        <v>648</v>
      </c>
      <c r="M164" s="82"/>
      <c r="N164" s="97">
        <v>1412</v>
      </c>
      <c r="O164" s="97"/>
    </row>
    <row r="165" spans="1:15" ht="45" customHeight="1" x14ac:dyDescent="0.25">
      <c r="A165" s="9" t="s">
        <v>19</v>
      </c>
      <c r="B165" s="93" t="s">
        <v>733</v>
      </c>
      <c r="C165" s="93"/>
      <c r="D165" s="94">
        <f t="shared" si="2"/>
        <v>1</v>
      </c>
      <c r="E165" s="94"/>
      <c r="F165" s="95" t="s">
        <v>12</v>
      </c>
      <c r="G165" s="95"/>
      <c r="H165" s="96">
        <v>42688</v>
      </c>
      <c r="I165" s="96"/>
      <c r="J165" s="96">
        <v>42688</v>
      </c>
      <c r="K165" s="96"/>
      <c r="L165" s="82" t="s">
        <v>648</v>
      </c>
      <c r="M165" s="82"/>
      <c r="N165" s="97">
        <v>580</v>
      </c>
      <c r="O165" s="97"/>
    </row>
    <row r="166" spans="1:15" ht="45" customHeight="1" x14ac:dyDescent="0.25">
      <c r="A166" s="9" t="s">
        <v>19</v>
      </c>
      <c r="B166" s="93" t="s">
        <v>732</v>
      </c>
      <c r="C166" s="93"/>
      <c r="D166" s="94">
        <f t="shared" si="2"/>
        <v>1</v>
      </c>
      <c r="E166" s="94"/>
      <c r="F166" s="95" t="s">
        <v>12</v>
      </c>
      <c r="G166" s="95"/>
      <c r="H166" s="96">
        <v>42689</v>
      </c>
      <c r="I166" s="96"/>
      <c r="J166" s="96">
        <v>42689</v>
      </c>
      <c r="K166" s="96"/>
      <c r="L166" s="82" t="s">
        <v>648</v>
      </c>
      <c r="M166" s="82"/>
      <c r="N166" s="97">
        <v>287</v>
      </c>
      <c r="O166" s="97"/>
    </row>
    <row r="167" spans="1:15" ht="45" customHeight="1" x14ac:dyDescent="0.25">
      <c r="A167" s="9" t="s">
        <v>19</v>
      </c>
      <c r="B167" s="93" t="s">
        <v>733</v>
      </c>
      <c r="C167" s="93"/>
      <c r="D167" s="94">
        <f t="shared" si="2"/>
        <v>1</v>
      </c>
      <c r="E167" s="94"/>
      <c r="F167" s="95" t="s">
        <v>12</v>
      </c>
      <c r="G167" s="95"/>
      <c r="H167" s="96">
        <v>42688</v>
      </c>
      <c r="I167" s="96"/>
      <c r="J167" s="96">
        <v>42689</v>
      </c>
      <c r="K167" s="96"/>
      <c r="L167" s="82" t="s">
        <v>648</v>
      </c>
      <c r="M167" s="82"/>
      <c r="N167" s="97">
        <v>504.9</v>
      </c>
      <c r="O167" s="97"/>
    </row>
    <row r="168" spans="1:15" ht="45" customHeight="1" x14ac:dyDescent="0.25">
      <c r="A168" s="9" t="s">
        <v>19</v>
      </c>
      <c r="B168" s="93" t="s">
        <v>733</v>
      </c>
      <c r="C168" s="93"/>
      <c r="D168" s="94">
        <f t="shared" si="2"/>
        <v>1</v>
      </c>
      <c r="E168" s="94"/>
      <c r="F168" s="95" t="s">
        <v>12</v>
      </c>
      <c r="G168" s="95"/>
      <c r="H168" s="96">
        <v>42688</v>
      </c>
      <c r="I168" s="96"/>
      <c r="J168" s="96">
        <v>42688</v>
      </c>
      <c r="K168" s="96"/>
      <c r="L168" s="82" t="s">
        <v>648</v>
      </c>
      <c r="M168" s="82"/>
      <c r="N168" s="97">
        <v>385</v>
      </c>
      <c r="O168" s="97"/>
    </row>
    <row r="169" spans="1:15" ht="45" customHeight="1" x14ac:dyDescent="0.25">
      <c r="A169" s="9" t="s">
        <v>19</v>
      </c>
      <c r="B169" s="93" t="s">
        <v>733</v>
      </c>
      <c r="C169" s="93"/>
      <c r="D169" s="94">
        <f t="shared" si="2"/>
        <v>1</v>
      </c>
      <c r="E169" s="94"/>
      <c r="F169" s="95" t="s">
        <v>12</v>
      </c>
      <c r="G169" s="95"/>
      <c r="H169" s="96">
        <v>42688</v>
      </c>
      <c r="I169" s="96"/>
      <c r="J169" s="96">
        <v>42688</v>
      </c>
      <c r="K169" s="96"/>
      <c r="L169" s="82" t="s">
        <v>648</v>
      </c>
      <c r="M169" s="82"/>
      <c r="N169" s="97">
        <v>379</v>
      </c>
      <c r="O169" s="97"/>
    </row>
    <row r="170" spans="1:15" ht="45" customHeight="1" x14ac:dyDescent="0.25">
      <c r="A170" s="9" t="s">
        <v>76</v>
      </c>
      <c r="B170" s="93" t="s">
        <v>14</v>
      </c>
      <c r="C170" s="93"/>
      <c r="D170" s="94">
        <f t="shared" si="2"/>
        <v>1</v>
      </c>
      <c r="E170" s="94"/>
      <c r="F170" s="95" t="s">
        <v>15</v>
      </c>
      <c r="G170" s="95"/>
      <c r="H170" s="96">
        <v>42376</v>
      </c>
      <c r="I170" s="96"/>
      <c r="J170" s="96">
        <v>42376</v>
      </c>
      <c r="K170" s="96"/>
      <c r="L170" s="82" t="s">
        <v>648</v>
      </c>
      <c r="M170" s="82"/>
      <c r="N170" s="97">
        <v>1315</v>
      </c>
      <c r="O170" s="97"/>
    </row>
    <row r="171" spans="1:15" ht="45" customHeight="1" x14ac:dyDescent="0.25">
      <c r="A171" s="9" t="s">
        <v>76</v>
      </c>
      <c r="B171" s="93" t="s">
        <v>735</v>
      </c>
      <c r="C171" s="93"/>
      <c r="D171" s="94">
        <f t="shared" si="2"/>
        <v>1</v>
      </c>
      <c r="E171" s="94"/>
      <c r="F171" s="95" t="s">
        <v>29</v>
      </c>
      <c r="G171" s="95"/>
      <c r="H171" s="96">
        <v>42382</v>
      </c>
      <c r="I171" s="96"/>
      <c r="J171" s="96">
        <v>42382</v>
      </c>
      <c r="K171" s="96"/>
      <c r="L171" s="82" t="s">
        <v>648</v>
      </c>
      <c r="M171" s="82"/>
      <c r="N171" s="97">
        <v>358</v>
      </c>
      <c r="O171" s="97"/>
    </row>
    <row r="172" spans="1:15" ht="45" customHeight="1" x14ac:dyDescent="0.25">
      <c r="A172" s="9" t="s">
        <v>76</v>
      </c>
      <c r="B172" s="93" t="s">
        <v>736</v>
      </c>
      <c r="C172" s="93"/>
      <c r="D172" s="94">
        <f t="shared" si="2"/>
        <v>1</v>
      </c>
      <c r="E172" s="94"/>
      <c r="F172" s="95" t="s">
        <v>29</v>
      </c>
      <c r="G172" s="95"/>
      <c r="H172" s="96">
        <v>42389</v>
      </c>
      <c r="I172" s="96"/>
      <c r="J172" s="96">
        <v>42389</v>
      </c>
      <c r="K172" s="96"/>
      <c r="L172" s="82" t="s">
        <v>648</v>
      </c>
      <c r="M172" s="82"/>
      <c r="N172" s="97">
        <v>949</v>
      </c>
      <c r="O172" s="97"/>
    </row>
    <row r="173" spans="1:15" ht="45" customHeight="1" x14ac:dyDescent="0.25">
      <c r="A173" s="9" t="s">
        <v>76</v>
      </c>
      <c r="B173" s="93" t="s">
        <v>737</v>
      </c>
      <c r="C173" s="93"/>
      <c r="D173" s="94">
        <f t="shared" si="2"/>
        <v>1</v>
      </c>
      <c r="E173" s="94"/>
      <c r="F173" s="95" t="s">
        <v>29</v>
      </c>
      <c r="G173" s="95"/>
      <c r="H173" s="96">
        <v>42384</v>
      </c>
      <c r="I173" s="96"/>
      <c r="J173" s="96">
        <v>42384</v>
      </c>
      <c r="K173" s="96"/>
      <c r="L173" s="82" t="s">
        <v>648</v>
      </c>
      <c r="M173" s="82"/>
      <c r="N173" s="97">
        <v>684</v>
      </c>
      <c r="O173" s="97"/>
    </row>
    <row r="174" spans="1:15" ht="45" customHeight="1" x14ac:dyDescent="0.25">
      <c r="A174" s="9" t="s">
        <v>76</v>
      </c>
      <c r="B174" s="93" t="s">
        <v>738</v>
      </c>
      <c r="C174" s="93"/>
      <c r="D174" s="94">
        <f t="shared" si="2"/>
        <v>1</v>
      </c>
      <c r="E174" s="94"/>
      <c r="F174" s="95" t="s">
        <v>12</v>
      </c>
      <c r="G174" s="95"/>
      <c r="H174" s="96">
        <v>42375</v>
      </c>
      <c r="I174" s="96"/>
      <c r="J174" s="96">
        <v>42375</v>
      </c>
      <c r="K174" s="96"/>
      <c r="L174" s="82" t="s">
        <v>648</v>
      </c>
      <c r="M174" s="82"/>
      <c r="N174" s="97">
        <v>1748</v>
      </c>
      <c r="O174" s="97"/>
    </row>
    <row r="175" spans="1:15" ht="45" customHeight="1" x14ac:dyDescent="0.25">
      <c r="A175" s="9" t="s">
        <v>76</v>
      </c>
      <c r="B175" s="93" t="s">
        <v>739</v>
      </c>
      <c r="C175" s="93"/>
      <c r="D175" s="94">
        <f t="shared" si="2"/>
        <v>1</v>
      </c>
      <c r="E175" s="94"/>
      <c r="F175" s="95" t="s">
        <v>12</v>
      </c>
      <c r="G175" s="95"/>
      <c r="H175" s="96">
        <v>42388</v>
      </c>
      <c r="I175" s="96"/>
      <c r="J175" s="96">
        <v>42388</v>
      </c>
      <c r="K175" s="96"/>
      <c r="L175" s="82" t="s">
        <v>648</v>
      </c>
      <c r="M175" s="82"/>
      <c r="N175" s="97">
        <v>408</v>
      </c>
      <c r="O175" s="97"/>
    </row>
    <row r="176" spans="1:15" ht="45" customHeight="1" x14ac:dyDescent="0.25">
      <c r="A176" s="9" t="s">
        <v>76</v>
      </c>
      <c r="B176" s="93" t="s">
        <v>738</v>
      </c>
      <c r="C176" s="93"/>
      <c r="D176" s="94">
        <f t="shared" si="2"/>
        <v>1</v>
      </c>
      <c r="E176" s="94"/>
      <c r="F176" s="95" t="s">
        <v>12</v>
      </c>
      <c r="G176" s="95"/>
      <c r="H176" s="96">
        <v>42375</v>
      </c>
      <c r="I176" s="96"/>
      <c r="J176" s="96">
        <v>42375</v>
      </c>
      <c r="K176" s="96"/>
      <c r="L176" s="82" t="s">
        <v>648</v>
      </c>
      <c r="M176" s="82"/>
      <c r="N176" s="97">
        <v>128</v>
      </c>
      <c r="O176" s="97"/>
    </row>
    <row r="177" spans="1:15" ht="45" customHeight="1" x14ac:dyDescent="0.25">
      <c r="A177" s="9" t="s">
        <v>76</v>
      </c>
      <c r="B177" s="93" t="s">
        <v>736</v>
      </c>
      <c r="C177" s="93"/>
      <c r="D177" s="94">
        <f t="shared" si="2"/>
        <v>1</v>
      </c>
      <c r="E177" s="94"/>
      <c r="F177" s="95" t="s">
        <v>29</v>
      </c>
      <c r="G177" s="95"/>
      <c r="H177" s="96">
        <v>42389</v>
      </c>
      <c r="I177" s="96"/>
      <c r="J177" s="96">
        <v>42389</v>
      </c>
      <c r="K177" s="96"/>
      <c r="L177" s="82" t="s">
        <v>648</v>
      </c>
      <c r="M177" s="82"/>
      <c r="N177" s="97">
        <v>161</v>
      </c>
      <c r="O177" s="97"/>
    </row>
    <row r="178" spans="1:15" ht="45" customHeight="1" x14ac:dyDescent="0.25">
      <c r="A178" s="9" t="s">
        <v>76</v>
      </c>
      <c r="B178" s="93" t="s">
        <v>737</v>
      </c>
      <c r="C178" s="93"/>
      <c r="D178" s="94">
        <f t="shared" si="2"/>
        <v>1</v>
      </c>
      <c r="E178" s="94"/>
      <c r="F178" s="95" t="s">
        <v>29</v>
      </c>
      <c r="G178" s="95"/>
      <c r="H178" s="96">
        <v>42384</v>
      </c>
      <c r="I178" s="96"/>
      <c r="J178" s="96">
        <v>42384</v>
      </c>
      <c r="K178" s="96"/>
      <c r="L178" s="82" t="s">
        <v>648</v>
      </c>
      <c r="M178" s="82"/>
      <c r="N178" s="97">
        <v>587</v>
      </c>
      <c r="O178" s="97"/>
    </row>
    <row r="179" spans="1:15" ht="45" customHeight="1" x14ac:dyDescent="0.25">
      <c r="A179" s="9" t="s">
        <v>76</v>
      </c>
      <c r="B179" s="93" t="s">
        <v>14</v>
      </c>
      <c r="C179" s="93"/>
      <c r="D179" s="94">
        <f t="shared" si="2"/>
        <v>1</v>
      </c>
      <c r="E179" s="94"/>
      <c r="F179" s="95" t="s">
        <v>15</v>
      </c>
      <c r="G179" s="95"/>
      <c r="H179" s="96">
        <v>42384</v>
      </c>
      <c r="I179" s="96"/>
      <c r="J179" s="96">
        <v>42384</v>
      </c>
      <c r="K179" s="96"/>
      <c r="L179" s="82" t="s">
        <v>648</v>
      </c>
      <c r="M179" s="82"/>
      <c r="N179" s="97">
        <v>719</v>
      </c>
      <c r="O179" s="97"/>
    </row>
    <row r="180" spans="1:15" ht="45" customHeight="1" x14ac:dyDescent="0.25">
      <c r="A180" s="9" t="s">
        <v>76</v>
      </c>
      <c r="B180" s="93" t="s">
        <v>740</v>
      </c>
      <c r="C180" s="93"/>
      <c r="D180" s="94">
        <f t="shared" si="2"/>
        <v>1</v>
      </c>
      <c r="E180" s="94"/>
      <c r="F180" s="95" t="s">
        <v>29</v>
      </c>
      <c r="G180" s="95"/>
      <c r="H180" s="96">
        <v>42430</v>
      </c>
      <c r="I180" s="96"/>
      <c r="J180" s="96">
        <v>42430</v>
      </c>
      <c r="K180" s="96"/>
      <c r="L180" s="82" t="s">
        <v>648</v>
      </c>
      <c r="M180" s="82"/>
      <c r="N180" s="97">
        <v>596.83000000000004</v>
      </c>
      <c r="O180" s="97"/>
    </row>
    <row r="181" spans="1:15" ht="45" customHeight="1" x14ac:dyDescent="0.25">
      <c r="A181" s="9" t="s">
        <v>76</v>
      </c>
      <c r="B181" s="93" t="s">
        <v>741</v>
      </c>
      <c r="C181" s="93"/>
      <c r="D181" s="94">
        <f t="shared" si="2"/>
        <v>1</v>
      </c>
      <c r="E181" s="94"/>
      <c r="F181" s="95" t="s">
        <v>29</v>
      </c>
      <c r="G181" s="95"/>
      <c r="H181" s="96">
        <v>42419</v>
      </c>
      <c r="I181" s="96"/>
      <c r="J181" s="96">
        <v>42419</v>
      </c>
      <c r="K181" s="96"/>
      <c r="L181" s="82" t="s">
        <v>648</v>
      </c>
      <c r="M181" s="82"/>
      <c r="N181" s="97">
        <v>652.12</v>
      </c>
      <c r="O181" s="97"/>
    </row>
    <row r="182" spans="1:15" ht="45" customHeight="1" x14ac:dyDescent="0.25">
      <c r="A182" s="9" t="s">
        <v>76</v>
      </c>
      <c r="B182" s="93" t="s">
        <v>742</v>
      </c>
      <c r="C182" s="93"/>
      <c r="D182" s="94">
        <f t="shared" si="2"/>
        <v>1</v>
      </c>
      <c r="E182" s="94"/>
      <c r="F182" s="95" t="s">
        <v>29</v>
      </c>
      <c r="G182" s="95"/>
      <c r="H182" s="96">
        <v>42412</v>
      </c>
      <c r="I182" s="96"/>
      <c r="J182" s="96">
        <v>42412</v>
      </c>
      <c r="K182" s="96"/>
      <c r="L182" s="82" t="s">
        <v>648</v>
      </c>
      <c r="M182" s="82"/>
      <c r="N182" s="97">
        <v>128</v>
      </c>
      <c r="O182" s="97"/>
    </row>
    <row r="183" spans="1:15" ht="45" customHeight="1" x14ac:dyDescent="0.25">
      <c r="A183" s="9" t="s">
        <v>76</v>
      </c>
      <c r="B183" s="93" t="s">
        <v>743</v>
      </c>
      <c r="C183" s="93"/>
      <c r="D183" s="94">
        <f t="shared" si="2"/>
        <v>1</v>
      </c>
      <c r="E183" s="94"/>
      <c r="F183" s="95" t="s">
        <v>29</v>
      </c>
      <c r="G183" s="95"/>
      <c r="H183" s="96">
        <v>42422</v>
      </c>
      <c r="I183" s="96"/>
      <c r="J183" s="96">
        <v>42422</v>
      </c>
      <c r="K183" s="96"/>
      <c r="L183" s="82" t="s">
        <v>648</v>
      </c>
      <c r="M183" s="82"/>
      <c r="N183" s="97">
        <v>638.12</v>
      </c>
      <c r="O183" s="97"/>
    </row>
    <row r="184" spans="1:15" ht="45" customHeight="1" x14ac:dyDescent="0.25">
      <c r="A184" s="9" t="s">
        <v>76</v>
      </c>
      <c r="B184" s="93" t="s">
        <v>744</v>
      </c>
      <c r="C184" s="93"/>
      <c r="D184" s="94">
        <f t="shared" si="2"/>
        <v>1</v>
      </c>
      <c r="E184" s="94"/>
      <c r="F184" s="95" t="s">
        <v>12</v>
      </c>
      <c r="G184" s="95"/>
      <c r="H184" s="96">
        <v>42418</v>
      </c>
      <c r="I184" s="96"/>
      <c r="J184" s="96">
        <v>42418</v>
      </c>
      <c r="K184" s="96"/>
      <c r="L184" s="82" t="s">
        <v>648</v>
      </c>
      <c r="M184" s="82"/>
      <c r="N184" s="97">
        <v>1593</v>
      </c>
      <c r="O184" s="97"/>
    </row>
    <row r="185" spans="1:15" ht="45" customHeight="1" x14ac:dyDescent="0.25">
      <c r="A185" s="9" t="s">
        <v>76</v>
      </c>
      <c r="B185" s="93" t="s">
        <v>745</v>
      </c>
      <c r="C185" s="93"/>
      <c r="D185" s="94">
        <f t="shared" si="2"/>
        <v>1</v>
      </c>
      <c r="E185" s="94"/>
      <c r="F185" s="95" t="s">
        <v>29</v>
      </c>
      <c r="G185" s="95"/>
      <c r="H185" s="96">
        <v>42423</v>
      </c>
      <c r="I185" s="96"/>
      <c r="J185" s="96">
        <v>42423</v>
      </c>
      <c r="K185" s="96"/>
      <c r="L185" s="82" t="s">
        <v>648</v>
      </c>
      <c r="M185" s="82"/>
      <c r="N185" s="97">
        <v>388</v>
      </c>
      <c r="O185" s="97"/>
    </row>
    <row r="186" spans="1:15" ht="45" customHeight="1" x14ac:dyDescent="0.25">
      <c r="A186" s="9" t="s">
        <v>76</v>
      </c>
      <c r="B186" s="93" t="s">
        <v>740</v>
      </c>
      <c r="C186" s="93"/>
      <c r="D186" s="94">
        <f t="shared" si="2"/>
        <v>1</v>
      </c>
      <c r="E186" s="94"/>
      <c r="F186" s="95" t="s">
        <v>29</v>
      </c>
      <c r="G186" s="95"/>
      <c r="H186" s="96">
        <v>42424</v>
      </c>
      <c r="I186" s="96"/>
      <c r="J186" s="96">
        <v>42424</v>
      </c>
      <c r="K186" s="96"/>
      <c r="L186" s="82" t="s">
        <v>648</v>
      </c>
      <c r="M186" s="82"/>
      <c r="N186" s="97">
        <v>451</v>
      </c>
      <c r="O186" s="97"/>
    </row>
    <row r="187" spans="1:15" ht="45" customHeight="1" x14ac:dyDescent="0.25">
      <c r="A187" s="9" t="s">
        <v>76</v>
      </c>
      <c r="B187" s="93" t="s">
        <v>740</v>
      </c>
      <c r="C187" s="93"/>
      <c r="D187" s="94">
        <f t="shared" si="2"/>
        <v>1</v>
      </c>
      <c r="E187" s="94"/>
      <c r="F187" s="95" t="s">
        <v>29</v>
      </c>
      <c r="G187" s="95"/>
      <c r="H187" s="96">
        <v>42430</v>
      </c>
      <c r="I187" s="96"/>
      <c r="J187" s="96">
        <v>42430</v>
      </c>
      <c r="K187" s="96"/>
      <c r="L187" s="82" t="s">
        <v>648</v>
      </c>
      <c r="M187" s="82"/>
      <c r="N187" s="97">
        <v>368.8</v>
      </c>
      <c r="O187" s="97"/>
    </row>
    <row r="188" spans="1:15" ht="45" customHeight="1" x14ac:dyDescent="0.25">
      <c r="A188" s="9" t="s">
        <v>76</v>
      </c>
      <c r="B188" s="93" t="s">
        <v>741</v>
      </c>
      <c r="C188" s="93"/>
      <c r="D188" s="94">
        <f t="shared" si="2"/>
        <v>1</v>
      </c>
      <c r="E188" s="94"/>
      <c r="F188" s="95" t="s">
        <v>29</v>
      </c>
      <c r="G188" s="95"/>
      <c r="H188" s="96">
        <v>42419</v>
      </c>
      <c r="I188" s="96"/>
      <c r="J188" s="96">
        <v>42419</v>
      </c>
      <c r="K188" s="96"/>
      <c r="L188" s="82" t="s">
        <v>648</v>
      </c>
      <c r="M188" s="82"/>
      <c r="N188" s="97">
        <v>1039.98</v>
      </c>
      <c r="O188" s="97"/>
    </row>
    <row r="189" spans="1:15" ht="45" customHeight="1" x14ac:dyDescent="0.25">
      <c r="A189" s="9" t="s">
        <v>76</v>
      </c>
      <c r="B189" s="93" t="s">
        <v>743</v>
      </c>
      <c r="C189" s="93"/>
      <c r="D189" s="94">
        <f t="shared" si="2"/>
        <v>1</v>
      </c>
      <c r="E189" s="94"/>
      <c r="F189" s="95" t="s">
        <v>29</v>
      </c>
      <c r="G189" s="95"/>
      <c r="H189" s="96">
        <v>42422</v>
      </c>
      <c r="I189" s="96"/>
      <c r="J189" s="96">
        <v>42422</v>
      </c>
      <c r="K189" s="96"/>
      <c r="L189" s="82" t="s">
        <v>648</v>
      </c>
      <c r="M189" s="82"/>
      <c r="N189" s="97">
        <v>253</v>
      </c>
      <c r="O189" s="97"/>
    </row>
    <row r="190" spans="1:15" ht="45" customHeight="1" x14ac:dyDescent="0.25">
      <c r="A190" s="9" t="s">
        <v>76</v>
      </c>
      <c r="B190" s="93" t="s">
        <v>744</v>
      </c>
      <c r="C190" s="93"/>
      <c r="D190" s="94">
        <f t="shared" si="2"/>
        <v>1</v>
      </c>
      <c r="E190" s="94"/>
      <c r="F190" s="95" t="s">
        <v>12</v>
      </c>
      <c r="G190" s="95"/>
      <c r="H190" s="96">
        <v>42418</v>
      </c>
      <c r="I190" s="96"/>
      <c r="J190" s="96">
        <v>42418</v>
      </c>
      <c r="K190" s="96"/>
      <c r="L190" s="82" t="s">
        <v>648</v>
      </c>
      <c r="M190" s="82"/>
      <c r="N190" s="97">
        <v>107</v>
      </c>
      <c r="O190" s="97"/>
    </row>
    <row r="191" spans="1:15" ht="45" customHeight="1" x14ac:dyDescent="0.25">
      <c r="A191" s="9" t="s">
        <v>76</v>
      </c>
      <c r="B191" s="93" t="s">
        <v>745</v>
      </c>
      <c r="C191" s="93"/>
      <c r="D191" s="94">
        <f t="shared" si="2"/>
        <v>1</v>
      </c>
      <c r="E191" s="94"/>
      <c r="F191" s="95" t="s">
        <v>29</v>
      </c>
      <c r="G191" s="95"/>
      <c r="H191" s="96">
        <v>42423</v>
      </c>
      <c r="I191" s="96"/>
      <c r="J191" s="96">
        <v>42423</v>
      </c>
      <c r="K191" s="96"/>
      <c r="L191" s="82" t="s">
        <v>648</v>
      </c>
      <c r="M191" s="82"/>
      <c r="N191" s="97">
        <v>445</v>
      </c>
      <c r="O191" s="97"/>
    </row>
    <row r="192" spans="1:15" ht="45" customHeight="1" x14ac:dyDescent="0.25">
      <c r="A192" s="9" t="s">
        <v>76</v>
      </c>
      <c r="B192" s="93" t="s">
        <v>14</v>
      </c>
      <c r="C192" s="93"/>
      <c r="D192" s="94">
        <f t="shared" si="2"/>
        <v>1</v>
      </c>
      <c r="E192" s="94"/>
      <c r="F192" s="95" t="s">
        <v>15</v>
      </c>
      <c r="G192" s="95"/>
      <c r="H192" s="96">
        <v>42423</v>
      </c>
      <c r="I192" s="96"/>
      <c r="J192" s="96">
        <v>42423</v>
      </c>
      <c r="K192" s="96"/>
      <c r="L192" s="82" t="s">
        <v>648</v>
      </c>
      <c r="M192" s="82"/>
      <c r="N192" s="97">
        <v>1090</v>
      </c>
      <c r="O192" s="97"/>
    </row>
    <row r="193" spans="1:15" ht="45" customHeight="1" x14ac:dyDescent="0.25">
      <c r="A193" s="9" t="s">
        <v>76</v>
      </c>
      <c r="B193" s="93" t="s">
        <v>746</v>
      </c>
      <c r="C193" s="93"/>
      <c r="D193" s="94">
        <f t="shared" si="2"/>
        <v>1</v>
      </c>
      <c r="E193" s="94"/>
      <c r="F193" s="95" t="s">
        <v>12</v>
      </c>
      <c r="G193" s="95"/>
      <c r="H193" s="96">
        <v>42389</v>
      </c>
      <c r="I193" s="96"/>
      <c r="J193" s="96">
        <v>42389</v>
      </c>
      <c r="K193" s="96"/>
      <c r="L193" s="82" t="s">
        <v>648</v>
      </c>
      <c r="M193" s="82"/>
      <c r="N193" s="97">
        <v>7433</v>
      </c>
      <c r="O193" s="97"/>
    </row>
    <row r="194" spans="1:15" ht="45" customHeight="1" x14ac:dyDescent="0.25">
      <c r="A194" s="9" t="s">
        <v>76</v>
      </c>
      <c r="B194" s="93" t="s">
        <v>747</v>
      </c>
      <c r="C194" s="93"/>
      <c r="D194" s="94">
        <f t="shared" si="2"/>
        <v>1</v>
      </c>
      <c r="E194" s="94"/>
      <c r="F194" s="95" t="s">
        <v>29</v>
      </c>
      <c r="G194" s="95"/>
      <c r="H194" s="96">
        <v>42409</v>
      </c>
      <c r="I194" s="96"/>
      <c r="J194" s="96">
        <v>42410</v>
      </c>
      <c r="K194" s="96"/>
      <c r="L194" s="82" t="s">
        <v>648</v>
      </c>
      <c r="M194" s="82"/>
      <c r="N194" s="97">
        <v>451</v>
      </c>
      <c r="O194" s="97"/>
    </row>
    <row r="195" spans="1:15" ht="45" customHeight="1" x14ac:dyDescent="0.25">
      <c r="A195" s="9" t="s">
        <v>76</v>
      </c>
      <c r="B195" s="93" t="s">
        <v>748</v>
      </c>
      <c r="C195" s="93"/>
      <c r="D195" s="94">
        <f t="shared" si="2"/>
        <v>1</v>
      </c>
      <c r="E195" s="94"/>
      <c r="F195" s="95" t="s">
        <v>29</v>
      </c>
      <c r="G195" s="95"/>
      <c r="H195" s="96">
        <v>42396</v>
      </c>
      <c r="I195" s="96"/>
      <c r="J195" s="96">
        <v>42397</v>
      </c>
      <c r="K195" s="96"/>
      <c r="L195" s="82" t="s">
        <v>648</v>
      </c>
      <c r="M195" s="82"/>
      <c r="N195" s="97">
        <v>521</v>
      </c>
      <c r="O195" s="97"/>
    </row>
    <row r="196" spans="1:15" ht="45" customHeight="1" x14ac:dyDescent="0.25">
      <c r="A196" s="9" t="s">
        <v>76</v>
      </c>
      <c r="B196" s="93" t="s">
        <v>749</v>
      </c>
      <c r="C196" s="93"/>
      <c r="D196" s="94">
        <f t="shared" si="2"/>
        <v>1</v>
      </c>
      <c r="E196" s="94"/>
      <c r="F196" s="95" t="s">
        <v>29</v>
      </c>
      <c r="G196" s="95"/>
      <c r="H196" s="96">
        <v>42411</v>
      </c>
      <c r="I196" s="96"/>
      <c r="J196" s="96">
        <v>42418</v>
      </c>
      <c r="K196" s="96"/>
      <c r="L196" s="82" t="s">
        <v>648</v>
      </c>
      <c r="M196" s="82"/>
      <c r="N196" s="97">
        <v>488</v>
      </c>
      <c r="O196" s="97"/>
    </row>
    <row r="197" spans="1:15" ht="45" customHeight="1" x14ac:dyDescent="0.25">
      <c r="A197" s="9" t="s">
        <v>76</v>
      </c>
      <c r="B197" s="93" t="s">
        <v>750</v>
      </c>
      <c r="C197" s="93"/>
      <c r="D197" s="94">
        <f t="shared" si="2"/>
        <v>1</v>
      </c>
      <c r="E197" s="94"/>
      <c r="F197" s="95" t="s">
        <v>29</v>
      </c>
      <c r="G197" s="95"/>
      <c r="H197" s="96">
        <v>42418</v>
      </c>
      <c r="I197" s="96"/>
      <c r="J197" s="96">
        <v>42418</v>
      </c>
      <c r="K197" s="96"/>
      <c r="L197" s="82" t="s">
        <v>648</v>
      </c>
      <c r="M197" s="82"/>
      <c r="N197" s="97">
        <v>387.99</v>
      </c>
      <c r="O197" s="97"/>
    </row>
    <row r="198" spans="1:15" ht="45" customHeight="1" x14ac:dyDescent="0.25">
      <c r="A198" s="9" t="s">
        <v>76</v>
      </c>
      <c r="B198" s="93" t="s">
        <v>749</v>
      </c>
      <c r="C198" s="93"/>
      <c r="D198" s="94">
        <f t="shared" si="2"/>
        <v>1</v>
      </c>
      <c r="E198" s="94"/>
      <c r="F198" s="95" t="s">
        <v>29</v>
      </c>
      <c r="G198" s="95"/>
      <c r="H198" s="96">
        <v>42411</v>
      </c>
      <c r="I198" s="96"/>
      <c r="J198" s="96">
        <v>42418</v>
      </c>
      <c r="K198" s="96"/>
      <c r="L198" s="82" t="s">
        <v>648</v>
      </c>
      <c r="M198" s="82"/>
      <c r="N198" s="97">
        <v>191</v>
      </c>
      <c r="O198" s="97"/>
    </row>
    <row r="199" spans="1:15" ht="45" customHeight="1" x14ac:dyDescent="0.25">
      <c r="A199" s="9" t="s">
        <v>76</v>
      </c>
      <c r="B199" s="93" t="s">
        <v>14</v>
      </c>
      <c r="C199" s="93"/>
      <c r="D199" s="94">
        <f t="shared" si="2"/>
        <v>1</v>
      </c>
      <c r="E199" s="94"/>
      <c r="F199" s="95" t="s">
        <v>15</v>
      </c>
      <c r="G199" s="95"/>
      <c r="H199" s="96">
        <v>42411</v>
      </c>
      <c r="I199" s="96"/>
      <c r="J199" s="96">
        <v>42418</v>
      </c>
      <c r="K199" s="96"/>
      <c r="L199" s="82" t="s">
        <v>648</v>
      </c>
      <c r="M199" s="82"/>
      <c r="N199" s="97">
        <v>1320</v>
      </c>
      <c r="O199" s="97"/>
    </row>
    <row r="200" spans="1:15" ht="45" customHeight="1" x14ac:dyDescent="0.25">
      <c r="A200" s="9" t="s">
        <v>76</v>
      </c>
      <c r="B200" s="93" t="s">
        <v>751</v>
      </c>
      <c r="C200" s="93"/>
      <c r="D200" s="94">
        <f t="shared" si="2"/>
        <v>1</v>
      </c>
      <c r="E200" s="94"/>
      <c r="F200" s="95" t="s">
        <v>29</v>
      </c>
      <c r="G200" s="95"/>
      <c r="H200" s="96">
        <v>42415</v>
      </c>
      <c r="I200" s="96"/>
      <c r="J200" s="96">
        <v>42415</v>
      </c>
      <c r="K200" s="96"/>
      <c r="L200" s="82" t="s">
        <v>648</v>
      </c>
      <c r="M200" s="82"/>
      <c r="N200" s="97">
        <v>688</v>
      </c>
      <c r="O200" s="97"/>
    </row>
    <row r="201" spans="1:15" ht="45" customHeight="1" x14ac:dyDescent="0.25">
      <c r="A201" s="9" t="s">
        <v>76</v>
      </c>
      <c r="B201" s="93" t="s">
        <v>751</v>
      </c>
      <c r="C201" s="93"/>
      <c r="D201" s="94">
        <f t="shared" si="2"/>
        <v>1</v>
      </c>
      <c r="E201" s="94"/>
      <c r="F201" s="95" t="s">
        <v>29</v>
      </c>
      <c r="G201" s="95"/>
      <c r="H201" s="96">
        <v>42415</v>
      </c>
      <c r="I201" s="96"/>
      <c r="J201" s="96">
        <v>42415</v>
      </c>
      <c r="K201" s="96"/>
      <c r="L201" s="82" t="s">
        <v>648</v>
      </c>
      <c r="M201" s="82"/>
      <c r="N201" s="97">
        <v>468.38</v>
      </c>
      <c r="O201" s="97"/>
    </row>
    <row r="202" spans="1:15" ht="45" customHeight="1" x14ac:dyDescent="0.25">
      <c r="A202" s="9" t="s">
        <v>76</v>
      </c>
      <c r="B202" s="93" t="s">
        <v>752</v>
      </c>
      <c r="C202" s="93"/>
      <c r="D202" s="94">
        <f t="shared" ref="D202:D265" si="4">C202+1</f>
        <v>1</v>
      </c>
      <c r="E202" s="94"/>
      <c r="F202" s="95" t="s">
        <v>29</v>
      </c>
      <c r="G202" s="95"/>
      <c r="H202" s="96">
        <v>42398</v>
      </c>
      <c r="I202" s="96"/>
      <c r="J202" s="96">
        <v>42398</v>
      </c>
      <c r="K202" s="96"/>
      <c r="L202" s="82" t="s">
        <v>648</v>
      </c>
      <c r="M202" s="82"/>
      <c r="N202" s="97">
        <v>638.04</v>
      </c>
      <c r="O202" s="97"/>
    </row>
    <row r="203" spans="1:15" ht="45" customHeight="1" x14ac:dyDescent="0.25">
      <c r="A203" s="9" t="s">
        <v>76</v>
      </c>
      <c r="B203" s="93" t="s">
        <v>752</v>
      </c>
      <c r="C203" s="93"/>
      <c r="D203" s="94">
        <f t="shared" si="4"/>
        <v>1</v>
      </c>
      <c r="E203" s="94"/>
      <c r="F203" s="95" t="s">
        <v>29</v>
      </c>
      <c r="G203" s="95"/>
      <c r="H203" s="96">
        <v>42468</v>
      </c>
      <c r="I203" s="96"/>
      <c r="J203" s="96">
        <v>42468</v>
      </c>
      <c r="K203" s="96"/>
      <c r="L203" s="82" t="s">
        <v>648</v>
      </c>
      <c r="M203" s="82"/>
      <c r="N203" s="97">
        <v>658.65</v>
      </c>
      <c r="O203" s="97"/>
    </row>
    <row r="204" spans="1:15" ht="45" customHeight="1" x14ac:dyDescent="0.25">
      <c r="A204" s="9" t="s">
        <v>76</v>
      </c>
      <c r="B204" s="93" t="s">
        <v>752</v>
      </c>
      <c r="C204" s="93"/>
      <c r="D204" s="94">
        <f t="shared" si="4"/>
        <v>1</v>
      </c>
      <c r="E204" s="94"/>
      <c r="F204" s="95" t="s">
        <v>29</v>
      </c>
      <c r="G204" s="95"/>
      <c r="H204" s="96">
        <v>42468</v>
      </c>
      <c r="I204" s="96"/>
      <c r="J204" s="96">
        <v>42468</v>
      </c>
      <c r="K204" s="96"/>
      <c r="L204" s="82" t="s">
        <v>648</v>
      </c>
      <c r="M204" s="82"/>
      <c r="N204" s="97">
        <v>604</v>
      </c>
      <c r="O204" s="97"/>
    </row>
    <row r="205" spans="1:15" ht="45" customHeight="1" x14ac:dyDescent="0.25">
      <c r="A205" s="9" t="s">
        <v>76</v>
      </c>
      <c r="B205" s="93" t="s">
        <v>753</v>
      </c>
      <c r="C205" s="93"/>
      <c r="D205" s="94">
        <f t="shared" si="4"/>
        <v>1</v>
      </c>
      <c r="E205" s="94"/>
      <c r="F205" s="95" t="s">
        <v>29</v>
      </c>
      <c r="G205" s="95"/>
      <c r="H205" s="96">
        <v>42415</v>
      </c>
      <c r="I205" s="96"/>
      <c r="J205" s="96">
        <v>42417</v>
      </c>
      <c r="K205" s="96"/>
      <c r="L205" s="82" t="s">
        <v>648</v>
      </c>
      <c r="M205" s="82"/>
      <c r="N205" s="97">
        <v>298</v>
      </c>
      <c r="O205" s="97"/>
    </row>
    <row r="206" spans="1:15" ht="45" customHeight="1" x14ac:dyDescent="0.25">
      <c r="A206" s="9" t="s">
        <v>76</v>
      </c>
      <c r="B206" s="93" t="s">
        <v>14</v>
      </c>
      <c r="C206" s="93"/>
      <c r="D206" s="94">
        <f t="shared" si="4"/>
        <v>1</v>
      </c>
      <c r="E206" s="94"/>
      <c r="F206" s="95" t="s">
        <v>15</v>
      </c>
      <c r="G206" s="95"/>
      <c r="H206" s="96">
        <v>42415</v>
      </c>
      <c r="I206" s="96"/>
      <c r="J206" s="96">
        <v>42415</v>
      </c>
      <c r="K206" s="96"/>
      <c r="L206" s="82" t="s">
        <v>648</v>
      </c>
      <c r="M206" s="82"/>
      <c r="N206" s="97">
        <v>3350</v>
      </c>
      <c r="O206" s="97"/>
    </row>
    <row r="207" spans="1:15" ht="45" customHeight="1" x14ac:dyDescent="0.25">
      <c r="A207" s="9" t="s">
        <v>76</v>
      </c>
      <c r="B207" s="93" t="s">
        <v>739</v>
      </c>
      <c r="C207" s="93"/>
      <c r="D207" s="94">
        <f t="shared" si="4"/>
        <v>1</v>
      </c>
      <c r="E207" s="94"/>
      <c r="F207" s="95" t="s">
        <v>29</v>
      </c>
      <c r="G207" s="95"/>
      <c r="H207" s="96">
        <v>42440</v>
      </c>
      <c r="I207" s="96"/>
      <c r="J207" s="96">
        <v>42444</v>
      </c>
      <c r="K207" s="96"/>
      <c r="L207" s="82" t="s">
        <v>648</v>
      </c>
      <c r="M207" s="82"/>
      <c r="N207" s="97">
        <v>600.22</v>
      </c>
      <c r="O207" s="97"/>
    </row>
    <row r="208" spans="1:15" ht="45" customHeight="1" x14ac:dyDescent="0.25">
      <c r="A208" s="9" t="s">
        <v>76</v>
      </c>
      <c r="B208" s="93" t="s">
        <v>739</v>
      </c>
      <c r="C208" s="93"/>
      <c r="D208" s="94">
        <f t="shared" si="4"/>
        <v>1</v>
      </c>
      <c r="E208" s="94"/>
      <c r="F208" s="95" t="s">
        <v>29</v>
      </c>
      <c r="G208" s="95"/>
      <c r="H208" s="96">
        <v>42440</v>
      </c>
      <c r="I208" s="96"/>
      <c r="J208" s="96">
        <v>42444</v>
      </c>
      <c r="K208" s="96"/>
      <c r="L208" s="82" t="s">
        <v>648</v>
      </c>
      <c r="M208" s="82"/>
      <c r="N208" s="97">
        <v>398</v>
      </c>
      <c r="O208" s="97"/>
    </row>
    <row r="209" spans="1:15" ht="45" customHeight="1" x14ac:dyDescent="0.25">
      <c r="A209" s="9" t="s">
        <v>76</v>
      </c>
      <c r="B209" s="93" t="s">
        <v>754</v>
      </c>
      <c r="C209" s="93"/>
      <c r="D209" s="94">
        <f t="shared" si="4"/>
        <v>1</v>
      </c>
      <c r="E209" s="94"/>
      <c r="F209" s="95" t="s">
        <v>29</v>
      </c>
      <c r="G209" s="95"/>
      <c r="H209" s="96">
        <v>42432</v>
      </c>
      <c r="I209" s="96"/>
      <c r="J209" s="96">
        <v>42433</v>
      </c>
      <c r="K209" s="96"/>
      <c r="L209" s="82" t="s">
        <v>648</v>
      </c>
      <c r="M209" s="82"/>
      <c r="N209" s="97">
        <v>561</v>
      </c>
      <c r="O209" s="97"/>
    </row>
    <row r="210" spans="1:15" ht="45" customHeight="1" x14ac:dyDescent="0.25">
      <c r="A210" s="9" t="s">
        <v>76</v>
      </c>
      <c r="B210" s="93" t="s">
        <v>409</v>
      </c>
      <c r="C210" s="93"/>
      <c r="D210" s="94">
        <f t="shared" si="4"/>
        <v>1</v>
      </c>
      <c r="E210" s="94"/>
      <c r="F210" s="95" t="s">
        <v>29</v>
      </c>
      <c r="G210" s="95"/>
      <c r="H210" s="96">
        <v>42425</v>
      </c>
      <c r="I210" s="96"/>
      <c r="J210" s="96">
        <v>42425</v>
      </c>
      <c r="K210" s="96"/>
      <c r="L210" s="82" t="s">
        <v>648</v>
      </c>
      <c r="M210" s="82"/>
      <c r="N210" s="97">
        <v>538.16999999999996</v>
      </c>
      <c r="O210" s="97"/>
    </row>
    <row r="211" spans="1:15" ht="45" customHeight="1" x14ac:dyDescent="0.25">
      <c r="A211" s="9" t="s">
        <v>76</v>
      </c>
      <c r="B211" s="93" t="s">
        <v>754</v>
      </c>
      <c r="C211" s="93"/>
      <c r="D211" s="94">
        <f t="shared" si="4"/>
        <v>1</v>
      </c>
      <c r="E211" s="94"/>
      <c r="F211" s="95" t="s">
        <v>29</v>
      </c>
      <c r="G211" s="95"/>
      <c r="H211" s="96">
        <v>42432</v>
      </c>
      <c r="I211" s="96"/>
      <c r="J211" s="96">
        <v>42432</v>
      </c>
      <c r="K211" s="96"/>
      <c r="L211" s="82" t="s">
        <v>648</v>
      </c>
      <c r="M211" s="82"/>
      <c r="N211" s="97">
        <v>361</v>
      </c>
      <c r="O211" s="97"/>
    </row>
    <row r="212" spans="1:15" ht="45" customHeight="1" x14ac:dyDescent="0.25">
      <c r="A212" s="9" t="s">
        <v>76</v>
      </c>
      <c r="B212" s="93" t="s">
        <v>755</v>
      </c>
      <c r="C212" s="93"/>
      <c r="D212" s="94">
        <f t="shared" si="4"/>
        <v>1</v>
      </c>
      <c r="E212" s="94"/>
      <c r="F212" s="95" t="s">
        <v>29</v>
      </c>
      <c r="G212" s="95"/>
      <c r="H212" s="96">
        <v>42452</v>
      </c>
      <c r="I212" s="96"/>
      <c r="J212" s="96">
        <v>42452</v>
      </c>
      <c r="K212" s="96"/>
      <c r="L212" s="82" t="s">
        <v>648</v>
      </c>
      <c r="M212" s="82"/>
      <c r="N212" s="97">
        <v>321</v>
      </c>
      <c r="O212" s="97"/>
    </row>
    <row r="213" spans="1:15" ht="45" customHeight="1" x14ac:dyDescent="0.25">
      <c r="A213" s="9" t="s">
        <v>76</v>
      </c>
      <c r="B213" s="93" t="s">
        <v>409</v>
      </c>
      <c r="C213" s="93"/>
      <c r="D213" s="94">
        <f t="shared" si="4"/>
        <v>1</v>
      </c>
      <c r="E213" s="94"/>
      <c r="F213" s="95" t="s">
        <v>29</v>
      </c>
      <c r="G213" s="95"/>
      <c r="H213" s="96">
        <v>42425</v>
      </c>
      <c r="I213" s="96"/>
      <c r="J213" s="96">
        <v>42425</v>
      </c>
      <c r="K213" s="96"/>
      <c r="L213" s="82" t="s">
        <v>648</v>
      </c>
      <c r="M213" s="82"/>
      <c r="N213" s="97">
        <v>655.01</v>
      </c>
      <c r="O213" s="97"/>
    </row>
    <row r="214" spans="1:15" ht="45" customHeight="1" x14ac:dyDescent="0.25">
      <c r="A214" s="9" t="s">
        <v>76</v>
      </c>
      <c r="B214" s="93" t="s">
        <v>756</v>
      </c>
      <c r="C214" s="93"/>
      <c r="D214" s="94">
        <f t="shared" si="4"/>
        <v>1</v>
      </c>
      <c r="E214" s="94"/>
      <c r="F214" s="95" t="s">
        <v>12</v>
      </c>
      <c r="G214" s="95"/>
      <c r="H214" s="96">
        <v>42474</v>
      </c>
      <c r="I214" s="96"/>
      <c r="J214" s="96">
        <v>42475</v>
      </c>
      <c r="K214" s="96"/>
      <c r="L214" s="82" t="s">
        <v>648</v>
      </c>
      <c r="M214" s="82"/>
      <c r="N214" s="97">
        <v>2922</v>
      </c>
      <c r="O214" s="97"/>
    </row>
    <row r="215" spans="1:15" ht="45" customHeight="1" x14ac:dyDescent="0.25">
      <c r="A215" s="9" t="s">
        <v>76</v>
      </c>
      <c r="B215" s="93" t="s">
        <v>756</v>
      </c>
      <c r="C215" s="93"/>
      <c r="D215" s="94">
        <f t="shared" si="4"/>
        <v>1</v>
      </c>
      <c r="E215" s="94"/>
      <c r="F215" s="95" t="s">
        <v>12</v>
      </c>
      <c r="G215" s="95"/>
      <c r="H215" s="96">
        <v>42474</v>
      </c>
      <c r="I215" s="96"/>
      <c r="J215" s="96">
        <v>42475</v>
      </c>
      <c r="K215" s="96"/>
      <c r="L215" s="82" t="s">
        <v>648</v>
      </c>
      <c r="M215" s="82"/>
      <c r="N215" s="97">
        <v>3236</v>
      </c>
      <c r="O215" s="97"/>
    </row>
    <row r="216" spans="1:15" ht="45" customHeight="1" x14ac:dyDescent="0.25">
      <c r="A216" s="9" t="s">
        <v>76</v>
      </c>
      <c r="B216" s="93" t="s">
        <v>14</v>
      </c>
      <c r="C216" s="93"/>
      <c r="D216" s="94">
        <f t="shared" si="4"/>
        <v>1</v>
      </c>
      <c r="E216" s="94"/>
      <c r="F216" s="95" t="s">
        <v>15</v>
      </c>
      <c r="G216" s="95"/>
      <c r="H216" s="96">
        <v>42474</v>
      </c>
      <c r="I216" s="96"/>
      <c r="J216" s="96">
        <v>42474</v>
      </c>
      <c r="K216" s="96"/>
      <c r="L216" s="82" t="s">
        <v>648</v>
      </c>
      <c r="M216" s="82"/>
      <c r="N216" s="97">
        <v>60</v>
      </c>
      <c r="O216" s="97"/>
    </row>
    <row r="217" spans="1:15" ht="45" customHeight="1" x14ac:dyDescent="0.25">
      <c r="A217" s="9" t="s">
        <v>76</v>
      </c>
      <c r="B217" s="93" t="s">
        <v>757</v>
      </c>
      <c r="C217" s="93"/>
      <c r="D217" s="94">
        <f t="shared" si="4"/>
        <v>1</v>
      </c>
      <c r="E217" s="94"/>
      <c r="F217" s="95" t="s">
        <v>12</v>
      </c>
      <c r="G217" s="95"/>
      <c r="H217" s="96">
        <v>42388</v>
      </c>
      <c r="I217" s="96"/>
      <c r="J217" s="96">
        <v>42389</v>
      </c>
      <c r="K217" s="96"/>
      <c r="L217" s="82" t="s">
        <v>648</v>
      </c>
      <c r="M217" s="82"/>
      <c r="N217" s="97">
        <v>850</v>
      </c>
      <c r="O217" s="97"/>
    </row>
    <row r="218" spans="1:15" ht="45" customHeight="1" x14ac:dyDescent="0.25">
      <c r="A218" s="9" t="s">
        <v>76</v>
      </c>
      <c r="B218" s="93" t="s">
        <v>757</v>
      </c>
      <c r="C218" s="93"/>
      <c r="D218" s="94">
        <f t="shared" si="4"/>
        <v>1</v>
      </c>
      <c r="E218" s="94"/>
      <c r="F218" s="95" t="s">
        <v>12</v>
      </c>
      <c r="G218" s="95"/>
      <c r="H218" s="96">
        <v>42388</v>
      </c>
      <c r="I218" s="96"/>
      <c r="J218" s="96">
        <v>42389</v>
      </c>
      <c r="K218" s="96"/>
      <c r="L218" s="82" t="s">
        <v>648</v>
      </c>
      <c r="M218" s="82"/>
      <c r="N218" s="97">
        <v>1933</v>
      </c>
      <c r="O218" s="97"/>
    </row>
    <row r="219" spans="1:15" ht="45" customHeight="1" x14ac:dyDescent="0.25">
      <c r="A219" s="9" t="s">
        <v>76</v>
      </c>
      <c r="B219" s="93" t="s">
        <v>758</v>
      </c>
      <c r="C219" s="93"/>
      <c r="D219" s="94">
        <f t="shared" si="4"/>
        <v>1</v>
      </c>
      <c r="E219" s="94"/>
      <c r="F219" s="95" t="s">
        <v>12</v>
      </c>
      <c r="G219" s="95"/>
      <c r="H219" s="96">
        <v>42488</v>
      </c>
      <c r="I219" s="96"/>
      <c r="J219" s="96">
        <v>42489</v>
      </c>
      <c r="K219" s="96"/>
      <c r="L219" s="82" t="s">
        <v>648</v>
      </c>
      <c r="M219" s="82"/>
      <c r="N219" s="97">
        <v>2206.3200000000002</v>
      </c>
      <c r="O219" s="97"/>
    </row>
    <row r="220" spans="1:15" ht="45" customHeight="1" x14ac:dyDescent="0.25">
      <c r="A220" s="9" t="s">
        <v>76</v>
      </c>
      <c r="B220" s="93" t="s">
        <v>758</v>
      </c>
      <c r="C220" s="93"/>
      <c r="D220" s="94">
        <f t="shared" si="4"/>
        <v>1</v>
      </c>
      <c r="E220" s="94"/>
      <c r="F220" s="95" t="s">
        <v>12</v>
      </c>
      <c r="G220" s="95"/>
      <c r="H220" s="96">
        <v>42488</v>
      </c>
      <c r="I220" s="96"/>
      <c r="J220" s="96">
        <v>42489</v>
      </c>
      <c r="K220" s="96"/>
      <c r="L220" s="82" t="s">
        <v>648</v>
      </c>
      <c r="M220" s="82"/>
      <c r="N220" s="97">
        <v>5057.58</v>
      </c>
      <c r="O220" s="97"/>
    </row>
    <row r="221" spans="1:15" ht="45" customHeight="1" x14ac:dyDescent="0.25">
      <c r="A221" s="9" t="s">
        <v>76</v>
      </c>
      <c r="B221" s="93" t="s">
        <v>14</v>
      </c>
      <c r="C221" s="93"/>
      <c r="D221" s="94">
        <f t="shared" si="4"/>
        <v>1</v>
      </c>
      <c r="E221" s="94"/>
      <c r="F221" s="95" t="s">
        <v>15</v>
      </c>
      <c r="G221" s="95"/>
      <c r="H221" s="96">
        <v>42488</v>
      </c>
      <c r="I221" s="96"/>
      <c r="J221" s="96">
        <v>42488</v>
      </c>
      <c r="K221" s="96"/>
      <c r="L221" s="82" t="s">
        <v>648</v>
      </c>
      <c r="M221" s="82"/>
      <c r="N221" s="97">
        <v>130</v>
      </c>
      <c r="O221" s="97"/>
    </row>
    <row r="222" spans="1:15" ht="45" customHeight="1" x14ac:dyDescent="0.25">
      <c r="A222" s="9" t="s">
        <v>76</v>
      </c>
      <c r="B222" s="93" t="s">
        <v>740</v>
      </c>
      <c r="C222" s="93"/>
      <c r="D222" s="94">
        <f t="shared" si="4"/>
        <v>1</v>
      </c>
      <c r="E222" s="94"/>
      <c r="F222" s="95" t="s">
        <v>29</v>
      </c>
      <c r="G222" s="95"/>
      <c r="H222" s="96">
        <v>42489</v>
      </c>
      <c r="I222" s="96"/>
      <c r="J222" s="96">
        <v>42489</v>
      </c>
      <c r="K222" s="96"/>
      <c r="L222" s="82" t="s">
        <v>648</v>
      </c>
      <c r="M222" s="82"/>
      <c r="N222" s="97">
        <v>94</v>
      </c>
      <c r="O222" s="97"/>
    </row>
    <row r="223" spans="1:15" ht="45" customHeight="1" x14ac:dyDescent="0.25">
      <c r="A223" s="9" t="s">
        <v>76</v>
      </c>
      <c r="B223" s="93" t="s">
        <v>740</v>
      </c>
      <c r="C223" s="93"/>
      <c r="D223" s="94">
        <f t="shared" si="4"/>
        <v>1</v>
      </c>
      <c r="E223" s="94"/>
      <c r="F223" s="95" t="s">
        <v>29</v>
      </c>
      <c r="G223" s="95"/>
      <c r="H223" s="96">
        <v>42489</v>
      </c>
      <c r="I223" s="96"/>
      <c r="J223" s="96">
        <v>42489</v>
      </c>
      <c r="K223" s="96"/>
      <c r="L223" s="82" t="s">
        <v>648</v>
      </c>
      <c r="M223" s="82"/>
      <c r="N223" s="97">
        <v>500</v>
      </c>
      <c r="O223" s="97"/>
    </row>
    <row r="224" spans="1:15" ht="45" customHeight="1" x14ac:dyDescent="0.25">
      <c r="A224" s="9" t="s">
        <v>76</v>
      </c>
      <c r="B224" s="93" t="s">
        <v>759</v>
      </c>
      <c r="C224" s="93"/>
      <c r="D224" s="94">
        <f t="shared" si="4"/>
        <v>1</v>
      </c>
      <c r="E224" s="94"/>
      <c r="F224" s="95" t="s">
        <v>29</v>
      </c>
      <c r="G224" s="95"/>
      <c r="H224" s="96">
        <v>42467</v>
      </c>
      <c r="I224" s="96"/>
      <c r="J224" s="96">
        <v>42467</v>
      </c>
      <c r="K224" s="96"/>
      <c r="L224" s="82" t="s">
        <v>648</v>
      </c>
      <c r="M224" s="82"/>
      <c r="N224" s="97">
        <v>430</v>
      </c>
      <c r="O224" s="97"/>
    </row>
    <row r="225" spans="1:15" ht="45" customHeight="1" x14ac:dyDescent="0.25">
      <c r="A225" s="9" t="s">
        <v>76</v>
      </c>
      <c r="B225" s="93" t="s">
        <v>760</v>
      </c>
      <c r="C225" s="93"/>
      <c r="D225" s="94">
        <f t="shared" si="4"/>
        <v>1</v>
      </c>
      <c r="E225" s="94"/>
      <c r="F225" s="95" t="s">
        <v>12</v>
      </c>
      <c r="G225" s="95"/>
      <c r="H225" s="96">
        <v>42471</v>
      </c>
      <c r="I225" s="96"/>
      <c r="J225" s="96">
        <v>42471</v>
      </c>
      <c r="K225" s="96"/>
      <c r="L225" s="82" t="s">
        <v>648</v>
      </c>
      <c r="M225" s="82"/>
      <c r="N225" s="97">
        <v>1548</v>
      </c>
      <c r="O225" s="97"/>
    </row>
    <row r="226" spans="1:15" ht="45" customHeight="1" x14ac:dyDescent="0.25">
      <c r="A226" s="9" t="s">
        <v>76</v>
      </c>
      <c r="B226" s="93" t="s">
        <v>760</v>
      </c>
      <c r="C226" s="93"/>
      <c r="D226" s="94">
        <f t="shared" si="4"/>
        <v>1</v>
      </c>
      <c r="E226" s="94"/>
      <c r="F226" s="95" t="s">
        <v>12</v>
      </c>
      <c r="G226" s="95"/>
      <c r="H226" s="96">
        <v>42471</v>
      </c>
      <c r="I226" s="96"/>
      <c r="J226" s="96">
        <v>42471</v>
      </c>
      <c r="K226" s="96"/>
      <c r="L226" s="82" t="s">
        <v>648</v>
      </c>
      <c r="M226" s="82"/>
      <c r="N226" s="97">
        <v>150</v>
      </c>
      <c r="O226" s="97"/>
    </row>
    <row r="227" spans="1:15" ht="45" customHeight="1" x14ac:dyDescent="0.25">
      <c r="A227" s="9" t="s">
        <v>76</v>
      </c>
      <c r="B227" s="93" t="s">
        <v>14</v>
      </c>
      <c r="C227" s="93"/>
      <c r="D227" s="94">
        <f t="shared" si="4"/>
        <v>1</v>
      </c>
      <c r="E227" s="94"/>
      <c r="F227" s="95" t="s">
        <v>15</v>
      </c>
      <c r="G227" s="95"/>
      <c r="H227" s="96">
        <v>42471</v>
      </c>
      <c r="I227" s="96"/>
      <c r="J227" s="96">
        <v>42471</v>
      </c>
      <c r="K227" s="96"/>
      <c r="L227" s="82" t="s">
        <v>648</v>
      </c>
      <c r="M227" s="82"/>
      <c r="N227" s="97">
        <v>400</v>
      </c>
      <c r="O227" s="97"/>
    </row>
    <row r="228" spans="1:15" ht="45" customHeight="1" x14ac:dyDescent="0.25">
      <c r="A228" s="9" t="s">
        <v>76</v>
      </c>
      <c r="B228" s="93" t="s">
        <v>761</v>
      </c>
      <c r="C228" s="93"/>
      <c r="D228" s="94">
        <f t="shared" si="4"/>
        <v>1</v>
      </c>
      <c r="E228" s="94"/>
      <c r="F228" s="95" t="s">
        <v>12</v>
      </c>
      <c r="G228" s="95"/>
      <c r="H228" s="96">
        <v>42464</v>
      </c>
      <c r="I228" s="96"/>
      <c r="J228" s="96">
        <v>42464</v>
      </c>
      <c r="K228" s="96"/>
      <c r="L228" s="82" t="s">
        <v>648</v>
      </c>
      <c r="M228" s="82"/>
      <c r="N228" s="97">
        <v>1748</v>
      </c>
      <c r="O228" s="97"/>
    </row>
    <row r="229" spans="1:15" ht="45" customHeight="1" x14ac:dyDescent="0.25">
      <c r="A229" s="9" t="s">
        <v>76</v>
      </c>
      <c r="B229" s="93" t="s">
        <v>745</v>
      </c>
      <c r="C229" s="93"/>
      <c r="D229" s="94">
        <f t="shared" si="4"/>
        <v>1</v>
      </c>
      <c r="E229" s="94"/>
      <c r="F229" s="95" t="s">
        <v>29</v>
      </c>
      <c r="G229" s="95"/>
      <c r="H229" s="96">
        <v>42461</v>
      </c>
      <c r="I229" s="96"/>
      <c r="J229" s="96">
        <v>42461</v>
      </c>
      <c r="K229" s="96"/>
      <c r="L229" s="82" t="s">
        <v>648</v>
      </c>
      <c r="M229" s="82"/>
      <c r="N229" s="97">
        <v>688</v>
      </c>
      <c r="O229" s="97"/>
    </row>
    <row r="230" spans="1:15" ht="45" customHeight="1" x14ac:dyDescent="0.25">
      <c r="A230" s="9" t="s">
        <v>76</v>
      </c>
      <c r="B230" s="93" t="s">
        <v>745</v>
      </c>
      <c r="C230" s="93"/>
      <c r="D230" s="94">
        <f t="shared" si="4"/>
        <v>1</v>
      </c>
      <c r="E230" s="94"/>
      <c r="F230" s="95" t="s">
        <v>29</v>
      </c>
      <c r="G230" s="95"/>
      <c r="H230" s="96">
        <v>42461</v>
      </c>
      <c r="I230" s="96"/>
      <c r="J230" s="96">
        <v>42461</v>
      </c>
      <c r="K230" s="96"/>
      <c r="L230" s="82" t="s">
        <v>648</v>
      </c>
      <c r="M230" s="82"/>
      <c r="N230" s="97">
        <v>132</v>
      </c>
      <c r="O230" s="97"/>
    </row>
    <row r="231" spans="1:15" ht="45" customHeight="1" x14ac:dyDescent="0.25">
      <c r="A231" s="9" t="s">
        <v>76</v>
      </c>
      <c r="B231" s="93" t="s">
        <v>761</v>
      </c>
      <c r="C231" s="93"/>
      <c r="D231" s="94">
        <f t="shared" si="4"/>
        <v>1</v>
      </c>
      <c r="E231" s="94"/>
      <c r="F231" s="95" t="s">
        <v>12</v>
      </c>
      <c r="G231" s="95"/>
      <c r="H231" s="96">
        <v>42464</v>
      </c>
      <c r="I231" s="96"/>
      <c r="J231" s="96">
        <v>42464</v>
      </c>
      <c r="K231" s="96"/>
      <c r="L231" s="82" t="s">
        <v>648</v>
      </c>
      <c r="M231" s="82"/>
      <c r="N231" s="97">
        <v>278</v>
      </c>
      <c r="O231" s="97"/>
    </row>
    <row r="232" spans="1:15" ht="45" customHeight="1" x14ac:dyDescent="0.25">
      <c r="A232" s="9" t="s">
        <v>76</v>
      </c>
      <c r="B232" s="93" t="s">
        <v>14</v>
      </c>
      <c r="C232" s="93"/>
      <c r="D232" s="94">
        <f t="shared" si="4"/>
        <v>1</v>
      </c>
      <c r="E232" s="94"/>
      <c r="F232" s="95" t="s">
        <v>15</v>
      </c>
      <c r="G232" s="95"/>
      <c r="H232" s="96">
        <v>42464</v>
      </c>
      <c r="I232" s="96"/>
      <c r="J232" s="96">
        <v>42464</v>
      </c>
      <c r="K232" s="96"/>
      <c r="L232" s="82" t="s">
        <v>648</v>
      </c>
      <c r="M232" s="82"/>
      <c r="N232" s="97">
        <v>19</v>
      </c>
      <c r="O232" s="97"/>
    </row>
    <row r="233" spans="1:15" ht="45" customHeight="1" x14ac:dyDescent="0.25">
      <c r="A233" s="9" t="s">
        <v>76</v>
      </c>
      <c r="B233" s="93" t="s">
        <v>762</v>
      </c>
      <c r="C233" s="93"/>
      <c r="D233" s="94">
        <f t="shared" si="4"/>
        <v>1</v>
      </c>
      <c r="E233" s="94"/>
      <c r="F233" s="95" t="s">
        <v>12</v>
      </c>
      <c r="G233" s="95"/>
      <c r="H233" s="96">
        <v>42502</v>
      </c>
      <c r="I233" s="96"/>
      <c r="J233" s="96">
        <v>42503</v>
      </c>
      <c r="K233" s="96"/>
      <c r="L233" s="82" t="s">
        <v>648</v>
      </c>
      <c r="M233" s="82"/>
      <c r="N233" s="97">
        <v>587</v>
      </c>
      <c r="O233" s="97"/>
    </row>
    <row r="234" spans="1:15" ht="45" customHeight="1" x14ac:dyDescent="0.25">
      <c r="A234" s="9" t="s">
        <v>76</v>
      </c>
      <c r="B234" s="93" t="s">
        <v>762</v>
      </c>
      <c r="C234" s="93"/>
      <c r="D234" s="94">
        <f t="shared" si="4"/>
        <v>1</v>
      </c>
      <c r="E234" s="94"/>
      <c r="F234" s="95" t="s">
        <v>12</v>
      </c>
      <c r="G234" s="95"/>
      <c r="H234" s="96">
        <v>42502</v>
      </c>
      <c r="I234" s="96"/>
      <c r="J234" s="96">
        <v>42503</v>
      </c>
      <c r="K234" s="96"/>
      <c r="L234" s="82" t="s">
        <v>648</v>
      </c>
      <c r="M234" s="82"/>
      <c r="N234" s="97">
        <v>1769.59</v>
      </c>
      <c r="O234" s="97"/>
    </row>
    <row r="235" spans="1:15" ht="45" customHeight="1" x14ac:dyDescent="0.25">
      <c r="A235" s="9" t="s">
        <v>76</v>
      </c>
      <c r="B235" s="93" t="s">
        <v>763</v>
      </c>
      <c r="C235" s="93"/>
      <c r="D235" s="94">
        <f t="shared" si="4"/>
        <v>1</v>
      </c>
      <c r="E235" s="94"/>
      <c r="F235" s="95" t="s">
        <v>29</v>
      </c>
      <c r="G235" s="95"/>
      <c r="H235" s="96">
        <v>42502</v>
      </c>
      <c r="I235" s="96"/>
      <c r="J235" s="96">
        <v>42502</v>
      </c>
      <c r="K235" s="96"/>
      <c r="L235" s="82" t="s">
        <v>648</v>
      </c>
      <c r="M235" s="82"/>
      <c r="N235" s="97">
        <v>688</v>
      </c>
      <c r="O235" s="97"/>
    </row>
    <row r="236" spans="1:15" ht="45" customHeight="1" x14ac:dyDescent="0.25">
      <c r="A236" s="9" t="s">
        <v>76</v>
      </c>
      <c r="B236" s="93" t="s">
        <v>764</v>
      </c>
      <c r="C236" s="93"/>
      <c r="D236" s="94">
        <f t="shared" si="4"/>
        <v>1</v>
      </c>
      <c r="E236" s="94"/>
      <c r="F236" s="95" t="s">
        <v>29</v>
      </c>
      <c r="G236" s="95"/>
      <c r="H236" s="96">
        <v>42507</v>
      </c>
      <c r="I236" s="96"/>
      <c r="J236" s="96">
        <v>42507</v>
      </c>
      <c r="K236" s="96"/>
      <c r="L236" s="82" t="s">
        <v>648</v>
      </c>
      <c r="M236" s="82"/>
      <c r="N236" s="97">
        <v>588</v>
      </c>
      <c r="O236" s="97"/>
    </row>
    <row r="237" spans="1:15" ht="45" customHeight="1" x14ac:dyDescent="0.25">
      <c r="A237" s="9" t="s">
        <v>76</v>
      </c>
      <c r="B237" s="93" t="s">
        <v>763</v>
      </c>
      <c r="C237" s="93"/>
      <c r="D237" s="94">
        <f t="shared" si="4"/>
        <v>1</v>
      </c>
      <c r="E237" s="94"/>
      <c r="F237" s="95" t="s">
        <v>29</v>
      </c>
      <c r="G237" s="95"/>
      <c r="H237" s="96">
        <v>42502</v>
      </c>
      <c r="I237" s="96"/>
      <c r="J237" s="96">
        <v>42502</v>
      </c>
      <c r="K237" s="96"/>
      <c r="L237" s="82" t="s">
        <v>648</v>
      </c>
      <c r="M237" s="82"/>
      <c r="N237" s="97">
        <v>387</v>
      </c>
      <c r="O237" s="97"/>
    </row>
    <row r="238" spans="1:15" ht="45" customHeight="1" x14ac:dyDescent="0.25">
      <c r="A238" s="9" t="s">
        <v>76</v>
      </c>
      <c r="B238" s="93" t="s">
        <v>764</v>
      </c>
      <c r="C238" s="93"/>
      <c r="D238" s="94">
        <f t="shared" si="4"/>
        <v>1</v>
      </c>
      <c r="E238" s="94"/>
      <c r="F238" s="95" t="s">
        <v>29</v>
      </c>
      <c r="G238" s="95"/>
      <c r="H238" s="96">
        <v>42507</v>
      </c>
      <c r="I238" s="96"/>
      <c r="J238" s="96">
        <v>42507</v>
      </c>
      <c r="K238" s="96"/>
      <c r="L238" s="82" t="s">
        <v>648</v>
      </c>
      <c r="M238" s="82"/>
      <c r="N238" s="97">
        <v>365</v>
      </c>
      <c r="O238" s="97"/>
    </row>
    <row r="239" spans="1:15" ht="45" customHeight="1" x14ac:dyDescent="0.25">
      <c r="A239" s="9" t="s">
        <v>76</v>
      </c>
      <c r="B239" s="93" t="s">
        <v>765</v>
      </c>
      <c r="C239" s="93"/>
      <c r="D239" s="94">
        <f t="shared" si="4"/>
        <v>1</v>
      </c>
      <c r="E239" s="94"/>
      <c r="F239" s="95" t="s">
        <v>12</v>
      </c>
      <c r="G239" s="95"/>
      <c r="H239" s="96">
        <v>42503</v>
      </c>
      <c r="I239" s="96"/>
      <c r="J239" s="96">
        <v>42503</v>
      </c>
      <c r="K239" s="96"/>
      <c r="L239" s="82" t="s">
        <v>648</v>
      </c>
      <c r="M239" s="82"/>
      <c r="N239" s="97">
        <v>527</v>
      </c>
      <c r="O239" s="97"/>
    </row>
    <row r="240" spans="1:15" ht="45" customHeight="1" x14ac:dyDescent="0.25">
      <c r="A240" s="9" t="s">
        <v>76</v>
      </c>
      <c r="B240" s="93" t="s">
        <v>14</v>
      </c>
      <c r="C240" s="93"/>
      <c r="D240" s="94">
        <f t="shared" si="4"/>
        <v>1</v>
      </c>
      <c r="E240" s="94"/>
      <c r="F240" s="95" t="s">
        <v>15</v>
      </c>
      <c r="G240" s="95"/>
      <c r="H240" s="96">
        <v>42503</v>
      </c>
      <c r="I240" s="96"/>
      <c r="J240" s="96">
        <v>42503</v>
      </c>
      <c r="K240" s="96"/>
      <c r="L240" s="82" t="s">
        <v>648</v>
      </c>
      <c r="M240" s="82"/>
      <c r="N240" s="97">
        <v>869</v>
      </c>
      <c r="O240" s="97"/>
    </row>
    <row r="241" spans="1:15" ht="45" customHeight="1" x14ac:dyDescent="0.25">
      <c r="A241" s="9" t="s">
        <v>76</v>
      </c>
      <c r="B241" s="93" t="s">
        <v>766</v>
      </c>
      <c r="C241" s="93"/>
      <c r="D241" s="94">
        <f t="shared" si="4"/>
        <v>1</v>
      </c>
      <c r="E241" s="94"/>
      <c r="F241" s="95" t="s">
        <v>29</v>
      </c>
      <c r="G241" s="95"/>
      <c r="H241" s="96">
        <v>42506</v>
      </c>
      <c r="I241" s="96"/>
      <c r="J241" s="96">
        <v>42506</v>
      </c>
      <c r="K241" s="96"/>
      <c r="L241" s="82" t="s">
        <v>648</v>
      </c>
      <c r="M241" s="82"/>
      <c r="N241" s="97">
        <v>638.12</v>
      </c>
      <c r="O241" s="97"/>
    </row>
    <row r="242" spans="1:15" ht="45" customHeight="1" x14ac:dyDescent="0.25">
      <c r="A242" s="9" t="s">
        <v>76</v>
      </c>
      <c r="B242" s="93" t="s">
        <v>767</v>
      </c>
      <c r="C242" s="93"/>
      <c r="D242" s="94">
        <f t="shared" si="4"/>
        <v>1</v>
      </c>
      <c r="E242" s="94"/>
      <c r="F242" s="95" t="s">
        <v>29</v>
      </c>
      <c r="G242" s="95"/>
      <c r="H242" s="96">
        <v>42506</v>
      </c>
      <c r="I242" s="96"/>
      <c r="J242" s="96">
        <v>42506</v>
      </c>
      <c r="K242" s="96"/>
      <c r="L242" s="82" t="s">
        <v>648</v>
      </c>
      <c r="M242" s="82"/>
      <c r="N242" s="97">
        <v>294</v>
      </c>
      <c r="O242" s="97"/>
    </row>
    <row r="243" spans="1:15" ht="45" customHeight="1" x14ac:dyDescent="0.25">
      <c r="A243" s="9" t="s">
        <v>76</v>
      </c>
      <c r="B243" s="93" t="s">
        <v>768</v>
      </c>
      <c r="C243" s="93"/>
      <c r="D243" s="94">
        <f t="shared" si="4"/>
        <v>1</v>
      </c>
      <c r="E243" s="94"/>
      <c r="F243" s="95" t="s">
        <v>29</v>
      </c>
      <c r="G243" s="95"/>
      <c r="H243" s="96">
        <v>42494</v>
      </c>
      <c r="I243" s="96"/>
      <c r="J243" s="96">
        <v>42494</v>
      </c>
      <c r="K243" s="96"/>
      <c r="L243" s="82" t="s">
        <v>648</v>
      </c>
      <c r="M243" s="82"/>
      <c r="N243" s="97">
        <v>243</v>
      </c>
      <c r="O243" s="97"/>
    </row>
    <row r="244" spans="1:15" ht="45" customHeight="1" x14ac:dyDescent="0.25">
      <c r="A244" s="9" t="s">
        <v>76</v>
      </c>
      <c r="B244" s="93" t="s">
        <v>769</v>
      </c>
      <c r="C244" s="93"/>
      <c r="D244" s="94">
        <f t="shared" si="4"/>
        <v>1</v>
      </c>
      <c r="E244" s="94"/>
      <c r="F244" s="95" t="s">
        <v>15</v>
      </c>
      <c r="G244" s="95"/>
      <c r="H244" s="96">
        <v>42496</v>
      </c>
      <c r="I244" s="96"/>
      <c r="J244" s="96">
        <v>42496</v>
      </c>
      <c r="K244" s="96"/>
      <c r="L244" s="82" t="s">
        <v>648</v>
      </c>
      <c r="M244" s="82"/>
      <c r="N244" s="97">
        <v>140</v>
      </c>
      <c r="O244" s="97"/>
    </row>
    <row r="245" spans="1:15" ht="45" customHeight="1" x14ac:dyDescent="0.25">
      <c r="A245" s="9" t="s">
        <v>76</v>
      </c>
      <c r="B245" s="93" t="s">
        <v>770</v>
      </c>
      <c r="C245" s="93"/>
      <c r="D245" s="94">
        <f t="shared" si="4"/>
        <v>1</v>
      </c>
      <c r="E245" s="94"/>
      <c r="F245" s="95" t="s">
        <v>15</v>
      </c>
      <c r="G245" s="95"/>
      <c r="H245" s="96">
        <v>42486</v>
      </c>
      <c r="I245" s="96"/>
      <c r="J245" s="96">
        <v>42486</v>
      </c>
      <c r="K245" s="96"/>
      <c r="L245" s="82" t="s">
        <v>648</v>
      </c>
      <c r="M245" s="82"/>
      <c r="N245" s="97">
        <v>255</v>
      </c>
      <c r="O245" s="97"/>
    </row>
    <row r="246" spans="1:15" ht="45" customHeight="1" x14ac:dyDescent="0.25">
      <c r="A246" s="9" t="s">
        <v>76</v>
      </c>
      <c r="B246" s="93" t="s">
        <v>770</v>
      </c>
      <c r="C246" s="93"/>
      <c r="D246" s="94">
        <f t="shared" si="4"/>
        <v>1</v>
      </c>
      <c r="E246" s="94"/>
      <c r="F246" s="95" t="s">
        <v>15</v>
      </c>
      <c r="G246" s="95"/>
      <c r="H246" s="96">
        <v>42488</v>
      </c>
      <c r="I246" s="96"/>
      <c r="J246" s="96">
        <v>42494</v>
      </c>
      <c r="K246" s="96"/>
      <c r="L246" s="82" t="s">
        <v>648</v>
      </c>
      <c r="M246" s="82"/>
      <c r="N246" s="97">
        <v>695</v>
      </c>
      <c r="O246" s="97"/>
    </row>
    <row r="247" spans="1:15" ht="45" customHeight="1" x14ac:dyDescent="0.25">
      <c r="A247" s="9" t="s">
        <v>76</v>
      </c>
      <c r="B247" s="93" t="s">
        <v>771</v>
      </c>
      <c r="C247" s="93"/>
      <c r="D247" s="94">
        <f t="shared" si="4"/>
        <v>1</v>
      </c>
      <c r="E247" s="94"/>
      <c r="F247" s="95" t="s">
        <v>29</v>
      </c>
      <c r="G247" s="95"/>
      <c r="H247" s="96">
        <v>42501</v>
      </c>
      <c r="I247" s="96"/>
      <c r="J247" s="96">
        <v>42502</v>
      </c>
      <c r="K247" s="96"/>
      <c r="L247" s="82" t="s">
        <v>648</v>
      </c>
      <c r="M247" s="82"/>
      <c r="N247" s="97">
        <v>298</v>
      </c>
      <c r="O247" s="97"/>
    </row>
    <row r="248" spans="1:15" ht="45" customHeight="1" x14ac:dyDescent="0.25">
      <c r="A248" s="9" t="s">
        <v>76</v>
      </c>
      <c r="B248" s="93" t="s">
        <v>772</v>
      </c>
      <c r="C248" s="93"/>
      <c r="D248" s="94">
        <f t="shared" si="4"/>
        <v>1</v>
      </c>
      <c r="E248" s="94"/>
      <c r="F248" s="95" t="s">
        <v>15</v>
      </c>
      <c r="G248" s="95"/>
      <c r="H248" s="96">
        <v>42492</v>
      </c>
      <c r="I248" s="96"/>
      <c r="J248" s="96">
        <v>42492</v>
      </c>
      <c r="K248" s="96"/>
      <c r="L248" s="82" t="s">
        <v>648</v>
      </c>
      <c r="M248" s="82"/>
      <c r="N248" s="97">
        <v>165</v>
      </c>
      <c r="O248" s="97"/>
    </row>
    <row r="249" spans="1:15" ht="45" customHeight="1" x14ac:dyDescent="0.25">
      <c r="A249" s="9" t="s">
        <v>76</v>
      </c>
      <c r="B249" s="93" t="s">
        <v>772</v>
      </c>
      <c r="C249" s="93"/>
      <c r="D249" s="94">
        <f t="shared" si="4"/>
        <v>1</v>
      </c>
      <c r="E249" s="94"/>
      <c r="F249" s="95" t="s">
        <v>15</v>
      </c>
      <c r="G249" s="95"/>
      <c r="H249" s="96">
        <v>42488</v>
      </c>
      <c r="I249" s="96"/>
      <c r="J249" s="96">
        <v>42488</v>
      </c>
      <c r="K249" s="96"/>
      <c r="L249" s="82" t="s">
        <v>648</v>
      </c>
      <c r="M249" s="82"/>
      <c r="N249" s="97">
        <v>245</v>
      </c>
      <c r="O249" s="97"/>
    </row>
    <row r="250" spans="1:15" ht="45" customHeight="1" x14ac:dyDescent="0.25">
      <c r="A250" s="9" t="s">
        <v>76</v>
      </c>
      <c r="B250" s="93" t="s">
        <v>773</v>
      </c>
      <c r="C250" s="93"/>
      <c r="D250" s="94">
        <f t="shared" si="4"/>
        <v>1</v>
      </c>
      <c r="E250" s="94"/>
      <c r="F250" s="95" t="s">
        <v>29</v>
      </c>
      <c r="G250" s="95"/>
      <c r="H250" s="96">
        <v>42514</v>
      </c>
      <c r="I250" s="96"/>
      <c r="J250" s="96">
        <v>42514</v>
      </c>
      <c r="K250" s="96"/>
      <c r="L250" s="82" t="s">
        <v>648</v>
      </c>
      <c r="M250" s="82"/>
      <c r="N250" s="97">
        <v>668</v>
      </c>
      <c r="O250" s="97"/>
    </row>
    <row r="251" spans="1:15" ht="45" customHeight="1" x14ac:dyDescent="0.25">
      <c r="A251" s="9" t="s">
        <v>76</v>
      </c>
      <c r="B251" s="93" t="s">
        <v>767</v>
      </c>
      <c r="C251" s="93"/>
      <c r="D251" s="94">
        <f t="shared" si="4"/>
        <v>1</v>
      </c>
      <c r="E251" s="94"/>
      <c r="F251" s="95" t="s">
        <v>29</v>
      </c>
      <c r="G251" s="95"/>
      <c r="H251" s="96">
        <v>42506</v>
      </c>
      <c r="I251" s="96"/>
      <c r="J251" s="96">
        <v>42506</v>
      </c>
      <c r="K251" s="96"/>
      <c r="L251" s="82" t="s">
        <v>648</v>
      </c>
      <c r="M251" s="82"/>
      <c r="N251" s="97">
        <v>603</v>
      </c>
      <c r="O251" s="97"/>
    </row>
    <row r="252" spans="1:15" ht="45" customHeight="1" x14ac:dyDescent="0.25">
      <c r="A252" s="9" t="s">
        <v>76</v>
      </c>
      <c r="B252" s="93" t="s">
        <v>766</v>
      </c>
      <c r="C252" s="93"/>
      <c r="D252" s="94">
        <f t="shared" si="4"/>
        <v>1</v>
      </c>
      <c r="E252" s="94"/>
      <c r="F252" s="95" t="s">
        <v>29</v>
      </c>
      <c r="G252" s="95"/>
      <c r="H252" s="96">
        <v>42506</v>
      </c>
      <c r="I252" s="96"/>
      <c r="J252" s="96">
        <v>42506</v>
      </c>
      <c r="K252" s="96"/>
      <c r="L252" s="82" t="s">
        <v>648</v>
      </c>
      <c r="M252" s="82"/>
      <c r="N252" s="97">
        <v>67</v>
      </c>
      <c r="O252" s="97"/>
    </row>
    <row r="253" spans="1:15" ht="45" customHeight="1" x14ac:dyDescent="0.25">
      <c r="A253" s="9" t="s">
        <v>76</v>
      </c>
      <c r="B253" s="93" t="s">
        <v>14</v>
      </c>
      <c r="C253" s="93"/>
      <c r="D253" s="94">
        <f t="shared" si="4"/>
        <v>1</v>
      </c>
      <c r="E253" s="94"/>
      <c r="F253" s="95" t="s">
        <v>15</v>
      </c>
      <c r="G253" s="95"/>
      <c r="H253" s="96">
        <v>42506</v>
      </c>
      <c r="I253" s="96"/>
      <c r="J253" s="96">
        <v>42506</v>
      </c>
      <c r="K253" s="96"/>
      <c r="L253" s="82" t="s">
        <v>648</v>
      </c>
      <c r="M253" s="82"/>
      <c r="N253" s="97">
        <v>81</v>
      </c>
      <c r="O253" s="97"/>
    </row>
    <row r="254" spans="1:15" ht="45" customHeight="1" x14ac:dyDescent="0.25">
      <c r="A254" s="9" t="s">
        <v>76</v>
      </c>
      <c r="B254" s="93" t="s">
        <v>14</v>
      </c>
      <c r="C254" s="93"/>
      <c r="D254" s="94">
        <f t="shared" si="4"/>
        <v>1</v>
      </c>
      <c r="E254" s="94"/>
      <c r="F254" s="95" t="s">
        <v>15</v>
      </c>
      <c r="G254" s="95"/>
      <c r="H254" s="96">
        <v>42506</v>
      </c>
      <c r="I254" s="96"/>
      <c r="J254" s="96">
        <v>42506</v>
      </c>
      <c r="K254" s="96"/>
      <c r="L254" s="82" t="s">
        <v>648</v>
      </c>
      <c r="M254" s="82"/>
      <c r="N254" s="97">
        <v>2640</v>
      </c>
      <c r="O254" s="97"/>
    </row>
    <row r="255" spans="1:15" ht="45" customHeight="1" x14ac:dyDescent="0.25">
      <c r="A255" s="9" t="s">
        <v>76</v>
      </c>
      <c r="B255" s="93" t="s">
        <v>774</v>
      </c>
      <c r="C255" s="93"/>
      <c r="D255" s="94">
        <f t="shared" si="4"/>
        <v>1</v>
      </c>
      <c r="E255" s="94"/>
      <c r="F255" s="95" t="s">
        <v>29</v>
      </c>
      <c r="G255" s="95"/>
      <c r="H255" s="96">
        <v>42514</v>
      </c>
      <c r="I255" s="96"/>
      <c r="J255" s="96">
        <v>42514</v>
      </c>
      <c r="K255" s="96"/>
      <c r="L255" s="82" t="s">
        <v>648</v>
      </c>
      <c r="M255" s="82"/>
      <c r="N255" s="97">
        <v>488</v>
      </c>
      <c r="O255" s="97"/>
    </row>
    <row r="256" spans="1:15" ht="45" customHeight="1" x14ac:dyDescent="0.25">
      <c r="A256" s="9" t="s">
        <v>76</v>
      </c>
      <c r="B256" s="93" t="s">
        <v>775</v>
      </c>
      <c r="C256" s="93"/>
      <c r="D256" s="94">
        <f t="shared" si="4"/>
        <v>1</v>
      </c>
      <c r="E256" s="94"/>
      <c r="F256" s="95" t="s">
        <v>29</v>
      </c>
      <c r="G256" s="95"/>
      <c r="H256" s="96">
        <v>42503</v>
      </c>
      <c r="I256" s="96"/>
      <c r="J256" s="96">
        <v>42503</v>
      </c>
      <c r="K256" s="96"/>
      <c r="L256" s="82" t="s">
        <v>648</v>
      </c>
      <c r="M256" s="82"/>
      <c r="N256" s="97">
        <v>94</v>
      </c>
      <c r="O256" s="97"/>
    </row>
    <row r="257" spans="1:15" ht="45" customHeight="1" x14ac:dyDescent="0.25">
      <c r="A257" s="9" t="s">
        <v>76</v>
      </c>
      <c r="B257" s="93" t="s">
        <v>776</v>
      </c>
      <c r="C257" s="93"/>
      <c r="D257" s="94">
        <f t="shared" si="4"/>
        <v>1</v>
      </c>
      <c r="E257" s="94"/>
      <c r="F257" s="95" t="s">
        <v>29</v>
      </c>
      <c r="G257" s="95"/>
      <c r="H257" s="96">
        <v>42503</v>
      </c>
      <c r="I257" s="96"/>
      <c r="J257" s="96">
        <v>42503</v>
      </c>
      <c r="K257" s="96"/>
      <c r="L257" s="82" t="s">
        <v>648</v>
      </c>
      <c r="M257" s="82"/>
      <c r="N257" s="97">
        <v>188</v>
      </c>
      <c r="O257" s="97"/>
    </row>
    <row r="258" spans="1:15" ht="45" customHeight="1" x14ac:dyDescent="0.25">
      <c r="A258" s="9" t="s">
        <v>76</v>
      </c>
      <c r="B258" s="93" t="s">
        <v>777</v>
      </c>
      <c r="C258" s="93"/>
      <c r="D258" s="94">
        <f t="shared" si="4"/>
        <v>1</v>
      </c>
      <c r="E258" s="94"/>
      <c r="F258" s="95" t="s">
        <v>12</v>
      </c>
      <c r="G258" s="95"/>
      <c r="H258" s="96">
        <v>42515</v>
      </c>
      <c r="I258" s="96"/>
      <c r="J258" s="96">
        <v>42515</v>
      </c>
      <c r="K258" s="96"/>
      <c r="L258" s="82" t="s">
        <v>648</v>
      </c>
      <c r="M258" s="82"/>
      <c r="N258" s="97">
        <v>1040</v>
      </c>
      <c r="O258" s="97"/>
    </row>
    <row r="259" spans="1:15" ht="45" customHeight="1" x14ac:dyDescent="0.25">
      <c r="A259" s="9" t="s">
        <v>76</v>
      </c>
      <c r="B259" s="93" t="s">
        <v>778</v>
      </c>
      <c r="C259" s="93"/>
      <c r="D259" s="94">
        <f t="shared" si="4"/>
        <v>1</v>
      </c>
      <c r="E259" s="94"/>
      <c r="F259" s="95" t="s">
        <v>29</v>
      </c>
      <c r="G259" s="95"/>
      <c r="H259" s="96">
        <v>42521</v>
      </c>
      <c r="I259" s="96"/>
      <c r="J259" s="96">
        <v>42521</v>
      </c>
      <c r="K259" s="96"/>
      <c r="L259" s="82" t="s">
        <v>648</v>
      </c>
      <c r="M259" s="82"/>
      <c r="N259" s="97">
        <v>188</v>
      </c>
      <c r="O259" s="97"/>
    </row>
    <row r="260" spans="1:15" ht="45" customHeight="1" x14ac:dyDescent="0.25">
      <c r="A260" s="9" t="s">
        <v>76</v>
      </c>
      <c r="B260" s="93" t="s">
        <v>779</v>
      </c>
      <c r="C260" s="93"/>
      <c r="D260" s="94">
        <f t="shared" si="4"/>
        <v>1</v>
      </c>
      <c r="E260" s="94"/>
      <c r="F260" s="95" t="s">
        <v>29</v>
      </c>
      <c r="G260" s="95"/>
      <c r="H260" s="96">
        <v>42517</v>
      </c>
      <c r="I260" s="96"/>
      <c r="J260" s="96">
        <v>42517</v>
      </c>
      <c r="K260" s="96"/>
      <c r="L260" s="82" t="s">
        <v>648</v>
      </c>
      <c r="M260" s="82"/>
      <c r="N260" s="97">
        <v>594</v>
      </c>
      <c r="O260" s="97"/>
    </row>
    <row r="261" spans="1:15" ht="45" customHeight="1" x14ac:dyDescent="0.25">
      <c r="A261" s="9" t="s">
        <v>76</v>
      </c>
      <c r="B261" s="93" t="s">
        <v>774</v>
      </c>
      <c r="C261" s="93"/>
      <c r="D261" s="94">
        <f t="shared" si="4"/>
        <v>1</v>
      </c>
      <c r="E261" s="94"/>
      <c r="F261" s="95" t="s">
        <v>29</v>
      </c>
      <c r="G261" s="95"/>
      <c r="H261" s="96">
        <v>42514</v>
      </c>
      <c r="I261" s="96"/>
      <c r="J261" s="96">
        <v>42514</v>
      </c>
      <c r="K261" s="96"/>
      <c r="L261" s="82" t="s">
        <v>648</v>
      </c>
      <c r="M261" s="82"/>
      <c r="N261" s="97">
        <v>280</v>
      </c>
      <c r="O261" s="97"/>
    </row>
    <row r="262" spans="1:15" ht="45" customHeight="1" x14ac:dyDescent="0.25">
      <c r="A262" s="9" t="s">
        <v>76</v>
      </c>
      <c r="B262" s="93" t="s">
        <v>776</v>
      </c>
      <c r="C262" s="93"/>
      <c r="D262" s="94">
        <f t="shared" si="4"/>
        <v>1</v>
      </c>
      <c r="E262" s="94"/>
      <c r="F262" s="95" t="s">
        <v>29</v>
      </c>
      <c r="G262" s="95"/>
      <c r="H262" s="96">
        <v>42503</v>
      </c>
      <c r="I262" s="96"/>
      <c r="J262" s="96">
        <v>42503</v>
      </c>
      <c r="K262" s="96"/>
      <c r="L262" s="82" t="s">
        <v>648</v>
      </c>
      <c r="M262" s="82"/>
      <c r="N262" s="97">
        <v>300.02</v>
      </c>
      <c r="O262" s="97"/>
    </row>
    <row r="263" spans="1:15" ht="45" customHeight="1" x14ac:dyDescent="0.25">
      <c r="A263" s="9" t="s">
        <v>76</v>
      </c>
      <c r="B263" s="93" t="s">
        <v>775</v>
      </c>
      <c r="C263" s="93"/>
      <c r="D263" s="94">
        <f t="shared" si="4"/>
        <v>1</v>
      </c>
      <c r="E263" s="94"/>
      <c r="F263" s="95" t="s">
        <v>29</v>
      </c>
      <c r="G263" s="95"/>
      <c r="H263" s="96">
        <v>42503</v>
      </c>
      <c r="I263" s="96"/>
      <c r="J263" s="96">
        <v>42503</v>
      </c>
      <c r="K263" s="96"/>
      <c r="L263" s="82" t="s">
        <v>648</v>
      </c>
      <c r="M263" s="82"/>
      <c r="N263" s="97">
        <v>300</v>
      </c>
      <c r="O263" s="97"/>
    </row>
    <row r="264" spans="1:15" ht="45" customHeight="1" x14ac:dyDescent="0.25">
      <c r="A264" s="9" t="s">
        <v>76</v>
      </c>
      <c r="B264" s="93" t="s">
        <v>779</v>
      </c>
      <c r="C264" s="93"/>
      <c r="D264" s="94">
        <f t="shared" si="4"/>
        <v>1</v>
      </c>
      <c r="E264" s="94"/>
      <c r="F264" s="95" t="s">
        <v>29</v>
      </c>
      <c r="G264" s="95"/>
      <c r="H264" s="96">
        <v>42517</v>
      </c>
      <c r="I264" s="96"/>
      <c r="J264" s="96">
        <v>42517</v>
      </c>
      <c r="K264" s="96"/>
      <c r="L264" s="82" t="s">
        <v>648</v>
      </c>
      <c r="M264" s="82"/>
      <c r="N264" s="97">
        <v>369</v>
      </c>
      <c r="O264" s="97"/>
    </row>
    <row r="265" spans="1:15" ht="45" customHeight="1" x14ac:dyDescent="0.25">
      <c r="A265" s="9" t="s">
        <v>76</v>
      </c>
      <c r="B265" s="93" t="s">
        <v>778</v>
      </c>
      <c r="C265" s="93"/>
      <c r="D265" s="94">
        <f t="shared" si="4"/>
        <v>1</v>
      </c>
      <c r="E265" s="94"/>
      <c r="F265" s="95" t="s">
        <v>29</v>
      </c>
      <c r="G265" s="95"/>
      <c r="H265" s="96">
        <v>42521</v>
      </c>
      <c r="I265" s="96"/>
      <c r="J265" s="96">
        <v>42521</v>
      </c>
      <c r="K265" s="96"/>
      <c r="L265" s="82" t="s">
        <v>648</v>
      </c>
      <c r="M265" s="82"/>
      <c r="N265" s="97">
        <v>304</v>
      </c>
      <c r="O265" s="97"/>
    </row>
    <row r="266" spans="1:15" ht="45" customHeight="1" x14ac:dyDescent="0.25">
      <c r="A266" s="9" t="s">
        <v>76</v>
      </c>
      <c r="B266" s="93" t="s">
        <v>777</v>
      </c>
      <c r="C266" s="93"/>
      <c r="D266" s="94">
        <f t="shared" ref="D266:D329" si="5">C266+1</f>
        <v>1</v>
      </c>
      <c r="E266" s="94"/>
      <c r="F266" s="95" t="s">
        <v>12</v>
      </c>
      <c r="G266" s="95"/>
      <c r="H266" s="96">
        <v>42515</v>
      </c>
      <c r="I266" s="96"/>
      <c r="J266" s="96">
        <v>42515</v>
      </c>
      <c r="K266" s="96"/>
      <c r="L266" s="82" t="s">
        <v>648</v>
      </c>
      <c r="M266" s="82"/>
      <c r="N266" s="97">
        <v>78</v>
      </c>
      <c r="O266" s="97"/>
    </row>
    <row r="267" spans="1:15" ht="45" customHeight="1" x14ac:dyDescent="0.25">
      <c r="A267" s="9" t="s">
        <v>76</v>
      </c>
      <c r="B267" s="93" t="s">
        <v>14</v>
      </c>
      <c r="C267" s="93"/>
      <c r="D267" s="94">
        <f t="shared" si="5"/>
        <v>1</v>
      </c>
      <c r="E267" s="94"/>
      <c r="F267" s="95" t="s">
        <v>15</v>
      </c>
      <c r="G267" s="95"/>
      <c r="H267" s="96">
        <v>42515</v>
      </c>
      <c r="I267" s="96"/>
      <c r="J267" s="96">
        <v>42515</v>
      </c>
      <c r="K267" s="96"/>
      <c r="L267" s="82" t="s">
        <v>648</v>
      </c>
      <c r="M267" s="82"/>
      <c r="N267" s="97">
        <v>772</v>
      </c>
      <c r="O267" s="97"/>
    </row>
    <row r="268" spans="1:15" ht="45" customHeight="1" x14ac:dyDescent="0.25">
      <c r="A268" s="9" t="s">
        <v>76</v>
      </c>
      <c r="B268" s="93" t="s">
        <v>780</v>
      </c>
      <c r="C268" s="93"/>
      <c r="D268" s="94">
        <f t="shared" si="5"/>
        <v>1</v>
      </c>
      <c r="E268" s="94"/>
      <c r="F268" s="95" t="s">
        <v>12</v>
      </c>
      <c r="G268" s="95"/>
      <c r="H268" s="96">
        <v>42503</v>
      </c>
      <c r="I268" s="96"/>
      <c r="J268" s="96">
        <v>42503</v>
      </c>
      <c r="K268" s="96"/>
      <c r="L268" s="82" t="s">
        <v>648</v>
      </c>
      <c r="M268" s="82"/>
      <c r="N268" s="97">
        <v>14260</v>
      </c>
      <c r="O268" s="97"/>
    </row>
    <row r="269" spans="1:15" ht="45" customHeight="1" x14ac:dyDescent="0.25">
      <c r="A269" s="9" t="s">
        <v>76</v>
      </c>
      <c r="B269" s="93" t="s">
        <v>781</v>
      </c>
      <c r="C269" s="93"/>
      <c r="D269" s="94">
        <f t="shared" si="5"/>
        <v>1</v>
      </c>
      <c r="E269" s="94"/>
      <c r="F269" s="95" t="s">
        <v>29</v>
      </c>
      <c r="G269" s="95"/>
      <c r="H269" s="96">
        <v>42530</v>
      </c>
      <c r="I269" s="96"/>
      <c r="J269" s="96">
        <v>42530</v>
      </c>
      <c r="K269" s="96"/>
      <c r="L269" s="82" t="s">
        <v>648</v>
      </c>
      <c r="M269" s="82"/>
      <c r="N269" s="97">
        <v>688.03</v>
      </c>
      <c r="O269" s="97"/>
    </row>
    <row r="270" spans="1:15" ht="45" customHeight="1" x14ac:dyDescent="0.25">
      <c r="A270" s="9" t="s">
        <v>76</v>
      </c>
      <c r="B270" s="93" t="s">
        <v>782</v>
      </c>
      <c r="C270" s="93"/>
      <c r="D270" s="94">
        <f t="shared" si="5"/>
        <v>1</v>
      </c>
      <c r="E270" s="94"/>
      <c r="F270" s="95" t="s">
        <v>29</v>
      </c>
      <c r="G270" s="95"/>
      <c r="H270" s="96">
        <v>42523</v>
      </c>
      <c r="I270" s="96"/>
      <c r="J270" s="96">
        <v>42523</v>
      </c>
      <c r="K270" s="96"/>
      <c r="L270" s="82" t="s">
        <v>648</v>
      </c>
      <c r="M270" s="82"/>
      <c r="N270" s="97">
        <v>688</v>
      </c>
      <c r="O270" s="97"/>
    </row>
    <row r="271" spans="1:15" ht="45" customHeight="1" x14ac:dyDescent="0.25">
      <c r="A271" s="9" t="s">
        <v>76</v>
      </c>
      <c r="B271" s="93" t="s">
        <v>783</v>
      </c>
      <c r="C271" s="93"/>
      <c r="D271" s="94">
        <f t="shared" si="5"/>
        <v>1</v>
      </c>
      <c r="E271" s="94"/>
      <c r="F271" s="95" t="s">
        <v>29</v>
      </c>
      <c r="G271" s="95"/>
      <c r="H271" s="96">
        <v>42516</v>
      </c>
      <c r="I271" s="96"/>
      <c r="J271" s="96">
        <v>42516</v>
      </c>
      <c r="K271" s="96"/>
      <c r="L271" s="82" t="s">
        <v>648</v>
      </c>
      <c r="M271" s="82"/>
      <c r="N271" s="97">
        <v>435.02</v>
      </c>
      <c r="O271" s="97"/>
    </row>
    <row r="272" spans="1:15" ht="45" customHeight="1" x14ac:dyDescent="0.25">
      <c r="A272" s="9" t="s">
        <v>76</v>
      </c>
      <c r="B272" s="93" t="s">
        <v>782</v>
      </c>
      <c r="C272" s="93"/>
      <c r="D272" s="94">
        <f t="shared" si="5"/>
        <v>1</v>
      </c>
      <c r="E272" s="94"/>
      <c r="F272" s="95" t="s">
        <v>29</v>
      </c>
      <c r="G272" s="95"/>
      <c r="H272" s="96">
        <v>42523</v>
      </c>
      <c r="I272" s="96"/>
      <c r="J272" s="96">
        <v>42523</v>
      </c>
      <c r="K272" s="96"/>
      <c r="L272" s="82" t="s">
        <v>648</v>
      </c>
      <c r="M272" s="82"/>
      <c r="N272" s="97">
        <v>492.8</v>
      </c>
      <c r="O272" s="97"/>
    </row>
    <row r="273" spans="1:15" ht="45" customHeight="1" x14ac:dyDescent="0.25">
      <c r="A273" s="9" t="s">
        <v>76</v>
      </c>
      <c r="B273" s="93" t="s">
        <v>781</v>
      </c>
      <c r="C273" s="93"/>
      <c r="D273" s="94">
        <f t="shared" si="5"/>
        <v>1</v>
      </c>
      <c r="E273" s="94"/>
      <c r="F273" s="95" t="s">
        <v>29</v>
      </c>
      <c r="G273" s="95"/>
      <c r="H273" s="96">
        <v>42530</v>
      </c>
      <c r="I273" s="96"/>
      <c r="J273" s="96">
        <v>42530</v>
      </c>
      <c r="K273" s="96"/>
      <c r="L273" s="82" t="s">
        <v>648</v>
      </c>
      <c r="M273" s="82"/>
      <c r="N273" s="97">
        <v>486</v>
      </c>
      <c r="O273" s="97"/>
    </row>
    <row r="274" spans="1:15" ht="45" customHeight="1" x14ac:dyDescent="0.25">
      <c r="A274" s="9" t="s">
        <v>76</v>
      </c>
      <c r="B274" s="93" t="s">
        <v>14</v>
      </c>
      <c r="C274" s="93"/>
      <c r="D274" s="94">
        <f t="shared" si="5"/>
        <v>1</v>
      </c>
      <c r="E274" s="94"/>
      <c r="F274" s="95" t="s">
        <v>15</v>
      </c>
      <c r="G274" s="95"/>
      <c r="H274" s="96">
        <v>42530</v>
      </c>
      <c r="I274" s="96"/>
      <c r="J274" s="96">
        <v>42530</v>
      </c>
      <c r="K274" s="96"/>
      <c r="L274" s="82" t="s">
        <v>648</v>
      </c>
      <c r="M274" s="82"/>
      <c r="N274" s="97">
        <v>1120</v>
      </c>
      <c r="O274" s="97"/>
    </row>
    <row r="275" spans="1:15" ht="45" customHeight="1" x14ac:dyDescent="0.25">
      <c r="A275" s="9" t="s">
        <v>76</v>
      </c>
      <c r="B275" s="93" t="s">
        <v>14</v>
      </c>
      <c r="C275" s="93"/>
      <c r="D275" s="94">
        <f t="shared" si="5"/>
        <v>1</v>
      </c>
      <c r="E275" s="94"/>
      <c r="F275" s="95" t="s">
        <v>15</v>
      </c>
      <c r="G275" s="95"/>
      <c r="H275" s="96">
        <v>42509</v>
      </c>
      <c r="I275" s="96"/>
      <c r="J275" s="96">
        <v>42509</v>
      </c>
      <c r="K275" s="96"/>
      <c r="L275" s="82" t="s">
        <v>648</v>
      </c>
      <c r="M275" s="82"/>
      <c r="N275" s="97">
        <v>2420</v>
      </c>
      <c r="O275" s="97"/>
    </row>
    <row r="276" spans="1:15" ht="45" customHeight="1" x14ac:dyDescent="0.25">
      <c r="A276" s="9" t="s">
        <v>76</v>
      </c>
      <c r="B276" s="93" t="s">
        <v>784</v>
      </c>
      <c r="C276" s="93"/>
      <c r="D276" s="94">
        <f t="shared" si="5"/>
        <v>1</v>
      </c>
      <c r="E276" s="94"/>
      <c r="F276" s="95" t="s">
        <v>29</v>
      </c>
      <c r="G276" s="95"/>
      <c r="H276" s="96">
        <v>42531</v>
      </c>
      <c r="I276" s="96"/>
      <c r="J276" s="96">
        <v>42531</v>
      </c>
      <c r="K276" s="96"/>
      <c r="L276" s="82" t="s">
        <v>648</v>
      </c>
      <c r="M276" s="82"/>
      <c r="N276" s="97">
        <v>394</v>
      </c>
      <c r="O276" s="97"/>
    </row>
    <row r="277" spans="1:15" ht="45" customHeight="1" x14ac:dyDescent="0.25">
      <c r="A277" s="9" t="s">
        <v>76</v>
      </c>
      <c r="B277" s="93" t="s">
        <v>14</v>
      </c>
      <c r="C277" s="93"/>
      <c r="D277" s="94">
        <f t="shared" si="5"/>
        <v>1</v>
      </c>
      <c r="E277" s="94"/>
      <c r="F277" s="95" t="s">
        <v>15</v>
      </c>
      <c r="G277" s="95"/>
      <c r="H277" s="96">
        <v>42531</v>
      </c>
      <c r="I277" s="96"/>
      <c r="J277" s="96">
        <v>42531</v>
      </c>
      <c r="K277" s="96"/>
      <c r="L277" s="82" t="s">
        <v>648</v>
      </c>
      <c r="M277" s="82"/>
      <c r="N277" s="97">
        <v>2700</v>
      </c>
      <c r="O277" s="97"/>
    </row>
    <row r="278" spans="1:15" ht="45" customHeight="1" x14ac:dyDescent="0.25">
      <c r="A278" s="9" t="s">
        <v>76</v>
      </c>
      <c r="B278" s="93" t="s">
        <v>785</v>
      </c>
      <c r="C278" s="93"/>
      <c r="D278" s="94">
        <f t="shared" si="5"/>
        <v>1</v>
      </c>
      <c r="E278" s="94"/>
      <c r="F278" s="95" t="s">
        <v>29</v>
      </c>
      <c r="G278" s="95"/>
      <c r="H278" s="96">
        <v>42524</v>
      </c>
      <c r="I278" s="96"/>
      <c r="J278" s="96">
        <v>42524</v>
      </c>
      <c r="K278" s="96"/>
      <c r="L278" s="82" t="s">
        <v>648</v>
      </c>
      <c r="M278" s="82"/>
      <c r="N278" s="97">
        <v>688.03</v>
      </c>
      <c r="O278" s="97"/>
    </row>
    <row r="279" spans="1:15" ht="45" customHeight="1" x14ac:dyDescent="0.25">
      <c r="A279" s="9" t="s">
        <v>76</v>
      </c>
      <c r="B279" s="93" t="s">
        <v>786</v>
      </c>
      <c r="C279" s="93"/>
      <c r="D279" s="94">
        <f t="shared" si="5"/>
        <v>1</v>
      </c>
      <c r="E279" s="94"/>
      <c r="F279" s="95" t="s">
        <v>29</v>
      </c>
      <c r="G279" s="95"/>
      <c r="H279" s="96">
        <v>42516</v>
      </c>
      <c r="I279" s="96"/>
      <c r="J279" s="96">
        <v>42516</v>
      </c>
      <c r="K279" s="96"/>
      <c r="L279" s="82" t="s">
        <v>648</v>
      </c>
      <c r="M279" s="82"/>
      <c r="N279" s="97">
        <v>476</v>
      </c>
      <c r="O279" s="97"/>
    </row>
    <row r="280" spans="1:15" ht="45" customHeight="1" x14ac:dyDescent="0.25">
      <c r="A280" s="9" t="s">
        <v>76</v>
      </c>
      <c r="B280" s="93" t="s">
        <v>787</v>
      </c>
      <c r="C280" s="93"/>
      <c r="D280" s="94">
        <f t="shared" si="5"/>
        <v>1</v>
      </c>
      <c r="E280" s="94"/>
      <c r="F280" s="95" t="s">
        <v>29</v>
      </c>
      <c r="G280" s="95"/>
      <c r="H280" s="96">
        <v>42508</v>
      </c>
      <c r="I280" s="96"/>
      <c r="J280" s="96">
        <v>42509</v>
      </c>
      <c r="K280" s="96"/>
      <c r="L280" s="82" t="s">
        <v>648</v>
      </c>
      <c r="M280" s="82"/>
      <c r="N280" s="97">
        <v>456</v>
      </c>
      <c r="O280" s="97"/>
    </row>
    <row r="281" spans="1:15" ht="45" customHeight="1" x14ac:dyDescent="0.25">
      <c r="A281" s="9" t="s">
        <v>76</v>
      </c>
      <c r="B281" s="93" t="s">
        <v>788</v>
      </c>
      <c r="C281" s="93"/>
      <c r="D281" s="94">
        <f t="shared" si="5"/>
        <v>1</v>
      </c>
      <c r="E281" s="94"/>
      <c r="F281" s="95" t="s">
        <v>29</v>
      </c>
      <c r="G281" s="95"/>
      <c r="H281" s="96">
        <v>42495</v>
      </c>
      <c r="I281" s="96"/>
      <c r="J281" s="96">
        <v>42495</v>
      </c>
      <c r="K281" s="96"/>
      <c r="L281" s="82" t="s">
        <v>648</v>
      </c>
      <c r="M281" s="82"/>
      <c r="N281" s="97">
        <v>446</v>
      </c>
      <c r="O281" s="97"/>
    </row>
    <row r="282" spans="1:15" ht="45" customHeight="1" x14ac:dyDescent="0.25">
      <c r="A282" s="9" t="s">
        <v>76</v>
      </c>
      <c r="B282" s="93" t="s">
        <v>789</v>
      </c>
      <c r="C282" s="93"/>
      <c r="D282" s="94">
        <f t="shared" si="5"/>
        <v>1</v>
      </c>
      <c r="E282" s="94"/>
      <c r="F282" s="95" t="s">
        <v>12</v>
      </c>
      <c r="G282" s="95"/>
      <c r="H282" s="96">
        <v>42536</v>
      </c>
      <c r="I282" s="96"/>
      <c r="J282" s="96">
        <v>42536</v>
      </c>
      <c r="K282" s="96"/>
      <c r="L282" s="82" t="s">
        <v>648</v>
      </c>
      <c r="M282" s="82"/>
      <c r="N282" s="97">
        <v>1780</v>
      </c>
      <c r="O282" s="97"/>
    </row>
    <row r="283" spans="1:15" ht="45" customHeight="1" x14ac:dyDescent="0.25">
      <c r="A283" s="9" t="s">
        <v>76</v>
      </c>
      <c r="B283" s="93" t="s">
        <v>790</v>
      </c>
      <c r="C283" s="93"/>
      <c r="D283" s="94">
        <f t="shared" si="5"/>
        <v>1</v>
      </c>
      <c r="E283" s="94"/>
      <c r="F283" s="95" t="s">
        <v>29</v>
      </c>
      <c r="G283" s="95"/>
      <c r="H283" s="96">
        <v>42520</v>
      </c>
      <c r="I283" s="96"/>
      <c r="J283" s="96">
        <v>42521</v>
      </c>
      <c r="K283" s="96"/>
      <c r="L283" s="82" t="s">
        <v>648</v>
      </c>
      <c r="M283" s="82"/>
      <c r="N283" s="97">
        <v>233</v>
      </c>
      <c r="O283" s="97"/>
    </row>
    <row r="284" spans="1:15" ht="45" customHeight="1" x14ac:dyDescent="0.25">
      <c r="A284" s="9" t="s">
        <v>76</v>
      </c>
      <c r="B284" s="93" t="s">
        <v>791</v>
      </c>
      <c r="C284" s="93"/>
      <c r="D284" s="94">
        <f t="shared" si="5"/>
        <v>1</v>
      </c>
      <c r="E284" s="94"/>
      <c r="F284" s="95" t="s">
        <v>29</v>
      </c>
      <c r="G284" s="95"/>
      <c r="H284" s="96">
        <v>42534</v>
      </c>
      <c r="I284" s="96"/>
      <c r="J284" s="96">
        <v>42534</v>
      </c>
      <c r="K284" s="96"/>
      <c r="L284" s="82" t="s">
        <v>648</v>
      </c>
      <c r="M284" s="82"/>
      <c r="N284" s="97">
        <v>578.05999999999995</v>
      </c>
      <c r="O284" s="97"/>
    </row>
    <row r="285" spans="1:15" ht="45" customHeight="1" x14ac:dyDescent="0.25">
      <c r="A285" s="9" t="s">
        <v>76</v>
      </c>
      <c r="B285" s="93" t="s">
        <v>786</v>
      </c>
      <c r="C285" s="93"/>
      <c r="D285" s="94">
        <f t="shared" si="5"/>
        <v>1</v>
      </c>
      <c r="E285" s="94"/>
      <c r="F285" s="95" t="s">
        <v>29</v>
      </c>
      <c r="G285" s="95"/>
      <c r="H285" s="96">
        <v>42516</v>
      </c>
      <c r="I285" s="96"/>
      <c r="J285" s="96">
        <v>42516</v>
      </c>
      <c r="K285" s="96"/>
      <c r="L285" s="82" t="s">
        <v>648</v>
      </c>
      <c r="M285" s="82"/>
      <c r="N285" s="97">
        <v>292</v>
      </c>
      <c r="O285" s="97"/>
    </row>
    <row r="286" spans="1:15" ht="45" customHeight="1" x14ac:dyDescent="0.25">
      <c r="A286" s="9" t="s">
        <v>76</v>
      </c>
      <c r="B286" s="93" t="s">
        <v>787</v>
      </c>
      <c r="C286" s="93"/>
      <c r="D286" s="94">
        <f t="shared" si="5"/>
        <v>1</v>
      </c>
      <c r="E286" s="94"/>
      <c r="F286" s="95" t="s">
        <v>29</v>
      </c>
      <c r="G286" s="95"/>
      <c r="H286" s="96">
        <v>42508</v>
      </c>
      <c r="I286" s="96"/>
      <c r="J286" s="96">
        <v>42509</v>
      </c>
      <c r="K286" s="96"/>
      <c r="L286" s="82" t="s">
        <v>648</v>
      </c>
      <c r="M286" s="82"/>
      <c r="N286" s="97">
        <v>292</v>
      </c>
      <c r="O286" s="97"/>
    </row>
    <row r="287" spans="1:15" ht="45" customHeight="1" x14ac:dyDescent="0.25">
      <c r="A287" s="9" t="s">
        <v>76</v>
      </c>
      <c r="B287" s="93" t="s">
        <v>790</v>
      </c>
      <c r="C287" s="93"/>
      <c r="D287" s="94">
        <f t="shared" si="5"/>
        <v>1</v>
      </c>
      <c r="E287" s="94"/>
      <c r="F287" s="95" t="s">
        <v>29</v>
      </c>
      <c r="G287" s="95"/>
      <c r="H287" s="96">
        <v>42520</v>
      </c>
      <c r="I287" s="96"/>
      <c r="J287" s="96">
        <v>42521</v>
      </c>
      <c r="K287" s="96"/>
      <c r="L287" s="82" t="s">
        <v>648</v>
      </c>
      <c r="M287" s="82"/>
      <c r="N287" s="97">
        <v>200.68</v>
      </c>
      <c r="O287" s="97"/>
    </row>
    <row r="288" spans="1:15" ht="45" customHeight="1" x14ac:dyDescent="0.25">
      <c r="A288" s="9" t="s">
        <v>76</v>
      </c>
      <c r="B288" s="93" t="s">
        <v>791</v>
      </c>
      <c r="C288" s="93"/>
      <c r="D288" s="94">
        <f t="shared" si="5"/>
        <v>1</v>
      </c>
      <c r="E288" s="94"/>
      <c r="F288" s="95" t="s">
        <v>29</v>
      </c>
      <c r="G288" s="95"/>
      <c r="H288" s="96">
        <v>42534</v>
      </c>
      <c r="I288" s="96"/>
      <c r="J288" s="96">
        <v>42534</v>
      </c>
      <c r="K288" s="96"/>
      <c r="L288" s="82" t="s">
        <v>648</v>
      </c>
      <c r="M288" s="82"/>
      <c r="N288" s="97">
        <v>596.70000000000005</v>
      </c>
      <c r="O288" s="97"/>
    </row>
    <row r="289" spans="1:15" ht="45" customHeight="1" x14ac:dyDescent="0.25">
      <c r="A289" s="9" t="s">
        <v>76</v>
      </c>
      <c r="B289" s="93" t="s">
        <v>788</v>
      </c>
      <c r="C289" s="93"/>
      <c r="D289" s="94">
        <f t="shared" si="5"/>
        <v>1</v>
      </c>
      <c r="E289" s="94"/>
      <c r="F289" s="95" t="s">
        <v>29</v>
      </c>
      <c r="G289" s="95"/>
      <c r="H289" s="96">
        <v>42495</v>
      </c>
      <c r="I289" s="96"/>
      <c r="J289" s="96">
        <v>42495</v>
      </c>
      <c r="K289" s="96"/>
      <c r="L289" s="82" t="s">
        <v>648</v>
      </c>
      <c r="M289" s="82"/>
      <c r="N289" s="97">
        <v>292</v>
      </c>
      <c r="O289" s="97"/>
    </row>
    <row r="290" spans="1:15" ht="45" customHeight="1" x14ac:dyDescent="0.25">
      <c r="A290" s="9" t="s">
        <v>76</v>
      </c>
      <c r="B290" s="93" t="s">
        <v>789</v>
      </c>
      <c r="C290" s="93"/>
      <c r="D290" s="94">
        <f t="shared" si="5"/>
        <v>1</v>
      </c>
      <c r="E290" s="94"/>
      <c r="F290" s="95" t="s">
        <v>12</v>
      </c>
      <c r="G290" s="95"/>
      <c r="H290" s="96">
        <v>42536</v>
      </c>
      <c r="I290" s="96"/>
      <c r="J290" s="96">
        <v>42536</v>
      </c>
      <c r="K290" s="96"/>
      <c r="L290" s="82" t="s">
        <v>648</v>
      </c>
      <c r="M290" s="82"/>
      <c r="N290" s="97">
        <v>113</v>
      </c>
      <c r="O290" s="97"/>
    </row>
    <row r="291" spans="1:15" ht="45" customHeight="1" x14ac:dyDescent="0.25">
      <c r="A291" s="9" t="s">
        <v>76</v>
      </c>
      <c r="B291" s="93" t="s">
        <v>14</v>
      </c>
      <c r="C291" s="93"/>
      <c r="D291" s="94">
        <f t="shared" si="5"/>
        <v>1</v>
      </c>
      <c r="E291" s="94"/>
      <c r="F291" s="95" t="s">
        <v>15</v>
      </c>
      <c r="G291" s="95"/>
      <c r="H291" s="96">
        <v>42536</v>
      </c>
      <c r="I291" s="96"/>
      <c r="J291" s="96">
        <v>42536</v>
      </c>
      <c r="K291" s="96"/>
      <c r="L291" s="82" t="s">
        <v>648</v>
      </c>
      <c r="M291" s="82"/>
      <c r="N291" s="97">
        <v>1505</v>
      </c>
      <c r="O291" s="97"/>
    </row>
    <row r="292" spans="1:15" ht="45" customHeight="1" x14ac:dyDescent="0.25">
      <c r="A292" s="9" t="s">
        <v>76</v>
      </c>
      <c r="B292" s="93" t="s">
        <v>792</v>
      </c>
      <c r="C292" s="93"/>
      <c r="D292" s="94">
        <f t="shared" si="5"/>
        <v>1</v>
      </c>
      <c r="E292" s="94"/>
      <c r="F292" s="95" t="s">
        <v>29</v>
      </c>
      <c r="G292" s="95"/>
      <c r="H292" s="96">
        <v>42543</v>
      </c>
      <c r="I292" s="96"/>
      <c r="J292" s="96">
        <v>42543</v>
      </c>
      <c r="K292" s="96"/>
      <c r="L292" s="82" t="s">
        <v>648</v>
      </c>
      <c r="M292" s="82"/>
      <c r="N292" s="97">
        <v>188</v>
      </c>
      <c r="O292" s="97"/>
    </row>
    <row r="293" spans="1:15" ht="45" customHeight="1" x14ac:dyDescent="0.25">
      <c r="A293" s="9" t="s">
        <v>76</v>
      </c>
      <c r="B293" s="93" t="s">
        <v>793</v>
      </c>
      <c r="C293" s="93"/>
      <c r="D293" s="94">
        <f t="shared" si="5"/>
        <v>1</v>
      </c>
      <c r="E293" s="94"/>
      <c r="F293" s="95" t="s">
        <v>29</v>
      </c>
      <c r="G293" s="95"/>
      <c r="H293" s="96">
        <v>42545</v>
      </c>
      <c r="I293" s="96"/>
      <c r="J293" s="96">
        <v>42545</v>
      </c>
      <c r="K293" s="96"/>
      <c r="L293" s="82" t="s">
        <v>648</v>
      </c>
      <c r="M293" s="82"/>
      <c r="N293" s="97">
        <v>188</v>
      </c>
      <c r="O293" s="97"/>
    </row>
    <row r="294" spans="1:15" ht="45" customHeight="1" x14ac:dyDescent="0.25">
      <c r="A294" s="9" t="s">
        <v>76</v>
      </c>
      <c r="B294" s="93" t="s">
        <v>794</v>
      </c>
      <c r="C294" s="93"/>
      <c r="D294" s="94">
        <f t="shared" si="5"/>
        <v>1</v>
      </c>
      <c r="E294" s="94"/>
      <c r="F294" s="95" t="s">
        <v>29</v>
      </c>
      <c r="G294" s="95"/>
      <c r="H294" s="96">
        <v>42544</v>
      </c>
      <c r="I294" s="96"/>
      <c r="J294" s="96">
        <v>42544</v>
      </c>
      <c r="K294" s="96"/>
      <c r="L294" s="82" t="s">
        <v>648</v>
      </c>
      <c r="M294" s="82"/>
      <c r="N294" s="97">
        <v>188</v>
      </c>
      <c r="O294" s="97"/>
    </row>
    <row r="295" spans="1:15" ht="45" customHeight="1" x14ac:dyDescent="0.25">
      <c r="A295" s="9" t="s">
        <v>76</v>
      </c>
      <c r="B295" s="93" t="s">
        <v>795</v>
      </c>
      <c r="C295" s="93"/>
      <c r="D295" s="94">
        <f t="shared" si="5"/>
        <v>1</v>
      </c>
      <c r="E295" s="94"/>
      <c r="F295" s="95" t="s">
        <v>12</v>
      </c>
      <c r="G295" s="95"/>
      <c r="H295" s="96">
        <v>42542</v>
      </c>
      <c r="I295" s="96"/>
      <c r="J295" s="96">
        <v>42542</v>
      </c>
      <c r="K295" s="96"/>
      <c r="L295" s="82" t="s">
        <v>648</v>
      </c>
      <c r="M295" s="82"/>
      <c r="N295" s="97">
        <v>1080</v>
      </c>
      <c r="O295" s="97"/>
    </row>
    <row r="296" spans="1:15" ht="45" customHeight="1" x14ac:dyDescent="0.25">
      <c r="A296" s="9" t="s">
        <v>76</v>
      </c>
      <c r="B296" s="93" t="s">
        <v>796</v>
      </c>
      <c r="C296" s="93"/>
      <c r="D296" s="94">
        <f t="shared" si="5"/>
        <v>1</v>
      </c>
      <c r="E296" s="94"/>
      <c r="F296" s="95" t="s">
        <v>29</v>
      </c>
      <c r="G296" s="95"/>
      <c r="H296" s="96">
        <v>42537</v>
      </c>
      <c r="I296" s="96"/>
      <c r="J296" s="96">
        <v>42537</v>
      </c>
      <c r="K296" s="96"/>
      <c r="L296" s="82" t="s">
        <v>648</v>
      </c>
      <c r="M296" s="82"/>
      <c r="N296" s="97">
        <v>188</v>
      </c>
      <c r="O296" s="97"/>
    </row>
    <row r="297" spans="1:15" ht="45" customHeight="1" x14ac:dyDescent="0.25">
      <c r="A297" s="9" t="s">
        <v>76</v>
      </c>
      <c r="B297" s="93" t="s">
        <v>792</v>
      </c>
      <c r="C297" s="93"/>
      <c r="D297" s="94">
        <f t="shared" si="5"/>
        <v>1</v>
      </c>
      <c r="E297" s="94"/>
      <c r="F297" s="95" t="s">
        <v>29</v>
      </c>
      <c r="G297" s="95"/>
      <c r="H297" s="96">
        <v>42543</v>
      </c>
      <c r="I297" s="96"/>
      <c r="J297" s="96">
        <v>42543</v>
      </c>
      <c r="K297" s="96"/>
      <c r="L297" s="82" t="s">
        <v>648</v>
      </c>
      <c r="M297" s="82"/>
      <c r="N297" s="97">
        <v>1194.4000000000001</v>
      </c>
      <c r="O297" s="97"/>
    </row>
    <row r="298" spans="1:15" ht="45" customHeight="1" x14ac:dyDescent="0.25">
      <c r="A298" s="9" t="s">
        <v>76</v>
      </c>
      <c r="B298" s="93" t="s">
        <v>793</v>
      </c>
      <c r="C298" s="93"/>
      <c r="D298" s="94">
        <f t="shared" si="5"/>
        <v>1</v>
      </c>
      <c r="E298" s="94"/>
      <c r="F298" s="95" t="s">
        <v>29</v>
      </c>
      <c r="G298" s="95"/>
      <c r="H298" s="96">
        <v>42545</v>
      </c>
      <c r="I298" s="96"/>
      <c r="J298" s="96">
        <v>42545</v>
      </c>
      <c r="K298" s="96"/>
      <c r="L298" s="82" t="s">
        <v>648</v>
      </c>
      <c r="M298" s="82"/>
      <c r="N298" s="97">
        <v>1093.03</v>
      </c>
      <c r="O298" s="97"/>
    </row>
    <row r="299" spans="1:15" ht="45" customHeight="1" x14ac:dyDescent="0.25">
      <c r="A299" s="9" t="s">
        <v>76</v>
      </c>
      <c r="B299" s="93" t="s">
        <v>794</v>
      </c>
      <c r="C299" s="93"/>
      <c r="D299" s="94">
        <f t="shared" si="5"/>
        <v>1</v>
      </c>
      <c r="E299" s="94"/>
      <c r="F299" s="95" t="s">
        <v>29</v>
      </c>
      <c r="G299" s="95"/>
      <c r="H299" s="96">
        <v>42544</v>
      </c>
      <c r="I299" s="96"/>
      <c r="J299" s="96">
        <v>42544</v>
      </c>
      <c r="K299" s="96"/>
      <c r="L299" s="82" t="s">
        <v>648</v>
      </c>
      <c r="M299" s="82"/>
      <c r="N299" s="97">
        <v>1002</v>
      </c>
      <c r="O299" s="97"/>
    </row>
    <row r="300" spans="1:15" ht="45" customHeight="1" x14ac:dyDescent="0.25">
      <c r="A300" s="9" t="s">
        <v>76</v>
      </c>
      <c r="B300" s="93" t="s">
        <v>795</v>
      </c>
      <c r="C300" s="93"/>
      <c r="D300" s="94">
        <f t="shared" si="5"/>
        <v>1</v>
      </c>
      <c r="E300" s="94"/>
      <c r="F300" s="95" t="s">
        <v>12</v>
      </c>
      <c r="G300" s="95"/>
      <c r="H300" s="96">
        <v>42542</v>
      </c>
      <c r="I300" s="96"/>
      <c r="J300" s="96">
        <v>42542</v>
      </c>
      <c r="K300" s="96"/>
      <c r="L300" s="82" t="s">
        <v>648</v>
      </c>
      <c r="M300" s="82"/>
      <c r="N300" s="97">
        <v>148</v>
      </c>
      <c r="O300" s="97"/>
    </row>
    <row r="301" spans="1:15" ht="45" customHeight="1" x14ac:dyDescent="0.25">
      <c r="A301" s="9" t="s">
        <v>76</v>
      </c>
      <c r="B301" s="93" t="s">
        <v>796</v>
      </c>
      <c r="C301" s="93"/>
      <c r="D301" s="94">
        <f t="shared" si="5"/>
        <v>1</v>
      </c>
      <c r="E301" s="94"/>
      <c r="F301" s="95" t="s">
        <v>29</v>
      </c>
      <c r="G301" s="95"/>
      <c r="H301" s="96">
        <v>42537</v>
      </c>
      <c r="I301" s="96"/>
      <c r="J301" s="96">
        <v>42537</v>
      </c>
      <c r="K301" s="96"/>
      <c r="L301" s="82" t="s">
        <v>648</v>
      </c>
      <c r="M301" s="82"/>
      <c r="N301" s="97">
        <v>771</v>
      </c>
      <c r="O301" s="97"/>
    </row>
    <row r="302" spans="1:15" ht="45" customHeight="1" x14ac:dyDescent="0.25">
      <c r="A302" s="9" t="s">
        <v>76</v>
      </c>
      <c r="B302" s="93" t="s">
        <v>14</v>
      </c>
      <c r="C302" s="93"/>
      <c r="D302" s="94">
        <f t="shared" si="5"/>
        <v>1</v>
      </c>
      <c r="E302" s="94"/>
      <c r="F302" s="95" t="s">
        <v>15</v>
      </c>
      <c r="G302" s="95"/>
      <c r="H302" s="96">
        <v>42537</v>
      </c>
      <c r="I302" s="96"/>
      <c r="J302" s="96">
        <v>42537</v>
      </c>
      <c r="K302" s="96"/>
      <c r="L302" s="82" t="s">
        <v>648</v>
      </c>
      <c r="M302" s="82"/>
      <c r="N302" s="97">
        <v>581</v>
      </c>
      <c r="O302" s="97"/>
    </row>
    <row r="303" spans="1:15" ht="45" customHeight="1" x14ac:dyDescent="0.25">
      <c r="A303" s="9" t="s">
        <v>76</v>
      </c>
      <c r="B303" s="93" t="s">
        <v>797</v>
      </c>
      <c r="C303" s="93"/>
      <c r="D303" s="94">
        <f t="shared" si="5"/>
        <v>1</v>
      </c>
      <c r="E303" s="94"/>
      <c r="F303" s="95" t="s">
        <v>12</v>
      </c>
      <c r="G303" s="95"/>
      <c r="H303" s="96">
        <v>42471</v>
      </c>
      <c r="I303" s="96"/>
      <c r="J303" s="96">
        <v>42471</v>
      </c>
      <c r="K303" s="96"/>
      <c r="L303" s="82" t="s">
        <v>648</v>
      </c>
      <c r="M303" s="82"/>
      <c r="N303" s="97">
        <v>2577</v>
      </c>
      <c r="O303" s="97"/>
    </row>
    <row r="304" spans="1:15" ht="45" customHeight="1" x14ac:dyDescent="0.25">
      <c r="A304" s="9" t="s">
        <v>76</v>
      </c>
      <c r="B304" s="93" t="s">
        <v>798</v>
      </c>
      <c r="C304" s="93"/>
      <c r="D304" s="94">
        <f t="shared" si="5"/>
        <v>1</v>
      </c>
      <c r="E304" s="94"/>
      <c r="F304" s="95" t="s">
        <v>15</v>
      </c>
      <c r="G304" s="95"/>
      <c r="H304" s="96">
        <v>42572</v>
      </c>
      <c r="I304" s="96"/>
      <c r="J304" s="96">
        <v>42573</v>
      </c>
      <c r="K304" s="96"/>
      <c r="L304" s="82" t="s">
        <v>648</v>
      </c>
      <c r="M304" s="82"/>
      <c r="N304" s="97">
        <v>595</v>
      </c>
      <c r="O304" s="97"/>
    </row>
    <row r="305" spans="1:15" ht="45" customHeight="1" x14ac:dyDescent="0.25">
      <c r="A305" s="9" t="s">
        <v>76</v>
      </c>
      <c r="B305" s="93" t="s">
        <v>799</v>
      </c>
      <c r="C305" s="93"/>
      <c r="D305" s="94">
        <f t="shared" si="5"/>
        <v>1</v>
      </c>
      <c r="E305" s="94"/>
      <c r="F305" s="95" t="s">
        <v>15</v>
      </c>
      <c r="G305" s="95"/>
      <c r="H305" s="96">
        <v>42569</v>
      </c>
      <c r="I305" s="96"/>
      <c r="J305" s="96">
        <v>42571</v>
      </c>
      <c r="K305" s="96"/>
      <c r="L305" s="82" t="s">
        <v>648</v>
      </c>
      <c r="M305" s="82"/>
      <c r="N305" s="97">
        <v>545</v>
      </c>
      <c r="O305" s="97"/>
    </row>
    <row r="306" spans="1:15" ht="45" customHeight="1" x14ac:dyDescent="0.25">
      <c r="A306" s="9" t="s">
        <v>76</v>
      </c>
      <c r="B306" s="93" t="s">
        <v>800</v>
      </c>
      <c r="C306" s="93"/>
      <c r="D306" s="94">
        <f t="shared" si="5"/>
        <v>1</v>
      </c>
      <c r="E306" s="94"/>
      <c r="F306" s="95" t="s">
        <v>15</v>
      </c>
      <c r="G306" s="95"/>
      <c r="H306" s="96">
        <v>42562</v>
      </c>
      <c r="I306" s="96"/>
      <c r="J306" s="96">
        <v>42563</v>
      </c>
      <c r="K306" s="96"/>
      <c r="L306" s="82" t="s">
        <v>648</v>
      </c>
      <c r="M306" s="82"/>
      <c r="N306" s="97">
        <v>580</v>
      </c>
      <c r="O306" s="97"/>
    </row>
    <row r="307" spans="1:15" ht="45" customHeight="1" x14ac:dyDescent="0.25">
      <c r="A307" s="9" t="s">
        <v>76</v>
      </c>
      <c r="B307" s="93" t="s">
        <v>800</v>
      </c>
      <c r="C307" s="93"/>
      <c r="D307" s="94">
        <f t="shared" si="5"/>
        <v>1</v>
      </c>
      <c r="E307" s="94"/>
      <c r="F307" s="95" t="s">
        <v>15</v>
      </c>
      <c r="G307" s="95"/>
      <c r="H307" s="96">
        <v>42558</v>
      </c>
      <c r="I307" s="96"/>
      <c r="J307" s="96">
        <v>42559</v>
      </c>
      <c r="K307" s="96"/>
      <c r="L307" s="82" t="s">
        <v>648</v>
      </c>
      <c r="M307" s="82"/>
      <c r="N307" s="97">
        <v>320</v>
      </c>
      <c r="O307" s="97"/>
    </row>
    <row r="308" spans="1:15" ht="45" customHeight="1" x14ac:dyDescent="0.25">
      <c r="A308" s="9" t="s">
        <v>76</v>
      </c>
      <c r="B308" s="93" t="s">
        <v>801</v>
      </c>
      <c r="C308" s="93"/>
      <c r="D308" s="94">
        <f t="shared" si="5"/>
        <v>1</v>
      </c>
      <c r="E308" s="94"/>
      <c r="F308" s="95" t="s">
        <v>15</v>
      </c>
      <c r="G308" s="95"/>
      <c r="H308" s="96">
        <v>42555</v>
      </c>
      <c r="I308" s="96"/>
      <c r="J308" s="96">
        <v>42557</v>
      </c>
      <c r="K308" s="96"/>
      <c r="L308" s="82" t="s">
        <v>648</v>
      </c>
      <c r="M308" s="82"/>
      <c r="N308" s="97">
        <v>615</v>
      </c>
      <c r="O308" s="97"/>
    </row>
    <row r="309" spans="1:15" ht="45" customHeight="1" x14ac:dyDescent="0.25">
      <c r="A309" s="9" t="s">
        <v>76</v>
      </c>
      <c r="B309" s="93" t="s">
        <v>14</v>
      </c>
      <c r="C309" s="93"/>
      <c r="D309" s="94">
        <f t="shared" si="5"/>
        <v>1</v>
      </c>
      <c r="E309" s="94"/>
      <c r="F309" s="95" t="s">
        <v>15</v>
      </c>
      <c r="G309" s="95"/>
      <c r="H309" s="96">
        <v>42555</v>
      </c>
      <c r="I309" s="96"/>
      <c r="J309" s="96">
        <v>42555</v>
      </c>
      <c r="K309" s="96"/>
      <c r="L309" s="82" t="s">
        <v>648</v>
      </c>
      <c r="M309" s="82"/>
      <c r="N309" s="97">
        <v>1490</v>
      </c>
      <c r="O309" s="97"/>
    </row>
    <row r="310" spans="1:15" ht="45" customHeight="1" x14ac:dyDescent="0.25">
      <c r="A310" s="9" t="s">
        <v>76</v>
      </c>
      <c r="B310" s="93" t="s">
        <v>802</v>
      </c>
      <c r="C310" s="93"/>
      <c r="D310" s="94">
        <f t="shared" si="5"/>
        <v>1</v>
      </c>
      <c r="E310" s="94"/>
      <c r="F310" s="95" t="s">
        <v>29</v>
      </c>
      <c r="G310" s="95"/>
      <c r="H310" s="96">
        <v>42583</v>
      </c>
      <c r="I310" s="96"/>
      <c r="J310" s="96">
        <v>42583</v>
      </c>
      <c r="K310" s="96"/>
      <c r="L310" s="82" t="s">
        <v>648</v>
      </c>
      <c r="M310" s="82"/>
      <c r="N310" s="97">
        <v>448</v>
      </c>
      <c r="O310" s="97"/>
    </row>
    <row r="311" spans="1:15" ht="45" customHeight="1" x14ac:dyDescent="0.25">
      <c r="A311" s="9" t="s">
        <v>76</v>
      </c>
      <c r="B311" s="93" t="s">
        <v>802</v>
      </c>
      <c r="C311" s="93"/>
      <c r="D311" s="94">
        <f t="shared" si="5"/>
        <v>1</v>
      </c>
      <c r="E311" s="94"/>
      <c r="F311" s="95" t="s">
        <v>29</v>
      </c>
      <c r="G311" s="95"/>
      <c r="H311" s="96">
        <v>42583</v>
      </c>
      <c r="I311" s="96"/>
      <c r="J311" s="96">
        <v>42583</v>
      </c>
      <c r="K311" s="96"/>
      <c r="L311" s="82" t="s">
        <v>648</v>
      </c>
      <c r="M311" s="82"/>
      <c r="N311" s="97">
        <v>520</v>
      </c>
      <c r="O311" s="97"/>
    </row>
    <row r="312" spans="1:15" ht="45" customHeight="1" x14ac:dyDescent="0.25">
      <c r="A312" s="9" t="s">
        <v>76</v>
      </c>
      <c r="B312" s="93" t="s">
        <v>14</v>
      </c>
      <c r="C312" s="93"/>
      <c r="D312" s="94">
        <f t="shared" si="5"/>
        <v>1</v>
      </c>
      <c r="E312" s="94"/>
      <c r="F312" s="95" t="s">
        <v>15</v>
      </c>
      <c r="G312" s="95"/>
      <c r="H312" s="96">
        <v>42583</v>
      </c>
      <c r="I312" s="96"/>
      <c r="J312" s="96">
        <v>42583</v>
      </c>
      <c r="K312" s="96"/>
      <c r="L312" s="82" t="s">
        <v>648</v>
      </c>
      <c r="M312" s="82"/>
      <c r="N312" s="97">
        <v>2225</v>
      </c>
      <c r="O312" s="97"/>
    </row>
    <row r="313" spans="1:15" ht="45" customHeight="1" x14ac:dyDescent="0.25">
      <c r="A313" s="9" t="s">
        <v>76</v>
      </c>
      <c r="B313" s="93" t="s">
        <v>803</v>
      </c>
      <c r="C313" s="93"/>
      <c r="D313" s="94">
        <f t="shared" si="5"/>
        <v>1</v>
      </c>
      <c r="E313" s="94"/>
      <c r="F313" s="95" t="s">
        <v>29</v>
      </c>
      <c r="G313" s="95"/>
      <c r="H313" s="96">
        <v>42558</v>
      </c>
      <c r="I313" s="96"/>
      <c r="J313" s="96">
        <v>42558</v>
      </c>
      <c r="K313" s="96"/>
      <c r="L313" s="82" t="s">
        <v>648</v>
      </c>
      <c r="M313" s="82"/>
      <c r="N313" s="97">
        <v>688</v>
      </c>
      <c r="O313" s="97"/>
    </row>
    <row r="314" spans="1:15" ht="45" customHeight="1" x14ac:dyDescent="0.25">
      <c r="A314" s="9" t="s">
        <v>76</v>
      </c>
      <c r="B314" s="93" t="s">
        <v>803</v>
      </c>
      <c r="C314" s="93"/>
      <c r="D314" s="94">
        <f t="shared" si="5"/>
        <v>1</v>
      </c>
      <c r="E314" s="94"/>
      <c r="F314" s="95" t="s">
        <v>29</v>
      </c>
      <c r="G314" s="95"/>
      <c r="H314" s="96">
        <v>42558</v>
      </c>
      <c r="I314" s="96"/>
      <c r="J314" s="96">
        <v>42558</v>
      </c>
      <c r="K314" s="96"/>
      <c r="L314" s="82" t="s">
        <v>648</v>
      </c>
      <c r="M314" s="82"/>
      <c r="N314" s="97">
        <v>733</v>
      </c>
      <c r="O314" s="97"/>
    </row>
    <row r="315" spans="1:15" ht="45" customHeight="1" x14ac:dyDescent="0.25">
      <c r="A315" s="9" t="s">
        <v>76</v>
      </c>
      <c r="B315" s="93" t="s">
        <v>14</v>
      </c>
      <c r="C315" s="93"/>
      <c r="D315" s="94">
        <f t="shared" si="5"/>
        <v>1</v>
      </c>
      <c r="E315" s="94"/>
      <c r="F315" s="95" t="s">
        <v>15</v>
      </c>
      <c r="G315" s="95"/>
      <c r="H315" s="96">
        <v>42558</v>
      </c>
      <c r="I315" s="96"/>
      <c r="J315" s="96">
        <v>42558</v>
      </c>
      <c r="K315" s="96"/>
      <c r="L315" s="82" t="s">
        <v>648</v>
      </c>
      <c r="M315" s="82"/>
      <c r="N315" s="97">
        <v>19</v>
      </c>
      <c r="O315" s="97"/>
    </row>
    <row r="316" spans="1:15" ht="45" customHeight="1" x14ac:dyDescent="0.25">
      <c r="A316" s="9" t="s">
        <v>76</v>
      </c>
      <c r="B316" s="93" t="s">
        <v>14</v>
      </c>
      <c r="C316" s="93"/>
      <c r="D316" s="94">
        <f t="shared" si="5"/>
        <v>1</v>
      </c>
      <c r="E316" s="94"/>
      <c r="F316" s="95" t="s">
        <v>15</v>
      </c>
      <c r="G316" s="95"/>
      <c r="H316" s="96">
        <v>42509</v>
      </c>
      <c r="I316" s="96"/>
      <c r="J316" s="96">
        <v>42509</v>
      </c>
      <c r="K316" s="96"/>
      <c r="L316" s="82" t="s">
        <v>648</v>
      </c>
      <c r="M316" s="82"/>
      <c r="N316" s="97">
        <v>480</v>
      </c>
      <c r="O316" s="97"/>
    </row>
    <row r="317" spans="1:15" ht="45" customHeight="1" x14ac:dyDescent="0.25">
      <c r="A317" s="9" t="s">
        <v>76</v>
      </c>
      <c r="B317" s="93" t="s">
        <v>804</v>
      </c>
      <c r="C317" s="93"/>
      <c r="D317" s="94">
        <f t="shared" si="5"/>
        <v>1</v>
      </c>
      <c r="E317" s="94"/>
      <c r="F317" s="95" t="s">
        <v>29</v>
      </c>
      <c r="G317" s="95"/>
      <c r="H317" s="96">
        <v>42564</v>
      </c>
      <c r="I317" s="96"/>
      <c r="J317" s="96">
        <v>42564</v>
      </c>
      <c r="K317" s="96"/>
      <c r="L317" s="82" t="s">
        <v>648</v>
      </c>
      <c r="M317" s="82"/>
      <c r="N317" s="97">
        <v>538</v>
      </c>
      <c r="O317" s="97"/>
    </row>
    <row r="318" spans="1:15" ht="45" customHeight="1" x14ac:dyDescent="0.25">
      <c r="A318" s="9" t="s">
        <v>76</v>
      </c>
      <c r="B318" s="93" t="s">
        <v>805</v>
      </c>
      <c r="C318" s="93"/>
      <c r="D318" s="94">
        <f t="shared" si="5"/>
        <v>1</v>
      </c>
      <c r="E318" s="94"/>
      <c r="F318" s="95" t="s">
        <v>29</v>
      </c>
      <c r="G318" s="95"/>
      <c r="H318" s="96">
        <v>42569</v>
      </c>
      <c r="I318" s="96"/>
      <c r="J318" s="96">
        <v>42569</v>
      </c>
      <c r="K318" s="96"/>
      <c r="L318" s="82" t="s">
        <v>648</v>
      </c>
      <c r="M318" s="82"/>
      <c r="N318" s="97">
        <v>688</v>
      </c>
      <c r="O318" s="97"/>
    </row>
    <row r="319" spans="1:15" ht="45" customHeight="1" x14ac:dyDescent="0.25">
      <c r="A319" s="9" t="s">
        <v>76</v>
      </c>
      <c r="B319" s="93" t="s">
        <v>806</v>
      </c>
      <c r="C319" s="93"/>
      <c r="D319" s="94">
        <f t="shared" si="5"/>
        <v>1</v>
      </c>
      <c r="E319" s="94"/>
      <c r="F319" s="95" t="s">
        <v>29</v>
      </c>
      <c r="G319" s="95"/>
      <c r="H319" s="96">
        <v>42545</v>
      </c>
      <c r="I319" s="96"/>
      <c r="J319" s="96">
        <v>42545</v>
      </c>
      <c r="K319" s="96"/>
      <c r="L319" s="82" t="s">
        <v>648</v>
      </c>
      <c r="M319" s="82"/>
      <c r="N319" s="97">
        <v>353</v>
      </c>
      <c r="O319" s="97"/>
    </row>
    <row r="320" spans="1:15" ht="45" customHeight="1" x14ac:dyDescent="0.25">
      <c r="A320" s="9" t="s">
        <v>76</v>
      </c>
      <c r="B320" s="93" t="s">
        <v>807</v>
      </c>
      <c r="C320" s="93"/>
      <c r="D320" s="94">
        <f t="shared" si="5"/>
        <v>1</v>
      </c>
      <c r="E320" s="94"/>
      <c r="F320" s="95" t="s">
        <v>12</v>
      </c>
      <c r="G320" s="95"/>
      <c r="H320" s="96">
        <v>42572</v>
      </c>
      <c r="I320" s="96"/>
      <c r="J320" s="96">
        <v>42572</v>
      </c>
      <c r="K320" s="96"/>
      <c r="L320" s="82" t="s">
        <v>648</v>
      </c>
      <c r="M320" s="82"/>
      <c r="N320" s="97">
        <v>510</v>
      </c>
      <c r="O320" s="97"/>
    </row>
    <row r="321" spans="1:15" ht="45" customHeight="1" x14ac:dyDescent="0.25">
      <c r="A321" s="9" t="s">
        <v>76</v>
      </c>
      <c r="B321" s="93" t="s">
        <v>808</v>
      </c>
      <c r="C321" s="93"/>
      <c r="D321" s="94">
        <f t="shared" si="5"/>
        <v>1</v>
      </c>
      <c r="E321" s="94"/>
      <c r="F321" s="95" t="s">
        <v>29</v>
      </c>
      <c r="G321" s="95"/>
      <c r="H321" s="96">
        <v>42565</v>
      </c>
      <c r="I321" s="96"/>
      <c r="J321" s="96">
        <v>42565</v>
      </c>
      <c r="K321" s="96"/>
      <c r="L321" s="82" t="s">
        <v>648</v>
      </c>
      <c r="M321" s="82"/>
      <c r="N321" s="97">
        <v>188</v>
      </c>
      <c r="O321" s="97"/>
    </row>
    <row r="322" spans="1:15" ht="45" customHeight="1" x14ac:dyDescent="0.25">
      <c r="A322" s="9" t="s">
        <v>76</v>
      </c>
      <c r="B322" s="93" t="s">
        <v>808</v>
      </c>
      <c r="C322" s="93"/>
      <c r="D322" s="94">
        <f t="shared" si="5"/>
        <v>1</v>
      </c>
      <c r="E322" s="94"/>
      <c r="F322" s="95" t="s">
        <v>29</v>
      </c>
      <c r="G322" s="95"/>
      <c r="H322" s="96">
        <v>42565</v>
      </c>
      <c r="I322" s="96"/>
      <c r="J322" s="96">
        <v>42565</v>
      </c>
      <c r="K322" s="96"/>
      <c r="L322" s="82" t="s">
        <v>648</v>
      </c>
      <c r="M322" s="82"/>
      <c r="N322" s="97">
        <v>500</v>
      </c>
      <c r="O322" s="97"/>
    </row>
    <row r="323" spans="1:15" ht="45" customHeight="1" x14ac:dyDescent="0.25">
      <c r="A323" s="9" t="s">
        <v>76</v>
      </c>
      <c r="B323" s="93" t="s">
        <v>809</v>
      </c>
      <c r="C323" s="93"/>
      <c r="D323" s="94">
        <f t="shared" si="5"/>
        <v>1</v>
      </c>
      <c r="E323" s="94"/>
      <c r="F323" s="95" t="s">
        <v>12</v>
      </c>
      <c r="G323" s="95"/>
      <c r="H323" s="96">
        <v>42566</v>
      </c>
      <c r="I323" s="96"/>
      <c r="J323" s="96">
        <v>42566</v>
      </c>
      <c r="K323" s="96"/>
      <c r="L323" s="82" t="s">
        <v>648</v>
      </c>
      <c r="M323" s="82"/>
      <c r="N323" s="97">
        <v>210</v>
      </c>
      <c r="O323" s="97"/>
    </row>
    <row r="324" spans="1:15" ht="45" customHeight="1" x14ac:dyDescent="0.25">
      <c r="A324" s="9" t="s">
        <v>76</v>
      </c>
      <c r="B324" s="93" t="s">
        <v>804</v>
      </c>
      <c r="C324" s="93"/>
      <c r="D324" s="94">
        <f t="shared" si="5"/>
        <v>1</v>
      </c>
      <c r="E324" s="94"/>
      <c r="F324" s="95" t="s">
        <v>29</v>
      </c>
      <c r="G324" s="95"/>
      <c r="H324" s="96">
        <v>42564</v>
      </c>
      <c r="I324" s="96"/>
      <c r="J324" s="96">
        <v>42564</v>
      </c>
      <c r="K324" s="96"/>
      <c r="L324" s="82" t="s">
        <v>648</v>
      </c>
      <c r="M324" s="82"/>
      <c r="N324" s="97">
        <v>292</v>
      </c>
      <c r="O324" s="97"/>
    </row>
    <row r="325" spans="1:15" ht="45" customHeight="1" x14ac:dyDescent="0.25">
      <c r="A325" s="9" t="s">
        <v>76</v>
      </c>
      <c r="B325" s="93" t="s">
        <v>807</v>
      </c>
      <c r="C325" s="93"/>
      <c r="D325" s="94">
        <f t="shared" si="5"/>
        <v>1</v>
      </c>
      <c r="E325" s="94"/>
      <c r="F325" s="95" t="s">
        <v>12</v>
      </c>
      <c r="G325" s="95"/>
      <c r="H325" s="96">
        <v>42572</v>
      </c>
      <c r="I325" s="96"/>
      <c r="J325" s="96">
        <v>42572</v>
      </c>
      <c r="K325" s="96"/>
      <c r="L325" s="82" t="s">
        <v>648</v>
      </c>
      <c r="M325" s="82"/>
      <c r="N325" s="97">
        <v>1254</v>
      </c>
      <c r="O325" s="97"/>
    </row>
    <row r="326" spans="1:15" ht="45" customHeight="1" x14ac:dyDescent="0.25">
      <c r="A326" s="9" t="s">
        <v>76</v>
      </c>
      <c r="B326" s="93" t="s">
        <v>808</v>
      </c>
      <c r="C326" s="93"/>
      <c r="D326" s="94">
        <f t="shared" si="5"/>
        <v>1</v>
      </c>
      <c r="E326" s="94"/>
      <c r="F326" s="95" t="s">
        <v>29</v>
      </c>
      <c r="G326" s="95"/>
      <c r="H326" s="96">
        <v>42565</v>
      </c>
      <c r="I326" s="96"/>
      <c r="J326" s="96">
        <v>42565</v>
      </c>
      <c r="K326" s="96"/>
      <c r="L326" s="82" t="s">
        <v>648</v>
      </c>
      <c r="M326" s="82"/>
      <c r="N326" s="97">
        <v>535</v>
      </c>
      <c r="O326" s="97"/>
    </row>
    <row r="327" spans="1:15" ht="45" customHeight="1" x14ac:dyDescent="0.25">
      <c r="A327" s="9" t="s">
        <v>76</v>
      </c>
      <c r="B327" s="93" t="s">
        <v>14</v>
      </c>
      <c r="C327" s="93"/>
      <c r="D327" s="94">
        <f t="shared" si="5"/>
        <v>1</v>
      </c>
      <c r="E327" s="94"/>
      <c r="F327" s="95" t="s">
        <v>15</v>
      </c>
      <c r="G327" s="95"/>
      <c r="H327" s="96">
        <v>42565</v>
      </c>
      <c r="I327" s="96"/>
      <c r="J327" s="96">
        <v>42565</v>
      </c>
      <c r="K327" s="96"/>
      <c r="L327" s="82" t="s">
        <v>648</v>
      </c>
      <c r="M327" s="82"/>
      <c r="N327" s="97">
        <v>1110</v>
      </c>
      <c r="O327" s="97"/>
    </row>
    <row r="328" spans="1:15" ht="45" customHeight="1" x14ac:dyDescent="0.25">
      <c r="A328" s="9" t="s">
        <v>76</v>
      </c>
      <c r="B328" s="93" t="s">
        <v>810</v>
      </c>
      <c r="C328" s="93"/>
      <c r="D328" s="94">
        <f t="shared" si="5"/>
        <v>1</v>
      </c>
      <c r="E328" s="94"/>
      <c r="F328" s="95" t="s">
        <v>29</v>
      </c>
      <c r="G328" s="95"/>
      <c r="H328" s="96">
        <v>42563</v>
      </c>
      <c r="I328" s="96"/>
      <c r="J328" s="96">
        <v>42563</v>
      </c>
      <c r="K328" s="96"/>
      <c r="L328" s="82" t="s">
        <v>648</v>
      </c>
      <c r="M328" s="82"/>
      <c r="N328" s="97">
        <v>590</v>
      </c>
      <c r="O328" s="97"/>
    </row>
    <row r="329" spans="1:15" ht="45" customHeight="1" x14ac:dyDescent="0.25">
      <c r="A329" s="9" t="s">
        <v>76</v>
      </c>
      <c r="B329" s="93" t="s">
        <v>811</v>
      </c>
      <c r="C329" s="93"/>
      <c r="D329" s="94">
        <f t="shared" si="5"/>
        <v>1</v>
      </c>
      <c r="E329" s="94"/>
      <c r="F329" s="95" t="s">
        <v>29</v>
      </c>
      <c r="G329" s="95"/>
      <c r="H329" s="96">
        <v>42561</v>
      </c>
      <c r="I329" s="96"/>
      <c r="J329" s="96">
        <v>42562</v>
      </c>
      <c r="K329" s="96"/>
      <c r="L329" s="82" t="s">
        <v>648</v>
      </c>
      <c r="M329" s="82"/>
      <c r="N329" s="97">
        <v>264</v>
      </c>
      <c r="O329" s="97"/>
    </row>
    <row r="330" spans="1:15" ht="45" customHeight="1" x14ac:dyDescent="0.25">
      <c r="A330" s="9" t="s">
        <v>76</v>
      </c>
      <c r="B330" s="93" t="s">
        <v>811</v>
      </c>
      <c r="C330" s="93"/>
      <c r="D330" s="94">
        <f t="shared" ref="D330:D393" si="6">C330+1</f>
        <v>1</v>
      </c>
      <c r="E330" s="94"/>
      <c r="F330" s="95" t="s">
        <v>29</v>
      </c>
      <c r="G330" s="95"/>
      <c r="H330" s="96">
        <v>42561</v>
      </c>
      <c r="I330" s="96"/>
      <c r="J330" s="96">
        <v>42562</v>
      </c>
      <c r="K330" s="96"/>
      <c r="L330" s="82" t="s">
        <v>648</v>
      </c>
      <c r="M330" s="82"/>
      <c r="N330" s="97">
        <v>217</v>
      </c>
      <c r="O330" s="97"/>
    </row>
    <row r="331" spans="1:15" ht="45" customHeight="1" x14ac:dyDescent="0.25">
      <c r="A331" s="9" t="s">
        <v>76</v>
      </c>
      <c r="B331" s="93" t="s">
        <v>14</v>
      </c>
      <c r="C331" s="93"/>
      <c r="D331" s="94">
        <f t="shared" si="6"/>
        <v>1</v>
      </c>
      <c r="E331" s="94"/>
      <c r="F331" s="95" t="s">
        <v>15</v>
      </c>
      <c r="G331" s="95"/>
      <c r="H331" s="96">
        <v>42561</v>
      </c>
      <c r="I331" s="96"/>
      <c r="J331" s="96">
        <v>42562</v>
      </c>
      <c r="K331" s="96"/>
      <c r="L331" s="82" t="s">
        <v>648</v>
      </c>
      <c r="M331" s="82"/>
      <c r="N331" s="97">
        <v>705</v>
      </c>
      <c r="O331" s="97"/>
    </row>
    <row r="332" spans="1:15" ht="45" customHeight="1" x14ac:dyDescent="0.25">
      <c r="A332" s="9" t="s">
        <v>76</v>
      </c>
      <c r="B332" s="93" t="s">
        <v>812</v>
      </c>
      <c r="C332" s="93"/>
      <c r="D332" s="94">
        <f t="shared" si="6"/>
        <v>1</v>
      </c>
      <c r="E332" s="94"/>
      <c r="F332" s="95" t="s">
        <v>29</v>
      </c>
      <c r="G332" s="95"/>
      <c r="H332" s="96">
        <v>42548</v>
      </c>
      <c r="I332" s="96"/>
      <c r="J332" s="96">
        <v>42548</v>
      </c>
      <c r="K332" s="96"/>
      <c r="L332" s="82" t="s">
        <v>648</v>
      </c>
      <c r="M332" s="82"/>
      <c r="N332" s="97">
        <v>555</v>
      </c>
      <c r="O332" s="97"/>
    </row>
    <row r="333" spans="1:15" ht="45" customHeight="1" x14ac:dyDescent="0.25">
      <c r="A333" s="9" t="s">
        <v>76</v>
      </c>
      <c r="B333" s="93" t="s">
        <v>812</v>
      </c>
      <c r="C333" s="93"/>
      <c r="D333" s="94">
        <f t="shared" si="6"/>
        <v>1</v>
      </c>
      <c r="E333" s="94"/>
      <c r="F333" s="95" t="s">
        <v>29</v>
      </c>
      <c r="G333" s="95"/>
      <c r="H333" s="96">
        <v>42548</v>
      </c>
      <c r="I333" s="96"/>
      <c r="J333" s="96">
        <v>42548</v>
      </c>
      <c r="K333" s="96"/>
      <c r="L333" s="82" t="s">
        <v>648</v>
      </c>
      <c r="M333" s="82"/>
      <c r="N333" s="97">
        <v>519.03</v>
      </c>
      <c r="O333" s="97"/>
    </row>
    <row r="334" spans="1:15" ht="45" customHeight="1" x14ac:dyDescent="0.25">
      <c r="A334" s="9" t="s">
        <v>76</v>
      </c>
      <c r="B334" s="93" t="s">
        <v>334</v>
      </c>
      <c r="C334" s="93"/>
      <c r="D334" s="94">
        <f t="shared" si="6"/>
        <v>1</v>
      </c>
      <c r="E334" s="94"/>
      <c r="F334" s="95" t="s">
        <v>12</v>
      </c>
      <c r="G334" s="95"/>
      <c r="H334" s="96">
        <v>42566</v>
      </c>
      <c r="I334" s="96"/>
      <c r="J334" s="96">
        <v>42566</v>
      </c>
      <c r="K334" s="96"/>
      <c r="L334" s="82" t="s">
        <v>648</v>
      </c>
      <c r="M334" s="82"/>
      <c r="N334" s="97">
        <v>5902</v>
      </c>
      <c r="O334" s="97"/>
    </row>
    <row r="335" spans="1:15" ht="45" customHeight="1" x14ac:dyDescent="0.25">
      <c r="A335" s="9" t="s">
        <v>76</v>
      </c>
      <c r="B335" s="93" t="s">
        <v>14</v>
      </c>
      <c r="C335" s="93"/>
      <c r="D335" s="94">
        <f t="shared" si="6"/>
        <v>1</v>
      </c>
      <c r="E335" s="94"/>
      <c r="F335" s="95" t="s">
        <v>15</v>
      </c>
      <c r="G335" s="95"/>
      <c r="H335" s="96">
        <v>42601</v>
      </c>
      <c r="I335" s="96"/>
      <c r="J335" s="96">
        <v>42601</v>
      </c>
      <c r="K335" s="96"/>
      <c r="L335" s="82" t="s">
        <v>648</v>
      </c>
      <c r="M335" s="82"/>
      <c r="N335" s="97">
        <v>605</v>
      </c>
      <c r="O335" s="97"/>
    </row>
    <row r="336" spans="1:15" ht="45" customHeight="1" x14ac:dyDescent="0.25">
      <c r="A336" s="9" t="s">
        <v>76</v>
      </c>
      <c r="B336" s="93" t="s">
        <v>813</v>
      </c>
      <c r="C336" s="93"/>
      <c r="D336" s="94">
        <f t="shared" si="6"/>
        <v>1</v>
      </c>
      <c r="E336" s="94"/>
      <c r="F336" s="95" t="s">
        <v>12</v>
      </c>
      <c r="G336" s="95"/>
      <c r="H336" s="96">
        <v>42586</v>
      </c>
      <c r="I336" s="96"/>
      <c r="J336" s="96">
        <v>42586</v>
      </c>
      <c r="K336" s="96"/>
      <c r="L336" s="82" t="s">
        <v>648</v>
      </c>
      <c r="M336" s="82"/>
      <c r="N336" s="97">
        <v>300</v>
      </c>
      <c r="O336" s="97"/>
    </row>
    <row r="337" spans="1:15" ht="45" customHeight="1" x14ac:dyDescent="0.25">
      <c r="A337" s="9" t="s">
        <v>76</v>
      </c>
      <c r="B337" s="93" t="s">
        <v>814</v>
      </c>
      <c r="C337" s="93"/>
      <c r="D337" s="94">
        <f t="shared" si="6"/>
        <v>1</v>
      </c>
      <c r="E337" s="94"/>
      <c r="F337" s="95" t="s">
        <v>12</v>
      </c>
      <c r="G337" s="95"/>
      <c r="H337" s="96">
        <v>42586</v>
      </c>
      <c r="I337" s="96"/>
      <c r="J337" s="96">
        <v>42586</v>
      </c>
      <c r="K337" s="96"/>
      <c r="L337" s="82" t="s">
        <v>648</v>
      </c>
      <c r="M337" s="82"/>
      <c r="N337" s="97">
        <v>460</v>
      </c>
      <c r="O337" s="97"/>
    </row>
    <row r="338" spans="1:15" ht="45" customHeight="1" x14ac:dyDescent="0.25">
      <c r="A338" s="9" t="s">
        <v>76</v>
      </c>
      <c r="B338" s="93" t="s">
        <v>813</v>
      </c>
      <c r="C338" s="93"/>
      <c r="D338" s="94">
        <f t="shared" si="6"/>
        <v>1</v>
      </c>
      <c r="E338" s="94"/>
      <c r="F338" s="95" t="s">
        <v>12</v>
      </c>
      <c r="G338" s="95"/>
      <c r="H338" s="96">
        <v>42586</v>
      </c>
      <c r="I338" s="96"/>
      <c r="J338" s="96">
        <v>42586</v>
      </c>
      <c r="K338" s="96"/>
      <c r="L338" s="82" t="s">
        <v>648</v>
      </c>
      <c r="M338" s="82"/>
      <c r="N338" s="97">
        <v>1289</v>
      </c>
      <c r="O338" s="97"/>
    </row>
    <row r="339" spans="1:15" ht="45" customHeight="1" x14ac:dyDescent="0.25">
      <c r="A339" s="9" t="s">
        <v>76</v>
      </c>
      <c r="B339" s="93" t="s">
        <v>814</v>
      </c>
      <c r="C339" s="93"/>
      <c r="D339" s="94">
        <f t="shared" si="6"/>
        <v>1</v>
      </c>
      <c r="E339" s="94"/>
      <c r="F339" s="95" t="s">
        <v>12</v>
      </c>
      <c r="G339" s="95"/>
      <c r="H339" s="96">
        <v>42586</v>
      </c>
      <c r="I339" s="96"/>
      <c r="J339" s="96">
        <v>42586</v>
      </c>
      <c r="K339" s="96"/>
      <c r="L339" s="82" t="s">
        <v>648</v>
      </c>
      <c r="M339" s="82"/>
      <c r="N339" s="97">
        <v>1247</v>
      </c>
      <c r="O339" s="97"/>
    </row>
    <row r="340" spans="1:15" ht="45" customHeight="1" x14ac:dyDescent="0.25">
      <c r="A340" s="9" t="s">
        <v>76</v>
      </c>
      <c r="B340" s="93" t="s">
        <v>14</v>
      </c>
      <c r="C340" s="93"/>
      <c r="D340" s="94">
        <f t="shared" si="6"/>
        <v>1</v>
      </c>
      <c r="E340" s="94"/>
      <c r="F340" s="95" t="s">
        <v>15</v>
      </c>
      <c r="G340" s="95"/>
      <c r="H340" s="96">
        <v>42586</v>
      </c>
      <c r="I340" s="96"/>
      <c r="J340" s="96">
        <v>42586</v>
      </c>
      <c r="K340" s="96"/>
      <c r="L340" s="82" t="s">
        <v>648</v>
      </c>
      <c r="M340" s="82"/>
      <c r="N340" s="97">
        <v>80</v>
      </c>
      <c r="O340" s="97"/>
    </row>
    <row r="341" spans="1:15" ht="45" customHeight="1" x14ac:dyDescent="0.25">
      <c r="A341" s="9" t="s">
        <v>76</v>
      </c>
      <c r="B341" s="93" t="s">
        <v>815</v>
      </c>
      <c r="C341" s="93"/>
      <c r="D341" s="94">
        <f t="shared" si="6"/>
        <v>1</v>
      </c>
      <c r="E341" s="94"/>
      <c r="F341" s="95" t="s">
        <v>29</v>
      </c>
      <c r="G341" s="95"/>
      <c r="H341" s="96">
        <v>42592</v>
      </c>
      <c r="I341" s="96"/>
      <c r="J341" s="96">
        <v>42594</v>
      </c>
      <c r="K341" s="96"/>
      <c r="L341" s="82" t="s">
        <v>648</v>
      </c>
      <c r="M341" s="82"/>
      <c r="N341" s="97">
        <v>280</v>
      </c>
      <c r="O341" s="97"/>
    </row>
    <row r="342" spans="1:15" ht="45" customHeight="1" x14ac:dyDescent="0.25">
      <c r="A342" s="9" t="s">
        <v>76</v>
      </c>
      <c r="B342" s="93" t="s">
        <v>815</v>
      </c>
      <c r="C342" s="93"/>
      <c r="D342" s="94">
        <f t="shared" si="6"/>
        <v>1</v>
      </c>
      <c r="E342" s="94"/>
      <c r="F342" s="95" t="s">
        <v>29</v>
      </c>
      <c r="G342" s="95"/>
      <c r="H342" s="96">
        <v>42592</v>
      </c>
      <c r="I342" s="96"/>
      <c r="J342" s="96">
        <v>42594</v>
      </c>
      <c r="K342" s="96"/>
      <c r="L342" s="82" t="s">
        <v>648</v>
      </c>
      <c r="M342" s="82"/>
      <c r="N342" s="97">
        <v>1082.3900000000001</v>
      </c>
      <c r="O342" s="97"/>
    </row>
    <row r="343" spans="1:15" ht="45" customHeight="1" x14ac:dyDescent="0.25">
      <c r="A343" s="9" t="s">
        <v>76</v>
      </c>
      <c r="B343" s="93" t="s">
        <v>816</v>
      </c>
      <c r="C343" s="93"/>
      <c r="D343" s="94">
        <f t="shared" si="6"/>
        <v>1</v>
      </c>
      <c r="E343" s="94"/>
      <c r="F343" s="95" t="s">
        <v>12</v>
      </c>
      <c r="G343" s="95"/>
      <c r="H343" s="96">
        <v>42597</v>
      </c>
      <c r="I343" s="96"/>
      <c r="J343" s="96">
        <v>42597</v>
      </c>
      <c r="K343" s="96"/>
      <c r="L343" s="82" t="s">
        <v>648</v>
      </c>
      <c r="M343" s="82"/>
      <c r="N343" s="97">
        <v>940</v>
      </c>
      <c r="O343" s="97"/>
    </row>
    <row r="344" spans="1:15" ht="45" customHeight="1" x14ac:dyDescent="0.25">
      <c r="A344" s="9" t="s">
        <v>76</v>
      </c>
      <c r="B344" s="93" t="s">
        <v>815</v>
      </c>
      <c r="C344" s="93"/>
      <c r="D344" s="94">
        <f t="shared" si="6"/>
        <v>1</v>
      </c>
      <c r="E344" s="94"/>
      <c r="F344" s="95" t="s">
        <v>29</v>
      </c>
      <c r="G344" s="95"/>
      <c r="H344" s="96">
        <v>42592</v>
      </c>
      <c r="I344" s="96"/>
      <c r="J344" s="96">
        <v>42594</v>
      </c>
      <c r="K344" s="96"/>
      <c r="L344" s="82" t="s">
        <v>648</v>
      </c>
      <c r="M344" s="82"/>
      <c r="N344" s="97">
        <v>921</v>
      </c>
      <c r="O344" s="97"/>
    </row>
    <row r="345" spans="1:15" ht="45" customHeight="1" x14ac:dyDescent="0.25">
      <c r="A345" s="9" t="s">
        <v>76</v>
      </c>
      <c r="B345" s="93" t="s">
        <v>815</v>
      </c>
      <c r="C345" s="93"/>
      <c r="D345" s="94">
        <f t="shared" si="6"/>
        <v>1</v>
      </c>
      <c r="E345" s="94"/>
      <c r="F345" s="95" t="s">
        <v>29</v>
      </c>
      <c r="G345" s="95"/>
      <c r="H345" s="96">
        <v>42592</v>
      </c>
      <c r="I345" s="96"/>
      <c r="J345" s="96">
        <v>42594</v>
      </c>
      <c r="K345" s="96"/>
      <c r="L345" s="82" t="s">
        <v>648</v>
      </c>
      <c r="M345" s="82"/>
      <c r="N345" s="97">
        <v>677</v>
      </c>
      <c r="O345" s="97"/>
    </row>
    <row r="346" spans="1:15" ht="45" customHeight="1" x14ac:dyDescent="0.25">
      <c r="A346" s="9" t="s">
        <v>76</v>
      </c>
      <c r="B346" s="93" t="s">
        <v>816</v>
      </c>
      <c r="C346" s="93"/>
      <c r="D346" s="94">
        <f t="shared" si="6"/>
        <v>1</v>
      </c>
      <c r="E346" s="94"/>
      <c r="F346" s="95" t="s">
        <v>12</v>
      </c>
      <c r="G346" s="95"/>
      <c r="H346" s="96">
        <v>42597</v>
      </c>
      <c r="I346" s="96"/>
      <c r="J346" s="96">
        <v>42597</v>
      </c>
      <c r="K346" s="96"/>
      <c r="L346" s="82" t="s">
        <v>648</v>
      </c>
      <c r="M346" s="82"/>
      <c r="N346" s="97">
        <v>134</v>
      </c>
      <c r="O346" s="97"/>
    </row>
    <row r="347" spans="1:15" ht="45" customHeight="1" x14ac:dyDescent="0.25">
      <c r="A347" s="9" t="s">
        <v>76</v>
      </c>
      <c r="B347" s="93" t="s">
        <v>14</v>
      </c>
      <c r="C347" s="93"/>
      <c r="D347" s="94">
        <f t="shared" si="6"/>
        <v>1</v>
      </c>
      <c r="E347" s="94"/>
      <c r="F347" s="95" t="s">
        <v>15</v>
      </c>
      <c r="G347" s="95"/>
      <c r="H347" s="96">
        <v>42597</v>
      </c>
      <c r="I347" s="96"/>
      <c r="J347" s="96">
        <v>42597</v>
      </c>
      <c r="K347" s="96"/>
      <c r="L347" s="82" t="s">
        <v>648</v>
      </c>
      <c r="M347" s="82"/>
      <c r="N347" s="97">
        <v>170.5</v>
      </c>
      <c r="O347" s="97"/>
    </row>
    <row r="348" spans="1:15" ht="45" customHeight="1" x14ac:dyDescent="0.25">
      <c r="A348" s="9" t="s">
        <v>76</v>
      </c>
      <c r="B348" s="93" t="s">
        <v>817</v>
      </c>
      <c r="C348" s="93"/>
      <c r="D348" s="94">
        <f t="shared" si="6"/>
        <v>1</v>
      </c>
      <c r="E348" s="94"/>
      <c r="F348" s="95" t="s">
        <v>12</v>
      </c>
      <c r="G348" s="95"/>
      <c r="H348" s="96">
        <v>42593</v>
      </c>
      <c r="I348" s="96"/>
      <c r="J348" s="96">
        <v>42593</v>
      </c>
      <c r="K348" s="96"/>
      <c r="L348" s="82" t="s">
        <v>648</v>
      </c>
      <c r="M348" s="82"/>
      <c r="N348" s="97">
        <v>1240</v>
      </c>
      <c r="O348" s="97"/>
    </row>
    <row r="349" spans="1:15" ht="45" customHeight="1" x14ac:dyDescent="0.25">
      <c r="A349" s="9" t="s">
        <v>76</v>
      </c>
      <c r="B349" s="93" t="s">
        <v>817</v>
      </c>
      <c r="C349" s="93"/>
      <c r="D349" s="94">
        <f t="shared" si="6"/>
        <v>1</v>
      </c>
      <c r="E349" s="94"/>
      <c r="F349" s="95" t="s">
        <v>12</v>
      </c>
      <c r="G349" s="95"/>
      <c r="H349" s="96">
        <v>42593</v>
      </c>
      <c r="I349" s="96"/>
      <c r="J349" s="96">
        <v>42593</v>
      </c>
      <c r="K349" s="96"/>
      <c r="L349" s="82" t="s">
        <v>648</v>
      </c>
      <c r="M349" s="82"/>
      <c r="N349" s="97">
        <v>228</v>
      </c>
      <c r="O349" s="97"/>
    </row>
    <row r="350" spans="1:15" ht="45" customHeight="1" x14ac:dyDescent="0.25">
      <c r="A350" s="9" t="s">
        <v>76</v>
      </c>
      <c r="B350" s="93" t="s">
        <v>14</v>
      </c>
      <c r="C350" s="93"/>
      <c r="D350" s="94">
        <f t="shared" si="6"/>
        <v>1</v>
      </c>
      <c r="E350" s="94"/>
      <c r="F350" s="95" t="s">
        <v>15</v>
      </c>
      <c r="G350" s="95"/>
      <c r="H350" s="96">
        <v>42593</v>
      </c>
      <c r="I350" s="96"/>
      <c r="J350" s="96">
        <v>42593</v>
      </c>
      <c r="K350" s="96"/>
      <c r="L350" s="82" t="s">
        <v>648</v>
      </c>
      <c r="M350" s="82"/>
      <c r="N350" s="97">
        <v>3505</v>
      </c>
      <c r="O350" s="97"/>
    </row>
    <row r="351" spans="1:15" ht="45" customHeight="1" x14ac:dyDescent="0.25">
      <c r="A351" s="9" t="s">
        <v>76</v>
      </c>
      <c r="B351" s="93" t="s">
        <v>818</v>
      </c>
      <c r="C351" s="93"/>
      <c r="D351" s="94">
        <f t="shared" si="6"/>
        <v>1</v>
      </c>
      <c r="E351" s="94"/>
      <c r="F351" s="95" t="s">
        <v>29</v>
      </c>
      <c r="G351" s="95"/>
      <c r="H351" s="96">
        <v>42586</v>
      </c>
      <c r="I351" s="96"/>
      <c r="J351" s="96">
        <v>42586</v>
      </c>
      <c r="K351" s="96"/>
      <c r="L351" s="82" t="s">
        <v>648</v>
      </c>
      <c r="M351" s="82"/>
      <c r="N351" s="97">
        <v>355</v>
      </c>
      <c r="O351" s="97"/>
    </row>
    <row r="352" spans="1:15" ht="45" customHeight="1" x14ac:dyDescent="0.25">
      <c r="A352" s="9" t="s">
        <v>76</v>
      </c>
      <c r="B352" s="93" t="s">
        <v>819</v>
      </c>
      <c r="C352" s="93"/>
      <c r="D352" s="94">
        <f t="shared" si="6"/>
        <v>1</v>
      </c>
      <c r="E352" s="94"/>
      <c r="F352" s="95" t="s">
        <v>12</v>
      </c>
      <c r="G352" s="95"/>
      <c r="H352" s="96">
        <v>42592</v>
      </c>
      <c r="I352" s="96"/>
      <c r="J352" s="96">
        <v>42592</v>
      </c>
      <c r="K352" s="96"/>
      <c r="L352" s="82" t="s">
        <v>648</v>
      </c>
      <c r="M352" s="82"/>
      <c r="N352" s="97">
        <v>440</v>
      </c>
      <c r="O352" s="97"/>
    </row>
    <row r="353" spans="1:15" ht="45" customHeight="1" x14ac:dyDescent="0.25">
      <c r="A353" s="9" t="s">
        <v>76</v>
      </c>
      <c r="B353" s="93" t="s">
        <v>819</v>
      </c>
      <c r="C353" s="93"/>
      <c r="D353" s="94">
        <f t="shared" si="6"/>
        <v>1</v>
      </c>
      <c r="E353" s="94"/>
      <c r="F353" s="95" t="s">
        <v>12</v>
      </c>
      <c r="G353" s="95"/>
      <c r="H353" s="96">
        <v>42592</v>
      </c>
      <c r="I353" s="96"/>
      <c r="J353" s="96">
        <v>42592</v>
      </c>
      <c r="K353" s="96"/>
      <c r="L353" s="82" t="s">
        <v>648</v>
      </c>
      <c r="M353" s="82"/>
      <c r="N353" s="97">
        <v>1080</v>
      </c>
      <c r="O353" s="97"/>
    </row>
    <row r="354" spans="1:15" ht="45" customHeight="1" x14ac:dyDescent="0.25">
      <c r="A354" s="9" t="s">
        <v>76</v>
      </c>
      <c r="B354" s="93" t="s">
        <v>819</v>
      </c>
      <c r="C354" s="93"/>
      <c r="D354" s="94">
        <f t="shared" si="6"/>
        <v>1</v>
      </c>
      <c r="E354" s="94"/>
      <c r="F354" s="95" t="s">
        <v>12</v>
      </c>
      <c r="G354" s="95"/>
      <c r="H354" s="96">
        <v>42592</v>
      </c>
      <c r="I354" s="96"/>
      <c r="J354" s="96">
        <v>42592</v>
      </c>
      <c r="K354" s="96"/>
      <c r="L354" s="82" t="s">
        <v>648</v>
      </c>
      <c r="M354" s="82"/>
      <c r="N354" s="97">
        <v>33</v>
      </c>
      <c r="O354" s="97"/>
    </row>
    <row r="355" spans="1:15" ht="45" customHeight="1" x14ac:dyDescent="0.25">
      <c r="A355" s="9" t="s">
        <v>76</v>
      </c>
      <c r="B355" s="93" t="s">
        <v>14</v>
      </c>
      <c r="C355" s="93"/>
      <c r="D355" s="94">
        <f t="shared" si="6"/>
        <v>1</v>
      </c>
      <c r="E355" s="94"/>
      <c r="F355" s="95" t="s">
        <v>15</v>
      </c>
      <c r="G355" s="95"/>
      <c r="H355" s="96">
        <v>42592</v>
      </c>
      <c r="I355" s="96"/>
      <c r="J355" s="96">
        <v>42592</v>
      </c>
      <c r="K355" s="96"/>
      <c r="L355" s="82" t="s">
        <v>648</v>
      </c>
      <c r="M355" s="82"/>
      <c r="N355" s="97">
        <v>480</v>
      </c>
      <c r="O355" s="97"/>
    </row>
    <row r="356" spans="1:15" ht="45" customHeight="1" x14ac:dyDescent="0.25">
      <c r="A356" s="9" t="s">
        <v>76</v>
      </c>
      <c r="B356" s="93" t="s">
        <v>820</v>
      </c>
      <c r="C356" s="93"/>
      <c r="D356" s="94">
        <f t="shared" si="6"/>
        <v>1</v>
      </c>
      <c r="E356" s="94"/>
      <c r="F356" s="95" t="s">
        <v>29</v>
      </c>
      <c r="G356" s="95"/>
      <c r="H356" s="96">
        <v>42606</v>
      </c>
      <c r="I356" s="96"/>
      <c r="J356" s="96">
        <v>42606</v>
      </c>
      <c r="K356" s="96"/>
      <c r="L356" s="82" t="s">
        <v>648</v>
      </c>
      <c r="M356" s="82"/>
      <c r="N356" s="97">
        <v>688.02</v>
      </c>
      <c r="O356" s="97"/>
    </row>
    <row r="357" spans="1:15" ht="45" customHeight="1" x14ac:dyDescent="0.25">
      <c r="A357" s="9" t="s">
        <v>76</v>
      </c>
      <c r="B357" s="93" t="s">
        <v>821</v>
      </c>
      <c r="C357" s="93"/>
      <c r="D357" s="94">
        <f t="shared" si="6"/>
        <v>1</v>
      </c>
      <c r="E357" s="94"/>
      <c r="F357" s="95" t="s">
        <v>29</v>
      </c>
      <c r="G357" s="95"/>
      <c r="H357" s="96">
        <v>42621</v>
      </c>
      <c r="I357" s="96"/>
      <c r="J357" s="96">
        <v>42621</v>
      </c>
      <c r="K357" s="96"/>
      <c r="L357" s="82" t="s">
        <v>648</v>
      </c>
      <c r="M357" s="82"/>
      <c r="N357" s="97">
        <v>709</v>
      </c>
      <c r="O357" s="97"/>
    </row>
    <row r="358" spans="1:15" ht="45" customHeight="1" x14ac:dyDescent="0.25">
      <c r="A358" s="9" t="s">
        <v>76</v>
      </c>
      <c r="B358" s="93" t="s">
        <v>822</v>
      </c>
      <c r="C358" s="93"/>
      <c r="D358" s="94">
        <f t="shared" si="6"/>
        <v>1</v>
      </c>
      <c r="E358" s="94"/>
      <c r="F358" s="95" t="s">
        <v>29</v>
      </c>
      <c r="G358" s="95"/>
      <c r="H358" s="96">
        <v>42607</v>
      </c>
      <c r="I358" s="96"/>
      <c r="J358" s="96">
        <v>42607</v>
      </c>
      <c r="K358" s="96"/>
      <c r="L358" s="82" t="s">
        <v>648</v>
      </c>
      <c r="M358" s="82"/>
      <c r="N358" s="97">
        <v>708.01</v>
      </c>
      <c r="O358" s="97"/>
    </row>
    <row r="359" spans="1:15" ht="45" customHeight="1" x14ac:dyDescent="0.25">
      <c r="A359" s="9" t="s">
        <v>76</v>
      </c>
      <c r="B359" s="93" t="s">
        <v>822</v>
      </c>
      <c r="C359" s="93"/>
      <c r="D359" s="94">
        <f t="shared" si="6"/>
        <v>1</v>
      </c>
      <c r="E359" s="94"/>
      <c r="F359" s="95" t="s">
        <v>29</v>
      </c>
      <c r="G359" s="95"/>
      <c r="H359" s="96">
        <v>42612</v>
      </c>
      <c r="I359" s="96"/>
      <c r="J359" s="96">
        <v>42612</v>
      </c>
      <c r="K359" s="96"/>
      <c r="L359" s="82" t="s">
        <v>648</v>
      </c>
      <c r="M359" s="82"/>
      <c r="N359" s="97">
        <v>688.02</v>
      </c>
      <c r="O359" s="97"/>
    </row>
    <row r="360" spans="1:15" ht="45" customHeight="1" x14ac:dyDescent="0.25">
      <c r="A360" s="9" t="s">
        <v>76</v>
      </c>
      <c r="B360" s="93" t="s">
        <v>820</v>
      </c>
      <c r="C360" s="93"/>
      <c r="D360" s="94">
        <f t="shared" si="6"/>
        <v>1</v>
      </c>
      <c r="E360" s="94"/>
      <c r="F360" s="95" t="s">
        <v>29</v>
      </c>
      <c r="G360" s="95"/>
      <c r="H360" s="96">
        <v>42606</v>
      </c>
      <c r="I360" s="96"/>
      <c r="J360" s="96">
        <v>42606</v>
      </c>
      <c r="K360" s="96"/>
      <c r="L360" s="82" t="s">
        <v>648</v>
      </c>
      <c r="M360" s="82"/>
      <c r="N360" s="97">
        <v>756</v>
      </c>
      <c r="O360" s="97"/>
    </row>
    <row r="361" spans="1:15" ht="45" customHeight="1" x14ac:dyDescent="0.25">
      <c r="A361" s="9" t="s">
        <v>76</v>
      </c>
      <c r="B361" s="93" t="s">
        <v>821</v>
      </c>
      <c r="C361" s="93"/>
      <c r="D361" s="94">
        <f t="shared" si="6"/>
        <v>1</v>
      </c>
      <c r="E361" s="94"/>
      <c r="F361" s="95" t="s">
        <v>29</v>
      </c>
      <c r="G361" s="95"/>
      <c r="H361" s="96">
        <v>42621</v>
      </c>
      <c r="I361" s="96"/>
      <c r="J361" s="96">
        <v>42621</v>
      </c>
      <c r="K361" s="96"/>
      <c r="L361" s="82" t="s">
        <v>648</v>
      </c>
      <c r="M361" s="82"/>
      <c r="N361" s="97">
        <v>667</v>
      </c>
      <c r="O361" s="97"/>
    </row>
    <row r="362" spans="1:15" ht="45" customHeight="1" x14ac:dyDescent="0.25">
      <c r="A362" s="9" t="s">
        <v>76</v>
      </c>
      <c r="B362" s="93" t="s">
        <v>822</v>
      </c>
      <c r="C362" s="93"/>
      <c r="D362" s="94">
        <f t="shared" si="6"/>
        <v>1</v>
      </c>
      <c r="E362" s="94"/>
      <c r="F362" s="95" t="s">
        <v>29</v>
      </c>
      <c r="G362" s="95"/>
      <c r="H362" s="96">
        <v>42607</v>
      </c>
      <c r="I362" s="96"/>
      <c r="J362" s="96">
        <v>42607</v>
      </c>
      <c r="K362" s="96"/>
      <c r="L362" s="82" t="s">
        <v>648</v>
      </c>
      <c r="M362" s="82"/>
      <c r="N362" s="97">
        <v>925</v>
      </c>
      <c r="O362" s="97"/>
    </row>
    <row r="363" spans="1:15" ht="45" customHeight="1" x14ac:dyDescent="0.25">
      <c r="A363" s="9" t="s">
        <v>76</v>
      </c>
      <c r="B363" s="93" t="s">
        <v>822</v>
      </c>
      <c r="C363" s="93"/>
      <c r="D363" s="94">
        <f t="shared" si="6"/>
        <v>1</v>
      </c>
      <c r="E363" s="94"/>
      <c r="F363" s="95" t="s">
        <v>29</v>
      </c>
      <c r="G363" s="95"/>
      <c r="H363" s="96">
        <v>42612</v>
      </c>
      <c r="I363" s="96"/>
      <c r="J363" s="96">
        <v>42612</v>
      </c>
      <c r="K363" s="96"/>
      <c r="L363" s="82" t="s">
        <v>648</v>
      </c>
      <c r="M363" s="82"/>
      <c r="N363" s="97">
        <v>383.9</v>
      </c>
      <c r="O363" s="97"/>
    </row>
    <row r="364" spans="1:15" ht="45" customHeight="1" x14ac:dyDescent="0.25">
      <c r="A364" s="9" t="s">
        <v>76</v>
      </c>
      <c r="B364" s="93" t="s">
        <v>14</v>
      </c>
      <c r="C364" s="93"/>
      <c r="D364" s="94">
        <f t="shared" si="6"/>
        <v>1</v>
      </c>
      <c r="E364" s="94"/>
      <c r="F364" s="95" t="s">
        <v>15</v>
      </c>
      <c r="G364" s="95"/>
      <c r="H364" s="96">
        <v>42612</v>
      </c>
      <c r="I364" s="96"/>
      <c r="J364" s="96">
        <v>42612</v>
      </c>
      <c r="K364" s="96"/>
      <c r="L364" s="82" t="s">
        <v>648</v>
      </c>
      <c r="M364" s="82"/>
      <c r="N364" s="97">
        <v>469.5</v>
      </c>
      <c r="O364" s="97"/>
    </row>
    <row r="365" spans="1:15" ht="45" customHeight="1" x14ac:dyDescent="0.25">
      <c r="A365" s="9" t="s">
        <v>76</v>
      </c>
      <c r="B365" s="93" t="s">
        <v>14</v>
      </c>
      <c r="C365" s="93"/>
      <c r="D365" s="94">
        <f t="shared" si="6"/>
        <v>1</v>
      </c>
      <c r="E365" s="94"/>
      <c r="F365" s="95" t="s">
        <v>15</v>
      </c>
      <c r="G365" s="95"/>
      <c r="H365" s="96">
        <v>42619</v>
      </c>
      <c r="I365" s="96"/>
      <c r="J365" s="96">
        <v>42619</v>
      </c>
      <c r="K365" s="96"/>
      <c r="L365" s="82" t="s">
        <v>648</v>
      </c>
      <c r="M365" s="82"/>
      <c r="N365" s="97">
        <v>290</v>
      </c>
      <c r="O365" s="97"/>
    </row>
    <row r="366" spans="1:15" ht="45" customHeight="1" x14ac:dyDescent="0.25">
      <c r="A366" s="9" t="s">
        <v>76</v>
      </c>
      <c r="B366" s="93" t="s">
        <v>14</v>
      </c>
      <c r="C366" s="93"/>
      <c r="D366" s="94">
        <f t="shared" si="6"/>
        <v>1</v>
      </c>
      <c r="E366" s="94"/>
      <c r="F366" s="95" t="s">
        <v>15</v>
      </c>
      <c r="G366" s="95"/>
      <c r="H366" s="96">
        <v>42612</v>
      </c>
      <c r="I366" s="96"/>
      <c r="J366" s="96">
        <v>42612</v>
      </c>
      <c r="K366" s="96"/>
      <c r="L366" s="82" t="s">
        <v>648</v>
      </c>
      <c r="M366" s="82"/>
      <c r="N366" s="97">
        <v>2595</v>
      </c>
      <c r="O366" s="97"/>
    </row>
    <row r="367" spans="1:15" ht="45" customHeight="1" x14ac:dyDescent="0.25">
      <c r="A367" s="9" t="s">
        <v>76</v>
      </c>
      <c r="B367" s="93" t="s">
        <v>823</v>
      </c>
      <c r="C367" s="93"/>
      <c r="D367" s="94">
        <f t="shared" si="6"/>
        <v>1</v>
      </c>
      <c r="E367" s="94"/>
      <c r="F367" s="95" t="s">
        <v>29</v>
      </c>
      <c r="G367" s="95"/>
      <c r="H367" s="96">
        <v>42669</v>
      </c>
      <c r="I367" s="96"/>
      <c r="J367" s="96">
        <v>42669</v>
      </c>
      <c r="K367" s="96"/>
      <c r="L367" s="82" t="s">
        <v>648</v>
      </c>
      <c r="M367" s="82"/>
      <c r="N367" s="97">
        <v>708</v>
      </c>
      <c r="O367" s="97"/>
    </row>
    <row r="368" spans="1:15" ht="45" customHeight="1" x14ac:dyDescent="0.25">
      <c r="A368" s="9" t="s">
        <v>76</v>
      </c>
      <c r="B368" s="93" t="s">
        <v>824</v>
      </c>
      <c r="C368" s="93"/>
      <c r="D368" s="94">
        <f t="shared" si="6"/>
        <v>1</v>
      </c>
      <c r="E368" s="94"/>
      <c r="F368" s="95" t="s">
        <v>15</v>
      </c>
      <c r="G368" s="95"/>
      <c r="H368" s="96">
        <v>42660</v>
      </c>
      <c r="I368" s="96"/>
      <c r="J368" s="96">
        <v>42660</v>
      </c>
      <c r="K368" s="96"/>
      <c r="L368" s="82" t="s">
        <v>648</v>
      </c>
      <c r="M368" s="82"/>
      <c r="N368" s="97">
        <v>245</v>
      </c>
      <c r="O368" s="97"/>
    </row>
    <row r="369" spans="1:15" ht="45" customHeight="1" x14ac:dyDescent="0.25">
      <c r="A369" s="9" t="s">
        <v>76</v>
      </c>
      <c r="B369" s="93" t="s">
        <v>825</v>
      </c>
      <c r="C369" s="93"/>
      <c r="D369" s="94">
        <f t="shared" si="6"/>
        <v>1</v>
      </c>
      <c r="E369" s="94"/>
      <c r="F369" s="95" t="s">
        <v>15</v>
      </c>
      <c r="G369" s="95"/>
      <c r="H369" s="96">
        <v>42670</v>
      </c>
      <c r="I369" s="96"/>
      <c r="J369" s="96">
        <v>42667</v>
      </c>
      <c r="K369" s="96"/>
      <c r="L369" s="82" t="s">
        <v>648</v>
      </c>
      <c r="M369" s="82"/>
      <c r="N369" s="97">
        <v>80</v>
      </c>
      <c r="O369" s="97"/>
    </row>
    <row r="370" spans="1:15" ht="45" customHeight="1" x14ac:dyDescent="0.25">
      <c r="A370" s="9" t="s">
        <v>76</v>
      </c>
      <c r="B370" s="93" t="s">
        <v>826</v>
      </c>
      <c r="C370" s="93"/>
      <c r="D370" s="94">
        <f t="shared" si="6"/>
        <v>1</v>
      </c>
      <c r="E370" s="94"/>
      <c r="F370" s="95" t="s">
        <v>15</v>
      </c>
      <c r="G370" s="95"/>
      <c r="H370" s="96">
        <v>42654</v>
      </c>
      <c r="I370" s="96"/>
      <c r="J370" s="96">
        <v>42654</v>
      </c>
      <c r="K370" s="96"/>
      <c r="L370" s="82" t="s">
        <v>648</v>
      </c>
      <c r="M370" s="82"/>
      <c r="N370" s="97">
        <v>100</v>
      </c>
      <c r="O370" s="97"/>
    </row>
    <row r="371" spans="1:15" ht="45" customHeight="1" x14ac:dyDescent="0.25">
      <c r="A371" s="9" t="s">
        <v>76</v>
      </c>
      <c r="B371" s="93" t="s">
        <v>827</v>
      </c>
      <c r="C371" s="93"/>
      <c r="D371" s="94">
        <f t="shared" si="6"/>
        <v>1</v>
      </c>
      <c r="E371" s="94"/>
      <c r="F371" s="95" t="s">
        <v>15</v>
      </c>
      <c r="G371" s="95"/>
      <c r="H371" s="96">
        <v>42670</v>
      </c>
      <c r="I371" s="96"/>
      <c r="J371" s="96">
        <v>42670</v>
      </c>
      <c r="K371" s="96"/>
      <c r="L371" s="82" t="s">
        <v>648</v>
      </c>
      <c r="M371" s="82"/>
      <c r="N371" s="97">
        <v>80</v>
      </c>
      <c r="O371" s="97"/>
    </row>
    <row r="372" spans="1:15" ht="45" customHeight="1" x14ac:dyDescent="0.25">
      <c r="A372" s="9" t="s">
        <v>76</v>
      </c>
      <c r="B372" s="93" t="s">
        <v>828</v>
      </c>
      <c r="C372" s="93"/>
      <c r="D372" s="94">
        <f t="shared" si="6"/>
        <v>1</v>
      </c>
      <c r="E372" s="94"/>
      <c r="F372" s="95" t="s">
        <v>15</v>
      </c>
      <c r="G372" s="95"/>
      <c r="H372" s="96">
        <v>42654</v>
      </c>
      <c r="I372" s="96"/>
      <c r="J372" s="96">
        <v>42654</v>
      </c>
      <c r="K372" s="96"/>
      <c r="L372" s="82" t="s">
        <v>648</v>
      </c>
      <c r="M372" s="82"/>
      <c r="N372" s="97">
        <v>70</v>
      </c>
      <c r="O372" s="97"/>
    </row>
    <row r="373" spans="1:15" ht="45" customHeight="1" x14ac:dyDescent="0.25">
      <c r="A373" s="9" t="s">
        <v>76</v>
      </c>
      <c r="B373" s="93" t="s">
        <v>829</v>
      </c>
      <c r="C373" s="93"/>
      <c r="D373" s="94">
        <f t="shared" si="6"/>
        <v>1</v>
      </c>
      <c r="E373" s="94"/>
      <c r="F373" s="95" t="s">
        <v>15</v>
      </c>
      <c r="G373" s="95"/>
      <c r="H373" s="96">
        <v>42668</v>
      </c>
      <c r="I373" s="96"/>
      <c r="J373" s="96">
        <v>42668</v>
      </c>
      <c r="K373" s="96"/>
      <c r="L373" s="82" t="s">
        <v>648</v>
      </c>
      <c r="M373" s="82"/>
      <c r="N373" s="97">
        <v>235</v>
      </c>
      <c r="O373" s="97"/>
    </row>
    <row r="374" spans="1:15" ht="45" customHeight="1" x14ac:dyDescent="0.25">
      <c r="A374" s="9" t="s">
        <v>76</v>
      </c>
      <c r="B374" s="93" t="s">
        <v>830</v>
      </c>
      <c r="C374" s="93"/>
      <c r="D374" s="94">
        <f t="shared" si="6"/>
        <v>1</v>
      </c>
      <c r="E374" s="94"/>
      <c r="F374" s="95" t="s">
        <v>15</v>
      </c>
      <c r="G374" s="95"/>
      <c r="H374" s="96">
        <v>42646</v>
      </c>
      <c r="I374" s="96"/>
      <c r="J374" s="96">
        <v>42646</v>
      </c>
      <c r="K374" s="96"/>
      <c r="L374" s="82" t="s">
        <v>648</v>
      </c>
      <c r="M374" s="82"/>
      <c r="N374" s="97">
        <v>895</v>
      </c>
      <c r="O374" s="97"/>
    </row>
    <row r="375" spans="1:15" ht="45" customHeight="1" x14ac:dyDescent="0.25">
      <c r="A375" s="9" t="s">
        <v>76</v>
      </c>
      <c r="B375" s="93" t="s">
        <v>831</v>
      </c>
      <c r="C375" s="93"/>
      <c r="D375" s="94">
        <f t="shared" si="6"/>
        <v>1</v>
      </c>
      <c r="E375" s="94"/>
      <c r="F375" s="95" t="s">
        <v>15</v>
      </c>
      <c r="G375" s="95"/>
      <c r="H375" s="96">
        <v>42663</v>
      </c>
      <c r="I375" s="96"/>
      <c r="J375" s="96">
        <v>42667</v>
      </c>
      <c r="K375" s="96"/>
      <c r="L375" s="82" t="s">
        <v>648</v>
      </c>
      <c r="M375" s="82"/>
      <c r="N375" s="97">
        <v>595</v>
      </c>
      <c r="O375" s="97"/>
    </row>
    <row r="376" spans="1:15" ht="45" customHeight="1" x14ac:dyDescent="0.25">
      <c r="A376" s="9" t="s">
        <v>76</v>
      </c>
      <c r="B376" s="93" t="s">
        <v>832</v>
      </c>
      <c r="C376" s="93"/>
      <c r="D376" s="94">
        <f t="shared" si="6"/>
        <v>1</v>
      </c>
      <c r="E376" s="94"/>
      <c r="F376" s="95" t="s">
        <v>15</v>
      </c>
      <c r="G376" s="95"/>
      <c r="H376" s="96">
        <v>42656</v>
      </c>
      <c r="I376" s="96"/>
      <c r="J376" s="96">
        <v>42657</v>
      </c>
      <c r="K376" s="96"/>
      <c r="L376" s="82" t="s">
        <v>648</v>
      </c>
      <c r="M376" s="82"/>
      <c r="N376" s="97">
        <v>160</v>
      </c>
      <c r="O376" s="97"/>
    </row>
    <row r="377" spans="1:15" ht="45" customHeight="1" x14ac:dyDescent="0.25">
      <c r="A377" s="9" t="s">
        <v>76</v>
      </c>
      <c r="B377" s="93" t="s">
        <v>833</v>
      </c>
      <c r="C377" s="93"/>
      <c r="D377" s="94">
        <f t="shared" si="6"/>
        <v>1</v>
      </c>
      <c r="E377" s="94"/>
      <c r="F377" s="95" t="s">
        <v>15</v>
      </c>
      <c r="G377" s="95"/>
      <c r="H377" s="96">
        <v>42649</v>
      </c>
      <c r="I377" s="96"/>
      <c r="J377" s="96">
        <v>42650</v>
      </c>
      <c r="K377" s="96"/>
      <c r="L377" s="82" t="s">
        <v>648</v>
      </c>
      <c r="M377" s="82"/>
      <c r="N377" s="97">
        <v>390</v>
      </c>
      <c r="O377" s="97"/>
    </row>
    <row r="378" spans="1:15" ht="45" customHeight="1" x14ac:dyDescent="0.25">
      <c r="A378" s="9" t="s">
        <v>76</v>
      </c>
      <c r="B378" s="93" t="s">
        <v>834</v>
      </c>
      <c r="C378" s="93"/>
      <c r="D378" s="94">
        <f t="shared" si="6"/>
        <v>1</v>
      </c>
      <c r="E378" s="94"/>
      <c r="F378" s="95" t="s">
        <v>15</v>
      </c>
      <c r="G378" s="95"/>
      <c r="H378" s="96">
        <v>42661</v>
      </c>
      <c r="I378" s="96"/>
      <c r="J378" s="96">
        <v>42669</v>
      </c>
      <c r="K378" s="96"/>
      <c r="L378" s="82" t="s">
        <v>648</v>
      </c>
      <c r="M378" s="82"/>
      <c r="N378" s="97">
        <v>290</v>
      </c>
      <c r="O378" s="97"/>
    </row>
    <row r="379" spans="1:15" ht="45" customHeight="1" x14ac:dyDescent="0.25">
      <c r="A379" s="9" t="s">
        <v>76</v>
      </c>
      <c r="B379" s="93" t="s">
        <v>823</v>
      </c>
      <c r="C379" s="93"/>
      <c r="D379" s="94">
        <f t="shared" si="6"/>
        <v>1</v>
      </c>
      <c r="E379" s="94"/>
      <c r="F379" s="95" t="s">
        <v>29</v>
      </c>
      <c r="G379" s="95"/>
      <c r="H379" s="96">
        <v>42669</v>
      </c>
      <c r="I379" s="96"/>
      <c r="J379" s="96">
        <v>42669</v>
      </c>
      <c r="K379" s="96"/>
      <c r="L379" s="82" t="s">
        <v>648</v>
      </c>
      <c r="M379" s="82"/>
      <c r="N379" s="97">
        <v>689.99</v>
      </c>
      <c r="O379" s="97"/>
    </row>
    <row r="380" spans="1:15" ht="45" customHeight="1" x14ac:dyDescent="0.25">
      <c r="A380" s="9" t="s">
        <v>76</v>
      </c>
      <c r="B380" s="93" t="s">
        <v>835</v>
      </c>
      <c r="C380" s="93"/>
      <c r="D380" s="94">
        <f t="shared" si="6"/>
        <v>1</v>
      </c>
      <c r="E380" s="94"/>
      <c r="F380" s="95" t="s">
        <v>15</v>
      </c>
      <c r="G380" s="95"/>
      <c r="H380" s="96">
        <v>42625</v>
      </c>
      <c r="I380" s="96"/>
      <c r="J380" s="96">
        <v>42636</v>
      </c>
      <c r="K380" s="96"/>
      <c r="L380" s="82" t="s">
        <v>648</v>
      </c>
      <c r="M380" s="82"/>
      <c r="N380" s="97">
        <v>1305</v>
      </c>
      <c r="O380" s="97"/>
    </row>
    <row r="381" spans="1:15" ht="45" customHeight="1" x14ac:dyDescent="0.25">
      <c r="A381" s="9" t="s">
        <v>76</v>
      </c>
      <c r="B381" s="93" t="s">
        <v>836</v>
      </c>
      <c r="C381" s="93"/>
      <c r="D381" s="94">
        <f t="shared" si="6"/>
        <v>1</v>
      </c>
      <c r="E381" s="94"/>
      <c r="F381" s="95" t="s">
        <v>15</v>
      </c>
      <c r="G381" s="95"/>
      <c r="H381" s="96">
        <v>42626</v>
      </c>
      <c r="I381" s="96"/>
      <c r="J381" s="96">
        <v>42643</v>
      </c>
      <c r="K381" s="96"/>
      <c r="L381" s="82" t="s">
        <v>648</v>
      </c>
      <c r="M381" s="82"/>
      <c r="N381" s="97">
        <v>870</v>
      </c>
      <c r="O381" s="97"/>
    </row>
    <row r="382" spans="1:15" ht="45" customHeight="1" x14ac:dyDescent="0.25">
      <c r="A382" s="9" t="s">
        <v>76</v>
      </c>
      <c r="B382" s="93" t="s">
        <v>837</v>
      </c>
      <c r="C382" s="93"/>
      <c r="D382" s="94">
        <f t="shared" si="6"/>
        <v>1</v>
      </c>
      <c r="E382" s="94"/>
      <c r="F382" s="95" t="s">
        <v>15</v>
      </c>
      <c r="G382" s="95"/>
      <c r="H382" s="96">
        <v>42626</v>
      </c>
      <c r="I382" s="96"/>
      <c r="J382" s="96">
        <v>42643</v>
      </c>
      <c r="K382" s="96"/>
      <c r="L382" s="82" t="s">
        <v>648</v>
      </c>
      <c r="M382" s="82"/>
      <c r="N382" s="97">
        <v>525</v>
      </c>
      <c r="O382" s="97"/>
    </row>
    <row r="383" spans="1:15" ht="45" customHeight="1" x14ac:dyDescent="0.25">
      <c r="A383" s="9" t="s">
        <v>76</v>
      </c>
      <c r="B383" s="93" t="s">
        <v>838</v>
      </c>
      <c r="C383" s="93"/>
      <c r="D383" s="94">
        <f t="shared" si="6"/>
        <v>1</v>
      </c>
      <c r="E383" s="94"/>
      <c r="F383" s="95" t="s">
        <v>12</v>
      </c>
      <c r="G383" s="95"/>
      <c r="H383" s="96">
        <v>42576</v>
      </c>
      <c r="I383" s="96"/>
      <c r="J383" s="96">
        <v>42576</v>
      </c>
      <c r="K383" s="96"/>
      <c r="L383" s="82" t="s">
        <v>648</v>
      </c>
      <c r="M383" s="82"/>
      <c r="N383" s="97">
        <v>1503</v>
      </c>
      <c r="O383" s="97"/>
    </row>
    <row r="384" spans="1:15" ht="45" customHeight="1" x14ac:dyDescent="0.25">
      <c r="A384" s="9" t="s">
        <v>76</v>
      </c>
      <c r="B384" s="93" t="s">
        <v>839</v>
      </c>
      <c r="C384" s="93"/>
      <c r="D384" s="94">
        <f t="shared" si="6"/>
        <v>1</v>
      </c>
      <c r="E384" s="94"/>
      <c r="F384" s="95" t="s">
        <v>29</v>
      </c>
      <c r="G384" s="95"/>
      <c r="H384" s="96">
        <v>42612</v>
      </c>
      <c r="I384" s="96"/>
      <c r="J384" s="96">
        <v>42612</v>
      </c>
      <c r="K384" s="96"/>
      <c r="L384" s="82" t="s">
        <v>648</v>
      </c>
      <c r="M384" s="82"/>
      <c r="N384" s="97">
        <v>332</v>
      </c>
      <c r="O384" s="97"/>
    </row>
    <row r="385" spans="1:15" ht="45" customHeight="1" x14ac:dyDescent="0.25">
      <c r="A385" s="9" t="s">
        <v>76</v>
      </c>
      <c r="B385" s="93" t="s">
        <v>840</v>
      </c>
      <c r="C385" s="93"/>
      <c r="D385" s="94">
        <f t="shared" si="6"/>
        <v>1</v>
      </c>
      <c r="E385" s="94"/>
      <c r="F385" s="95" t="s">
        <v>12</v>
      </c>
      <c r="G385" s="95"/>
      <c r="H385" s="96">
        <v>42600</v>
      </c>
      <c r="I385" s="96"/>
      <c r="J385" s="96">
        <v>42600</v>
      </c>
      <c r="K385" s="96"/>
      <c r="L385" s="82" t="s">
        <v>648</v>
      </c>
      <c r="M385" s="82"/>
      <c r="N385" s="97">
        <v>1458</v>
      </c>
      <c r="O385" s="97"/>
    </row>
    <row r="386" spans="1:15" ht="45" customHeight="1" x14ac:dyDescent="0.25">
      <c r="A386" s="9" t="s">
        <v>76</v>
      </c>
      <c r="B386" s="93" t="s">
        <v>841</v>
      </c>
      <c r="C386" s="93"/>
      <c r="D386" s="94">
        <f t="shared" si="6"/>
        <v>1</v>
      </c>
      <c r="E386" s="94"/>
      <c r="F386" s="95" t="s">
        <v>12</v>
      </c>
      <c r="G386" s="95"/>
      <c r="H386" s="96">
        <v>42605</v>
      </c>
      <c r="I386" s="96"/>
      <c r="J386" s="96">
        <v>42605</v>
      </c>
      <c r="K386" s="96"/>
      <c r="L386" s="82" t="s">
        <v>648</v>
      </c>
      <c r="M386" s="82"/>
      <c r="N386" s="97">
        <v>1152</v>
      </c>
      <c r="O386" s="97"/>
    </row>
    <row r="387" spans="1:15" ht="45" customHeight="1" x14ac:dyDescent="0.25">
      <c r="A387" s="9" t="s">
        <v>76</v>
      </c>
      <c r="B387" s="93" t="s">
        <v>842</v>
      </c>
      <c r="C387" s="93"/>
      <c r="D387" s="94">
        <f t="shared" si="6"/>
        <v>1</v>
      </c>
      <c r="E387" s="94"/>
      <c r="F387" s="95" t="s">
        <v>12</v>
      </c>
      <c r="G387" s="95"/>
      <c r="H387" s="96">
        <v>42619</v>
      </c>
      <c r="I387" s="96"/>
      <c r="J387" s="96">
        <v>42619</v>
      </c>
      <c r="K387" s="96"/>
      <c r="L387" s="82" t="s">
        <v>648</v>
      </c>
      <c r="M387" s="82"/>
      <c r="N387" s="97">
        <v>1685</v>
      </c>
      <c r="O387" s="97"/>
    </row>
    <row r="388" spans="1:15" ht="45" customHeight="1" x14ac:dyDescent="0.25">
      <c r="A388" s="9" t="s">
        <v>76</v>
      </c>
      <c r="B388" s="93" t="s">
        <v>843</v>
      </c>
      <c r="C388" s="93"/>
      <c r="D388" s="94">
        <f t="shared" si="6"/>
        <v>1</v>
      </c>
      <c r="E388" s="94"/>
      <c r="F388" s="95" t="s">
        <v>29</v>
      </c>
      <c r="G388" s="95"/>
      <c r="H388" s="96">
        <v>42643</v>
      </c>
      <c r="I388" s="96"/>
      <c r="J388" s="96">
        <v>42643</v>
      </c>
      <c r="K388" s="96"/>
      <c r="L388" s="82" t="s">
        <v>648</v>
      </c>
      <c r="M388" s="82"/>
      <c r="N388" s="97">
        <v>188</v>
      </c>
      <c r="O388" s="97"/>
    </row>
    <row r="389" spans="1:15" ht="45" customHeight="1" x14ac:dyDescent="0.25">
      <c r="A389" s="9" t="s">
        <v>76</v>
      </c>
      <c r="B389" s="93" t="s">
        <v>842</v>
      </c>
      <c r="C389" s="93"/>
      <c r="D389" s="94">
        <f t="shared" si="6"/>
        <v>1</v>
      </c>
      <c r="E389" s="94"/>
      <c r="F389" s="95" t="s">
        <v>12</v>
      </c>
      <c r="G389" s="95"/>
      <c r="H389" s="96">
        <v>42649</v>
      </c>
      <c r="I389" s="96"/>
      <c r="J389" s="96">
        <v>42649</v>
      </c>
      <c r="K389" s="96"/>
      <c r="L389" s="82" t="s">
        <v>648</v>
      </c>
      <c r="M389" s="82"/>
      <c r="N389" s="97">
        <v>870</v>
      </c>
      <c r="O389" s="97"/>
    </row>
    <row r="390" spans="1:15" ht="45" customHeight="1" x14ac:dyDescent="0.25">
      <c r="A390" s="9" t="s">
        <v>76</v>
      </c>
      <c r="B390" s="93" t="s">
        <v>844</v>
      </c>
      <c r="C390" s="93"/>
      <c r="D390" s="94">
        <f t="shared" si="6"/>
        <v>1</v>
      </c>
      <c r="E390" s="94"/>
      <c r="F390" s="95" t="s">
        <v>29</v>
      </c>
      <c r="G390" s="95"/>
      <c r="H390" s="96">
        <v>42634</v>
      </c>
      <c r="I390" s="96"/>
      <c r="J390" s="96">
        <v>42636</v>
      </c>
      <c r="K390" s="96"/>
      <c r="L390" s="82" t="s">
        <v>648</v>
      </c>
      <c r="M390" s="82"/>
      <c r="N390" s="97">
        <v>1003</v>
      </c>
      <c r="O390" s="97"/>
    </row>
    <row r="391" spans="1:15" ht="45" customHeight="1" x14ac:dyDescent="0.25">
      <c r="A391" s="9" t="s">
        <v>76</v>
      </c>
      <c r="B391" s="93" t="s">
        <v>845</v>
      </c>
      <c r="C391" s="93"/>
      <c r="D391" s="94">
        <f t="shared" si="6"/>
        <v>1</v>
      </c>
      <c r="E391" s="94"/>
      <c r="F391" s="95" t="s">
        <v>29</v>
      </c>
      <c r="G391" s="95"/>
      <c r="H391" s="96">
        <v>42634</v>
      </c>
      <c r="I391" s="96"/>
      <c r="J391" s="96">
        <v>42636</v>
      </c>
      <c r="K391" s="96"/>
      <c r="L391" s="82" t="s">
        <v>648</v>
      </c>
      <c r="M391" s="82"/>
      <c r="N391" s="97">
        <v>662.17</v>
      </c>
      <c r="O391" s="97"/>
    </row>
    <row r="392" spans="1:15" ht="45" customHeight="1" x14ac:dyDescent="0.25">
      <c r="A392" s="9" t="s">
        <v>76</v>
      </c>
      <c r="B392" s="93" t="s">
        <v>846</v>
      </c>
      <c r="C392" s="93"/>
      <c r="D392" s="94">
        <f t="shared" si="6"/>
        <v>1</v>
      </c>
      <c r="E392" s="94"/>
      <c r="F392" s="95" t="s">
        <v>29</v>
      </c>
      <c r="G392" s="95"/>
      <c r="H392" s="96">
        <v>42619</v>
      </c>
      <c r="I392" s="96"/>
      <c r="J392" s="96">
        <v>42619</v>
      </c>
      <c r="K392" s="96"/>
      <c r="L392" s="82" t="s">
        <v>648</v>
      </c>
      <c r="M392" s="82"/>
      <c r="N392" s="97">
        <v>132</v>
      </c>
      <c r="O392" s="97"/>
    </row>
    <row r="393" spans="1:15" ht="45" customHeight="1" x14ac:dyDescent="0.25">
      <c r="A393" s="9" t="s">
        <v>76</v>
      </c>
      <c r="B393" s="93" t="s">
        <v>846</v>
      </c>
      <c r="C393" s="93"/>
      <c r="D393" s="94">
        <f t="shared" si="6"/>
        <v>1</v>
      </c>
      <c r="E393" s="94"/>
      <c r="F393" s="95" t="s">
        <v>29</v>
      </c>
      <c r="G393" s="95"/>
      <c r="H393" s="96">
        <v>42619</v>
      </c>
      <c r="I393" s="96"/>
      <c r="J393" s="96">
        <v>42619</v>
      </c>
      <c r="K393" s="96"/>
      <c r="L393" s="82" t="s">
        <v>648</v>
      </c>
      <c r="M393" s="82"/>
      <c r="N393" s="97">
        <v>252</v>
      </c>
      <c r="O393" s="97"/>
    </row>
    <row r="394" spans="1:15" ht="45" customHeight="1" x14ac:dyDescent="0.25">
      <c r="A394" s="9" t="s">
        <v>76</v>
      </c>
      <c r="B394" s="93" t="s">
        <v>839</v>
      </c>
      <c r="C394" s="93"/>
      <c r="D394" s="94">
        <f t="shared" ref="D394:D457" si="7">C394+1</f>
        <v>1</v>
      </c>
      <c r="E394" s="94"/>
      <c r="F394" s="95" t="s">
        <v>29</v>
      </c>
      <c r="G394" s="95"/>
      <c r="H394" s="96">
        <v>42612</v>
      </c>
      <c r="I394" s="96"/>
      <c r="J394" s="96">
        <v>42612</v>
      </c>
      <c r="K394" s="96"/>
      <c r="L394" s="82" t="s">
        <v>648</v>
      </c>
      <c r="M394" s="82"/>
      <c r="N394" s="97">
        <v>213</v>
      </c>
      <c r="O394" s="97"/>
    </row>
    <row r="395" spans="1:15" ht="45" customHeight="1" x14ac:dyDescent="0.25">
      <c r="A395" s="9" t="s">
        <v>76</v>
      </c>
      <c r="B395" s="93" t="s">
        <v>840</v>
      </c>
      <c r="C395" s="93"/>
      <c r="D395" s="94">
        <f t="shared" si="7"/>
        <v>1</v>
      </c>
      <c r="E395" s="94"/>
      <c r="F395" s="95" t="s">
        <v>12</v>
      </c>
      <c r="G395" s="95"/>
      <c r="H395" s="96">
        <v>42600</v>
      </c>
      <c r="I395" s="96"/>
      <c r="J395" s="96">
        <v>42600</v>
      </c>
      <c r="K395" s="96"/>
      <c r="L395" s="82" t="s">
        <v>648</v>
      </c>
      <c r="M395" s="82"/>
      <c r="N395" s="97">
        <v>342</v>
      </c>
      <c r="O395" s="97"/>
    </row>
    <row r="396" spans="1:15" ht="45" customHeight="1" x14ac:dyDescent="0.25">
      <c r="A396" s="9" t="s">
        <v>76</v>
      </c>
      <c r="B396" s="93" t="s">
        <v>841</v>
      </c>
      <c r="C396" s="93"/>
      <c r="D396" s="94">
        <f t="shared" si="7"/>
        <v>1</v>
      </c>
      <c r="E396" s="94"/>
      <c r="F396" s="95" t="s">
        <v>12</v>
      </c>
      <c r="G396" s="95"/>
      <c r="H396" s="96">
        <v>42605</v>
      </c>
      <c r="I396" s="96"/>
      <c r="J396" s="96">
        <v>42605</v>
      </c>
      <c r="K396" s="96"/>
      <c r="L396" s="82" t="s">
        <v>648</v>
      </c>
      <c r="M396" s="82"/>
      <c r="N396" s="97">
        <v>134</v>
      </c>
      <c r="O396" s="97"/>
    </row>
    <row r="397" spans="1:15" ht="45" customHeight="1" x14ac:dyDescent="0.25">
      <c r="A397" s="9" t="s">
        <v>76</v>
      </c>
      <c r="B397" s="93" t="s">
        <v>842</v>
      </c>
      <c r="C397" s="93"/>
      <c r="D397" s="94">
        <f t="shared" si="7"/>
        <v>1</v>
      </c>
      <c r="E397" s="94"/>
      <c r="F397" s="95" t="s">
        <v>12</v>
      </c>
      <c r="G397" s="95"/>
      <c r="H397" s="96">
        <v>42619</v>
      </c>
      <c r="I397" s="96"/>
      <c r="J397" s="96">
        <v>42619</v>
      </c>
      <c r="K397" s="96"/>
      <c r="L397" s="82" t="s">
        <v>648</v>
      </c>
      <c r="M397" s="82"/>
      <c r="N397" s="97">
        <v>262</v>
      </c>
      <c r="O397" s="97"/>
    </row>
    <row r="398" spans="1:15" ht="45" customHeight="1" x14ac:dyDescent="0.25">
      <c r="A398" s="9" t="s">
        <v>76</v>
      </c>
      <c r="B398" s="93" t="s">
        <v>843</v>
      </c>
      <c r="C398" s="93"/>
      <c r="D398" s="94">
        <f t="shared" si="7"/>
        <v>1</v>
      </c>
      <c r="E398" s="94"/>
      <c r="F398" s="95" t="s">
        <v>29</v>
      </c>
      <c r="G398" s="95"/>
      <c r="H398" s="96">
        <v>42643</v>
      </c>
      <c r="I398" s="96"/>
      <c r="J398" s="96">
        <v>42643</v>
      </c>
      <c r="K398" s="96"/>
      <c r="L398" s="82" t="s">
        <v>648</v>
      </c>
      <c r="M398" s="82"/>
      <c r="N398" s="97">
        <v>676.01</v>
      </c>
      <c r="O398" s="97"/>
    </row>
    <row r="399" spans="1:15" ht="45" customHeight="1" x14ac:dyDescent="0.25">
      <c r="A399" s="9" t="s">
        <v>76</v>
      </c>
      <c r="B399" s="93" t="s">
        <v>842</v>
      </c>
      <c r="C399" s="93"/>
      <c r="D399" s="94">
        <f t="shared" si="7"/>
        <v>1</v>
      </c>
      <c r="E399" s="94"/>
      <c r="F399" s="95" t="s">
        <v>12</v>
      </c>
      <c r="G399" s="95"/>
      <c r="H399" s="96">
        <v>42649</v>
      </c>
      <c r="I399" s="96"/>
      <c r="J399" s="96">
        <v>42649</v>
      </c>
      <c r="K399" s="96"/>
      <c r="L399" s="82" t="s">
        <v>648</v>
      </c>
      <c r="M399" s="82"/>
      <c r="N399" s="97">
        <v>402</v>
      </c>
      <c r="O399" s="97"/>
    </row>
    <row r="400" spans="1:15" ht="45" customHeight="1" x14ac:dyDescent="0.25">
      <c r="A400" s="9" t="s">
        <v>76</v>
      </c>
      <c r="B400" s="93" t="s">
        <v>845</v>
      </c>
      <c r="C400" s="93"/>
      <c r="D400" s="94">
        <f t="shared" si="7"/>
        <v>1</v>
      </c>
      <c r="E400" s="94"/>
      <c r="F400" s="95" t="s">
        <v>29</v>
      </c>
      <c r="G400" s="95"/>
      <c r="H400" s="96">
        <v>42634</v>
      </c>
      <c r="I400" s="96"/>
      <c r="J400" s="96">
        <v>42636</v>
      </c>
      <c r="K400" s="96"/>
      <c r="L400" s="82" t="s">
        <v>648</v>
      </c>
      <c r="M400" s="82"/>
      <c r="N400" s="97">
        <v>944.99</v>
      </c>
      <c r="O400" s="97"/>
    </row>
    <row r="401" spans="1:15" ht="45" customHeight="1" x14ac:dyDescent="0.25">
      <c r="A401" s="9" t="s">
        <v>76</v>
      </c>
      <c r="B401" s="93" t="s">
        <v>846</v>
      </c>
      <c r="C401" s="93"/>
      <c r="D401" s="94">
        <f t="shared" si="7"/>
        <v>1</v>
      </c>
      <c r="E401" s="94"/>
      <c r="F401" s="95" t="s">
        <v>29</v>
      </c>
      <c r="G401" s="95"/>
      <c r="H401" s="96">
        <v>42619</v>
      </c>
      <c r="I401" s="96"/>
      <c r="J401" s="96">
        <v>42619</v>
      </c>
      <c r="K401" s="96"/>
      <c r="L401" s="82" t="s">
        <v>648</v>
      </c>
      <c r="M401" s="82"/>
      <c r="N401" s="97">
        <v>229</v>
      </c>
      <c r="O401" s="97"/>
    </row>
    <row r="402" spans="1:15" ht="45" customHeight="1" x14ac:dyDescent="0.25">
      <c r="A402" s="9" t="s">
        <v>76</v>
      </c>
      <c r="B402" s="93" t="s">
        <v>14</v>
      </c>
      <c r="C402" s="93"/>
      <c r="D402" s="94">
        <f t="shared" si="7"/>
        <v>1</v>
      </c>
      <c r="E402" s="94"/>
      <c r="F402" s="95" t="s">
        <v>15</v>
      </c>
      <c r="G402" s="95"/>
      <c r="H402" s="96">
        <v>42619</v>
      </c>
      <c r="I402" s="96"/>
      <c r="J402" s="96">
        <v>42619</v>
      </c>
      <c r="K402" s="96"/>
      <c r="L402" s="82" t="s">
        <v>648</v>
      </c>
      <c r="M402" s="82"/>
      <c r="N402" s="97">
        <v>1265</v>
      </c>
      <c r="O402" s="97"/>
    </row>
    <row r="403" spans="1:15" ht="45" customHeight="1" x14ac:dyDescent="0.25">
      <c r="A403" s="9" t="s">
        <v>76</v>
      </c>
      <c r="B403" s="93" t="s">
        <v>847</v>
      </c>
      <c r="C403" s="93"/>
      <c r="D403" s="94">
        <f t="shared" si="7"/>
        <v>1</v>
      </c>
      <c r="E403" s="94"/>
      <c r="F403" s="95" t="s">
        <v>29</v>
      </c>
      <c r="G403" s="95"/>
      <c r="H403" s="96">
        <v>42649</v>
      </c>
      <c r="I403" s="96"/>
      <c r="J403" s="96">
        <v>42649</v>
      </c>
      <c r="K403" s="96"/>
      <c r="L403" s="82" t="s">
        <v>648</v>
      </c>
      <c r="M403" s="82"/>
      <c r="N403" s="97">
        <v>488</v>
      </c>
      <c r="O403" s="97"/>
    </row>
    <row r="404" spans="1:15" ht="45" customHeight="1" x14ac:dyDescent="0.25">
      <c r="A404" s="9" t="s">
        <v>76</v>
      </c>
      <c r="B404" s="93" t="s">
        <v>848</v>
      </c>
      <c r="C404" s="93"/>
      <c r="D404" s="94">
        <f t="shared" si="7"/>
        <v>1</v>
      </c>
      <c r="E404" s="94"/>
      <c r="F404" s="95" t="s">
        <v>29</v>
      </c>
      <c r="G404" s="95"/>
      <c r="H404" s="96">
        <v>42608</v>
      </c>
      <c r="I404" s="96"/>
      <c r="J404" s="96">
        <v>42608</v>
      </c>
      <c r="K404" s="96"/>
      <c r="L404" s="82" t="s">
        <v>648</v>
      </c>
      <c r="M404" s="82"/>
      <c r="N404" s="97">
        <v>488</v>
      </c>
      <c r="O404" s="97"/>
    </row>
    <row r="405" spans="1:15" ht="45" customHeight="1" x14ac:dyDescent="0.25">
      <c r="A405" s="9" t="s">
        <v>76</v>
      </c>
      <c r="B405" s="93" t="s">
        <v>849</v>
      </c>
      <c r="C405" s="93"/>
      <c r="D405" s="94">
        <f t="shared" si="7"/>
        <v>1</v>
      </c>
      <c r="E405" s="94"/>
      <c r="F405" s="95" t="s">
        <v>29</v>
      </c>
      <c r="G405" s="95"/>
      <c r="H405" s="96">
        <v>42606</v>
      </c>
      <c r="I405" s="96"/>
      <c r="J405" s="96">
        <v>42606</v>
      </c>
      <c r="K405" s="96"/>
      <c r="L405" s="82" t="s">
        <v>648</v>
      </c>
      <c r="M405" s="82"/>
      <c r="N405" s="97">
        <v>132</v>
      </c>
      <c r="O405" s="97"/>
    </row>
    <row r="406" spans="1:15" ht="45" customHeight="1" x14ac:dyDescent="0.25">
      <c r="A406" s="9" t="s">
        <v>76</v>
      </c>
      <c r="B406" s="93" t="s">
        <v>849</v>
      </c>
      <c r="C406" s="93"/>
      <c r="D406" s="94">
        <f t="shared" si="7"/>
        <v>1</v>
      </c>
      <c r="E406" s="94"/>
      <c r="F406" s="95" t="s">
        <v>29</v>
      </c>
      <c r="G406" s="95"/>
      <c r="H406" s="96">
        <v>42599</v>
      </c>
      <c r="I406" s="96"/>
      <c r="J406" s="96">
        <v>42599</v>
      </c>
      <c r="K406" s="96"/>
      <c r="L406" s="82" t="s">
        <v>648</v>
      </c>
      <c r="M406" s="82"/>
      <c r="N406" s="97">
        <v>488</v>
      </c>
      <c r="O406" s="97"/>
    </row>
    <row r="407" spans="1:15" ht="45" customHeight="1" x14ac:dyDescent="0.25">
      <c r="A407" s="9" t="s">
        <v>76</v>
      </c>
      <c r="B407" s="93" t="s">
        <v>850</v>
      </c>
      <c r="C407" s="93"/>
      <c r="D407" s="94">
        <f t="shared" si="7"/>
        <v>1</v>
      </c>
      <c r="E407" s="94"/>
      <c r="F407" s="95" t="s">
        <v>29</v>
      </c>
      <c r="G407" s="95"/>
      <c r="H407" s="96">
        <v>42648</v>
      </c>
      <c r="I407" s="96"/>
      <c r="J407" s="96">
        <v>42648</v>
      </c>
      <c r="K407" s="96"/>
      <c r="L407" s="82" t="s">
        <v>648</v>
      </c>
      <c r="M407" s="82"/>
      <c r="N407" s="97">
        <v>1047.02</v>
      </c>
      <c r="O407" s="97"/>
    </row>
    <row r="408" spans="1:15" ht="45" customHeight="1" x14ac:dyDescent="0.25">
      <c r="A408" s="9" t="s">
        <v>76</v>
      </c>
      <c r="B408" s="93" t="s">
        <v>851</v>
      </c>
      <c r="C408" s="93"/>
      <c r="D408" s="94">
        <f t="shared" si="7"/>
        <v>1</v>
      </c>
      <c r="E408" s="94"/>
      <c r="F408" s="95" t="s">
        <v>29</v>
      </c>
      <c r="G408" s="95"/>
      <c r="H408" s="96">
        <v>38981</v>
      </c>
      <c r="I408" s="96"/>
      <c r="J408" s="96">
        <v>42634</v>
      </c>
      <c r="K408" s="96"/>
      <c r="L408" s="82" t="s">
        <v>648</v>
      </c>
      <c r="M408" s="82"/>
      <c r="N408" s="97">
        <v>708</v>
      </c>
      <c r="O408" s="97"/>
    </row>
    <row r="409" spans="1:15" ht="45" customHeight="1" x14ac:dyDescent="0.25">
      <c r="A409" s="9" t="s">
        <v>76</v>
      </c>
      <c r="B409" s="93" t="s">
        <v>852</v>
      </c>
      <c r="C409" s="93"/>
      <c r="D409" s="94">
        <f t="shared" si="7"/>
        <v>1</v>
      </c>
      <c r="E409" s="94"/>
      <c r="F409" s="95" t="s">
        <v>12</v>
      </c>
      <c r="G409" s="95"/>
      <c r="H409" s="96">
        <v>42636</v>
      </c>
      <c r="I409" s="96"/>
      <c r="J409" s="96">
        <v>42636</v>
      </c>
      <c r="K409" s="96"/>
      <c r="L409" s="82" t="s">
        <v>648</v>
      </c>
      <c r="M409" s="82"/>
      <c r="N409" s="97">
        <v>965</v>
      </c>
      <c r="O409" s="97"/>
    </row>
    <row r="410" spans="1:15" ht="45" customHeight="1" x14ac:dyDescent="0.25">
      <c r="A410" s="9" t="s">
        <v>76</v>
      </c>
      <c r="B410" s="93" t="s">
        <v>851</v>
      </c>
      <c r="C410" s="93"/>
      <c r="D410" s="94">
        <f t="shared" si="7"/>
        <v>1</v>
      </c>
      <c r="E410" s="94"/>
      <c r="F410" s="95" t="s">
        <v>29</v>
      </c>
      <c r="G410" s="95"/>
      <c r="H410" s="96">
        <v>38981</v>
      </c>
      <c r="I410" s="96"/>
      <c r="J410" s="96">
        <v>42634</v>
      </c>
      <c r="K410" s="96"/>
      <c r="L410" s="82" t="s">
        <v>648</v>
      </c>
      <c r="M410" s="82"/>
      <c r="N410" s="97">
        <v>1150</v>
      </c>
      <c r="O410" s="97"/>
    </row>
    <row r="411" spans="1:15" ht="45" customHeight="1" x14ac:dyDescent="0.25">
      <c r="A411" s="9" t="s">
        <v>76</v>
      </c>
      <c r="B411" s="93" t="s">
        <v>847</v>
      </c>
      <c r="C411" s="93"/>
      <c r="D411" s="94">
        <f t="shared" si="7"/>
        <v>1</v>
      </c>
      <c r="E411" s="94"/>
      <c r="F411" s="95" t="s">
        <v>29</v>
      </c>
      <c r="G411" s="95"/>
      <c r="H411" s="96">
        <v>42649</v>
      </c>
      <c r="I411" s="96"/>
      <c r="J411" s="96">
        <v>42649</v>
      </c>
      <c r="K411" s="96"/>
      <c r="L411" s="82" t="s">
        <v>648</v>
      </c>
      <c r="M411" s="82"/>
      <c r="N411" s="97">
        <v>383</v>
      </c>
      <c r="O411" s="97"/>
    </row>
    <row r="412" spans="1:15" ht="45" customHeight="1" x14ac:dyDescent="0.25">
      <c r="A412" s="9" t="s">
        <v>76</v>
      </c>
      <c r="B412" s="93" t="s">
        <v>852</v>
      </c>
      <c r="C412" s="93"/>
      <c r="D412" s="94">
        <f t="shared" si="7"/>
        <v>1</v>
      </c>
      <c r="E412" s="94"/>
      <c r="F412" s="95" t="s">
        <v>12</v>
      </c>
      <c r="G412" s="95"/>
      <c r="H412" s="96">
        <v>42636</v>
      </c>
      <c r="I412" s="96"/>
      <c r="J412" s="96">
        <v>42636</v>
      </c>
      <c r="K412" s="96"/>
      <c r="L412" s="82" t="s">
        <v>648</v>
      </c>
      <c r="M412" s="82"/>
      <c r="N412" s="97">
        <v>689</v>
      </c>
      <c r="O412" s="97"/>
    </row>
    <row r="413" spans="1:15" ht="45" customHeight="1" x14ac:dyDescent="0.25">
      <c r="A413" s="9" t="s">
        <v>76</v>
      </c>
      <c r="B413" s="93" t="s">
        <v>853</v>
      </c>
      <c r="C413" s="93"/>
      <c r="D413" s="94">
        <f t="shared" si="7"/>
        <v>1</v>
      </c>
      <c r="E413" s="94"/>
      <c r="F413" s="95" t="s">
        <v>29</v>
      </c>
      <c r="G413" s="95"/>
      <c r="H413" s="96">
        <v>42641</v>
      </c>
      <c r="I413" s="96"/>
      <c r="J413" s="96">
        <v>42641</v>
      </c>
      <c r="K413" s="96"/>
      <c r="L413" s="82" t="s">
        <v>648</v>
      </c>
      <c r="M413" s="82"/>
      <c r="N413" s="97">
        <v>2368.02</v>
      </c>
      <c r="O413" s="97"/>
    </row>
    <row r="414" spans="1:15" ht="45" customHeight="1" x14ac:dyDescent="0.25">
      <c r="A414" s="9" t="s">
        <v>76</v>
      </c>
      <c r="B414" s="93" t="s">
        <v>14</v>
      </c>
      <c r="C414" s="93"/>
      <c r="D414" s="94">
        <f t="shared" si="7"/>
        <v>1</v>
      </c>
      <c r="E414" s="94"/>
      <c r="F414" s="95" t="s">
        <v>15</v>
      </c>
      <c r="G414" s="95"/>
      <c r="H414" s="96">
        <v>42641</v>
      </c>
      <c r="I414" s="96"/>
      <c r="J414" s="96">
        <v>42641</v>
      </c>
      <c r="K414" s="96"/>
      <c r="L414" s="82" t="s">
        <v>648</v>
      </c>
      <c r="M414" s="82"/>
      <c r="N414" s="97">
        <v>450</v>
      </c>
      <c r="O414" s="97"/>
    </row>
    <row r="415" spans="1:15" ht="45" customHeight="1" x14ac:dyDescent="0.25">
      <c r="A415" s="9" t="s">
        <v>76</v>
      </c>
      <c r="B415" s="93" t="s">
        <v>854</v>
      </c>
      <c r="C415" s="93"/>
      <c r="D415" s="94">
        <f t="shared" si="7"/>
        <v>1</v>
      </c>
      <c r="E415" s="94"/>
      <c r="F415" s="95" t="s">
        <v>12</v>
      </c>
      <c r="G415" s="95"/>
      <c r="H415" s="96">
        <v>42636</v>
      </c>
      <c r="I415" s="96"/>
      <c r="J415" s="96">
        <v>42636</v>
      </c>
      <c r="K415" s="96"/>
      <c r="L415" s="82" t="s">
        <v>648</v>
      </c>
      <c r="M415" s="82"/>
      <c r="N415" s="97">
        <v>2793</v>
      </c>
      <c r="O415" s="97"/>
    </row>
    <row r="416" spans="1:15" ht="45" customHeight="1" x14ac:dyDescent="0.25">
      <c r="A416" s="9" t="s">
        <v>76</v>
      </c>
      <c r="B416" s="93" t="str">
        <f>+A416</f>
        <v>Contraloría Municipal</v>
      </c>
      <c r="C416" s="93"/>
      <c r="D416" s="94">
        <f t="shared" si="7"/>
        <v>1</v>
      </c>
      <c r="E416" s="94"/>
      <c r="F416" s="95" t="s">
        <v>12</v>
      </c>
      <c r="G416" s="95"/>
      <c r="H416" s="96">
        <v>42649</v>
      </c>
      <c r="I416" s="96"/>
      <c r="J416" s="96">
        <v>42649</v>
      </c>
      <c r="K416" s="96"/>
      <c r="L416" s="82" t="s">
        <v>648</v>
      </c>
      <c r="M416" s="82"/>
      <c r="N416" s="97">
        <v>2529</v>
      </c>
      <c r="O416" s="97"/>
    </row>
    <row r="417" spans="1:15" ht="45" customHeight="1" x14ac:dyDescent="0.25">
      <c r="A417" s="9" t="s">
        <v>76</v>
      </c>
      <c r="B417" s="93" t="str">
        <f>+A417</f>
        <v>Contraloría Municipal</v>
      </c>
      <c r="C417" s="93"/>
      <c r="D417" s="94">
        <f t="shared" si="7"/>
        <v>1</v>
      </c>
      <c r="E417" s="94"/>
      <c r="F417" s="95" t="s">
        <v>12</v>
      </c>
      <c r="G417" s="95"/>
      <c r="H417" s="96">
        <v>42710</v>
      </c>
      <c r="I417" s="96"/>
      <c r="J417" s="96">
        <f>+I417</f>
        <v>0</v>
      </c>
      <c r="K417" s="96"/>
      <c r="L417" s="82" t="s">
        <v>648</v>
      </c>
      <c r="M417" s="82"/>
      <c r="N417" s="97">
        <v>1101</v>
      </c>
      <c r="O417" s="97"/>
    </row>
    <row r="418" spans="1:15" ht="45" customHeight="1" x14ac:dyDescent="0.25">
      <c r="A418" s="9" t="s">
        <v>76</v>
      </c>
      <c r="B418" s="93" t="str">
        <f>+A418</f>
        <v>Contraloría Municipal</v>
      </c>
      <c r="C418" s="93"/>
      <c r="D418" s="94">
        <f t="shared" si="7"/>
        <v>1</v>
      </c>
      <c r="E418" s="94"/>
      <c r="F418" s="95" t="s">
        <v>12</v>
      </c>
      <c r="G418" s="95"/>
      <c r="H418" s="96">
        <v>42710</v>
      </c>
      <c r="I418" s="96"/>
      <c r="J418" s="96">
        <f>+I418</f>
        <v>0</v>
      </c>
      <c r="K418" s="96"/>
      <c r="L418" s="82" t="s">
        <v>648</v>
      </c>
      <c r="M418" s="82"/>
      <c r="N418" s="97">
        <v>315</v>
      </c>
      <c r="O418" s="97"/>
    </row>
    <row r="419" spans="1:15" ht="45" customHeight="1" x14ac:dyDescent="0.25">
      <c r="A419" s="9" t="s">
        <v>76</v>
      </c>
      <c r="B419" s="93" t="str">
        <f>+A419</f>
        <v>Contraloría Municipal</v>
      </c>
      <c r="C419" s="93"/>
      <c r="D419" s="94">
        <f t="shared" si="7"/>
        <v>1</v>
      </c>
      <c r="E419" s="94"/>
      <c r="F419" s="95" t="s">
        <v>12</v>
      </c>
      <c r="G419" s="95"/>
      <c r="H419" s="96">
        <v>42710</v>
      </c>
      <c r="I419" s="96"/>
      <c r="J419" s="96">
        <f>+I419</f>
        <v>0</v>
      </c>
      <c r="K419" s="96"/>
      <c r="L419" s="82" t="s">
        <v>648</v>
      </c>
      <c r="M419" s="82"/>
      <c r="N419" s="97">
        <v>82</v>
      </c>
      <c r="O419" s="97"/>
    </row>
    <row r="420" spans="1:15" ht="45" customHeight="1" x14ac:dyDescent="0.25">
      <c r="A420" s="9" t="s">
        <v>76</v>
      </c>
      <c r="B420" s="93" t="s">
        <v>14</v>
      </c>
      <c r="C420" s="93"/>
      <c r="D420" s="94">
        <f t="shared" si="7"/>
        <v>1</v>
      </c>
      <c r="E420" s="94"/>
      <c r="F420" s="95" t="s">
        <v>15</v>
      </c>
      <c r="G420" s="95"/>
      <c r="H420" s="96">
        <v>42710</v>
      </c>
      <c r="I420" s="96"/>
      <c r="J420" s="96">
        <f>+I420</f>
        <v>0</v>
      </c>
      <c r="K420" s="96"/>
      <c r="L420" s="82" t="s">
        <v>648</v>
      </c>
      <c r="M420" s="82"/>
      <c r="N420" s="97">
        <v>380</v>
      </c>
      <c r="O420" s="97"/>
    </row>
    <row r="421" spans="1:15" ht="45" customHeight="1" x14ac:dyDescent="0.25">
      <c r="A421" s="9" t="s">
        <v>76</v>
      </c>
      <c r="B421" s="93" t="s">
        <v>855</v>
      </c>
      <c r="C421" s="93"/>
      <c r="D421" s="94">
        <f t="shared" si="7"/>
        <v>1</v>
      </c>
      <c r="E421" s="94"/>
      <c r="F421" s="95" t="s">
        <v>29</v>
      </c>
      <c r="G421" s="95"/>
      <c r="H421" s="96">
        <v>42720</v>
      </c>
      <c r="I421" s="96"/>
      <c r="J421" s="96">
        <v>42720</v>
      </c>
      <c r="K421" s="96"/>
      <c r="L421" s="82" t="s">
        <v>648</v>
      </c>
      <c r="M421" s="82"/>
      <c r="N421" s="97">
        <v>708</v>
      </c>
      <c r="O421" s="97"/>
    </row>
    <row r="422" spans="1:15" ht="45" customHeight="1" x14ac:dyDescent="0.25">
      <c r="A422" s="9" t="s">
        <v>76</v>
      </c>
      <c r="B422" s="93" t="s">
        <v>856</v>
      </c>
      <c r="C422" s="93"/>
      <c r="D422" s="94">
        <f t="shared" si="7"/>
        <v>1</v>
      </c>
      <c r="E422" s="94"/>
      <c r="F422" s="95" t="s">
        <v>12</v>
      </c>
      <c r="G422" s="95"/>
      <c r="H422" s="96">
        <v>42720</v>
      </c>
      <c r="I422" s="96"/>
      <c r="J422" s="96">
        <v>42720</v>
      </c>
      <c r="K422" s="96"/>
      <c r="L422" s="82" t="s">
        <v>648</v>
      </c>
      <c r="M422" s="82"/>
      <c r="N422" s="97">
        <v>1500</v>
      </c>
      <c r="O422" s="97"/>
    </row>
    <row r="423" spans="1:15" ht="45" customHeight="1" x14ac:dyDescent="0.25">
      <c r="A423" s="9" t="s">
        <v>76</v>
      </c>
      <c r="B423" s="93" t="s">
        <v>857</v>
      </c>
      <c r="C423" s="93"/>
      <c r="D423" s="94">
        <f t="shared" si="7"/>
        <v>1</v>
      </c>
      <c r="E423" s="94"/>
      <c r="F423" s="95" t="s">
        <v>12</v>
      </c>
      <c r="G423" s="95"/>
      <c r="H423" s="96">
        <v>42711</v>
      </c>
      <c r="I423" s="96"/>
      <c r="J423" s="96">
        <v>42711</v>
      </c>
      <c r="K423" s="96"/>
      <c r="L423" s="82" t="s">
        <v>648</v>
      </c>
      <c r="M423" s="82"/>
      <c r="N423" s="97">
        <v>1743</v>
      </c>
      <c r="O423" s="97"/>
    </row>
    <row r="424" spans="1:15" ht="45" customHeight="1" x14ac:dyDescent="0.25">
      <c r="A424" s="9" t="s">
        <v>76</v>
      </c>
      <c r="B424" s="93" t="s">
        <v>858</v>
      </c>
      <c r="C424" s="93"/>
      <c r="D424" s="94">
        <f t="shared" si="7"/>
        <v>1</v>
      </c>
      <c r="E424" s="94"/>
      <c r="F424" s="95" t="s">
        <v>29</v>
      </c>
      <c r="G424" s="95"/>
      <c r="H424" s="96">
        <v>42726</v>
      </c>
      <c r="I424" s="96"/>
      <c r="J424" s="96">
        <v>42726</v>
      </c>
      <c r="K424" s="96"/>
      <c r="L424" s="82" t="s">
        <v>648</v>
      </c>
      <c r="M424" s="82"/>
      <c r="N424" s="97">
        <v>687.99</v>
      </c>
      <c r="O424" s="97"/>
    </row>
    <row r="425" spans="1:15" ht="45" customHeight="1" x14ac:dyDescent="0.25">
      <c r="A425" s="9" t="s">
        <v>76</v>
      </c>
      <c r="B425" s="93" t="s">
        <v>859</v>
      </c>
      <c r="C425" s="93"/>
      <c r="D425" s="94">
        <f t="shared" si="7"/>
        <v>1</v>
      </c>
      <c r="E425" s="94"/>
      <c r="F425" s="95" t="s">
        <v>29</v>
      </c>
      <c r="G425" s="95"/>
      <c r="H425" s="96">
        <v>42713</v>
      </c>
      <c r="I425" s="96"/>
      <c r="J425" s="96">
        <v>42713</v>
      </c>
      <c r="K425" s="96"/>
      <c r="L425" s="82" t="s">
        <v>648</v>
      </c>
      <c r="M425" s="82"/>
      <c r="N425" s="97">
        <v>94</v>
      </c>
      <c r="O425" s="97"/>
    </row>
    <row r="426" spans="1:15" ht="45" customHeight="1" x14ac:dyDescent="0.25">
      <c r="A426" s="9" t="s">
        <v>76</v>
      </c>
      <c r="B426" s="93" t="s">
        <v>855</v>
      </c>
      <c r="C426" s="93"/>
      <c r="D426" s="94">
        <f t="shared" si="7"/>
        <v>1</v>
      </c>
      <c r="E426" s="94"/>
      <c r="F426" s="95" t="s">
        <v>29</v>
      </c>
      <c r="G426" s="95"/>
      <c r="H426" s="96">
        <v>42720</v>
      </c>
      <c r="I426" s="96"/>
      <c r="J426" s="96">
        <v>42720</v>
      </c>
      <c r="K426" s="96"/>
      <c r="L426" s="82" t="s">
        <v>648</v>
      </c>
      <c r="M426" s="82"/>
      <c r="N426" s="97">
        <v>254.01</v>
      </c>
      <c r="O426" s="97"/>
    </row>
    <row r="427" spans="1:15" ht="45" customHeight="1" x14ac:dyDescent="0.25">
      <c r="A427" s="9" t="s">
        <v>76</v>
      </c>
      <c r="B427" s="93" t="s">
        <v>856</v>
      </c>
      <c r="C427" s="93"/>
      <c r="D427" s="94">
        <f t="shared" si="7"/>
        <v>1</v>
      </c>
      <c r="E427" s="94"/>
      <c r="F427" s="95" t="s">
        <v>12</v>
      </c>
      <c r="G427" s="95"/>
      <c r="H427" s="96">
        <v>42720</v>
      </c>
      <c r="I427" s="96"/>
      <c r="J427" s="96">
        <v>42720</v>
      </c>
      <c r="K427" s="96"/>
      <c r="L427" s="82" t="s">
        <v>648</v>
      </c>
      <c r="M427" s="82"/>
      <c r="N427" s="97">
        <v>266</v>
      </c>
      <c r="O427" s="97"/>
    </row>
    <row r="428" spans="1:15" ht="45" customHeight="1" x14ac:dyDescent="0.25">
      <c r="A428" s="9" t="s">
        <v>76</v>
      </c>
      <c r="B428" s="93" t="s">
        <v>857</v>
      </c>
      <c r="C428" s="93"/>
      <c r="D428" s="94">
        <f t="shared" si="7"/>
        <v>1</v>
      </c>
      <c r="E428" s="94"/>
      <c r="F428" s="95" t="s">
        <v>12</v>
      </c>
      <c r="G428" s="95"/>
      <c r="H428" s="96">
        <v>42711</v>
      </c>
      <c r="I428" s="96"/>
      <c r="J428" s="96">
        <v>42711</v>
      </c>
      <c r="K428" s="96"/>
      <c r="L428" s="82" t="s">
        <v>648</v>
      </c>
      <c r="M428" s="82"/>
      <c r="N428" s="97">
        <v>257</v>
      </c>
      <c r="O428" s="97"/>
    </row>
    <row r="429" spans="1:15" ht="45" customHeight="1" x14ac:dyDescent="0.25">
      <c r="A429" s="9" t="s">
        <v>76</v>
      </c>
      <c r="B429" s="93" t="s">
        <v>858</v>
      </c>
      <c r="C429" s="93"/>
      <c r="D429" s="94">
        <f t="shared" si="7"/>
        <v>1</v>
      </c>
      <c r="E429" s="94"/>
      <c r="F429" s="95" t="s">
        <v>29</v>
      </c>
      <c r="G429" s="95"/>
      <c r="H429" s="96">
        <v>42726</v>
      </c>
      <c r="I429" s="96"/>
      <c r="J429" s="96">
        <v>42726</v>
      </c>
      <c r="K429" s="96"/>
      <c r="L429" s="82" t="s">
        <v>648</v>
      </c>
      <c r="M429" s="82"/>
      <c r="N429" s="97">
        <v>293</v>
      </c>
      <c r="O429" s="97"/>
    </row>
    <row r="430" spans="1:15" ht="45" customHeight="1" x14ac:dyDescent="0.25">
      <c r="A430" s="9" t="s">
        <v>76</v>
      </c>
      <c r="B430" s="93" t="s">
        <v>14</v>
      </c>
      <c r="C430" s="93"/>
      <c r="D430" s="94">
        <f t="shared" si="7"/>
        <v>1</v>
      </c>
      <c r="E430" s="94"/>
      <c r="F430" s="95" t="s">
        <v>15</v>
      </c>
      <c r="G430" s="95"/>
      <c r="H430" s="96">
        <v>42726</v>
      </c>
      <c r="I430" s="96"/>
      <c r="J430" s="96">
        <v>42726</v>
      </c>
      <c r="K430" s="96"/>
      <c r="L430" s="82" t="s">
        <v>648</v>
      </c>
      <c r="M430" s="82"/>
      <c r="N430" s="97">
        <v>198</v>
      </c>
      <c r="O430" s="97"/>
    </row>
    <row r="431" spans="1:15" ht="45" customHeight="1" x14ac:dyDescent="0.25">
      <c r="A431" s="9" t="s">
        <v>76</v>
      </c>
      <c r="B431" s="93" t="s">
        <v>860</v>
      </c>
      <c r="C431" s="93"/>
      <c r="D431" s="94">
        <f t="shared" si="7"/>
        <v>1</v>
      </c>
      <c r="E431" s="94"/>
      <c r="F431" s="95" t="s">
        <v>12</v>
      </c>
      <c r="G431" s="95"/>
      <c r="H431" s="96">
        <v>42688</v>
      </c>
      <c r="I431" s="96"/>
      <c r="J431" s="96">
        <v>42688</v>
      </c>
      <c r="K431" s="96"/>
      <c r="L431" s="82" t="s">
        <v>648</v>
      </c>
      <c r="M431" s="82"/>
      <c r="N431" s="97">
        <v>1223</v>
      </c>
      <c r="O431" s="97"/>
    </row>
    <row r="432" spans="1:15" ht="45" customHeight="1" x14ac:dyDescent="0.25">
      <c r="A432" s="9" t="s">
        <v>76</v>
      </c>
      <c r="B432" s="93" t="s">
        <v>860</v>
      </c>
      <c r="C432" s="93"/>
      <c r="D432" s="94">
        <f t="shared" si="7"/>
        <v>1</v>
      </c>
      <c r="E432" s="94"/>
      <c r="F432" s="95" t="s">
        <v>12</v>
      </c>
      <c r="G432" s="95"/>
      <c r="H432" s="96">
        <v>42688</v>
      </c>
      <c r="I432" s="96"/>
      <c r="J432" s="96">
        <v>42688</v>
      </c>
      <c r="K432" s="96"/>
      <c r="L432" s="82" t="s">
        <v>648</v>
      </c>
      <c r="M432" s="82"/>
      <c r="N432" s="97">
        <v>325.5</v>
      </c>
      <c r="O432" s="97"/>
    </row>
    <row r="433" spans="1:15" ht="45" customHeight="1" x14ac:dyDescent="0.25">
      <c r="A433" s="9" t="s">
        <v>76</v>
      </c>
      <c r="B433" s="93" t="s">
        <v>14</v>
      </c>
      <c r="C433" s="93"/>
      <c r="D433" s="94">
        <f t="shared" si="7"/>
        <v>1</v>
      </c>
      <c r="E433" s="94"/>
      <c r="F433" s="95" t="s">
        <v>15</v>
      </c>
      <c r="G433" s="95"/>
      <c r="H433" s="96">
        <v>42688</v>
      </c>
      <c r="I433" s="96"/>
      <c r="J433" s="96">
        <v>42688</v>
      </c>
      <c r="K433" s="96"/>
      <c r="L433" s="82" t="s">
        <v>648</v>
      </c>
      <c r="M433" s="82"/>
      <c r="N433" s="97">
        <v>1615</v>
      </c>
      <c r="O433" s="97"/>
    </row>
    <row r="434" spans="1:15" ht="45" customHeight="1" x14ac:dyDescent="0.25">
      <c r="A434" s="9" t="s">
        <v>76</v>
      </c>
      <c r="B434" s="93" t="s">
        <v>861</v>
      </c>
      <c r="C434" s="93"/>
      <c r="D434" s="94">
        <f t="shared" si="7"/>
        <v>1</v>
      </c>
      <c r="E434" s="94"/>
      <c r="F434" s="95" t="s">
        <v>29</v>
      </c>
      <c r="G434" s="95"/>
      <c r="H434" s="96">
        <v>42716</v>
      </c>
      <c r="I434" s="96"/>
      <c r="J434" s="96">
        <v>42716</v>
      </c>
      <c r="K434" s="96"/>
      <c r="L434" s="82" t="s">
        <v>648</v>
      </c>
      <c r="M434" s="82"/>
      <c r="N434" s="97">
        <v>708</v>
      </c>
      <c r="O434" s="97"/>
    </row>
    <row r="435" spans="1:15" ht="45" customHeight="1" x14ac:dyDescent="0.25">
      <c r="A435" s="9" t="s">
        <v>76</v>
      </c>
      <c r="B435" s="93" t="s">
        <v>862</v>
      </c>
      <c r="C435" s="93"/>
      <c r="D435" s="94">
        <f t="shared" si="7"/>
        <v>1</v>
      </c>
      <c r="E435" s="94"/>
      <c r="F435" s="95" t="s">
        <v>29</v>
      </c>
      <c r="G435" s="95"/>
      <c r="H435" s="96">
        <v>42702</v>
      </c>
      <c r="I435" s="96"/>
      <c r="J435" s="96">
        <v>42702</v>
      </c>
      <c r="K435" s="96"/>
      <c r="L435" s="82" t="s">
        <v>648</v>
      </c>
      <c r="M435" s="82"/>
      <c r="N435" s="97">
        <v>708</v>
      </c>
      <c r="O435" s="97"/>
    </row>
    <row r="436" spans="1:15" ht="45" customHeight="1" x14ac:dyDescent="0.25">
      <c r="A436" s="9" t="s">
        <v>76</v>
      </c>
      <c r="B436" s="93" t="s">
        <v>861</v>
      </c>
      <c r="C436" s="93"/>
      <c r="D436" s="94">
        <f t="shared" si="7"/>
        <v>1</v>
      </c>
      <c r="E436" s="94"/>
      <c r="F436" s="95" t="s">
        <v>29</v>
      </c>
      <c r="G436" s="95"/>
      <c r="H436" s="96">
        <v>42716</v>
      </c>
      <c r="I436" s="96"/>
      <c r="J436" s="96">
        <v>42716</v>
      </c>
      <c r="K436" s="96"/>
      <c r="L436" s="82" t="s">
        <v>648</v>
      </c>
      <c r="M436" s="82"/>
      <c r="N436" s="97">
        <v>369</v>
      </c>
      <c r="O436" s="97"/>
    </row>
    <row r="437" spans="1:15" ht="45" customHeight="1" x14ac:dyDescent="0.25">
      <c r="A437" s="9" t="s">
        <v>76</v>
      </c>
      <c r="B437" s="93" t="s">
        <v>862</v>
      </c>
      <c r="C437" s="93"/>
      <c r="D437" s="94">
        <f t="shared" si="7"/>
        <v>1</v>
      </c>
      <c r="E437" s="94"/>
      <c r="F437" s="95" t="s">
        <v>29</v>
      </c>
      <c r="G437" s="95"/>
      <c r="H437" s="96">
        <v>42702</v>
      </c>
      <c r="I437" s="96"/>
      <c r="J437" s="96">
        <v>42702</v>
      </c>
      <c r="K437" s="96"/>
      <c r="L437" s="82" t="s">
        <v>648</v>
      </c>
      <c r="M437" s="82"/>
      <c r="N437" s="97">
        <v>714.01</v>
      </c>
      <c r="O437" s="97"/>
    </row>
    <row r="438" spans="1:15" ht="45" customHeight="1" x14ac:dyDescent="0.25">
      <c r="A438" s="9" t="s">
        <v>76</v>
      </c>
      <c r="B438" s="93" t="s">
        <v>14</v>
      </c>
      <c r="C438" s="93"/>
      <c r="D438" s="94">
        <f t="shared" si="7"/>
        <v>1</v>
      </c>
      <c r="E438" s="94"/>
      <c r="F438" s="95" t="s">
        <v>15</v>
      </c>
      <c r="G438" s="95"/>
      <c r="H438" s="96">
        <v>42702</v>
      </c>
      <c r="I438" s="96"/>
      <c r="J438" s="96">
        <v>42702</v>
      </c>
      <c r="K438" s="96"/>
      <c r="L438" s="82" t="s">
        <v>648</v>
      </c>
      <c r="M438" s="82"/>
      <c r="N438" s="97">
        <v>500</v>
      </c>
      <c r="O438" s="97"/>
    </row>
    <row r="439" spans="1:15" ht="45" customHeight="1" x14ac:dyDescent="0.25">
      <c r="A439" s="9" t="s">
        <v>76</v>
      </c>
      <c r="B439" s="93" t="s">
        <v>863</v>
      </c>
      <c r="C439" s="93"/>
      <c r="D439" s="94">
        <f t="shared" si="7"/>
        <v>1</v>
      </c>
      <c r="E439" s="94"/>
      <c r="F439" s="95" t="s">
        <v>29</v>
      </c>
      <c r="G439" s="95"/>
      <c r="H439" s="96">
        <v>42685</v>
      </c>
      <c r="I439" s="96"/>
      <c r="J439" s="96">
        <v>42685</v>
      </c>
      <c r="K439" s="96"/>
      <c r="L439" s="82" t="s">
        <v>648</v>
      </c>
      <c r="M439" s="82"/>
      <c r="N439" s="97">
        <v>294</v>
      </c>
      <c r="O439" s="97"/>
    </row>
    <row r="440" spans="1:15" ht="45" customHeight="1" x14ac:dyDescent="0.25">
      <c r="A440" s="9" t="s">
        <v>76</v>
      </c>
      <c r="B440" s="93" t="s">
        <v>864</v>
      </c>
      <c r="C440" s="93"/>
      <c r="D440" s="94">
        <f t="shared" si="7"/>
        <v>1</v>
      </c>
      <c r="E440" s="94"/>
      <c r="F440" s="95" t="s">
        <v>29</v>
      </c>
      <c r="G440" s="95"/>
      <c r="H440" s="96">
        <v>42677</v>
      </c>
      <c r="I440" s="96"/>
      <c r="J440" s="96">
        <v>42677</v>
      </c>
      <c r="K440" s="96"/>
      <c r="L440" s="82" t="s">
        <v>648</v>
      </c>
      <c r="M440" s="82"/>
      <c r="N440" s="97">
        <v>655</v>
      </c>
      <c r="O440" s="97"/>
    </row>
    <row r="441" spans="1:15" ht="45" customHeight="1" x14ac:dyDescent="0.25">
      <c r="A441" s="9" t="s">
        <v>76</v>
      </c>
      <c r="B441" s="93" t="s">
        <v>864</v>
      </c>
      <c r="C441" s="93"/>
      <c r="D441" s="94">
        <f t="shared" si="7"/>
        <v>1</v>
      </c>
      <c r="E441" s="94"/>
      <c r="F441" s="95" t="s">
        <v>29</v>
      </c>
      <c r="G441" s="95"/>
      <c r="H441" s="96">
        <v>42677</v>
      </c>
      <c r="I441" s="96"/>
      <c r="J441" s="96">
        <v>42677</v>
      </c>
      <c r="K441" s="96"/>
      <c r="L441" s="82" t="s">
        <v>648</v>
      </c>
      <c r="M441" s="82"/>
      <c r="N441" s="97">
        <v>212</v>
      </c>
      <c r="O441" s="97"/>
    </row>
    <row r="442" spans="1:15" ht="45" customHeight="1" x14ac:dyDescent="0.25">
      <c r="A442" s="9" t="s">
        <v>76</v>
      </c>
      <c r="B442" s="93" t="s">
        <v>14</v>
      </c>
      <c r="C442" s="93"/>
      <c r="D442" s="94">
        <f t="shared" si="7"/>
        <v>1</v>
      </c>
      <c r="E442" s="94"/>
      <c r="F442" s="95" t="s">
        <v>15</v>
      </c>
      <c r="G442" s="95"/>
      <c r="H442" s="96">
        <v>42677</v>
      </c>
      <c r="I442" s="96"/>
      <c r="J442" s="96">
        <v>42677</v>
      </c>
      <c r="K442" s="96"/>
      <c r="L442" s="82" t="s">
        <v>648</v>
      </c>
      <c r="M442" s="82"/>
      <c r="N442" s="97">
        <v>1220</v>
      </c>
      <c r="O442" s="97"/>
    </row>
    <row r="443" spans="1:15" ht="45" customHeight="1" x14ac:dyDescent="0.25">
      <c r="A443" s="9" t="s">
        <v>76</v>
      </c>
      <c r="B443" s="93" t="s">
        <v>865</v>
      </c>
      <c r="C443" s="93"/>
      <c r="D443" s="94">
        <f t="shared" si="7"/>
        <v>1</v>
      </c>
      <c r="E443" s="94"/>
      <c r="F443" s="95" t="s">
        <v>15</v>
      </c>
      <c r="G443" s="95"/>
      <c r="H443" s="96">
        <v>42674</v>
      </c>
      <c r="I443" s="96"/>
      <c r="J443" s="96">
        <v>42674</v>
      </c>
      <c r="K443" s="96"/>
      <c r="L443" s="82" t="s">
        <v>648</v>
      </c>
      <c r="M443" s="82"/>
      <c r="N443" s="97">
        <v>90</v>
      </c>
      <c r="O443" s="97"/>
    </row>
    <row r="444" spans="1:15" ht="45" customHeight="1" x14ac:dyDescent="0.25">
      <c r="A444" s="9" t="s">
        <v>76</v>
      </c>
      <c r="B444" s="93" t="s">
        <v>14</v>
      </c>
      <c r="C444" s="93"/>
      <c r="D444" s="94">
        <f t="shared" si="7"/>
        <v>1</v>
      </c>
      <c r="E444" s="94"/>
      <c r="F444" s="95" t="s">
        <v>15</v>
      </c>
      <c r="G444" s="95"/>
      <c r="H444" s="96">
        <v>42674</v>
      </c>
      <c r="I444" s="96"/>
      <c r="J444" s="96">
        <v>42674</v>
      </c>
      <c r="K444" s="96"/>
      <c r="L444" s="82" t="s">
        <v>648</v>
      </c>
      <c r="M444" s="82"/>
      <c r="N444" s="97">
        <v>2110</v>
      </c>
      <c r="O444" s="97"/>
    </row>
    <row r="445" spans="1:15" ht="45" customHeight="1" x14ac:dyDescent="0.25">
      <c r="A445" s="9" t="s">
        <v>76</v>
      </c>
      <c r="B445" s="93" t="s">
        <v>14</v>
      </c>
      <c r="C445" s="93"/>
      <c r="D445" s="94">
        <f t="shared" si="7"/>
        <v>1</v>
      </c>
      <c r="E445" s="94"/>
      <c r="F445" s="95" t="s">
        <v>15</v>
      </c>
      <c r="G445" s="95"/>
      <c r="H445" s="96">
        <v>42688</v>
      </c>
      <c r="I445" s="96"/>
      <c r="J445" s="96">
        <v>42688</v>
      </c>
      <c r="K445" s="96"/>
      <c r="L445" s="82" t="s">
        <v>648</v>
      </c>
      <c r="M445" s="82"/>
      <c r="N445" s="97">
        <v>340</v>
      </c>
      <c r="O445" s="97"/>
    </row>
    <row r="446" spans="1:15" ht="45" customHeight="1" x14ac:dyDescent="0.25">
      <c r="A446" s="9" t="s">
        <v>76</v>
      </c>
      <c r="B446" s="93" t="s">
        <v>866</v>
      </c>
      <c r="C446" s="93"/>
      <c r="D446" s="94">
        <f t="shared" si="7"/>
        <v>1</v>
      </c>
      <c r="E446" s="94"/>
      <c r="F446" s="95" t="s">
        <v>29</v>
      </c>
      <c r="G446" s="95"/>
      <c r="H446" s="96">
        <v>42690</v>
      </c>
      <c r="I446" s="96"/>
      <c r="J446" s="96">
        <v>42690</v>
      </c>
      <c r="K446" s="96"/>
      <c r="L446" s="82" t="s">
        <v>648</v>
      </c>
      <c r="M446" s="82"/>
      <c r="N446" s="97">
        <v>550.85</v>
      </c>
      <c r="O446" s="97"/>
    </row>
    <row r="447" spans="1:15" ht="45" customHeight="1" x14ac:dyDescent="0.25">
      <c r="A447" s="9" t="s">
        <v>76</v>
      </c>
      <c r="B447" s="93" t="s">
        <v>867</v>
      </c>
      <c r="C447" s="93"/>
      <c r="D447" s="94">
        <f t="shared" si="7"/>
        <v>1</v>
      </c>
      <c r="E447" s="94"/>
      <c r="F447" s="95" t="s">
        <v>29</v>
      </c>
      <c r="G447" s="95"/>
      <c r="H447" s="96">
        <v>42688</v>
      </c>
      <c r="I447" s="96"/>
      <c r="J447" s="96">
        <v>42688</v>
      </c>
      <c r="K447" s="96"/>
      <c r="L447" s="82" t="s">
        <v>648</v>
      </c>
      <c r="M447" s="82"/>
      <c r="N447" s="97">
        <v>708.01</v>
      </c>
      <c r="O447" s="97"/>
    </row>
    <row r="448" spans="1:15" ht="45" customHeight="1" x14ac:dyDescent="0.25">
      <c r="A448" s="9" t="s">
        <v>76</v>
      </c>
      <c r="B448" s="93" t="s">
        <v>866</v>
      </c>
      <c r="C448" s="93"/>
      <c r="D448" s="94">
        <f t="shared" si="7"/>
        <v>1</v>
      </c>
      <c r="E448" s="94"/>
      <c r="F448" s="95" t="s">
        <v>29</v>
      </c>
      <c r="G448" s="95"/>
      <c r="H448" s="96">
        <v>42690</v>
      </c>
      <c r="I448" s="96"/>
      <c r="J448" s="96">
        <v>42690</v>
      </c>
      <c r="K448" s="96"/>
      <c r="L448" s="82" t="s">
        <v>648</v>
      </c>
      <c r="M448" s="82"/>
      <c r="N448" s="97">
        <v>506.99</v>
      </c>
      <c r="O448" s="97"/>
    </row>
    <row r="449" spans="1:15" ht="45" customHeight="1" x14ac:dyDescent="0.25">
      <c r="A449" s="9" t="s">
        <v>76</v>
      </c>
      <c r="B449" s="93" t="s">
        <v>867</v>
      </c>
      <c r="C449" s="93"/>
      <c r="D449" s="94">
        <f t="shared" si="7"/>
        <v>1</v>
      </c>
      <c r="E449" s="94"/>
      <c r="F449" s="95" t="s">
        <v>29</v>
      </c>
      <c r="G449" s="95"/>
      <c r="H449" s="96">
        <v>42688</v>
      </c>
      <c r="I449" s="96"/>
      <c r="J449" s="96">
        <v>42688</v>
      </c>
      <c r="K449" s="96"/>
      <c r="L449" s="82" t="s">
        <v>648</v>
      </c>
      <c r="M449" s="82"/>
      <c r="N449" s="97">
        <v>253</v>
      </c>
      <c r="O449" s="97"/>
    </row>
    <row r="450" spans="1:15" ht="45" customHeight="1" x14ac:dyDescent="0.25">
      <c r="A450" s="9" t="s">
        <v>76</v>
      </c>
      <c r="B450" s="93" t="s">
        <v>14</v>
      </c>
      <c r="C450" s="93"/>
      <c r="D450" s="94">
        <f t="shared" si="7"/>
        <v>1</v>
      </c>
      <c r="E450" s="94"/>
      <c r="F450" s="95" t="s">
        <v>15</v>
      </c>
      <c r="G450" s="95"/>
      <c r="H450" s="96">
        <v>42688</v>
      </c>
      <c r="I450" s="96"/>
      <c r="J450" s="96">
        <v>42688</v>
      </c>
      <c r="K450" s="96"/>
      <c r="L450" s="82" t="s">
        <v>648</v>
      </c>
      <c r="M450" s="82"/>
      <c r="N450" s="97">
        <v>3570</v>
      </c>
      <c r="O450" s="97"/>
    </row>
    <row r="451" spans="1:15" ht="45" customHeight="1" x14ac:dyDescent="0.25">
      <c r="A451" s="9" t="s">
        <v>157</v>
      </c>
      <c r="B451" s="93" t="s">
        <v>14</v>
      </c>
      <c r="C451" s="93"/>
      <c r="D451" s="94">
        <f t="shared" si="7"/>
        <v>1</v>
      </c>
      <c r="E451" s="94"/>
      <c r="F451" s="95" t="s">
        <v>15</v>
      </c>
      <c r="G451" s="95"/>
      <c r="H451" s="96">
        <v>42394</v>
      </c>
      <c r="I451" s="96"/>
      <c r="J451" s="96">
        <v>42394</v>
      </c>
      <c r="K451" s="96"/>
      <c r="L451" s="82" t="s">
        <v>648</v>
      </c>
      <c r="M451" s="82"/>
      <c r="N451" s="97">
        <v>20520</v>
      </c>
      <c r="O451" s="97"/>
    </row>
    <row r="452" spans="1:15" ht="45" customHeight="1" x14ac:dyDescent="0.25">
      <c r="A452" s="9" t="s">
        <v>157</v>
      </c>
      <c r="B452" s="93" t="s">
        <v>14</v>
      </c>
      <c r="C452" s="93"/>
      <c r="D452" s="94">
        <f t="shared" si="7"/>
        <v>1</v>
      </c>
      <c r="E452" s="94"/>
      <c r="F452" s="95" t="s">
        <v>15</v>
      </c>
      <c r="G452" s="95"/>
      <c r="H452" s="96">
        <v>42394</v>
      </c>
      <c r="I452" s="96"/>
      <c r="J452" s="96">
        <v>42394</v>
      </c>
      <c r="K452" s="96"/>
      <c r="L452" s="82" t="s">
        <v>648</v>
      </c>
      <c r="M452" s="82"/>
      <c r="N452" s="97">
        <v>20520</v>
      </c>
      <c r="O452" s="97"/>
    </row>
    <row r="453" spans="1:15" ht="45" customHeight="1" x14ac:dyDescent="0.25">
      <c r="A453" s="9" t="s">
        <v>157</v>
      </c>
      <c r="B453" s="93" t="s">
        <v>14</v>
      </c>
      <c r="C453" s="93"/>
      <c r="D453" s="94">
        <f t="shared" si="7"/>
        <v>1</v>
      </c>
      <c r="E453" s="94"/>
      <c r="F453" s="95" t="s">
        <v>15</v>
      </c>
      <c r="G453" s="95"/>
      <c r="H453" s="96">
        <v>42446</v>
      </c>
      <c r="I453" s="96"/>
      <c r="J453" s="96">
        <v>42446</v>
      </c>
      <c r="K453" s="96"/>
      <c r="L453" s="82" t="s">
        <v>648</v>
      </c>
      <c r="M453" s="82"/>
      <c r="N453" s="97">
        <v>25650</v>
      </c>
      <c r="O453" s="97"/>
    </row>
    <row r="454" spans="1:15" ht="45" customHeight="1" x14ac:dyDescent="0.25">
      <c r="A454" s="9" t="s">
        <v>157</v>
      </c>
      <c r="B454" s="93" t="s">
        <v>14</v>
      </c>
      <c r="C454" s="93"/>
      <c r="D454" s="94">
        <f t="shared" si="7"/>
        <v>1</v>
      </c>
      <c r="E454" s="94"/>
      <c r="F454" s="95" t="s">
        <v>15</v>
      </c>
      <c r="G454" s="95"/>
      <c r="H454" s="96">
        <v>42442</v>
      </c>
      <c r="I454" s="96"/>
      <c r="J454" s="96">
        <v>42442</v>
      </c>
      <c r="K454" s="96"/>
      <c r="L454" s="82" t="s">
        <v>648</v>
      </c>
      <c r="M454" s="82"/>
      <c r="N454" s="97">
        <v>20520</v>
      </c>
      <c r="O454" s="97"/>
    </row>
    <row r="455" spans="1:15" ht="45" customHeight="1" x14ac:dyDescent="0.25">
      <c r="A455" s="9" t="s">
        <v>157</v>
      </c>
      <c r="B455" s="93" t="s">
        <v>14</v>
      </c>
      <c r="C455" s="93"/>
      <c r="D455" s="94">
        <f t="shared" si="7"/>
        <v>1</v>
      </c>
      <c r="E455" s="94"/>
      <c r="F455" s="95" t="s">
        <v>15</v>
      </c>
      <c r="G455" s="95"/>
      <c r="H455" s="96">
        <v>42423</v>
      </c>
      <c r="I455" s="96"/>
      <c r="J455" s="96">
        <v>42423</v>
      </c>
      <c r="K455" s="96"/>
      <c r="L455" s="82" t="s">
        <v>648</v>
      </c>
      <c r="M455" s="82"/>
      <c r="N455" s="97">
        <v>12120</v>
      </c>
      <c r="O455" s="97"/>
    </row>
    <row r="456" spans="1:15" ht="45" customHeight="1" x14ac:dyDescent="0.25">
      <c r="A456" s="9" t="s">
        <v>157</v>
      </c>
      <c r="B456" s="93" t="s">
        <v>14</v>
      </c>
      <c r="C456" s="93"/>
      <c r="D456" s="94">
        <f t="shared" si="7"/>
        <v>1</v>
      </c>
      <c r="E456" s="94"/>
      <c r="F456" s="95" t="s">
        <v>15</v>
      </c>
      <c r="G456" s="95"/>
      <c r="H456" s="96">
        <v>42485</v>
      </c>
      <c r="I456" s="96"/>
      <c r="J456" s="96">
        <v>42485</v>
      </c>
      <c r="K456" s="96"/>
      <c r="L456" s="82" t="s">
        <v>648</v>
      </c>
      <c r="M456" s="82"/>
      <c r="N456" s="97">
        <v>20520</v>
      </c>
      <c r="O456" s="97"/>
    </row>
    <row r="457" spans="1:15" ht="45" customHeight="1" x14ac:dyDescent="0.25">
      <c r="A457" s="9" t="s">
        <v>157</v>
      </c>
      <c r="B457" s="93" t="s">
        <v>14</v>
      </c>
      <c r="C457" s="93"/>
      <c r="D457" s="94">
        <f t="shared" si="7"/>
        <v>1</v>
      </c>
      <c r="E457" s="94"/>
      <c r="F457" s="95" t="s">
        <v>15</v>
      </c>
      <c r="G457" s="95"/>
      <c r="H457" s="96">
        <v>42552</v>
      </c>
      <c r="I457" s="96"/>
      <c r="J457" s="96">
        <v>42552</v>
      </c>
      <c r="K457" s="96"/>
      <c r="L457" s="82" t="s">
        <v>648</v>
      </c>
      <c r="M457" s="82"/>
      <c r="N457" s="97">
        <v>25650</v>
      </c>
      <c r="O457" s="97"/>
    </row>
    <row r="458" spans="1:15" ht="45" customHeight="1" x14ac:dyDescent="0.25">
      <c r="A458" s="9" t="s">
        <v>157</v>
      </c>
      <c r="B458" s="93" t="s">
        <v>14</v>
      </c>
      <c r="C458" s="93"/>
      <c r="D458" s="94">
        <f t="shared" ref="D458:D521" si="8">C458+1</f>
        <v>1</v>
      </c>
      <c r="E458" s="94"/>
      <c r="F458" s="95" t="s">
        <v>15</v>
      </c>
      <c r="G458" s="95"/>
      <c r="H458" s="96">
        <v>42562</v>
      </c>
      <c r="I458" s="96"/>
      <c r="J458" s="96">
        <v>42562</v>
      </c>
      <c r="K458" s="96"/>
      <c r="L458" s="82" t="s">
        <v>648</v>
      </c>
      <c r="M458" s="82"/>
      <c r="N458" s="97">
        <v>20520</v>
      </c>
      <c r="O458" s="97"/>
    </row>
    <row r="459" spans="1:15" ht="45" customHeight="1" x14ac:dyDescent="0.25">
      <c r="A459" s="9" t="s">
        <v>157</v>
      </c>
      <c r="B459" s="93" t="s">
        <v>14</v>
      </c>
      <c r="C459" s="93"/>
      <c r="D459" s="94">
        <f t="shared" si="8"/>
        <v>1</v>
      </c>
      <c r="E459" s="94"/>
      <c r="F459" s="95" t="s">
        <v>15</v>
      </c>
      <c r="G459" s="95"/>
      <c r="H459" s="96">
        <v>42562</v>
      </c>
      <c r="I459" s="96"/>
      <c r="J459" s="96">
        <v>42562</v>
      </c>
      <c r="K459" s="96"/>
      <c r="L459" s="82" t="s">
        <v>648</v>
      </c>
      <c r="M459" s="82"/>
      <c r="N459" s="97">
        <v>25650</v>
      </c>
      <c r="O459" s="97"/>
    </row>
    <row r="460" spans="1:15" ht="45" customHeight="1" x14ac:dyDescent="0.25">
      <c r="A460" s="9" t="s">
        <v>157</v>
      </c>
      <c r="B460" s="93" t="s">
        <v>14</v>
      </c>
      <c r="C460" s="93"/>
      <c r="D460" s="94">
        <f t="shared" si="8"/>
        <v>1</v>
      </c>
      <c r="E460" s="94"/>
      <c r="F460" s="95" t="s">
        <v>15</v>
      </c>
      <c r="G460" s="95"/>
      <c r="H460" s="96">
        <v>42584</v>
      </c>
      <c r="I460" s="96"/>
      <c r="J460" s="96">
        <v>42584</v>
      </c>
      <c r="K460" s="96"/>
      <c r="L460" s="82" t="s">
        <v>648</v>
      </c>
      <c r="M460" s="82"/>
      <c r="N460" s="97">
        <v>20520</v>
      </c>
      <c r="O460" s="97"/>
    </row>
    <row r="461" spans="1:15" ht="45" customHeight="1" x14ac:dyDescent="0.25">
      <c r="A461" s="9" t="s">
        <v>157</v>
      </c>
      <c r="B461" s="93" t="s">
        <v>14</v>
      </c>
      <c r="C461" s="93"/>
      <c r="D461" s="94">
        <f t="shared" si="8"/>
        <v>1</v>
      </c>
      <c r="E461" s="94"/>
      <c r="F461" s="95" t="s">
        <v>15</v>
      </c>
      <c r="G461" s="95"/>
      <c r="H461" s="96">
        <v>42622</v>
      </c>
      <c r="I461" s="96"/>
      <c r="J461" s="96">
        <v>42622</v>
      </c>
      <c r="K461" s="96"/>
      <c r="L461" s="82" t="s">
        <v>648</v>
      </c>
      <c r="M461" s="82"/>
      <c r="N461" s="97">
        <v>20520</v>
      </c>
      <c r="O461" s="97"/>
    </row>
    <row r="462" spans="1:15" ht="45" customHeight="1" x14ac:dyDescent="0.25">
      <c r="A462" s="9" t="s">
        <v>157</v>
      </c>
      <c r="B462" s="93" t="s">
        <v>14</v>
      </c>
      <c r="C462" s="93"/>
      <c r="D462" s="94">
        <f t="shared" si="8"/>
        <v>1</v>
      </c>
      <c r="E462" s="94"/>
      <c r="F462" s="95" t="s">
        <v>15</v>
      </c>
      <c r="G462" s="95"/>
      <c r="H462" s="96">
        <v>43039</v>
      </c>
      <c r="I462" s="96"/>
      <c r="J462" s="96">
        <v>43039</v>
      </c>
      <c r="K462" s="96"/>
      <c r="L462" s="82" t="s">
        <v>648</v>
      </c>
      <c r="M462" s="82"/>
      <c r="N462" s="97">
        <v>10260</v>
      </c>
      <c r="O462" s="97"/>
    </row>
    <row r="463" spans="1:15" ht="45" customHeight="1" x14ac:dyDescent="0.25">
      <c r="A463" s="9" t="s">
        <v>157</v>
      </c>
      <c r="B463" s="93" t="s">
        <v>14</v>
      </c>
      <c r="C463" s="93"/>
      <c r="D463" s="94">
        <f t="shared" si="8"/>
        <v>1</v>
      </c>
      <c r="E463" s="94"/>
      <c r="F463" s="95" t="s">
        <v>15</v>
      </c>
      <c r="G463" s="95"/>
      <c r="H463" s="96">
        <v>42647</v>
      </c>
      <c r="I463" s="96"/>
      <c r="J463" s="96">
        <v>42647</v>
      </c>
      <c r="K463" s="96"/>
      <c r="L463" s="82" t="s">
        <v>648</v>
      </c>
      <c r="M463" s="82"/>
      <c r="N463" s="97">
        <v>25650</v>
      </c>
      <c r="O463" s="97"/>
    </row>
    <row r="464" spans="1:15" ht="45" customHeight="1" x14ac:dyDescent="0.25">
      <c r="A464" s="9" t="s">
        <v>159</v>
      </c>
      <c r="B464" s="93" t="s">
        <v>868</v>
      </c>
      <c r="C464" s="93"/>
      <c r="D464" s="94">
        <f t="shared" si="8"/>
        <v>1</v>
      </c>
      <c r="E464" s="94"/>
      <c r="F464" s="95" t="s">
        <v>29</v>
      </c>
      <c r="G464" s="95"/>
      <c r="H464" s="96">
        <v>42375</v>
      </c>
      <c r="I464" s="96"/>
      <c r="J464" s="96">
        <v>42375</v>
      </c>
      <c r="K464" s="96"/>
      <c r="L464" s="82" t="s">
        <v>648</v>
      </c>
      <c r="M464" s="82"/>
      <c r="N464" s="97">
        <v>286</v>
      </c>
      <c r="O464" s="97"/>
    </row>
    <row r="465" spans="1:15" ht="45" customHeight="1" x14ac:dyDescent="0.25">
      <c r="A465" s="9" t="s">
        <v>159</v>
      </c>
      <c r="B465" s="93" t="s">
        <v>868</v>
      </c>
      <c r="C465" s="93"/>
      <c r="D465" s="94">
        <f t="shared" si="8"/>
        <v>1</v>
      </c>
      <c r="E465" s="94"/>
      <c r="F465" s="95" t="s">
        <v>29</v>
      </c>
      <c r="G465" s="95"/>
      <c r="H465" s="96">
        <v>42375</v>
      </c>
      <c r="I465" s="96"/>
      <c r="J465" s="96">
        <v>42375</v>
      </c>
      <c r="K465" s="96"/>
      <c r="L465" s="82" t="s">
        <v>648</v>
      </c>
      <c r="M465" s="82"/>
      <c r="N465" s="97">
        <v>100</v>
      </c>
      <c r="O465" s="97"/>
    </row>
    <row r="466" spans="1:15" ht="45" customHeight="1" x14ac:dyDescent="0.25">
      <c r="A466" s="9" t="s">
        <v>159</v>
      </c>
      <c r="B466" s="93" t="s">
        <v>14</v>
      </c>
      <c r="C466" s="93"/>
      <c r="D466" s="94">
        <f t="shared" si="8"/>
        <v>1</v>
      </c>
      <c r="E466" s="94"/>
      <c r="F466" s="95" t="s">
        <v>15</v>
      </c>
      <c r="G466" s="95"/>
      <c r="H466" s="96">
        <v>42375</v>
      </c>
      <c r="I466" s="96"/>
      <c r="J466" s="96">
        <v>42375</v>
      </c>
      <c r="K466" s="96"/>
      <c r="L466" s="82" t="s">
        <v>648</v>
      </c>
      <c r="M466" s="82"/>
      <c r="N466" s="97">
        <v>100</v>
      </c>
      <c r="O466" s="97"/>
    </row>
    <row r="467" spans="1:15" ht="45" customHeight="1" x14ac:dyDescent="0.25">
      <c r="A467" s="9" t="s">
        <v>159</v>
      </c>
      <c r="B467" s="93" t="s">
        <v>869</v>
      </c>
      <c r="C467" s="93"/>
      <c r="D467" s="94">
        <f t="shared" si="8"/>
        <v>1</v>
      </c>
      <c r="E467" s="94"/>
      <c r="F467" s="95" t="s">
        <v>29</v>
      </c>
      <c r="G467" s="95"/>
      <c r="H467" s="96">
        <v>42405</v>
      </c>
      <c r="I467" s="96"/>
      <c r="J467" s="96">
        <v>42405</v>
      </c>
      <c r="K467" s="96"/>
      <c r="L467" s="82" t="s">
        <v>648</v>
      </c>
      <c r="M467" s="82"/>
      <c r="N467" s="97">
        <v>188</v>
      </c>
      <c r="O467" s="97"/>
    </row>
    <row r="468" spans="1:15" ht="45" customHeight="1" x14ac:dyDescent="0.25">
      <c r="A468" s="9" t="s">
        <v>159</v>
      </c>
      <c r="B468" s="93" t="s">
        <v>870</v>
      </c>
      <c r="C468" s="93"/>
      <c r="D468" s="94">
        <f t="shared" si="8"/>
        <v>1</v>
      </c>
      <c r="E468" s="94"/>
      <c r="F468" s="95" t="s">
        <v>29</v>
      </c>
      <c r="G468" s="95"/>
      <c r="H468" s="96">
        <v>42438</v>
      </c>
      <c r="I468" s="96"/>
      <c r="J468" s="96">
        <v>42438</v>
      </c>
      <c r="K468" s="96"/>
      <c r="L468" s="82" t="s">
        <v>648</v>
      </c>
      <c r="M468" s="82"/>
      <c r="N468" s="97">
        <v>188</v>
      </c>
      <c r="O468" s="97"/>
    </row>
    <row r="469" spans="1:15" ht="45" customHeight="1" x14ac:dyDescent="0.25">
      <c r="A469" s="9" t="s">
        <v>159</v>
      </c>
      <c r="B469" s="93" t="s">
        <v>870</v>
      </c>
      <c r="C469" s="93"/>
      <c r="D469" s="94">
        <f t="shared" si="8"/>
        <v>1</v>
      </c>
      <c r="E469" s="94"/>
      <c r="F469" s="95" t="s">
        <v>29</v>
      </c>
      <c r="G469" s="95"/>
      <c r="H469" s="96">
        <v>42438</v>
      </c>
      <c r="I469" s="96"/>
      <c r="J469" s="96">
        <v>42438</v>
      </c>
      <c r="K469" s="96"/>
      <c r="L469" s="82" t="s">
        <v>648</v>
      </c>
      <c r="M469" s="82"/>
      <c r="N469" s="97">
        <v>406</v>
      </c>
      <c r="O469" s="97"/>
    </row>
    <row r="470" spans="1:15" ht="45" customHeight="1" x14ac:dyDescent="0.25">
      <c r="A470" s="9" t="s">
        <v>159</v>
      </c>
      <c r="B470" s="93" t="s">
        <v>871</v>
      </c>
      <c r="C470" s="93"/>
      <c r="D470" s="94">
        <f t="shared" si="8"/>
        <v>1</v>
      </c>
      <c r="E470" s="94"/>
      <c r="F470" s="95" t="s">
        <v>12</v>
      </c>
      <c r="G470" s="95"/>
      <c r="H470" s="96">
        <v>42394</v>
      </c>
      <c r="I470" s="96"/>
      <c r="J470" s="96">
        <v>42397</v>
      </c>
      <c r="K470" s="96"/>
      <c r="L470" s="82" t="s">
        <v>648</v>
      </c>
      <c r="M470" s="82"/>
      <c r="N470" s="97">
        <v>4320</v>
      </c>
      <c r="O470" s="97"/>
    </row>
    <row r="471" spans="1:15" ht="45" customHeight="1" x14ac:dyDescent="0.25">
      <c r="A471" s="9" t="s">
        <v>159</v>
      </c>
      <c r="B471" s="93" t="s">
        <v>871</v>
      </c>
      <c r="C471" s="93"/>
      <c r="D471" s="94">
        <f t="shared" si="8"/>
        <v>1</v>
      </c>
      <c r="E471" s="94"/>
      <c r="F471" s="95" t="s">
        <v>12</v>
      </c>
      <c r="G471" s="95"/>
      <c r="H471" s="96">
        <v>42394</v>
      </c>
      <c r="I471" s="96"/>
      <c r="J471" s="96">
        <v>42397</v>
      </c>
      <c r="K471" s="96"/>
      <c r="L471" s="82" t="s">
        <v>648</v>
      </c>
      <c r="M471" s="82"/>
      <c r="N471" s="97">
        <v>1082</v>
      </c>
      <c r="O471" s="97"/>
    </row>
    <row r="472" spans="1:15" ht="45" customHeight="1" x14ac:dyDescent="0.25">
      <c r="A472" s="9" t="s">
        <v>159</v>
      </c>
      <c r="B472" s="93" t="s">
        <v>872</v>
      </c>
      <c r="C472" s="93"/>
      <c r="D472" s="94">
        <f t="shared" si="8"/>
        <v>1</v>
      </c>
      <c r="E472" s="94"/>
      <c r="F472" s="95" t="s">
        <v>29</v>
      </c>
      <c r="G472" s="95"/>
      <c r="H472" s="96">
        <v>42388</v>
      </c>
      <c r="I472" s="96"/>
      <c r="J472" s="96">
        <v>42388</v>
      </c>
      <c r="K472" s="96"/>
      <c r="L472" s="82" t="s">
        <v>648</v>
      </c>
      <c r="M472" s="82"/>
      <c r="N472" s="97">
        <v>495.17</v>
      </c>
      <c r="O472" s="97"/>
    </row>
    <row r="473" spans="1:15" ht="45" customHeight="1" x14ac:dyDescent="0.25">
      <c r="A473" s="9" t="s">
        <v>159</v>
      </c>
      <c r="B473" s="93" t="s">
        <v>872</v>
      </c>
      <c r="C473" s="93"/>
      <c r="D473" s="94">
        <f t="shared" si="8"/>
        <v>1</v>
      </c>
      <c r="E473" s="94"/>
      <c r="F473" s="95" t="s">
        <v>29</v>
      </c>
      <c r="G473" s="95"/>
      <c r="H473" s="96">
        <v>42388</v>
      </c>
      <c r="I473" s="96"/>
      <c r="J473" s="96">
        <v>42388</v>
      </c>
      <c r="K473" s="96"/>
      <c r="L473" s="82" t="s">
        <v>648</v>
      </c>
      <c r="M473" s="82"/>
      <c r="N473" s="97">
        <v>52</v>
      </c>
      <c r="O473" s="97"/>
    </row>
    <row r="474" spans="1:15" ht="45" customHeight="1" x14ac:dyDescent="0.25">
      <c r="A474" s="9" t="s">
        <v>159</v>
      </c>
      <c r="B474" s="93" t="s">
        <v>872</v>
      </c>
      <c r="C474" s="93"/>
      <c r="D474" s="94">
        <f t="shared" si="8"/>
        <v>1</v>
      </c>
      <c r="E474" s="94"/>
      <c r="F474" s="95" t="s">
        <v>29</v>
      </c>
      <c r="G474" s="95"/>
      <c r="H474" s="96">
        <v>42388</v>
      </c>
      <c r="I474" s="96"/>
      <c r="J474" s="96">
        <v>42388</v>
      </c>
      <c r="K474" s="96"/>
      <c r="L474" s="82" t="s">
        <v>648</v>
      </c>
      <c r="M474" s="82"/>
      <c r="N474" s="97">
        <v>40</v>
      </c>
      <c r="O474" s="97"/>
    </row>
    <row r="475" spans="1:15" ht="45" customHeight="1" x14ac:dyDescent="0.25">
      <c r="A475" s="9" t="s">
        <v>159</v>
      </c>
      <c r="B475" s="93" t="s">
        <v>872</v>
      </c>
      <c r="C475" s="93"/>
      <c r="D475" s="94">
        <f t="shared" si="8"/>
        <v>1</v>
      </c>
      <c r="E475" s="94"/>
      <c r="F475" s="95" t="s">
        <v>29</v>
      </c>
      <c r="G475" s="95"/>
      <c r="H475" s="96">
        <v>42388</v>
      </c>
      <c r="I475" s="96"/>
      <c r="J475" s="96">
        <v>42388</v>
      </c>
      <c r="K475" s="96"/>
      <c r="L475" s="82" t="s">
        <v>648</v>
      </c>
      <c r="M475" s="82"/>
      <c r="N475" s="97">
        <v>40</v>
      </c>
      <c r="O475" s="97"/>
    </row>
    <row r="476" spans="1:15" ht="45" customHeight="1" x14ac:dyDescent="0.25">
      <c r="A476" s="9" t="s">
        <v>159</v>
      </c>
      <c r="B476" s="93" t="s">
        <v>872</v>
      </c>
      <c r="C476" s="93"/>
      <c r="D476" s="94">
        <f t="shared" si="8"/>
        <v>1</v>
      </c>
      <c r="E476" s="94"/>
      <c r="F476" s="95" t="s">
        <v>29</v>
      </c>
      <c r="G476" s="95"/>
      <c r="H476" s="96">
        <v>42388</v>
      </c>
      <c r="I476" s="96"/>
      <c r="J476" s="96">
        <v>42388</v>
      </c>
      <c r="K476" s="96"/>
      <c r="L476" s="82" t="s">
        <v>648</v>
      </c>
      <c r="M476" s="82"/>
      <c r="N476" s="97">
        <v>52</v>
      </c>
      <c r="O476" s="97"/>
    </row>
    <row r="477" spans="1:15" ht="45" customHeight="1" x14ac:dyDescent="0.25">
      <c r="A477" s="9" t="s">
        <v>159</v>
      </c>
      <c r="B477" s="93" t="s">
        <v>872</v>
      </c>
      <c r="C477" s="93"/>
      <c r="D477" s="94">
        <f t="shared" si="8"/>
        <v>1</v>
      </c>
      <c r="E477" s="94"/>
      <c r="F477" s="95" t="s">
        <v>29</v>
      </c>
      <c r="G477" s="95"/>
      <c r="H477" s="96">
        <v>42388</v>
      </c>
      <c r="I477" s="96"/>
      <c r="J477" s="96">
        <v>42388</v>
      </c>
      <c r="K477" s="96"/>
      <c r="L477" s="82" t="s">
        <v>648</v>
      </c>
      <c r="M477" s="82"/>
      <c r="N477" s="97">
        <v>699</v>
      </c>
      <c r="O477" s="97"/>
    </row>
    <row r="478" spans="1:15" ht="45" customHeight="1" x14ac:dyDescent="0.25">
      <c r="A478" s="9" t="s">
        <v>159</v>
      </c>
      <c r="B478" s="93" t="s">
        <v>873</v>
      </c>
      <c r="C478" s="93"/>
      <c r="D478" s="94">
        <f t="shared" si="8"/>
        <v>1</v>
      </c>
      <c r="E478" s="94"/>
      <c r="F478" s="95" t="s">
        <v>29</v>
      </c>
      <c r="G478" s="95"/>
      <c r="H478" s="96">
        <v>42437</v>
      </c>
      <c r="I478" s="96"/>
      <c r="J478" s="96">
        <v>42437</v>
      </c>
      <c r="K478" s="96"/>
      <c r="L478" s="82" t="s">
        <v>648</v>
      </c>
      <c r="M478" s="82"/>
      <c r="N478" s="97">
        <v>292.33</v>
      </c>
      <c r="O478" s="97"/>
    </row>
    <row r="479" spans="1:15" ht="45" customHeight="1" x14ac:dyDescent="0.25">
      <c r="A479" s="9" t="s">
        <v>159</v>
      </c>
      <c r="B479" s="93" t="s">
        <v>874</v>
      </c>
      <c r="C479" s="93"/>
      <c r="D479" s="94">
        <f t="shared" si="8"/>
        <v>1</v>
      </c>
      <c r="E479" s="94"/>
      <c r="F479" s="95" t="s">
        <v>29</v>
      </c>
      <c r="G479" s="95"/>
      <c r="H479" s="96">
        <v>42471</v>
      </c>
      <c r="I479" s="96"/>
      <c r="J479" s="96">
        <v>42471</v>
      </c>
      <c r="K479" s="96"/>
      <c r="L479" s="82" t="s">
        <v>648</v>
      </c>
      <c r="M479" s="82"/>
      <c r="N479" s="97">
        <v>188</v>
      </c>
      <c r="O479" s="97"/>
    </row>
    <row r="480" spans="1:15" ht="45" customHeight="1" x14ac:dyDescent="0.25">
      <c r="A480" s="9" t="s">
        <v>159</v>
      </c>
      <c r="B480" s="93" t="s">
        <v>874</v>
      </c>
      <c r="C480" s="93"/>
      <c r="D480" s="94">
        <f t="shared" si="8"/>
        <v>1</v>
      </c>
      <c r="E480" s="94"/>
      <c r="F480" s="95" t="s">
        <v>29</v>
      </c>
      <c r="G480" s="95"/>
      <c r="H480" s="96">
        <v>42471</v>
      </c>
      <c r="I480" s="96"/>
      <c r="J480" s="96">
        <v>42471</v>
      </c>
      <c r="K480" s="96"/>
      <c r="L480" s="82" t="s">
        <v>648</v>
      </c>
      <c r="M480" s="82"/>
      <c r="N480" s="97">
        <v>364</v>
      </c>
      <c r="O480" s="97"/>
    </row>
    <row r="481" spans="1:15" ht="45" customHeight="1" x14ac:dyDescent="0.25">
      <c r="A481" s="9" t="s">
        <v>159</v>
      </c>
      <c r="B481" s="93" t="s">
        <v>14</v>
      </c>
      <c r="C481" s="93"/>
      <c r="D481" s="94">
        <f t="shared" si="8"/>
        <v>1</v>
      </c>
      <c r="E481" s="94"/>
      <c r="F481" s="95" t="s">
        <v>15</v>
      </c>
      <c r="G481" s="95"/>
      <c r="H481" s="96">
        <v>42464</v>
      </c>
      <c r="I481" s="96"/>
      <c r="J481" s="96">
        <v>42464</v>
      </c>
      <c r="K481" s="96"/>
      <c r="L481" s="82" t="s">
        <v>648</v>
      </c>
      <c r="M481" s="82"/>
      <c r="N481" s="97">
        <v>300</v>
      </c>
      <c r="O481" s="97"/>
    </row>
    <row r="482" spans="1:15" ht="45" customHeight="1" x14ac:dyDescent="0.25">
      <c r="A482" s="9" t="s">
        <v>159</v>
      </c>
      <c r="B482" s="93" t="s">
        <v>875</v>
      </c>
      <c r="C482" s="93"/>
      <c r="D482" s="94">
        <f t="shared" si="8"/>
        <v>1</v>
      </c>
      <c r="E482" s="94"/>
      <c r="F482" s="95" t="s">
        <v>29</v>
      </c>
      <c r="G482" s="95"/>
      <c r="H482" s="96">
        <v>42442</v>
      </c>
      <c r="I482" s="96"/>
      <c r="J482" s="96">
        <v>42442</v>
      </c>
      <c r="K482" s="96"/>
      <c r="L482" s="82" t="s">
        <v>648</v>
      </c>
      <c r="M482" s="82"/>
      <c r="N482" s="97">
        <v>360</v>
      </c>
      <c r="O482" s="97"/>
    </row>
    <row r="483" spans="1:15" ht="45" customHeight="1" x14ac:dyDescent="0.25">
      <c r="A483" s="9" t="s">
        <v>159</v>
      </c>
      <c r="B483" s="93" t="s">
        <v>875</v>
      </c>
      <c r="C483" s="93"/>
      <c r="D483" s="94">
        <f t="shared" si="8"/>
        <v>1</v>
      </c>
      <c r="E483" s="94"/>
      <c r="F483" s="95" t="s">
        <v>29</v>
      </c>
      <c r="G483" s="95"/>
      <c r="H483" s="96">
        <v>42442</v>
      </c>
      <c r="I483" s="96"/>
      <c r="J483" s="96">
        <v>42442</v>
      </c>
      <c r="K483" s="96"/>
      <c r="L483" s="82" t="s">
        <v>648</v>
      </c>
      <c r="M483" s="82"/>
      <c r="N483" s="97">
        <v>944.8</v>
      </c>
      <c r="O483" s="97"/>
    </row>
    <row r="484" spans="1:15" ht="45" customHeight="1" x14ac:dyDescent="0.25">
      <c r="A484" s="9" t="s">
        <v>159</v>
      </c>
      <c r="B484" s="93" t="s">
        <v>876</v>
      </c>
      <c r="C484" s="93"/>
      <c r="D484" s="94">
        <f t="shared" si="8"/>
        <v>1</v>
      </c>
      <c r="E484" s="94"/>
      <c r="F484" s="95" t="s">
        <v>12</v>
      </c>
      <c r="G484" s="95"/>
      <c r="H484" s="96">
        <v>42454</v>
      </c>
      <c r="I484" s="96"/>
      <c r="J484" s="96">
        <v>42455</v>
      </c>
      <c r="K484" s="96"/>
      <c r="L484" s="82" t="s">
        <v>648</v>
      </c>
      <c r="M484" s="82"/>
      <c r="N484" s="97">
        <v>300</v>
      </c>
      <c r="O484" s="97"/>
    </row>
    <row r="485" spans="1:15" ht="45" customHeight="1" x14ac:dyDescent="0.25">
      <c r="A485" s="9" t="s">
        <v>159</v>
      </c>
      <c r="B485" s="93" t="s">
        <v>876</v>
      </c>
      <c r="C485" s="93"/>
      <c r="D485" s="94">
        <f t="shared" si="8"/>
        <v>1</v>
      </c>
      <c r="E485" s="94"/>
      <c r="F485" s="95" t="s">
        <v>12</v>
      </c>
      <c r="G485" s="95"/>
      <c r="H485" s="96">
        <v>42454</v>
      </c>
      <c r="I485" s="96"/>
      <c r="J485" s="96">
        <v>42455</v>
      </c>
      <c r="K485" s="96"/>
      <c r="L485" s="82" t="s">
        <v>648</v>
      </c>
      <c r="M485" s="82"/>
      <c r="N485" s="97">
        <v>1228.5</v>
      </c>
      <c r="O485" s="97"/>
    </row>
    <row r="486" spans="1:15" ht="45" customHeight="1" x14ac:dyDescent="0.25">
      <c r="A486" s="9" t="s">
        <v>159</v>
      </c>
      <c r="B486" s="93" t="s">
        <v>877</v>
      </c>
      <c r="C486" s="93"/>
      <c r="D486" s="94">
        <f t="shared" si="8"/>
        <v>1</v>
      </c>
      <c r="E486" s="94"/>
      <c r="F486" s="95" t="s">
        <v>878</v>
      </c>
      <c r="G486" s="95"/>
      <c r="H486" s="96">
        <v>42480</v>
      </c>
      <c r="I486" s="96"/>
      <c r="J486" s="96">
        <v>42489</v>
      </c>
      <c r="K486" s="96"/>
      <c r="L486" s="82" t="s">
        <v>648</v>
      </c>
      <c r="M486" s="82"/>
      <c r="N486" s="97">
        <v>3879</v>
      </c>
      <c r="O486" s="97"/>
    </row>
    <row r="487" spans="1:15" ht="45" customHeight="1" x14ac:dyDescent="0.25">
      <c r="A487" s="9" t="s">
        <v>159</v>
      </c>
      <c r="B487" s="93" t="s">
        <v>879</v>
      </c>
      <c r="C487" s="93"/>
      <c r="D487" s="94">
        <f t="shared" si="8"/>
        <v>1</v>
      </c>
      <c r="E487" s="94"/>
      <c r="F487" s="95" t="s">
        <v>29</v>
      </c>
      <c r="G487" s="95"/>
      <c r="H487" s="96">
        <v>42481</v>
      </c>
      <c r="I487" s="96"/>
      <c r="J487" s="96">
        <v>42481</v>
      </c>
      <c r="K487" s="96"/>
      <c r="L487" s="82" t="s">
        <v>648</v>
      </c>
      <c r="M487" s="82"/>
      <c r="N487" s="97">
        <v>688</v>
      </c>
      <c r="O487" s="97"/>
    </row>
    <row r="488" spans="1:15" ht="45" customHeight="1" x14ac:dyDescent="0.25">
      <c r="A488" s="9" t="s">
        <v>159</v>
      </c>
      <c r="B488" s="93" t="s">
        <v>879</v>
      </c>
      <c r="C488" s="93"/>
      <c r="D488" s="94">
        <f t="shared" si="8"/>
        <v>1</v>
      </c>
      <c r="E488" s="94"/>
      <c r="F488" s="95" t="s">
        <v>29</v>
      </c>
      <c r="G488" s="95"/>
      <c r="H488" s="96">
        <v>42481</v>
      </c>
      <c r="I488" s="96"/>
      <c r="J488" s="96">
        <v>42481</v>
      </c>
      <c r="K488" s="96"/>
      <c r="L488" s="82" t="s">
        <v>648</v>
      </c>
      <c r="M488" s="82"/>
      <c r="N488" s="97">
        <v>535</v>
      </c>
      <c r="O488" s="97"/>
    </row>
    <row r="489" spans="1:15" ht="45" customHeight="1" x14ac:dyDescent="0.25">
      <c r="A489" s="9" t="s">
        <v>159</v>
      </c>
      <c r="B489" s="93" t="s">
        <v>14</v>
      </c>
      <c r="C489" s="93"/>
      <c r="D489" s="94">
        <f t="shared" si="8"/>
        <v>1</v>
      </c>
      <c r="E489" s="94"/>
      <c r="F489" s="95" t="s">
        <v>15</v>
      </c>
      <c r="G489" s="95"/>
      <c r="H489" s="96">
        <v>42481</v>
      </c>
      <c r="I489" s="96"/>
      <c r="J489" s="96">
        <v>42481</v>
      </c>
      <c r="K489" s="96"/>
      <c r="L489" s="82" t="s">
        <v>648</v>
      </c>
      <c r="M489" s="82"/>
      <c r="N489" s="97">
        <v>350</v>
      </c>
      <c r="O489" s="97"/>
    </row>
    <row r="490" spans="1:15" ht="45" customHeight="1" x14ac:dyDescent="0.25">
      <c r="A490" s="9" t="s">
        <v>159</v>
      </c>
      <c r="B490" s="93" t="s">
        <v>14</v>
      </c>
      <c r="C490" s="93"/>
      <c r="D490" s="94">
        <f t="shared" si="8"/>
        <v>1</v>
      </c>
      <c r="E490" s="94"/>
      <c r="F490" s="95" t="s">
        <v>15</v>
      </c>
      <c r="G490" s="95"/>
      <c r="H490" s="96">
        <v>42481</v>
      </c>
      <c r="I490" s="96"/>
      <c r="J490" s="96">
        <v>42481</v>
      </c>
      <c r="K490" s="96"/>
      <c r="L490" s="82" t="s">
        <v>648</v>
      </c>
      <c r="M490" s="82"/>
      <c r="N490" s="97">
        <v>85</v>
      </c>
      <c r="O490" s="97"/>
    </row>
    <row r="491" spans="1:15" ht="45" customHeight="1" x14ac:dyDescent="0.25">
      <c r="A491" s="9" t="s">
        <v>159</v>
      </c>
      <c r="B491" s="93" t="s">
        <v>880</v>
      </c>
      <c r="C491" s="93"/>
      <c r="D491" s="94">
        <f t="shared" si="8"/>
        <v>1</v>
      </c>
      <c r="E491" s="94"/>
      <c r="F491" s="95" t="s">
        <v>29</v>
      </c>
      <c r="G491" s="95"/>
      <c r="H491" s="96">
        <v>42457</v>
      </c>
      <c r="I491" s="96"/>
      <c r="J491" s="96">
        <v>42457</v>
      </c>
      <c r="K491" s="96"/>
      <c r="L491" s="82" t="s">
        <v>648</v>
      </c>
      <c r="M491" s="82"/>
      <c r="N491" s="97">
        <v>188</v>
      </c>
      <c r="O491" s="97"/>
    </row>
    <row r="492" spans="1:15" ht="45" customHeight="1" x14ac:dyDescent="0.25">
      <c r="A492" s="9" t="s">
        <v>159</v>
      </c>
      <c r="B492" s="93" t="s">
        <v>881</v>
      </c>
      <c r="C492" s="93"/>
      <c r="D492" s="94">
        <f t="shared" si="8"/>
        <v>1</v>
      </c>
      <c r="E492" s="94"/>
      <c r="F492" s="95" t="s">
        <v>29</v>
      </c>
      <c r="G492" s="95"/>
      <c r="H492" s="96">
        <v>42485</v>
      </c>
      <c r="I492" s="96"/>
      <c r="J492" s="96">
        <v>42485</v>
      </c>
      <c r="K492" s="96"/>
      <c r="L492" s="82" t="s">
        <v>648</v>
      </c>
      <c r="M492" s="82"/>
      <c r="N492" s="97">
        <v>188</v>
      </c>
      <c r="O492" s="97"/>
    </row>
    <row r="493" spans="1:15" ht="45" customHeight="1" x14ac:dyDescent="0.25">
      <c r="A493" s="9" t="s">
        <v>159</v>
      </c>
      <c r="B493" s="93" t="s">
        <v>882</v>
      </c>
      <c r="C493" s="93"/>
      <c r="D493" s="94">
        <f t="shared" si="8"/>
        <v>1</v>
      </c>
      <c r="E493" s="94"/>
      <c r="F493" s="95" t="s">
        <v>29</v>
      </c>
      <c r="G493" s="95"/>
      <c r="H493" s="96">
        <v>42509</v>
      </c>
      <c r="I493" s="96"/>
      <c r="J493" s="96">
        <v>42509</v>
      </c>
      <c r="K493" s="96"/>
      <c r="L493" s="82" t="s">
        <v>648</v>
      </c>
      <c r="M493" s="82"/>
      <c r="N493" s="97">
        <v>488</v>
      </c>
      <c r="O493" s="97"/>
    </row>
    <row r="494" spans="1:15" ht="45" customHeight="1" x14ac:dyDescent="0.25">
      <c r="A494" s="9" t="s">
        <v>159</v>
      </c>
      <c r="B494" s="93" t="s">
        <v>883</v>
      </c>
      <c r="C494" s="93"/>
      <c r="D494" s="94">
        <f t="shared" si="8"/>
        <v>1</v>
      </c>
      <c r="E494" s="94"/>
      <c r="F494" s="95" t="s">
        <v>12</v>
      </c>
      <c r="G494" s="95"/>
      <c r="H494" s="96">
        <v>42485</v>
      </c>
      <c r="I494" s="96"/>
      <c r="J494" s="96">
        <v>42486</v>
      </c>
      <c r="K494" s="96"/>
      <c r="L494" s="82" t="s">
        <v>648</v>
      </c>
      <c r="M494" s="82"/>
      <c r="N494" s="97">
        <v>2261</v>
      </c>
      <c r="O494" s="97"/>
    </row>
    <row r="495" spans="1:15" ht="45" customHeight="1" x14ac:dyDescent="0.25">
      <c r="A495" s="9" t="s">
        <v>159</v>
      </c>
      <c r="B495" s="93" t="s">
        <v>14</v>
      </c>
      <c r="C495" s="93"/>
      <c r="D495" s="94">
        <f t="shared" si="8"/>
        <v>1</v>
      </c>
      <c r="E495" s="94"/>
      <c r="F495" s="95" t="s">
        <v>15</v>
      </c>
      <c r="G495" s="95"/>
      <c r="H495" s="96">
        <v>42516</v>
      </c>
      <c r="I495" s="96"/>
      <c r="J495" s="96">
        <v>42516</v>
      </c>
      <c r="K495" s="96"/>
      <c r="L495" s="82" t="s">
        <v>648</v>
      </c>
      <c r="M495" s="82"/>
      <c r="N495" s="97">
        <v>130</v>
      </c>
      <c r="O495" s="97"/>
    </row>
    <row r="496" spans="1:15" ht="45" customHeight="1" x14ac:dyDescent="0.25">
      <c r="A496" s="9" t="s">
        <v>159</v>
      </c>
      <c r="B496" s="93" t="s">
        <v>332</v>
      </c>
      <c r="C496" s="93"/>
      <c r="D496" s="94">
        <f t="shared" si="8"/>
        <v>1</v>
      </c>
      <c r="E496" s="94"/>
      <c r="F496" s="95" t="s">
        <v>12</v>
      </c>
      <c r="G496" s="95"/>
      <c r="H496" s="96">
        <v>42485</v>
      </c>
      <c r="I496" s="96"/>
      <c r="J496" s="96">
        <v>42516</v>
      </c>
      <c r="K496" s="96"/>
      <c r="L496" s="82" t="s">
        <v>648</v>
      </c>
      <c r="M496" s="82"/>
      <c r="N496" s="97">
        <v>5778</v>
      </c>
      <c r="O496" s="97"/>
    </row>
    <row r="497" spans="1:15" ht="45" customHeight="1" x14ac:dyDescent="0.25">
      <c r="A497" s="9" t="s">
        <v>159</v>
      </c>
      <c r="B497" s="93" t="s">
        <v>14</v>
      </c>
      <c r="C497" s="93"/>
      <c r="D497" s="94">
        <f t="shared" si="8"/>
        <v>1</v>
      </c>
      <c r="E497" s="94"/>
      <c r="F497" s="95" t="s">
        <v>15</v>
      </c>
      <c r="G497" s="95"/>
      <c r="H497" s="96">
        <v>42558</v>
      </c>
      <c r="I497" s="96"/>
      <c r="J497" s="96">
        <v>42558</v>
      </c>
      <c r="K497" s="96"/>
      <c r="L497" s="82" t="s">
        <v>648</v>
      </c>
      <c r="M497" s="82"/>
      <c r="N497" s="97">
        <v>637</v>
      </c>
      <c r="O497" s="97"/>
    </row>
    <row r="498" spans="1:15" ht="45" customHeight="1" x14ac:dyDescent="0.25">
      <c r="A498" s="9" t="s">
        <v>159</v>
      </c>
      <c r="B498" s="93" t="s">
        <v>14</v>
      </c>
      <c r="C498" s="93"/>
      <c r="D498" s="94">
        <f t="shared" si="8"/>
        <v>1</v>
      </c>
      <c r="E498" s="94"/>
      <c r="F498" s="95" t="s">
        <v>15</v>
      </c>
      <c r="G498" s="95"/>
      <c r="H498" s="96">
        <v>42558</v>
      </c>
      <c r="I498" s="96"/>
      <c r="J498" s="96">
        <v>42558</v>
      </c>
      <c r="K498" s="96"/>
      <c r="L498" s="82" t="s">
        <v>648</v>
      </c>
      <c r="M498" s="82"/>
      <c r="N498" s="97">
        <v>60</v>
      </c>
      <c r="O498" s="97"/>
    </row>
    <row r="499" spans="1:15" ht="45" customHeight="1" x14ac:dyDescent="0.25">
      <c r="A499" s="9" t="s">
        <v>159</v>
      </c>
      <c r="B499" s="93" t="s">
        <v>14</v>
      </c>
      <c r="C499" s="93"/>
      <c r="D499" s="94">
        <f t="shared" si="8"/>
        <v>1</v>
      </c>
      <c r="E499" s="94"/>
      <c r="F499" s="95" t="s">
        <v>15</v>
      </c>
      <c r="G499" s="95"/>
      <c r="H499" s="96">
        <v>42558</v>
      </c>
      <c r="I499" s="96"/>
      <c r="J499" s="96">
        <v>42558</v>
      </c>
      <c r="K499" s="96"/>
      <c r="L499" s="82" t="s">
        <v>648</v>
      </c>
      <c r="M499" s="82"/>
      <c r="N499" s="97">
        <v>60</v>
      </c>
      <c r="O499" s="97"/>
    </row>
    <row r="500" spans="1:15" ht="45" customHeight="1" x14ac:dyDescent="0.25">
      <c r="A500" s="9" t="s">
        <v>159</v>
      </c>
      <c r="B500" s="93" t="s">
        <v>14</v>
      </c>
      <c r="C500" s="93"/>
      <c r="D500" s="94">
        <f t="shared" si="8"/>
        <v>1</v>
      </c>
      <c r="E500" s="94"/>
      <c r="F500" s="95" t="s">
        <v>15</v>
      </c>
      <c r="G500" s="95"/>
      <c r="H500" s="96">
        <v>42558</v>
      </c>
      <c r="I500" s="96"/>
      <c r="J500" s="96">
        <v>42558</v>
      </c>
      <c r="K500" s="96"/>
      <c r="L500" s="82" t="s">
        <v>648</v>
      </c>
      <c r="M500" s="82"/>
      <c r="N500" s="97">
        <v>188</v>
      </c>
      <c r="O500" s="97"/>
    </row>
    <row r="501" spans="1:15" ht="45" customHeight="1" x14ac:dyDescent="0.25">
      <c r="A501" s="9" t="s">
        <v>159</v>
      </c>
      <c r="B501" s="93" t="s">
        <v>884</v>
      </c>
      <c r="C501" s="93"/>
      <c r="D501" s="94">
        <f t="shared" si="8"/>
        <v>1</v>
      </c>
      <c r="E501" s="94"/>
      <c r="F501" s="95" t="s">
        <v>29</v>
      </c>
      <c r="G501" s="95"/>
      <c r="H501" s="96">
        <v>42443</v>
      </c>
      <c r="I501" s="96"/>
      <c r="J501" s="96">
        <v>42443</v>
      </c>
      <c r="K501" s="96"/>
      <c r="L501" s="82" t="s">
        <v>648</v>
      </c>
      <c r="M501" s="82"/>
      <c r="N501" s="97">
        <v>154</v>
      </c>
      <c r="O501" s="97"/>
    </row>
    <row r="502" spans="1:15" ht="45" customHeight="1" x14ac:dyDescent="0.25">
      <c r="A502" s="9" t="s">
        <v>159</v>
      </c>
      <c r="B502" s="93" t="s">
        <v>884</v>
      </c>
      <c r="C502" s="93"/>
      <c r="D502" s="94">
        <f t="shared" si="8"/>
        <v>1</v>
      </c>
      <c r="E502" s="94"/>
      <c r="F502" s="95" t="s">
        <v>29</v>
      </c>
      <c r="G502" s="95"/>
      <c r="H502" s="96">
        <v>42443</v>
      </c>
      <c r="I502" s="96"/>
      <c r="J502" s="96">
        <v>42443</v>
      </c>
      <c r="K502" s="96"/>
      <c r="L502" s="82" t="s">
        <v>648</v>
      </c>
      <c r="M502" s="82"/>
      <c r="N502" s="97">
        <v>685</v>
      </c>
      <c r="O502" s="97"/>
    </row>
    <row r="503" spans="1:15" ht="45" customHeight="1" x14ac:dyDescent="0.25">
      <c r="A503" s="9" t="s">
        <v>159</v>
      </c>
      <c r="B503" s="93" t="s">
        <v>885</v>
      </c>
      <c r="C503" s="93"/>
      <c r="D503" s="94">
        <f t="shared" si="8"/>
        <v>1</v>
      </c>
      <c r="E503" s="94"/>
      <c r="F503" s="95" t="s">
        <v>12</v>
      </c>
      <c r="G503" s="95"/>
      <c r="H503" s="96">
        <v>42445</v>
      </c>
      <c r="I503" s="96"/>
      <c r="J503" s="96">
        <v>42445</v>
      </c>
      <c r="K503" s="96"/>
      <c r="L503" s="82" t="s">
        <v>648</v>
      </c>
      <c r="M503" s="82"/>
      <c r="N503" s="97">
        <v>46</v>
      </c>
      <c r="O503" s="97"/>
    </row>
    <row r="504" spans="1:15" ht="45" customHeight="1" x14ac:dyDescent="0.25">
      <c r="A504" s="9" t="s">
        <v>159</v>
      </c>
      <c r="B504" s="93" t="s">
        <v>885</v>
      </c>
      <c r="C504" s="93"/>
      <c r="D504" s="94">
        <f t="shared" si="8"/>
        <v>1</v>
      </c>
      <c r="E504" s="94"/>
      <c r="F504" s="95" t="s">
        <v>12</v>
      </c>
      <c r="G504" s="95"/>
      <c r="H504" s="96">
        <v>42445</v>
      </c>
      <c r="I504" s="96"/>
      <c r="J504" s="96">
        <v>42445</v>
      </c>
      <c r="K504" s="96"/>
      <c r="L504" s="82" t="s">
        <v>648</v>
      </c>
      <c r="M504" s="82"/>
      <c r="N504" s="97">
        <v>100</v>
      </c>
      <c r="O504" s="97"/>
    </row>
    <row r="505" spans="1:15" ht="45" customHeight="1" x14ac:dyDescent="0.25">
      <c r="A505" s="9" t="s">
        <v>159</v>
      </c>
      <c r="B505" s="93" t="s">
        <v>14</v>
      </c>
      <c r="C505" s="93"/>
      <c r="D505" s="94">
        <f t="shared" si="8"/>
        <v>1</v>
      </c>
      <c r="E505" s="94"/>
      <c r="F505" s="95" t="s">
        <v>15</v>
      </c>
      <c r="G505" s="95"/>
      <c r="H505" s="96">
        <v>42601</v>
      </c>
      <c r="I505" s="96"/>
      <c r="J505" s="96">
        <v>42601</v>
      </c>
      <c r="K505" s="96"/>
      <c r="L505" s="82" t="s">
        <v>648</v>
      </c>
      <c r="M505" s="82"/>
      <c r="N505" s="97">
        <v>80</v>
      </c>
      <c r="O505" s="97"/>
    </row>
    <row r="506" spans="1:15" ht="45" customHeight="1" x14ac:dyDescent="0.25">
      <c r="A506" s="9" t="s">
        <v>159</v>
      </c>
      <c r="B506" s="93" t="s">
        <v>886</v>
      </c>
      <c r="C506" s="93"/>
      <c r="D506" s="94">
        <f t="shared" si="8"/>
        <v>1</v>
      </c>
      <c r="E506" s="94"/>
      <c r="F506" s="95" t="s">
        <v>470</v>
      </c>
      <c r="G506" s="95"/>
      <c r="H506" s="96">
        <v>42596</v>
      </c>
      <c r="I506" s="96"/>
      <c r="J506" s="96">
        <v>42598</v>
      </c>
      <c r="K506" s="96"/>
      <c r="L506" s="82" t="s">
        <v>648</v>
      </c>
      <c r="M506" s="82"/>
      <c r="N506" s="97">
        <v>4115</v>
      </c>
      <c r="O506" s="97"/>
    </row>
    <row r="507" spans="1:15" ht="45" customHeight="1" x14ac:dyDescent="0.25">
      <c r="A507" s="9" t="s">
        <v>159</v>
      </c>
      <c r="B507" s="93" t="s">
        <v>886</v>
      </c>
      <c r="C507" s="93"/>
      <c r="D507" s="94">
        <f t="shared" si="8"/>
        <v>1</v>
      </c>
      <c r="E507" s="94"/>
      <c r="F507" s="95" t="s">
        <v>470</v>
      </c>
      <c r="G507" s="95"/>
      <c r="H507" s="96">
        <v>42596</v>
      </c>
      <c r="I507" s="96"/>
      <c r="J507" s="96">
        <v>42598</v>
      </c>
      <c r="K507" s="96"/>
      <c r="L507" s="82" t="s">
        <v>648</v>
      </c>
      <c r="M507" s="82"/>
      <c r="N507" s="97">
        <v>870</v>
      </c>
      <c r="O507" s="97"/>
    </row>
    <row r="508" spans="1:15" ht="45" customHeight="1" x14ac:dyDescent="0.25">
      <c r="A508" s="9" t="s">
        <v>159</v>
      </c>
      <c r="B508" s="93" t="s">
        <v>887</v>
      </c>
      <c r="C508" s="93"/>
      <c r="D508" s="94">
        <f t="shared" si="8"/>
        <v>1</v>
      </c>
      <c r="E508" s="94"/>
      <c r="F508" s="95" t="s">
        <v>29</v>
      </c>
      <c r="G508" s="95"/>
      <c r="H508" s="96">
        <v>42584</v>
      </c>
      <c r="I508" s="96"/>
      <c r="J508" s="96">
        <v>42584</v>
      </c>
      <c r="K508" s="96"/>
      <c r="L508" s="82" t="s">
        <v>648</v>
      </c>
      <c r="M508" s="82"/>
      <c r="N508" s="97">
        <v>878.56</v>
      </c>
      <c r="O508" s="97"/>
    </row>
    <row r="509" spans="1:15" ht="45" customHeight="1" x14ac:dyDescent="0.25">
      <c r="A509" s="9" t="s">
        <v>159</v>
      </c>
      <c r="B509" s="93" t="s">
        <v>14</v>
      </c>
      <c r="C509" s="93"/>
      <c r="D509" s="94">
        <f t="shared" si="8"/>
        <v>1</v>
      </c>
      <c r="E509" s="94"/>
      <c r="F509" s="95" t="s">
        <v>15</v>
      </c>
      <c r="G509" s="95"/>
      <c r="H509" s="96">
        <v>42584</v>
      </c>
      <c r="I509" s="96"/>
      <c r="J509" s="96">
        <v>42584</v>
      </c>
      <c r="K509" s="96"/>
      <c r="L509" s="82" t="s">
        <v>648</v>
      </c>
      <c r="M509" s="82"/>
      <c r="N509" s="97">
        <v>860</v>
      </c>
      <c r="O509" s="97"/>
    </row>
    <row r="510" spans="1:15" ht="45" customHeight="1" x14ac:dyDescent="0.25">
      <c r="A510" s="9" t="s">
        <v>159</v>
      </c>
      <c r="B510" s="93" t="s">
        <v>14</v>
      </c>
      <c r="C510" s="93"/>
      <c r="D510" s="94">
        <f t="shared" si="8"/>
        <v>1</v>
      </c>
      <c r="E510" s="94"/>
      <c r="F510" s="95" t="s">
        <v>15</v>
      </c>
      <c r="G510" s="95"/>
      <c r="H510" s="96">
        <v>42584</v>
      </c>
      <c r="I510" s="96"/>
      <c r="J510" s="96">
        <v>42584</v>
      </c>
      <c r="K510" s="96"/>
      <c r="L510" s="82" t="s">
        <v>648</v>
      </c>
      <c r="M510" s="82"/>
      <c r="N510" s="97">
        <v>110</v>
      </c>
      <c r="O510" s="97"/>
    </row>
    <row r="511" spans="1:15" ht="45" customHeight="1" x14ac:dyDescent="0.25">
      <c r="A511" s="9" t="s">
        <v>159</v>
      </c>
      <c r="B511" s="93" t="s">
        <v>14</v>
      </c>
      <c r="C511" s="93"/>
      <c r="D511" s="94">
        <f t="shared" si="8"/>
        <v>1</v>
      </c>
      <c r="E511" s="94"/>
      <c r="F511" s="95" t="s">
        <v>15</v>
      </c>
      <c r="G511" s="95"/>
      <c r="H511" s="96">
        <v>42646</v>
      </c>
      <c r="I511" s="96"/>
      <c r="J511" s="96">
        <v>42646</v>
      </c>
      <c r="K511" s="96"/>
      <c r="L511" s="82" t="s">
        <v>648</v>
      </c>
      <c r="M511" s="82"/>
      <c r="N511" s="97">
        <v>370</v>
      </c>
      <c r="O511" s="97"/>
    </row>
    <row r="512" spans="1:15" ht="45" customHeight="1" x14ac:dyDescent="0.25">
      <c r="A512" s="9" t="s">
        <v>159</v>
      </c>
      <c r="B512" s="93" t="s">
        <v>888</v>
      </c>
      <c r="C512" s="93"/>
      <c r="D512" s="94">
        <f t="shared" si="8"/>
        <v>1</v>
      </c>
      <c r="E512" s="94"/>
      <c r="F512" s="95" t="s">
        <v>29</v>
      </c>
      <c r="G512" s="95"/>
      <c r="H512" s="96">
        <v>42563</v>
      </c>
      <c r="I512" s="96"/>
      <c r="J512" s="96">
        <v>42563</v>
      </c>
      <c r="K512" s="96"/>
      <c r="L512" s="82" t="s">
        <v>648</v>
      </c>
      <c r="M512" s="82"/>
      <c r="N512" s="97">
        <v>264</v>
      </c>
      <c r="O512" s="97"/>
    </row>
    <row r="513" spans="1:15" ht="45" customHeight="1" x14ac:dyDescent="0.25">
      <c r="A513" s="9" t="s">
        <v>159</v>
      </c>
      <c r="B513" s="93" t="s">
        <v>889</v>
      </c>
      <c r="C513" s="93"/>
      <c r="D513" s="94">
        <f t="shared" si="8"/>
        <v>1</v>
      </c>
      <c r="E513" s="94"/>
      <c r="F513" s="95" t="s">
        <v>127</v>
      </c>
      <c r="G513" s="95"/>
      <c r="H513" s="96">
        <v>42564</v>
      </c>
      <c r="I513" s="96"/>
      <c r="J513" s="96">
        <v>42564</v>
      </c>
      <c r="K513" s="96"/>
      <c r="L513" s="82" t="s">
        <v>648</v>
      </c>
      <c r="M513" s="82"/>
      <c r="N513" s="97">
        <v>300</v>
      </c>
      <c r="O513" s="97"/>
    </row>
    <row r="514" spans="1:15" ht="45" customHeight="1" x14ac:dyDescent="0.25">
      <c r="A514" s="9" t="s">
        <v>159</v>
      </c>
      <c r="B514" s="93" t="s">
        <v>14</v>
      </c>
      <c r="C514" s="93"/>
      <c r="D514" s="94">
        <f t="shared" si="8"/>
        <v>1</v>
      </c>
      <c r="E514" s="94"/>
      <c r="F514" s="95" t="s">
        <v>15</v>
      </c>
      <c r="G514" s="95"/>
      <c r="H514" s="96">
        <v>42564</v>
      </c>
      <c r="I514" s="96"/>
      <c r="J514" s="96">
        <v>42564</v>
      </c>
      <c r="K514" s="96"/>
      <c r="L514" s="82" t="s">
        <v>648</v>
      </c>
      <c r="M514" s="82"/>
      <c r="N514" s="97">
        <v>310</v>
      </c>
      <c r="O514" s="97"/>
    </row>
    <row r="515" spans="1:15" ht="45" customHeight="1" x14ac:dyDescent="0.25">
      <c r="A515" s="9" t="s">
        <v>159</v>
      </c>
      <c r="B515" s="93" t="s">
        <v>890</v>
      </c>
      <c r="C515" s="93"/>
      <c r="D515" s="94">
        <f t="shared" si="8"/>
        <v>1</v>
      </c>
      <c r="E515" s="94"/>
      <c r="F515" s="95" t="s">
        <v>29</v>
      </c>
      <c r="G515" s="95"/>
      <c r="H515" s="96">
        <v>42552</v>
      </c>
      <c r="I515" s="96"/>
      <c r="J515" s="96">
        <v>42552</v>
      </c>
      <c r="K515" s="96"/>
      <c r="L515" s="82" t="s">
        <v>648</v>
      </c>
      <c r="M515" s="82"/>
      <c r="N515" s="97">
        <v>53</v>
      </c>
      <c r="O515" s="97"/>
    </row>
    <row r="516" spans="1:15" ht="45" customHeight="1" x14ac:dyDescent="0.25">
      <c r="A516" s="9" t="s">
        <v>159</v>
      </c>
      <c r="B516" s="93" t="s">
        <v>890</v>
      </c>
      <c r="C516" s="93"/>
      <c r="D516" s="94">
        <f t="shared" si="8"/>
        <v>1</v>
      </c>
      <c r="E516" s="94"/>
      <c r="F516" s="95" t="s">
        <v>29</v>
      </c>
      <c r="G516" s="95"/>
      <c r="H516" s="96">
        <v>42552</v>
      </c>
      <c r="I516" s="96"/>
      <c r="J516" s="96">
        <v>42552</v>
      </c>
      <c r="K516" s="96"/>
      <c r="L516" s="82" t="s">
        <v>648</v>
      </c>
      <c r="M516" s="82"/>
      <c r="N516" s="97">
        <v>41</v>
      </c>
      <c r="O516" s="97"/>
    </row>
    <row r="517" spans="1:15" ht="45" customHeight="1" x14ac:dyDescent="0.25">
      <c r="A517" s="9" t="s">
        <v>159</v>
      </c>
      <c r="B517" s="93" t="s">
        <v>890</v>
      </c>
      <c r="C517" s="93"/>
      <c r="D517" s="94">
        <f t="shared" si="8"/>
        <v>1</v>
      </c>
      <c r="E517" s="94"/>
      <c r="F517" s="95" t="s">
        <v>29</v>
      </c>
      <c r="G517" s="95"/>
      <c r="H517" s="96">
        <v>42552</v>
      </c>
      <c r="I517" s="96"/>
      <c r="J517" s="96">
        <v>42552</v>
      </c>
      <c r="K517" s="96"/>
      <c r="L517" s="82" t="s">
        <v>648</v>
      </c>
      <c r="M517" s="82"/>
      <c r="N517" s="97">
        <v>41</v>
      </c>
      <c r="O517" s="97"/>
    </row>
    <row r="518" spans="1:15" ht="45" customHeight="1" x14ac:dyDescent="0.25">
      <c r="A518" s="9" t="s">
        <v>159</v>
      </c>
      <c r="B518" s="93" t="s">
        <v>890</v>
      </c>
      <c r="C518" s="93"/>
      <c r="D518" s="94">
        <f t="shared" si="8"/>
        <v>1</v>
      </c>
      <c r="E518" s="94"/>
      <c r="F518" s="95" t="s">
        <v>29</v>
      </c>
      <c r="G518" s="95"/>
      <c r="H518" s="96">
        <v>42552</v>
      </c>
      <c r="I518" s="96"/>
      <c r="J518" s="96">
        <v>42552</v>
      </c>
      <c r="K518" s="96"/>
      <c r="L518" s="82" t="s">
        <v>648</v>
      </c>
      <c r="M518" s="82"/>
      <c r="N518" s="97">
        <v>53</v>
      </c>
      <c r="O518" s="97"/>
    </row>
    <row r="519" spans="1:15" ht="45" customHeight="1" x14ac:dyDescent="0.25">
      <c r="A519" s="9" t="s">
        <v>159</v>
      </c>
      <c r="B519" s="93" t="s">
        <v>891</v>
      </c>
      <c r="C519" s="93"/>
      <c r="D519" s="94">
        <f t="shared" si="8"/>
        <v>1</v>
      </c>
      <c r="E519" s="94"/>
      <c r="F519" s="95" t="s">
        <v>29</v>
      </c>
      <c r="G519" s="95"/>
      <c r="H519" s="96">
        <v>42537</v>
      </c>
      <c r="I519" s="96"/>
      <c r="J519" s="96">
        <v>42537</v>
      </c>
      <c r="K519" s="96"/>
      <c r="L519" s="82" t="s">
        <v>648</v>
      </c>
      <c r="M519" s="82"/>
      <c r="N519" s="97">
        <v>53</v>
      </c>
      <c r="O519" s="97"/>
    </row>
    <row r="520" spans="1:15" ht="45" customHeight="1" x14ac:dyDescent="0.25">
      <c r="A520" s="9" t="s">
        <v>159</v>
      </c>
      <c r="B520" s="93" t="s">
        <v>891</v>
      </c>
      <c r="C520" s="93"/>
      <c r="D520" s="94">
        <f t="shared" si="8"/>
        <v>1</v>
      </c>
      <c r="E520" s="94"/>
      <c r="F520" s="95" t="s">
        <v>29</v>
      </c>
      <c r="G520" s="95"/>
      <c r="H520" s="96">
        <v>42537</v>
      </c>
      <c r="I520" s="96"/>
      <c r="J520" s="96">
        <v>42537</v>
      </c>
      <c r="K520" s="96"/>
      <c r="L520" s="82" t="s">
        <v>648</v>
      </c>
      <c r="M520" s="82"/>
      <c r="N520" s="97">
        <v>41</v>
      </c>
      <c r="O520" s="97"/>
    </row>
    <row r="521" spans="1:15" ht="45" customHeight="1" x14ac:dyDescent="0.25">
      <c r="A521" s="9" t="s">
        <v>159</v>
      </c>
      <c r="B521" s="93" t="s">
        <v>891</v>
      </c>
      <c r="C521" s="93"/>
      <c r="D521" s="94">
        <f t="shared" si="8"/>
        <v>1</v>
      </c>
      <c r="E521" s="94"/>
      <c r="F521" s="95" t="s">
        <v>29</v>
      </c>
      <c r="G521" s="95"/>
      <c r="H521" s="96">
        <v>42537</v>
      </c>
      <c r="I521" s="96"/>
      <c r="J521" s="96">
        <v>42537</v>
      </c>
      <c r="K521" s="96"/>
      <c r="L521" s="82" t="s">
        <v>648</v>
      </c>
      <c r="M521" s="82"/>
      <c r="N521" s="97">
        <v>41</v>
      </c>
      <c r="O521" s="97"/>
    </row>
    <row r="522" spans="1:15" ht="45" customHeight="1" x14ac:dyDescent="0.25">
      <c r="A522" s="9" t="s">
        <v>159</v>
      </c>
      <c r="B522" s="93" t="s">
        <v>891</v>
      </c>
      <c r="C522" s="93"/>
      <c r="D522" s="94">
        <f t="shared" ref="D522:D585" si="9">C522+1</f>
        <v>1</v>
      </c>
      <c r="E522" s="94"/>
      <c r="F522" s="95" t="s">
        <v>29</v>
      </c>
      <c r="G522" s="95"/>
      <c r="H522" s="96">
        <v>42537</v>
      </c>
      <c r="I522" s="96"/>
      <c r="J522" s="96">
        <v>42537</v>
      </c>
      <c r="K522" s="96"/>
      <c r="L522" s="82" t="s">
        <v>648</v>
      </c>
      <c r="M522" s="82"/>
      <c r="N522" s="97">
        <v>53</v>
      </c>
      <c r="O522" s="97"/>
    </row>
    <row r="523" spans="1:15" ht="45" customHeight="1" x14ac:dyDescent="0.25">
      <c r="A523" s="9" t="s">
        <v>159</v>
      </c>
      <c r="B523" s="93" t="s">
        <v>14</v>
      </c>
      <c r="C523" s="93"/>
      <c r="D523" s="94">
        <f t="shared" si="9"/>
        <v>1</v>
      </c>
      <c r="E523" s="94"/>
      <c r="F523" s="95" t="s">
        <v>15</v>
      </c>
      <c r="G523" s="95"/>
      <c r="H523" s="96">
        <v>42537</v>
      </c>
      <c r="I523" s="96"/>
      <c r="J523" s="96">
        <v>42537</v>
      </c>
      <c r="K523" s="96"/>
      <c r="L523" s="82" t="s">
        <v>648</v>
      </c>
      <c r="M523" s="82"/>
      <c r="N523" s="97">
        <v>50</v>
      </c>
      <c r="O523" s="97"/>
    </row>
    <row r="524" spans="1:15" ht="45" customHeight="1" x14ac:dyDescent="0.25">
      <c r="A524" s="9" t="s">
        <v>159</v>
      </c>
      <c r="B524" s="93" t="s">
        <v>14</v>
      </c>
      <c r="C524" s="93"/>
      <c r="D524" s="94">
        <f t="shared" si="9"/>
        <v>1</v>
      </c>
      <c r="E524" s="94"/>
      <c r="F524" s="95" t="s">
        <v>15</v>
      </c>
      <c r="G524" s="95"/>
      <c r="H524" s="96">
        <v>42635</v>
      </c>
      <c r="I524" s="96"/>
      <c r="J524" s="96">
        <v>42635</v>
      </c>
      <c r="K524" s="96"/>
      <c r="L524" s="82" t="s">
        <v>648</v>
      </c>
      <c r="M524" s="82"/>
      <c r="N524" s="97">
        <v>260</v>
      </c>
      <c r="O524" s="97"/>
    </row>
    <row r="525" spans="1:15" ht="45" customHeight="1" x14ac:dyDescent="0.25">
      <c r="A525" s="9" t="s">
        <v>159</v>
      </c>
      <c r="B525" s="93" t="s">
        <v>14</v>
      </c>
      <c r="C525" s="93"/>
      <c r="D525" s="94">
        <f t="shared" si="9"/>
        <v>1</v>
      </c>
      <c r="E525" s="94"/>
      <c r="F525" s="95" t="s">
        <v>15</v>
      </c>
      <c r="G525" s="95"/>
      <c r="H525" s="96">
        <v>42635</v>
      </c>
      <c r="I525" s="96"/>
      <c r="J525" s="96">
        <v>42635</v>
      </c>
      <c r="K525" s="96"/>
      <c r="L525" s="82" t="s">
        <v>648</v>
      </c>
      <c r="M525" s="82"/>
      <c r="N525" s="97">
        <v>1397</v>
      </c>
      <c r="O525" s="97"/>
    </row>
    <row r="526" spans="1:15" ht="45" customHeight="1" x14ac:dyDescent="0.25">
      <c r="A526" s="9" t="s">
        <v>159</v>
      </c>
      <c r="B526" s="93" t="s">
        <v>892</v>
      </c>
      <c r="C526" s="93"/>
      <c r="D526" s="94">
        <f t="shared" si="9"/>
        <v>1</v>
      </c>
      <c r="E526" s="94"/>
      <c r="F526" s="95" t="s">
        <v>29</v>
      </c>
      <c r="G526" s="95"/>
      <c r="H526" s="96">
        <v>42524</v>
      </c>
      <c r="I526" s="96"/>
      <c r="J526" s="96">
        <v>42524</v>
      </c>
      <c r="K526" s="96"/>
      <c r="L526" s="82" t="s">
        <v>648</v>
      </c>
      <c r="M526" s="82"/>
      <c r="N526" s="97">
        <v>521</v>
      </c>
      <c r="O526" s="97"/>
    </row>
    <row r="527" spans="1:15" ht="45" customHeight="1" x14ac:dyDescent="0.25">
      <c r="A527" s="9" t="s">
        <v>159</v>
      </c>
      <c r="B527" s="93" t="s">
        <v>892</v>
      </c>
      <c r="C527" s="93"/>
      <c r="D527" s="94">
        <f t="shared" si="9"/>
        <v>1</v>
      </c>
      <c r="E527" s="94"/>
      <c r="F527" s="95" t="s">
        <v>29</v>
      </c>
      <c r="G527" s="95"/>
      <c r="H527" s="96">
        <v>42524</v>
      </c>
      <c r="I527" s="96"/>
      <c r="J527" s="96">
        <v>42524</v>
      </c>
      <c r="K527" s="96"/>
      <c r="L527" s="82" t="s">
        <v>648</v>
      </c>
      <c r="M527" s="82"/>
      <c r="N527" s="97">
        <v>53</v>
      </c>
      <c r="O527" s="97"/>
    </row>
    <row r="528" spans="1:15" ht="45" customHeight="1" x14ac:dyDescent="0.25">
      <c r="A528" s="9" t="s">
        <v>159</v>
      </c>
      <c r="B528" s="93" t="s">
        <v>892</v>
      </c>
      <c r="C528" s="93"/>
      <c r="D528" s="94">
        <f t="shared" si="9"/>
        <v>1</v>
      </c>
      <c r="E528" s="94"/>
      <c r="F528" s="95" t="s">
        <v>29</v>
      </c>
      <c r="G528" s="95"/>
      <c r="H528" s="96">
        <v>42524</v>
      </c>
      <c r="I528" s="96"/>
      <c r="J528" s="96">
        <v>42524</v>
      </c>
      <c r="K528" s="96"/>
      <c r="L528" s="82" t="s">
        <v>648</v>
      </c>
      <c r="M528" s="82"/>
      <c r="N528" s="97">
        <v>41</v>
      </c>
      <c r="O528" s="97"/>
    </row>
    <row r="529" spans="1:15" ht="45" customHeight="1" x14ac:dyDescent="0.25">
      <c r="A529" s="9" t="s">
        <v>159</v>
      </c>
      <c r="B529" s="93" t="s">
        <v>892</v>
      </c>
      <c r="C529" s="93"/>
      <c r="D529" s="94">
        <f t="shared" si="9"/>
        <v>1</v>
      </c>
      <c r="E529" s="94"/>
      <c r="F529" s="95" t="s">
        <v>29</v>
      </c>
      <c r="G529" s="95"/>
      <c r="H529" s="96">
        <v>42524</v>
      </c>
      <c r="I529" s="96"/>
      <c r="J529" s="96">
        <v>42524</v>
      </c>
      <c r="K529" s="96"/>
      <c r="L529" s="82" t="s">
        <v>648</v>
      </c>
      <c r="M529" s="82"/>
      <c r="N529" s="97">
        <v>41</v>
      </c>
      <c r="O529" s="97"/>
    </row>
    <row r="530" spans="1:15" ht="45" customHeight="1" x14ac:dyDescent="0.25">
      <c r="A530" s="9" t="s">
        <v>159</v>
      </c>
      <c r="B530" s="93" t="s">
        <v>892</v>
      </c>
      <c r="C530" s="93"/>
      <c r="D530" s="94">
        <f t="shared" si="9"/>
        <v>1</v>
      </c>
      <c r="E530" s="94"/>
      <c r="F530" s="95" t="s">
        <v>29</v>
      </c>
      <c r="G530" s="95"/>
      <c r="H530" s="96">
        <v>42524</v>
      </c>
      <c r="I530" s="96"/>
      <c r="J530" s="96">
        <v>42524</v>
      </c>
      <c r="K530" s="96"/>
      <c r="L530" s="82" t="s">
        <v>648</v>
      </c>
      <c r="M530" s="82"/>
      <c r="N530" s="97">
        <v>53</v>
      </c>
      <c r="O530" s="97"/>
    </row>
    <row r="531" spans="1:15" ht="45" customHeight="1" x14ac:dyDescent="0.25">
      <c r="A531" s="9" t="s">
        <v>159</v>
      </c>
      <c r="B531" s="93" t="s">
        <v>14</v>
      </c>
      <c r="C531" s="93"/>
      <c r="D531" s="94">
        <f t="shared" si="9"/>
        <v>1</v>
      </c>
      <c r="E531" s="94"/>
      <c r="F531" s="95" t="s">
        <v>15</v>
      </c>
      <c r="G531" s="95"/>
      <c r="H531" s="96">
        <v>42524</v>
      </c>
      <c r="I531" s="96"/>
      <c r="J531" s="96">
        <v>42524</v>
      </c>
      <c r="K531" s="96"/>
      <c r="L531" s="82" t="s">
        <v>648</v>
      </c>
      <c r="M531" s="82"/>
      <c r="N531" s="97">
        <v>420</v>
      </c>
      <c r="O531" s="97"/>
    </row>
    <row r="532" spans="1:15" ht="45" customHeight="1" x14ac:dyDescent="0.25">
      <c r="A532" s="9" t="s">
        <v>159</v>
      </c>
      <c r="B532" s="93" t="s">
        <v>14</v>
      </c>
      <c r="C532" s="93"/>
      <c r="D532" s="94">
        <f t="shared" si="9"/>
        <v>1</v>
      </c>
      <c r="E532" s="94"/>
      <c r="F532" s="95" t="s">
        <v>15</v>
      </c>
      <c r="G532" s="95"/>
      <c r="H532" s="96">
        <v>42524</v>
      </c>
      <c r="I532" s="96"/>
      <c r="J532" s="96">
        <v>42524</v>
      </c>
      <c r="K532" s="96"/>
      <c r="L532" s="82" t="s">
        <v>648</v>
      </c>
      <c r="M532" s="82"/>
      <c r="N532" s="97">
        <v>200</v>
      </c>
      <c r="O532" s="97"/>
    </row>
    <row r="533" spans="1:15" ht="45" customHeight="1" x14ac:dyDescent="0.25">
      <c r="A533" s="9" t="s">
        <v>159</v>
      </c>
      <c r="B533" s="93" t="s">
        <v>893</v>
      </c>
      <c r="C533" s="93"/>
      <c r="D533" s="94">
        <f t="shared" si="9"/>
        <v>1</v>
      </c>
      <c r="E533" s="94"/>
      <c r="F533" s="95" t="s">
        <v>12</v>
      </c>
      <c r="G533" s="95"/>
      <c r="H533" s="96">
        <v>42594</v>
      </c>
      <c r="I533" s="96"/>
      <c r="J533" s="96">
        <v>42600</v>
      </c>
      <c r="K533" s="96"/>
      <c r="L533" s="82" t="s">
        <v>648</v>
      </c>
      <c r="M533" s="82"/>
      <c r="N533" s="97">
        <v>4576</v>
      </c>
      <c r="O533" s="97"/>
    </row>
    <row r="534" spans="1:15" ht="45" customHeight="1" x14ac:dyDescent="0.25">
      <c r="A534" s="9" t="s">
        <v>159</v>
      </c>
      <c r="B534" s="93" t="s">
        <v>893</v>
      </c>
      <c r="C534" s="93"/>
      <c r="D534" s="94">
        <f t="shared" si="9"/>
        <v>1</v>
      </c>
      <c r="E534" s="94"/>
      <c r="F534" s="95" t="s">
        <v>12</v>
      </c>
      <c r="G534" s="95"/>
      <c r="H534" s="96">
        <v>42594</v>
      </c>
      <c r="I534" s="96"/>
      <c r="J534" s="96">
        <v>42600</v>
      </c>
      <c r="K534" s="96"/>
      <c r="L534" s="82" t="s">
        <v>648</v>
      </c>
      <c r="M534" s="82"/>
      <c r="N534" s="97">
        <v>5830</v>
      </c>
      <c r="O534" s="97"/>
    </row>
    <row r="535" spans="1:15" ht="45" customHeight="1" x14ac:dyDescent="0.25">
      <c r="A535" s="9" t="s">
        <v>159</v>
      </c>
      <c r="B535" s="93" t="s">
        <v>14</v>
      </c>
      <c r="C535" s="93"/>
      <c r="D535" s="94">
        <f t="shared" si="9"/>
        <v>1</v>
      </c>
      <c r="E535" s="94"/>
      <c r="F535" s="95" t="s">
        <v>15</v>
      </c>
      <c r="G535" s="95"/>
      <c r="H535" s="96">
        <v>42594</v>
      </c>
      <c r="I535" s="96"/>
      <c r="J535" s="96">
        <v>42594</v>
      </c>
      <c r="K535" s="96"/>
      <c r="L535" s="82" t="s">
        <v>648</v>
      </c>
      <c r="M535" s="82"/>
      <c r="N535" s="97">
        <v>200</v>
      </c>
      <c r="O535" s="97"/>
    </row>
    <row r="536" spans="1:15" ht="45" customHeight="1" x14ac:dyDescent="0.25">
      <c r="A536" s="9" t="s">
        <v>159</v>
      </c>
      <c r="B536" s="93" t="s">
        <v>887</v>
      </c>
      <c r="C536" s="93"/>
      <c r="D536" s="94">
        <f t="shared" si="9"/>
        <v>1</v>
      </c>
      <c r="E536" s="94"/>
      <c r="F536" s="95" t="s">
        <v>29</v>
      </c>
      <c r="G536" s="95"/>
      <c r="H536" s="96">
        <v>42627</v>
      </c>
      <c r="I536" s="96"/>
      <c r="J536" s="96">
        <v>42627</v>
      </c>
      <c r="K536" s="96"/>
      <c r="L536" s="82" t="s">
        <v>648</v>
      </c>
      <c r="M536" s="82"/>
      <c r="N536" s="97">
        <v>708</v>
      </c>
      <c r="O536" s="97"/>
    </row>
    <row r="537" spans="1:15" ht="45" customHeight="1" x14ac:dyDescent="0.25">
      <c r="A537" s="9" t="s">
        <v>159</v>
      </c>
      <c r="B537" s="93" t="s">
        <v>14</v>
      </c>
      <c r="C537" s="93"/>
      <c r="D537" s="94">
        <f t="shared" si="9"/>
        <v>1</v>
      </c>
      <c r="E537" s="94"/>
      <c r="F537" s="95" t="s">
        <v>15</v>
      </c>
      <c r="G537" s="95"/>
      <c r="H537" s="96">
        <v>42627</v>
      </c>
      <c r="I537" s="96"/>
      <c r="J537" s="96">
        <v>42627</v>
      </c>
      <c r="K537" s="96"/>
      <c r="L537" s="82" t="s">
        <v>648</v>
      </c>
      <c r="M537" s="82"/>
      <c r="N537" s="97">
        <v>360</v>
      </c>
      <c r="O537" s="97"/>
    </row>
    <row r="538" spans="1:15" ht="45" customHeight="1" x14ac:dyDescent="0.25">
      <c r="A538" s="9" t="s">
        <v>159</v>
      </c>
      <c r="B538" s="93" t="s">
        <v>894</v>
      </c>
      <c r="C538" s="93"/>
      <c r="D538" s="94">
        <f t="shared" si="9"/>
        <v>1</v>
      </c>
      <c r="E538" s="94"/>
      <c r="F538" s="95" t="s">
        <v>895</v>
      </c>
      <c r="G538" s="95"/>
      <c r="H538" s="96">
        <v>42622</v>
      </c>
      <c r="I538" s="96"/>
      <c r="J538" s="96">
        <v>42623</v>
      </c>
      <c r="K538" s="96"/>
      <c r="L538" s="82" t="s">
        <v>648</v>
      </c>
      <c r="M538" s="82"/>
      <c r="N538" s="97">
        <v>1741</v>
      </c>
      <c r="O538" s="97"/>
    </row>
    <row r="539" spans="1:15" ht="45" customHeight="1" x14ac:dyDescent="0.25">
      <c r="A539" s="9" t="s">
        <v>159</v>
      </c>
      <c r="B539" s="93" t="s">
        <v>894</v>
      </c>
      <c r="C539" s="93"/>
      <c r="D539" s="94">
        <f t="shared" si="9"/>
        <v>1</v>
      </c>
      <c r="E539" s="94"/>
      <c r="F539" s="95" t="s">
        <v>895</v>
      </c>
      <c r="G539" s="95"/>
      <c r="H539" s="96">
        <v>42622</v>
      </c>
      <c r="I539" s="96"/>
      <c r="J539" s="96">
        <v>42623</v>
      </c>
      <c r="K539" s="96"/>
      <c r="L539" s="82" t="s">
        <v>648</v>
      </c>
      <c r="M539" s="82"/>
      <c r="N539" s="97">
        <v>753</v>
      </c>
      <c r="O539" s="97"/>
    </row>
    <row r="540" spans="1:15" ht="45" customHeight="1" x14ac:dyDescent="0.25">
      <c r="A540" s="9" t="s">
        <v>159</v>
      </c>
      <c r="B540" s="93" t="s">
        <v>896</v>
      </c>
      <c r="C540" s="93"/>
      <c r="D540" s="94">
        <f t="shared" si="9"/>
        <v>1</v>
      </c>
      <c r="E540" s="94"/>
      <c r="F540" s="95" t="s">
        <v>29</v>
      </c>
      <c r="G540" s="95"/>
      <c r="H540" s="96">
        <v>42562</v>
      </c>
      <c r="I540" s="96"/>
      <c r="J540" s="96">
        <v>42562</v>
      </c>
      <c r="K540" s="96"/>
      <c r="L540" s="82" t="s">
        <v>648</v>
      </c>
      <c r="M540" s="82"/>
      <c r="N540" s="97">
        <v>388</v>
      </c>
      <c r="O540" s="97"/>
    </row>
    <row r="541" spans="1:15" ht="45" customHeight="1" x14ac:dyDescent="0.25">
      <c r="A541" s="9" t="s">
        <v>159</v>
      </c>
      <c r="B541" s="93" t="s">
        <v>897</v>
      </c>
      <c r="C541" s="93"/>
      <c r="D541" s="94">
        <f t="shared" si="9"/>
        <v>1</v>
      </c>
      <c r="E541" s="94"/>
      <c r="F541" s="95" t="s">
        <v>29</v>
      </c>
      <c r="G541" s="95"/>
      <c r="H541" s="96">
        <v>42566</v>
      </c>
      <c r="I541" s="96"/>
      <c r="J541" s="96">
        <v>42566</v>
      </c>
      <c r="K541" s="96"/>
      <c r="L541" s="82" t="s">
        <v>648</v>
      </c>
      <c r="M541" s="82"/>
      <c r="N541" s="97">
        <v>188</v>
      </c>
      <c r="O541" s="97"/>
    </row>
    <row r="542" spans="1:15" ht="45" customHeight="1" x14ac:dyDescent="0.25">
      <c r="A542" s="9" t="s">
        <v>159</v>
      </c>
      <c r="B542" s="93" t="s">
        <v>897</v>
      </c>
      <c r="C542" s="93"/>
      <c r="D542" s="94">
        <f t="shared" si="9"/>
        <v>1</v>
      </c>
      <c r="E542" s="94"/>
      <c r="F542" s="95" t="s">
        <v>29</v>
      </c>
      <c r="G542" s="95"/>
      <c r="H542" s="96">
        <v>42566</v>
      </c>
      <c r="I542" s="96"/>
      <c r="J542" s="96">
        <v>42566</v>
      </c>
      <c r="K542" s="96"/>
      <c r="L542" s="82" t="s">
        <v>648</v>
      </c>
      <c r="M542" s="82"/>
      <c r="N542" s="97">
        <v>120</v>
      </c>
      <c r="O542" s="97"/>
    </row>
    <row r="543" spans="1:15" ht="45" customHeight="1" x14ac:dyDescent="0.25">
      <c r="A543" s="9" t="s">
        <v>159</v>
      </c>
      <c r="B543" s="93" t="s">
        <v>14</v>
      </c>
      <c r="C543" s="93"/>
      <c r="D543" s="94">
        <f t="shared" si="9"/>
        <v>1</v>
      </c>
      <c r="E543" s="94"/>
      <c r="F543" s="95" t="s">
        <v>15</v>
      </c>
      <c r="G543" s="95"/>
      <c r="H543" s="96">
        <v>42566</v>
      </c>
      <c r="I543" s="96"/>
      <c r="J543" s="96">
        <v>42566</v>
      </c>
      <c r="K543" s="96"/>
      <c r="L543" s="82" t="s">
        <v>648</v>
      </c>
      <c r="M543" s="82"/>
      <c r="N543" s="97">
        <v>370</v>
      </c>
      <c r="O543" s="97"/>
    </row>
    <row r="544" spans="1:15" ht="45" customHeight="1" x14ac:dyDescent="0.25">
      <c r="A544" s="9" t="s">
        <v>159</v>
      </c>
      <c r="B544" s="93" t="s">
        <v>898</v>
      </c>
      <c r="C544" s="93"/>
      <c r="D544" s="94">
        <f t="shared" si="9"/>
        <v>1</v>
      </c>
      <c r="E544" s="94"/>
      <c r="F544" s="95" t="s">
        <v>29</v>
      </c>
      <c r="G544" s="95"/>
      <c r="H544" s="96">
        <v>42685</v>
      </c>
      <c r="I544" s="96"/>
      <c r="J544" s="96">
        <v>42685</v>
      </c>
      <c r="K544" s="96"/>
      <c r="L544" s="82" t="s">
        <v>648</v>
      </c>
      <c r="M544" s="82"/>
      <c r="N544" s="97">
        <v>292</v>
      </c>
      <c r="O544" s="97"/>
    </row>
    <row r="545" spans="1:15" ht="45" customHeight="1" x14ac:dyDescent="0.25">
      <c r="A545" s="9" t="s">
        <v>159</v>
      </c>
      <c r="B545" s="93" t="s">
        <v>899</v>
      </c>
      <c r="C545" s="93"/>
      <c r="D545" s="94">
        <f t="shared" si="9"/>
        <v>1</v>
      </c>
      <c r="E545" s="94"/>
      <c r="F545" s="95" t="s">
        <v>29</v>
      </c>
      <c r="G545" s="95"/>
      <c r="H545" s="96">
        <v>42684</v>
      </c>
      <c r="I545" s="96"/>
      <c r="J545" s="96">
        <v>42684</v>
      </c>
      <c r="K545" s="96"/>
      <c r="L545" s="82" t="s">
        <v>648</v>
      </c>
      <c r="M545" s="82"/>
      <c r="N545" s="97">
        <v>188</v>
      </c>
      <c r="O545" s="97"/>
    </row>
    <row r="546" spans="1:15" ht="45" customHeight="1" x14ac:dyDescent="0.25">
      <c r="A546" s="9" t="s">
        <v>159</v>
      </c>
      <c r="B546" s="93" t="s">
        <v>900</v>
      </c>
      <c r="C546" s="93"/>
      <c r="D546" s="94">
        <f t="shared" si="9"/>
        <v>1</v>
      </c>
      <c r="E546" s="94"/>
      <c r="F546" s="95" t="s">
        <v>127</v>
      </c>
      <c r="G546" s="95"/>
      <c r="H546" s="96">
        <v>42691</v>
      </c>
      <c r="I546" s="96"/>
      <c r="J546" s="96">
        <v>42691</v>
      </c>
      <c r="K546" s="96"/>
      <c r="L546" s="82" t="s">
        <v>648</v>
      </c>
      <c r="M546" s="82"/>
      <c r="N546" s="97">
        <v>330</v>
      </c>
      <c r="O546" s="97"/>
    </row>
    <row r="547" spans="1:15" ht="45" customHeight="1" x14ac:dyDescent="0.25">
      <c r="A547" s="9" t="s">
        <v>159</v>
      </c>
      <c r="B547" s="93" t="s">
        <v>900</v>
      </c>
      <c r="C547" s="93"/>
      <c r="D547" s="94">
        <f t="shared" si="9"/>
        <v>1</v>
      </c>
      <c r="E547" s="94"/>
      <c r="F547" s="95" t="s">
        <v>127</v>
      </c>
      <c r="G547" s="95"/>
      <c r="H547" s="96">
        <v>42691</v>
      </c>
      <c r="I547" s="96"/>
      <c r="J547" s="96">
        <v>42691</v>
      </c>
      <c r="K547" s="96"/>
      <c r="L547" s="82" t="s">
        <v>648</v>
      </c>
      <c r="M547" s="82"/>
      <c r="N547" s="97">
        <v>304</v>
      </c>
      <c r="O547" s="97"/>
    </row>
    <row r="548" spans="1:15" ht="45" customHeight="1" x14ac:dyDescent="0.25">
      <c r="A548" s="9" t="s">
        <v>159</v>
      </c>
      <c r="B548" s="93" t="s">
        <v>901</v>
      </c>
      <c r="C548" s="93"/>
      <c r="D548" s="94">
        <f t="shared" si="9"/>
        <v>1</v>
      </c>
      <c r="E548" s="94"/>
      <c r="F548" s="95" t="s">
        <v>29</v>
      </c>
      <c r="G548" s="95"/>
      <c r="H548" s="96">
        <v>42657</v>
      </c>
      <c r="I548" s="96"/>
      <c r="J548" s="96">
        <v>42657</v>
      </c>
      <c r="K548" s="96"/>
      <c r="L548" s="82" t="s">
        <v>648</v>
      </c>
      <c r="M548" s="82"/>
      <c r="N548" s="97">
        <v>188</v>
      </c>
      <c r="O548" s="97"/>
    </row>
    <row r="549" spans="1:15" ht="45" customHeight="1" x14ac:dyDescent="0.25">
      <c r="A549" s="9" t="s">
        <v>159</v>
      </c>
      <c r="B549" s="93" t="s">
        <v>902</v>
      </c>
      <c r="C549" s="93"/>
      <c r="D549" s="94">
        <f t="shared" si="9"/>
        <v>1</v>
      </c>
      <c r="E549" s="94"/>
      <c r="F549" s="95" t="s">
        <v>29</v>
      </c>
      <c r="G549" s="95"/>
      <c r="H549" s="96">
        <v>42661</v>
      </c>
      <c r="I549" s="96"/>
      <c r="J549" s="96">
        <v>42661</v>
      </c>
      <c r="K549" s="96"/>
      <c r="L549" s="82" t="s">
        <v>648</v>
      </c>
      <c r="M549" s="82"/>
      <c r="N549" s="97">
        <v>708</v>
      </c>
      <c r="O549" s="97"/>
    </row>
    <row r="550" spans="1:15" ht="45" customHeight="1" x14ac:dyDescent="0.25">
      <c r="A550" s="9" t="s">
        <v>159</v>
      </c>
      <c r="B550" s="93" t="s">
        <v>903</v>
      </c>
      <c r="C550" s="93"/>
      <c r="D550" s="94">
        <f t="shared" si="9"/>
        <v>1</v>
      </c>
      <c r="E550" s="94"/>
      <c r="F550" s="95" t="s">
        <v>29</v>
      </c>
      <c r="G550" s="95"/>
      <c r="H550" s="96">
        <v>42662</v>
      </c>
      <c r="I550" s="96"/>
      <c r="J550" s="96">
        <v>42662</v>
      </c>
      <c r="K550" s="96"/>
      <c r="L550" s="82" t="s">
        <v>648</v>
      </c>
      <c r="M550" s="82"/>
      <c r="N550" s="97">
        <v>1102.99</v>
      </c>
      <c r="O550" s="97"/>
    </row>
    <row r="551" spans="1:15" ht="45" customHeight="1" x14ac:dyDescent="0.25">
      <c r="A551" s="9" t="s">
        <v>159</v>
      </c>
      <c r="B551" s="93" t="s">
        <v>903</v>
      </c>
      <c r="C551" s="93"/>
      <c r="D551" s="94">
        <f t="shared" si="9"/>
        <v>1</v>
      </c>
      <c r="E551" s="94"/>
      <c r="F551" s="95" t="s">
        <v>29</v>
      </c>
      <c r="G551" s="95"/>
      <c r="H551" s="96">
        <v>42662</v>
      </c>
      <c r="I551" s="96"/>
      <c r="J551" s="96">
        <v>42662</v>
      </c>
      <c r="K551" s="96"/>
      <c r="L551" s="82" t="s">
        <v>648</v>
      </c>
      <c r="M551" s="82"/>
      <c r="N551" s="97">
        <v>539</v>
      </c>
      <c r="O551" s="97"/>
    </row>
    <row r="552" spans="1:15" ht="45" customHeight="1" x14ac:dyDescent="0.25">
      <c r="A552" s="9" t="s">
        <v>159</v>
      </c>
      <c r="B552" s="93" t="s">
        <v>14</v>
      </c>
      <c r="C552" s="93"/>
      <c r="D552" s="94">
        <f t="shared" si="9"/>
        <v>1</v>
      </c>
      <c r="E552" s="94"/>
      <c r="F552" s="95" t="s">
        <v>15</v>
      </c>
      <c r="G552" s="95"/>
      <c r="H552" s="96">
        <v>42662</v>
      </c>
      <c r="I552" s="96"/>
      <c r="J552" s="96">
        <v>42662</v>
      </c>
      <c r="K552" s="96"/>
      <c r="L552" s="82" t="s">
        <v>648</v>
      </c>
      <c r="M552" s="82"/>
      <c r="N552" s="97">
        <v>220</v>
      </c>
      <c r="O552" s="97"/>
    </row>
    <row r="553" spans="1:15" ht="45" customHeight="1" x14ac:dyDescent="0.25">
      <c r="A553" s="9" t="s">
        <v>159</v>
      </c>
      <c r="B553" s="93" t="s">
        <v>14</v>
      </c>
      <c r="C553" s="93"/>
      <c r="D553" s="94">
        <f t="shared" si="9"/>
        <v>1</v>
      </c>
      <c r="E553" s="94"/>
      <c r="F553" s="95" t="s">
        <v>15</v>
      </c>
      <c r="G553" s="95"/>
      <c r="H553" s="96">
        <v>42662</v>
      </c>
      <c r="I553" s="96"/>
      <c r="J553" s="96">
        <v>42662</v>
      </c>
      <c r="K553" s="96"/>
      <c r="L553" s="82" t="s">
        <v>648</v>
      </c>
      <c r="M553" s="82"/>
      <c r="N553" s="97">
        <v>90</v>
      </c>
      <c r="O553" s="97"/>
    </row>
    <row r="554" spans="1:15" ht="45" customHeight="1" x14ac:dyDescent="0.25">
      <c r="A554" s="9" t="s">
        <v>159</v>
      </c>
      <c r="B554" s="93" t="s">
        <v>904</v>
      </c>
      <c r="C554" s="93"/>
      <c r="D554" s="94">
        <f t="shared" si="9"/>
        <v>1</v>
      </c>
      <c r="E554" s="94"/>
      <c r="F554" s="95" t="s">
        <v>470</v>
      </c>
      <c r="G554" s="95"/>
      <c r="H554" s="96">
        <v>42646</v>
      </c>
      <c r="I554" s="96"/>
      <c r="J554" s="96">
        <v>42653</v>
      </c>
      <c r="K554" s="96"/>
      <c r="L554" s="82" t="s">
        <v>648</v>
      </c>
      <c r="M554" s="82"/>
      <c r="N554" s="97">
        <v>28173.86</v>
      </c>
      <c r="O554" s="97"/>
    </row>
    <row r="555" spans="1:15" ht="45" customHeight="1" x14ac:dyDescent="0.25">
      <c r="A555" s="9" t="s">
        <v>159</v>
      </c>
      <c r="B555" s="93" t="s">
        <v>905</v>
      </c>
      <c r="C555" s="93"/>
      <c r="D555" s="94">
        <f t="shared" si="9"/>
        <v>1</v>
      </c>
      <c r="E555" s="94"/>
      <c r="F555" s="95" t="s">
        <v>29</v>
      </c>
      <c r="G555" s="95"/>
      <c r="H555" s="96">
        <v>42646</v>
      </c>
      <c r="I555" s="96"/>
      <c r="J555" s="96">
        <v>42646</v>
      </c>
      <c r="K555" s="96"/>
      <c r="L555" s="82" t="s">
        <v>648</v>
      </c>
      <c r="M555" s="82"/>
      <c r="N555" s="97">
        <v>188</v>
      </c>
      <c r="O555" s="97"/>
    </row>
    <row r="556" spans="1:15" ht="45" customHeight="1" x14ac:dyDescent="0.25">
      <c r="A556" s="9" t="s">
        <v>159</v>
      </c>
      <c r="B556" s="93" t="s">
        <v>906</v>
      </c>
      <c r="C556" s="93"/>
      <c r="D556" s="94">
        <f t="shared" si="9"/>
        <v>1</v>
      </c>
      <c r="E556" s="94"/>
      <c r="F556" s="95" t="s">
        <v>29</v>
      </c>
      <c r="G556" s="95"/>
      <c r="H556" s="96">
        <v>42647</v>
      </c>
      <c r="I556" s="96"/>
      <c r="J556" s="96">
        <v>42647</v>
      </c>
      <c r="K556" s="96"/>
      <c r="L556" s="82" t="s">
        <v>648</v>
      </c>
      <c r="M556" s="82"/>
      <c r="N556" s="97">
        <v>115</v>
      </c>
      <c r="O556" s="97"/>
    </row>
    <row r="557" spans="1:15" ht="45" customHeight="1" x14ac:dyDescent="0.25">
      <c r="A557" s="9" t="s">
        <v>159</v>
      </c>
      <c r="B557" s="93" t="s">
        <v>14</v>
      </c>
      <c r="C557" s="93"/>
      <c r="D557" s="94">
        <f t="shared" si="9"/>
        <v>1</v>
      </c>
      <c r="E557" s="94"/>
      <c r="F557" s="95" t="s">
        <v>15</v>
      </c>
      <c r="G557" s="95"/>
      <c r="H557" s="96">
        <v>42647</v>
      </c>
      <c r="I557" s="96"/>
      <c r="J557" s="96">
        <v>42647</v>
      </c>
      <c r="K557" s="96"/>
      <c r="L557" s="82" t="s">
        <v>648</v>
      </c>
      <c r="M557" s="82"/>
      <c r="N557" s="97">
        <v>200</v>
      </c>
      <c r="O557" s="97"/>
    </row>
    <row r="558" spans="1:15" ht="45" customHeight="1" x14ac:dyDescent="0.25">
      <c r="A558" s="9" t="s">
        <v>159</v>
      </c>
      <c r="B558" s="93" t="s">
        <v>905</v>
      </c>
      <c r="C558" s="93"/>
      <c r="D558" s="94">
        <f t="shared" si="9"/>
        <v>1</v>
      </c>
      <c r="E558" s="94"/>
      <c r="F558" s="95" t="s">
        <v>29</v>
      </c>
      <c r="G558" s="95"/>
      <c r="H558" s="96">
        <v>42646</v>
      </c>
      <c r="I558" s="96"/>
      <c r="J558" s="96">
        <v>42646</v>
      </c>
      <c r="K558" s="96"/>
      <c r="L558" s="82" t="s">
        <v>648</v>
      </c>
      <c r="M558" s="82"/>
      <c r="N558" s="97">
        <v>303.99</v>
      </c>
      <c r="O558" s="97"/>
    </row>
    <row r="559" spans="1:15" ht="45" customHeight="1" x14ac:dyDescent="0.25">
      <c r="A559" s="9" t="s">
        <v>159</v>
      </c>
      <c r="B559" s="93" t="s">
        <v>906</v>
      </c>
      <c r="C559" s="93"/>
      <c r="D559" s="94">
        <f t="shared" si="9"/>
        <v>1</v>
      </c>
      <c r="E559" s="94"/>
      <c r="F559" s="95" t="s">
        <v>29</v>
      </c>
      <c r="G559" s="95"/>
      <c r="H559" s="96">
        <v>42647</v>
      </c>
      <c r="I559" s="96"/>
      <c r="J559" s="96">
        <v>42647</v>
      </c>
      <c r="K559" s="96"/>
      <c r="L559" s="82" t="s">
        <v>648</v>
      </c>
      <c r="M559" s="82"/>
      <c r="N559" s="97">
        <v>264</v>
      </c>
      <c r="O559" s="97"/>
    </row>
    <row r="560" spans="1:15" ht="45" customHeight="1" x14ac:dyDescent="0.25">
      <c r="A560" s="9" t="s">
        <v>214</v>
      </c>
      <c r="B560" s="93" t="s">
        <v>234</v>
      </c>
      <c r="C560" s="93"/>
      <c r="D560" s="94">
        <f t="shared" si="9"/>
        <v>1</v>
      </c>
      <c r="E560" s="94"/>
      <c r="F560" s="95" t="s">
        <v>29</v>
      </c>
      <c r="G560" s="95"/>
      <c r="H560" s="96">
        <v>42755</v>
      </c>
      <c r="I560" s="96"/>
      <c r="J560" s="96">
        <v>42755</v>
      </c>
      <c r="K560" s="96"/>
      <c r="L560" s="82" t="s">
        <v>648</v>
      </c>
      <c r="M560" s="82"/>
      <c r="N560" s="97">
        <v>414</v>
      </c>
      <c r="O560" s="97"/>
    </row>
    <row r="561" spans="1:15" ht="45" customHeight="1" x14ac:dyDescent="0.25">
      <c r="A561" s="9" t="s">
        <v>214</v>
      </c>
      <c r="B561" s="93" t="s">
        <v>234</v>
      </c>
      <c r="C561" s="93"/>
      <c r="D561" s="94">
        <f t="shared" si="9"/>
        <v>1</v>
      </c>
      <c r="E561" s="94"/>
      <c r="F561" s="95" t="s">
        <v>29</v>
      </c>
      <c r="G561" s="95"/>
      <c r="H561" s="96">
        <v>42748</v>
      </c>
      <c r="I561" s="96"/>
      <c r="J561" s="96">
        <v>42748</v>
      </c>
      <c r="K561" s="96"/>
      <c r="L561" s="82" t="s">
        <v>648</v>
      </c>
      <c r="M561" s="82"/>
      <c r="N561" s="97">
        <v>422</v>
      </c>
      <c r="O561" s="97"/>
    </row>
    <row r="562" spans="1:15" ht="45" customHeight="1" x14ac:dyDescent="0.25">
      <c r="A562" s="9" t="s">
        <v>214</v>
      </c>
      <c r="B562" s="93" t="s">
        <v>234</v>
      </c>
      <c r="C562" s="93"/>
      <c r="D562" s="94">
        <f t="shared" si="9"/>
        <v>1</v>
      </c>
      <c r="E562" s="94"/>
      <c r="F562" s="95" t="s">
        <v>29</v>
      </c>
      <c r="G562" s="95"/>
      <c r="H562" s="96">
        <v>42747</v>
      </c>
      <c r="I562" s="96"/>
      <c r="J562" s="96">
        <v>42747</v>
      </c>
      <c r="K562" s="96"/>
      <c r="L562" s="82" t="s">
        <v>648</v>
      </c>
      <c r="M562" s="82"/>
      <c r="N562" s="97">
        <v>422</v>
      </c>
      <c r="O562" s="97"/>
    </row>
    <row r="563" spans="1:15" ht="45" customHeight="1" x14ac:dyDescent="0.25">
      <c r="A563" s="9" t="s">
        <v>214</v>
      </c>
      <c r="B563" s="93" t="s">
        <v>234</v>
      </c>
      <c r="C563" s="93"/>
      <c r="D563" s="94">
        <f t="shared" si="9"/>
        <v>1</v>
      </c>
      <c r="E563" s="94"/>
      <c r="F563" s="95" t="s">
        <v>29</v>
      </c>
      <c r="G563" s="95"/>
      <c r="H563" s="96">
        <v>42753</v>
      </c>
      <c r="I563" s="96"/>
      <c r="J563" s="96">
        <v>42753</v>
      </c>
      <c r="K563" s="96"/>
      <c r="L563" s="82" t="s">
        <v>648</v>
      </c>
      <c r="M563" s="82"/>
      <c r="N563" s="97">
        <v>422</v>
      </c>
      <c r="O563" s="97"/>
    </row>
    <row r="564" spans="1:15" ht="45" customHeight="1" x14ac:dyDescent="0.25">
      <c r="A564" s="9" t="s">
        <v>214</v>
      </c>
      <c r="B564" s="93" t="s">
        <v>234</v>
      </c>
      <c r="C564" s="93"/>
      <c r="D564" s="94">
        <f t="shared" si="9"/>
        <v>1</v>
      </c>
      <c r="E564" s="94"/>
      <c r="F564" s="95" t="s">
        <v>29</v>
      </c>
      <c r="G564" s="95"/>
      <c r="H564" s="96">
        <v>42760</v>
      </c>
      <c r="I564" s="96"/>
      <c r="J564" s="96">
        <v>42760</v>
      </c>
      <c r="K564" s="96"/>
      <c r="L564" s="82" t="s">
        <v>648</v>
      </c>
      <c r="M564" s="82"/>
      <c r="N564" s="97">
        <v>488</v>
      </c>
      <c r="O564" s="97"/>
    </row>
    <row r="565" spans="1:15" ht="45" customHeight="1" x14ac:dyDescent="0.25">
      <c r="A565" s="9" t="s">
        <v>214</v>
      </c>
      <c r="B565" s="93" t="s">
        <v>234</v>
      </c>
      <c r="C565" s="93"/>
      <c r="D565" s="94">
        <f t="shared" si="9"/>
        <v>1</v>
      </c>
      <c r="E565" s="94"/>
      <c r="F565" s="95" t="s">
        <v>29</v>
      </c>
      <c r="G565" s="95"/>
      <c r="H565" s="96">
        <v>42756</v>
      </c>
      <c r="I565" s="96"/>
      <c r="J565" s="96">
        <v>42756</v>
      </c>
      <c r="K565" s="96"/>
      <c r="L565" s="82" t="s">
        <v>648</v>
      </c>
      <c r="M565" s="82"/>
      <c r="N565" s="97">
        <v>484</v>
      </c>
      <c r="O565" s="97"/>
    </row>
    <row r="566" spans="1:15" ht="45" customHeight="1" x14ac:dyDescent="0.25">
      <c r="A566" s="9" t="s">
        <v>214</v>
      </c>
      <c r="B566" s="93" t="s">
        <v>234</v>
      </c>
      <c r="C566" s="93"/>
      <c r="D566" s="94">
        <f t="shared" si="9"/>
        <v>1</v>
      </c>
      <c r="E566" s="94"/>
      <c r="F566" s="95" t="s">
        <v>29</v>
      </c>
      <c r="G566" s="95"/>
      <c r="H566" s="96">
        <v>42750</v>
      </c>
      <c r="I566" s="96"/>
      <c r="J566" s="96">
        <v>42750</v>
      </c>
      <c r="K566" s="96"/>
      <c r="L566" s="82" t="s">
        <v>648</v>
      </c>
      <c r="M566" s="82"/>
      <c r="N566" s="97">
        <v>484</v>
      </c>
      <c r="O566" s="97"/>
    </row>
    <row r="567" spans="1:15" ht="45" customHeight="1" x14ac:dyDescent="0.25">
      <c r="A567" s="9" t="s">
        <v>214</v>
      </c>
      <c r="B567" s="93" t="s">
        <v>234</v>
      </c>
      <c r="C567" s="93"/>
      <c r="D567" s="94">
        <f t="shared" si="9"/>
        <v>1</v>
      </c>
      <c r="E567" s="94"/>
      <c r="F567" s="95" t="s">
        <v>29</v>
      </c>
      <c r="G567" s="95"/>
      <c r="H567" s="96">
        <v>42742</v>
      </c>
      <c r="I567" s="96"/>
      <c r="J567" s="96">
        <v>42742</v>
      </c>
      <c r="K567" s="96"/>
      <c r="L567" s="82" t="s">
        <v>648</v>
      </c>
      <c r="M567" s="82"/>
      <c r="N567" s="97">
        <v>484.01</v>
      </c>
      <c r="O567" s="97"/>
    </row>
    <row r="568" spans="1:15" ht="45" customHeight="1" x14ac:dyDescent="0.25">
      <c r="A568" s="9" t="s">
        <v>214</v>
      </c>
      <c r="B568" s="93" t="s">
        <v>907</v>
      </c>
      <c r="C568" s="93"/>
      <c r="D568" s="94">
        <f t="shared" si="9"/>
        <v>1</v>
      </c>
      <c r="E568" s="94"/>
      <c r="F568" s="95" t="s">
        <v>29</v>
      </c>
      <c r="G568" s="95"/>
      <c r="H568" s="96">
        <v>42739</v>
      </c>
      <c r="I568" s="96"/>
      <c r="J568" s="96">
        <v>42739</v>
      </c>
      <c r="K568" s="96"/>
      <c r="L568" s="82" t="s">
        <v>648</v>
      </c>
      <c r="M568" s="82"/>
      <c r="N568" s="97">
        <v>484</v>
      </c>
      <c r="O568" s="97"/>
    </row>
    <row r="569" spans="1:15" ht="45" customHeight="1" x14ac:dyDescent="0.25">
      <c r="A569" s="9" t="s">
        <v>214</v>
      </c>
      <c r="B569" s="93" t="s">
        <v>234</v>
      </c>
      <c r="C569" s="93"/>
      <c r="D569" s="94">
        <f t="shared" si="9"/>
        <v>1</v>
      </c>
      <c r="E569" s="94"/>
      <c r="F569" s="95" t="s">
        <v>29</v>
      </c>
      <c r="G569" s="95"/>
      <c r="H569" s="96">
        <v>42755</v>
      </c>
      <c r="I569" s="96"/>
      <c r="J569" s="96">
        <v>42755</v>
      </c>
      <c r="K569" s="96"/>
      <c r="L569" s="82" t="s">
        <v>648</v>
      </c>
      <c r="M569" s="82"/>
      <c r="N569" s="97">
        <v>118</v>
      </c>
      <c r="O569" s="97"/>
    </row>
    <row r="570" spans="1:15" ht="45" customHeight="1" x14ac:dyDescent="0.25">
      <c r="A570" s="9" t="s">
        <v>214</v>
      </c>
      <c r="B570" s="93" t="s">
        <v>234</v>
      </c>
      <c r="C570" s="93"/>
      <c r="D570" s="94">
        <f t="shared" si="9"/>
        <v>1</v>
      </c>
      <c r="E570" s="94"/>
      <c r="F570" s="95" t="s">
        <v>29</v>
      </c>
      <c r="G570" s="95"/>
      <c r="H570" s="96">
        <v>42748</v>
      </c>
      <c r="I570" s="96"/>
      <c r="J570" s="96">
        <v>42748</v>
      </c>
      <c r="K570" s="96"/>
      <c r="L570" s="82" t="s">
        <v>648</v>
      </c>
      <c r="M570" s="82"/>
      <c r="N570" s="97">
        <v>148.5</v>
      </c>
      <c r="O570" s="97"/>
    </row>
    <row r="571" spans="1:15" ht="45" customHeight="1" x14ac:dyDescent="0.25">
      <c r="A571" s="9" t="s">
        <v>214</v>
      </c>
      <c r="B571" s="93" t="s">
        <v>234</v>
      </c>
      <c r="C571" s="93"/>
      <c r="D571" s="94">
        <f t="shared" si="9"/>
        <v>1</v>
      </c>
      <c r="E571" s="94"/>
      <c r="F571" s="95" t="s">
        <v>29</v>
      </c>
      <c r="G571" s="95"/>
      <c r="H571" s="96">
        <v>42747</v>
      </c>
      <c r="I571" s="96"/>
      <c r="J571" s="96">
        <v>42747</v>
      </c>
      <c r="K571" s="96"/>
      <c r="L571" s="82" t="s">
        <v>648</v>
      </c>
      <c r="M571" s="82"/>
      <c r="N571" s="97">
        <v>98</v>
      </c>
      <c r="O571" s="97"/>
    </row>
    <row r="572" spans="1:15" ht="45" customHeight="1" x14ac:dyDescent="0.25">
      <c r="A572" s="9" t="s">
        <v>214</v>
      </c>
      <c r="B572" s="93" t="s">
        <v>234</v>
      </c>
      <c r="C572" s="93"/>
      <c r="D572" s="94">
        <f t="shared" si="9"/>
        <v>1</v>
      </c>
      <c r="E572" s="94"/>
      <c r="F572" s="95" t="s">
        <v>29</v>
      </c>
      <c r="G572" s="95"/>
      <c r="H572" s="96">
        <v>42753</v>
      </c>
      <c r="I572" s="96"/>
      <c r="J572" s="96">
        <v>42753</v>
      </c>
      <c r="K572" s="96"/>
      <c r="L572" s="82" t="s">
        <v>648</v>
      </c>
      <c r="M572" s="82"/>
      <c r="N572" s="97">
        <v>145</v>
      </c>
      <c r="O572" s="97"/>
    </row>
    <row r="573" spans="1:15" ht="45" customHeight="1" x14ac:dyDescent="0.25">
      <c r="A573" s="9" t="s">
        <v>214</v>
      </c>
      <c r="B573" s="93" t="s">
        <v>234</v>
      </c>
      <c r="C573" s="93"/>
      <c r="D573" s="94">
        <f t="shared" si="9"/>
        <v>1</v>
      </c>
      <c r="E573" s="94"/>
      <c r="F573" s="95" t="s">
        <v>29</v>
      </c>
      <c r="G573" s="95"/>
      <c r="H573" s="96">
        <v>42760</v>
      </c>
      <c r="I573" s="96"/>
      <c r="J573" s="96">
        <v>42760</v>
      </c>
      <c r="K573" s="96"/>
      <c r="L573" s="82" t="s">
        <v>648</v>
      </c>
      <c r="M573" s="82"/>
      <c r="N573" s="97">
        <v>200</v>
      </c>
      <c r="O573" s="97"/>
    </row>
    <row r="574" spans="1:15" ht="45" customHeight="1" x14ac:dyDescent="0.25">
      <c r="A574" s="9" t="s">
        <v>214</v>
      </c>
      <c r="B574" s="93" t="s">
        <v>234</v>
      </c>
      <c r="C574" s="93"/>
      <c r="D574" s="94">
        <f t="shared" si="9"/>
        <v>1</v>
      </c>
      <c r="E574" s="94"/>
      <c r="F574" s="95" t="s">
        <v>29</v>
      </c>
      <c r="G574" s="95"/>
      <c r="H574" s="96">
        <v>42756</v>
      </c>
      <c r="I574" s="96"/>
      <c r="J574" s="96">
        <v>42756</v>
      </c>
      <c r="K574" s="96"/>
      <c r="L574" s="82" t="s">
        <v>648</v>
      </c>
      <c r="M574" s="82"/>
      <c r="N574" s="97">
        <v>156</v>
      </c>
      <c r="O574" s="97"/>
    </row>
    <row r="575" spans="1:15" ht="45" customHeight="1" x14ac:dyDescent="0.25">
      <c r="A575" s="9" t="s">
        <v>214</v>
      </c>
      <c r="B575" s="93" t="s">
        <v>234</v>
      </c>
      <c r="C575" s="93"/>
      <c r="D575" s="94">
        <f t="shared" si="9"/>
        <v>1</v>
      </c>
      <c r="E575" s="94"/>
      <c r="F575" s="95" t="s">
        <v>29</v>
      </c>
      <c r="G575" s="95"/>
      <c r="H575" s="96">
        <v>42750</v>
      </c>
      <c r="I575" s="96"/>
      <c r="J575" s="96">
        <v>42750</v>
      </c>
      <c r="K575" s="96"/>
      <c r="L575" s="82" t="s">
        <v>648</v>
      </c>
      <c r="M575" s="82"/>
      <c r="N575" s="97">
        <v>200</v>
      </c>
      <c r="O575" s="97"/>
    </row>
    <row r="576" spans="1:15" ht="45" customHeight="1" x14ac:dyDescent="0.25">
      <c r="A576" s="9" t="s">
        <v>214</v>
      </c>
      <c r="B576" s="93" t="s">
        <v>234</v>
      </c>
      <c r="C576" s="93"/>
      <c r="D576" s="94">
        <f t="shared" si="9"/>
        <v>1</v>
      </c>
      <c r="E576" s="94"/>
      <c r="F576" s="95" t="s">
        <v>29</v>
      </c>
      <c r="G576" s="95"/>
      <c r="H576" s="96">
        <v>42742</v>
      </c>
      <c r="I576" s="96"/>
      <c r="J576" s="96">
        <v>42742</v>
      </c>
      <c r="K576" s="96"/>
      <c r="L576" s="82" t="s">
        <v>648</v>
      </c>
      <c r="M576" s="82"/>
      <c r="N576" s="97">
        <v>200</v>
      </c>
      <c r="O576" s="97"/>
    </row>
    <row r="577" spans="1:15" ht="45" customHeight="1" x14ac:dyDescent="0.25">
      <c r="A577" s="9" t="s">
        <v>214</v>
      </c>
      <c r="B577" s="93" t="s">
        <v>907</v>
      </c>
      <c r="C577" s="93"/>
      <c r="D577" s="94">
        <f t="shared" si="9"/>
        <v>1</v>
      </c>
      <c r="E577" s="94"/>
      <c r="F577" s="95" t="s">
        <v>29</v>
      </c>
      <c r="G577" s="95"/>
      <c r="H577" s="96">
        <v>42739</v>
      </c>
      <c r="I577" s="96"/>
      <c r="J577" s="96">
        <v>42739</v>
      </c>
      <c r="K577" s="96"/>
      <c r="L577" s="82" t="s">
        <v>648</v>
      </c>
      <c r="M577" s="82"/>
      <c r="N577" s="97">
        <v>217</v>
      </c>
      <c r="O577" s="97"/>
    </row>
    <row r="578" spans="1:15" ht="45" customHeight="1" x14ac:dyDescent="0.25">
      <c r="A578" s="9" t="s">
        <v>214</v>
      </c>
      <c r="B578" s="93" t="s">
        <v>14</v>
      </c>
      <c r="C578" s="93"/>
      <c r="D578" s="94">
        <f t="shared" si="9"/>
        <v>1</v>
      </c>
      <c r="E578" s="94"/>
      <c r="F578" s="95" t="s">
        <v>15</v>
      </c>
      <c r="G578" s="95"/>
      <c r="H578" s="96">
        <v>42739</v>
      </c>
      <c r="I578" s="96"/>
      <c r="J578" s="96">
        <v>42739</v>
      </c>
      <c r="K578" s="96"/>
      <c r="L578" s="82" t="s">
        <v>648</v>
      </c>
      <c r="M578" s="82"/>
      <c r="N578" s="97">
        <v>360</v>
      </c>
      <c r="O578" s="97"/>
    </row>
    <row r="579" spans="1:15" ht="45" customHeight="1" x14ac:dyDescent="0.25">
      <c r="A579" s="9" t="s">
        <v>214</v>
      </c>
      <c r="B579" s="93" t="s">
        <v>908</v>
      </c>
      <c r="C579" s="93"/>
      <c r="D579" s="94">
        <f t="shared" si="9"/>
        <v>1</v>
      </c>
      <c r="E579" s="94"/>
      <c r="F579" s="95" t="s">
        <v>29</v>
      </c>
      <c r="G579" s="95"/>
      <c r="H579" s="96">
        <v>42398</v>
      </c>
      <c r="I579" s="96"/>
      <c r="J579" s="96">
        <v>42398</v>
      </c>
      <c r="K579" s="96"/>
      <c r="L579" s="82" t="s">
        <v>648</v>
      </c>
      <c r="M579" s="82"/>
      <c r="N579" s="97">
        <v>300</v>
      </c>
      <c r="O579" s="97"/>
    </row>
    <row r="580" spans="1:15" ht="45" customHeight="1" x14ac:dyDescent="0.25">
      <c r="A580" s="9" t="s">
        <v>214</v>
      </c>
      <c r="B580" s="93" t="s">
        <v>909</v>
      </c>
      <c r="C580" s="93"/>
      <c r="D580" s="94">
        <f t="shared" si="9"/>
        <v>1</v>
      </c>
      <c r="E580" s="94"/>
      <c r="F580" s="95" t="s">
        <v>29</v>
      </c>
      <c r="G580" s="95"/>
      <c r="H580" s="96">
        <v>42404</v>
      </c>
      <c r="I580" s="96"/>
      <c r="J580" s="96">
        <v>42404</v>
      </c>
      <c r="K580" s="96"/>
      <c r="L580" s="82" t="s">
        <v>648</v>
      </c>
      <c r="M580" s="82"/>
      <c r="N580" s="97">
        <v>493.79</v>
      </c>
      <c r="O580" s="97"/>
    </row>
    <row r="581" spans="1:15" ht="45" customHeight="1" x14ac:dyDescent="0.25">
      <c r="A581" s="9" t="s">
        <v>214</v>
      </c>
      <c r="B581" s="93" t="s">
        <v>909</v>
      </c>
      <c r="C581" s="93"/>
      <c r="D581" s="94">
        <f t="shared" si="9"/>
        <v>1</v>
      </c>
      <c r="E581" s="94"/>
      <c r="F581" s="95" t="s">
        <v>29</v>
      </c>
      <c r="G581" s="95"/>
      <c r="H581" s="96">
        <v>42389</v>
      </c>
      <c r="I581" s="96"/>
      <c r="J581" s="96">
        <v>42389</v>
      </c>
      <c r="K581" s="96"/>
      <c r="L581" s="82" t="s">
        <v>648</v>
      </c>
      <c r="M581" s="82"/>
      <c r="N581" s="97">
        <v>300.01</v>
      </c>
      <c r="O581" s="97"/>
    </row>
    <row r="582" spans="1:15" ht="45" customHeight="1" x14ac:dyDescent="0.25">
      <c r="A582" s="9" t="s">
        <v>214</v>
      </c>
      <c r="B582" s="93" t="s">
        <v>909</v>
      </c>
      <c r="C582" s="93"/>
      <c r="D582" s="94">
        <f t="shared" si="9"/>
        <v>1</v>
      </c>
      <c r="E582" s="94"/>
      <c r="F582" s="95" t="s">
        <v>29</v>
      </c>
      <c r="G582" s="95"/>
      <c r="H582" s="96">
        <v>42402</v>
      </c>
      <c r="I582" s="96"/>
      <c r="J582" s="96">
        <v>42402</v>
      </c>
      <c r="K582" s="96"/>
      <c r="L582" s="82" t="s">
        <v>648</v>
      </c>
      <c r="M582" s="82"/>
      <c r="N582" s="97">
        <v>300.01</v>
      </c>
      <c r="O582" s="97"/>
    </row>
    <row r="583" spans="1:15" ht="45" customHeight="1" x14ac:dyDescent="0.25">
      <c r="A583" s="9" t="s">
        <v>214</v>
      </c>
      <c r="B583" s="93" t="s">
        <v>910</v>
      </c>
      <c r="C583" s="93"/>
      <c r="D583" s="94">
        <f t="shared" si="9"/>
        <v>1</v>
      </c>
      <c r="E583" s="94"/>
      <c r="F583" s="95" t="s">
        <v>29</v>
      </c>
      <c r="G583" s="95"/>
      <c r="H583" s="96">
        <v>42397</v>
      </c>
      <c r="I583" s="96"/>
      <c r="J583" s="96">
        <v>42397</v>
      </c>
      <c r="K583" s="96"/>
      <c r="L583" s="82" t="s">
        <v>648</v>
      </c>
      <c r="M583" s="82"/>
      <c r="N583" s="97">
        <v>199.99</v>
      </c>
      <c r="O583" s="97"/>
    </row>
    <row r="584" spans="1:15" ht="45" customHeight="1" x14ac:dyDescent="0.25">
      <c r="A584" s="9" t="s">
        <v>214</v>
      </c>
      <c r="B584" s="93" t="s">
        <v>911</v>
      </c>
      <c r="C584" s="93"/>
      <c r="D584" s="94">
        <f t="shared" si="9"/>
        <v>1</v>
      </c>
      <c r="E584" s="94"/>
      <c r="F584" s="95" t="s">
        <v>29</v>
      </c>
      <c r="G584" s="95"/>
      <c r="H584" s="96">
        <v>42398</v>
      </c>
      <c r="I584" s="96"/>
      <c r="J584" s="96">
        <v>42398</v>
      </c>
      <c r="K584" s="96"/>
      <c r="L584" s="82" t="s">
        <v>648</v>
      </c>
      <c r="M584" s="82"/>
      <c r="N584" s="97">
        <v>278</v>
      </c>
      <c r="O584" s="97"/>
    </row>
    <row r="585" spans="1:15" ht="45" customHeight="1" x14ac:dyDescent="0.25">
      <c r="A585" s="9" t="s">
        <v>214</v>
      </c>
      <c r="B585" s="93" t="s">
        <v>234</v>
      </c>
      <c r="C585" s="93"/>
      <c r="D585" s="94">
        <f t="shared" si="9"/>
        <v>1</v>
      </c>
      <c r="E585" s="94"/>
      <c r="F585" s="95" t="s">
        <v>29</v>
      </c>
      <c r="G585" s="95"/>
      <c r="H585" s="96">
        <v>42397</v>
      </c>
      <c r="I585" s="96"/>
      <c r="J585" s="96">
        <v>42397</v>
      </c>
      <c r="K585" s="96"/>
      <c r="L585" s="82" t="s">
        <v>648</v>
      </c>
      <c r="M585" s="82"/>
      <c r="N585" s="97">
        <v>414</v>
      </c>
      <c r="O585" s="97"/>
    </row>
    <row r="586" spans="1:15" ht="45" customHeight="1" x14ac:dyDescent="0.25">
      <c r="A586" s="9" t="s">
        <v>214</v>
      </c>
      <c r="B586" s="93" t="s">
        <v>234</v>
      </c>
      <c r="C586" s="93"/>
      <c r="D586" s="94">
        <f t="shared" ref="D586:D649" si="10">C586+1</f>
        <v>1</v>
      </c>
      <c r="E586" s="94"/>
      <c r="F586" s="95" t="s">
        <v>29</v>
      </c>
      <c r="G586" s="95"/>
      <c r="H586" s="96">
        <v>42402</v>
      </c>
      <c r="I586" s="96"/>
      <c r="J586" s="96">
        <v>42402</v>
      </c>
      <c r="K586" s="96"/>
      <c r="L586" s="82" t="s">
        <v>648</v>
      </c>
      <c r="M586" s="82"/>
      <c r="N586" s="97">
        <v>414</v>
      </c>
      <c r="O586" s="97"/>
    </row>
    <row r="587" spans="1:15" ht="45" customHeight="1" x14ac:dyDescent="0.25">
      <c r="A587" s="9" t="s">
        <v>214</v>
      </c>
      <c r="B587" s="93" t="s">
        <v>234</v>
      </c>
      <c r="C587" s="93"/>
      <c r="D587" s="94">
        <f t="shared" si="10"/>
        <v>1</v>
      </c>
      <c r="E587" s="94"/>
      <c r="F587" s="95" t="s">
        <v>29</v>
      </c>
      <c r="G587" s="95"/>
      <c r="H587" s="96">
        <v>42388</v>
      </c>
      <c r="I587" s="96"/>
      <c r="J587" s="96">
        <v>42388</v>
      </c>
      <c r="K587" s="96"/>
      <c r="L587" s="82" t="s">
        <v>648</v>
      </c>
      <c r="M587" s="82"/>
      <c r="N587" s="97">
        <v>414</v>
      </c>
      <c r="O587" s="97"/>
    </row>
    <row r="588" spans="1:15" ht="45" customHeight="1" x14ac:dyDescent="0.25">
      <c r="A588" s="9" t="s">
        <v>214</v>
      </c>
      <c r="B588" s="93" t="s">
        <v>234</v>
      </c>
      <c r="C588" s="93"/>
      <c r="D588" s="94">
        <f t="shared" si="10"/>
        <v>1</v>
      </c>
      <c r="E588" s="94"/>
      <c r="F588" s="95" t="s">
        <v>29</v>
      </c>
      <c r="G588" s="95"/>
      <c r="H588" s="96">
        <v>42398</v>
      </c>
      <c r="I588" s="96"/>
      <c r="J588" s="96">
        <v>42398</v>
      </c>
      <c r="K588" s="96"/>
      <c r="L588" s="82" t="s">
        <v>648</v>
      </c>
      <c r="M588" s="82"/>
      <c r="N588" s="97">
        <v>414</v>
      </c>
      <c r="O588" s="97"/>
    </row>
    <row r="589" spans="1:15" ht="45" customHeight="1" x14ac:dyDescent="0.25">
      <c r="A589" s="9" t="s">
        <v>214</v>
      </c>
      <c r="B589" s="93" t="s">
        <v>234</v>
      </c>
      <c r="C589" s="93"/>
      <c r="D589" s="94">
        <f t="shared" si="10"/>
        <v>1</v>
      </c>
      <c r="E589" s="94"/>
      <c r="F589" s="95" t="s">
        <v>29</v>
      </c>
      <c r="G589" s="95"/>
      <c r="H589" s="96">
        <v>42390</v>
      </c>
      <c r="I589" s="96"/>
      <c r="J589" s="96">
        <v>42390</v>
      </c>
      <c r="K589" s="96"/>
      <c r="L589" s="82" t="s">
        <v>648</v>
      </c>
      <c r="M589" s="82"/>
      <c r="N589" s="97">
        <v>414</v>
      </c>
      <c r="O589" s="97"/>
    </row>
    <row r="590" spans="1:15" ht="45" customHeight="1" x14ac:dyDescent="0.25">
      <c r="A590" s="9" t="s">
        <v>214</v>
      </c>
      <c r="B590" s="93" t="s">
        <v>234</v>
      </c>
      <c r="C590" s="93"/>
      <c r="D590" s="94">
        <f t="shared" si="10"/>
        <v>1</v>
      </c>
      <c r="E590" s="94"/>
      <c r="F590" s="95" t="s">
        <v>29</v>
      </c>
      <c r="G590" s="95"/>
      <c r="H590" s="96">
        <v>42394</v>
      </c>
      <c r="I590" s="96"/>
      <c r="J590" s="96">
        <v>42394</v>
      </c>
      <c r="K590" s="96"/>
      <c r="L590" s="82" t="s">
        <v>648</v>
      </c>
      <c r="M590" s="82"/>
      <c r="N590" s="97">
        <v>414</v>
      </c>
      <c r="O590" s="97"/>
    </row>
    <row r="591" spans="1:15" ht="45" customHeight="1" x14ac:dyDescent="0.25">
      <c r="A591" s="9" t="s">
        <v>214</v>
      </c>
      <c r="B591" s="93" t="s">
        <v>234</v>
      </c>
      <c r="C591" s="93"/>
      <c r="D591" s="94">
        <f t="shared" si="10"/>
        <v>1</v>
      </c>
      <c r="E591" s="94"/>
      <c r="F591" s="95" t="s">
        <v>29</v>
      </c>
      <c r="G591" s="95"/>
      <c r="H591" s="96">
        <v>42396</v>
      </c>
      <c r="I591" s="96"/>
      <c r="J591" s="96">
        <v>42396</v>
      </c>
      <c r="K591" s="96"/>
      <c r="L591" s="82" t="s">
        <v>648</v>
      </c>
      <c r="M591" s="82"/>
      <c r="N591" s="97">
        <v>414</v>
      </c>
      <c r="O591" s="97"/>
    </row>
    <row r="592" spans="1:15" ht="45" customHeight="1" x14ac:dyDescent="0.25">
      <c r="A592" s="9" t="s">
        <v>214</v>
      </c>
      <c r="B592" s="93" t="s">
        <v>234</v>
      </c>
      <c r="C592" s="93"/>
      <c r="D592" s="94">
        <f t="shared" si="10"/>
        <v>1</v>
      </c>
      <c r="E592" s="94"/>
      <c r="F592" s="95" t="s">
        <v>29</v>
      </c>
      <c r="G592" s="95"/>
      <c r="H592" s="96">
        <v>42403</v>
      </c>
      <c r="I592" s="96"/>
      <c r="J592" s="96">
        <v>42403</v>
      </c>
      <c r="K592" s="96"/>
      <c r="L592" s="82" t="s">
        <v>648</v>
      </c>
      <c r="M592" s="82"/>
      <c r="N592" s="97">
        <v>414</v>
      </c>
      <c r="O592" s="97"/>
    </row>
    <row r="593" spans="1:15" ht="45" customHeight="1" x14ac:dyDescent="0.25">
      <c r="A593" s="9" t="s">
        <v>214</v>
      </c>
      <c r="B593" s="93" t="s">
        <v>234</v>
      </c>
      <c r="C593" s="93"/>
      <c r="D593" s="94">
        <f t="shared" si="10"/>
        <v>1</v>
      </c>
      <c r="E593" s="94"/>
      <c r="F593" s="95" t="s">
        <v>29</v>
      </c>
      <c r="G593" s="95"/>
      <c r="H593" s="96">
        <v>42384</v>
      </c>
      <c r="I593" s="96"/>
      <c r="J593" s="96">
        <v>42384</v>
      </c>
      <c r="K593" s="96"/>
      <c r="L593" s="82" t="s">
        <v>648</v>
      </c>
      <c r="M593" s="82"/>
      <c r="N593" s="97">
        <v>414</v>
      </c>
      <c r="O593" s="97"/>
    </row>
    <row r="594" spans="1:15" ht="45" customHeight="1" x14ac:dyDescent="0.25">
      <c r="A594" s="9" t="s">
        <v>214</v>
      </c>
      <c r="B594" s="93" t="s">
        <v>912</v>
      </c>
      <c r="C594" s="93"/>
      <c r="D594" s="94">
        <f t="shared" si="10"/>
        <v>1</v>
      </c>
      <c r="E594" s="94"/>
      <c r="F594" s="95" t="s">
        <v>29</v>
      </c>
      <c r="G594" s="95"/>
      <c r="H594" s="96">
        <v>42395</v>
      </c>
      <c r="I594" s="96"/>
      <c r="J594" s="96">
        <v>42395</v>
      </c>
      <c r="K594" s="96"/>
      <c r="L594" s="82" t="s">
        <v>648</v>
      </c>
      <c r="M594" s="82"/>
      <c r="N594" s="97">
        <v>243</v>
      </c>
      <c r="O594" s="97"/>
    </row>
    <row r="595" spans="1:15" ht="45" customHeight="1" x14ac:dyDescent="0.25">
      <c r="A595" s="9" t="s">
        <v>214</v>
      </c>
      <c r="B595" s="93" t="s">
        <v>234</v>
      </c>
      <c r="C595" s="93"/>
      <c r="D595" s="94">
        <f t="shared" si="10"/>
        <v>1</v>
      </c>
      <c r="E595" s="94"/>
      <c r="F595" s="95" t="s">
        <v>29</v>
      </c>
      <c r="G595" s="95"/>
      <c r="H595" s="96">
        <v>42395</v>
      </c>
      <c r="I595" s="96"/>
      <c r="J595" s="96">
        <v>42395</v>
      </c>
      <c r="K595" s="96"/>
      <c r="L595" s="82" t="s">
        <v>648</v>
      </c>
      <c r="M595" s="82"/>
      <c r="N595" s="97">
        <v>414</v>
      </c>
      <c r="O595" s="97"/>
    </row>
    <row r="596" spans="1:15" ht="45" customHeight="1" x14ac:dyDescent="0.25">
      <c r="A596" s="9" t="s">
        <v>214</v>
      </c>
      <c r="B596" s="93" t="s">
        <v>234</v>
      </c>
      <c r="C596" s="93"/>
      <c r="D596" s="94">
        <f t="shared" si="10"/>
        <v>1</v>
      </c>
      <c r="E596" s="94"/>
      <c r="F596" s="95" t="s">
        <v>29</v>
      </c>
      <c r="G596" s="95"/>
      <c r="H596" s="96">
        <v>42397</v>
      </c>
      <c r="I596" s="96"/>
      <c r="J596" s="96">
        <v>42397</v>
      </c>
      <c r="K596" s="96"/>
      <c r="L596" s="82" t="s">
        <v>648</v>
      </c>
      <c r="M596" s="82"/>
      <c r="N596" s="97">
        <v>118</v>
      </c>
      <c r="O596" s="97"/>
    </row>
    <row r="597" spans="1:15" ht="45" customHeight="1" x14ac:dyDescent="0.25">
      <c r="A597" s="9" t="s">
        <v>214</v>
      </c>
      <c r="B597" s="93" t="s">
        <v>234</v>
      </c>
      <c r="C597" s="93"/>
      <c r="D597" s="94">
        <f t="shared" si="10"/>
        <v>1</v>
      </c>
      <c r="E597" s="94"/>
      <c r="F597" s="95" t="s">
        <v>29</v>
      </c>
      <c r="G597" s="95"/>
      <c r="H597" s="96">
        <v>42402</v>
      </c>
      <c r="I597" s="96"/>
      <c r="J597" s="96">
        <v>42402</v>
      </c>
      <c r="K597" s="96"/>
      <c r="L597" s="82" t="s">
        <v>648</v>
      </c>
      <c r="M597" s="82"/>
      <c r="N597" s="97">
        <v>109.01</v>
      </c>
      <c r="O597" s="97"/>
    </row>
    <row r="598" spans="1:15" ht="45" customHeight="1" x14ac:dyDescent="0.25">
      <c r="A598" s="9" t="s">
        <v>214</v>
      </c>
      <c r="B598" s="93" t="s">
        <v>234</v>
      </c>
      <c r="C598" s="93"/>
      <c r="D598" s="94">
        <f t="shared" si="10"/>
        <v>1</v>
      </c>
      <c r="E598" s="94"/>
      <c r="F598" s="95" t="s">
        <v>29</v>
      </c>
      <c r="G598" s="95"/>
      <c r="H598" s="96">
        <v>42388</v>
      </c>
      <c r="I598" s="96"/>
      <c r="J598" s="96">
        <v>42388</v>
      </c>
      <c r="K598" s="96"/>
      <c r="L598" s="82" t="s">
        <v>648</v>
      </c>
      <c r="M598" s="82"/>
      <c r="N598" s="97">
        <v>133.30000000000001</v>
      </c>
      <c r="O598" s="97"/>
    </row>
    <row r="599" spans="1:15" ht="45" customHeight="1" x14ac:dyDescent="0.25">
      <c r="A599" s="9" t="s">
        <v>214</v>
      </c>
      <c r="B599" s="93" t="s">
        <v>234</v>
      </c>
      <c r="C599" s="93"/>
      <c r="D599" s="94">
        <f t="shared" si="10"/>
        <v>1</v>
      </c>
      <c r="E599" s="94"/>
      <c r="F599" s="95" t="s">
        <v>29</v>
      </c>
      <c r="G599" s="95"/>
      <c r="H599" s="96">
        <v>42398</v>
      </c>
      <c r="I599" s="96"/>
      <c r="J599" s="96">
        <v>42398</v>
      </c>
      <c r="K599" s="96"/>
      <c r="L599" s="82" t="s">
        <v>648</v>
      </c>
      <c r="M599" s="82"/>
      <c r="N599" s="97">
        <v>166.4</v>
      </c>
      <c r="O599" s="97"/>
    </row>
    <row r="600" spans="1:15" ht="45" customHeight="1" x14ac:dyDescent="0.25">
      <c r="A600" s="9" t="s">
        <v>214</v>
      </c>
      <c r="B600" s="93" t="s">
        <v>234</v>
      </c>
      <c r="C600" s="93"/>
      <c r="D600" s="94">
        <f t="shared" si="10"/>
        <v>1</v>
      </c>
      <c r="E600" s="94"/>
      <c r="F600" s="95" t="s">
        <v>29</v>
      </c>
      <c r="G600" s="95"/>
      <c r="H600" s="96">
        <v>42390</v>
      </c>
      <c r="I600" s="96"/>
      <c r="J600" s="96">
        <v>42390</v>
      </c>
      <c r="K600" s="96"/>
      <c r="L600" s="82" t="s">
        <v>648</v>
      </c>
      <c r="M600" s="82"/>
      <c r="N600" s="97">
        <v>213</v>
      </c>
      <c r="O600" s="97"/>
    </row>
    <row r="601" spans="1:15" ht="45" customHeight="1" x14ac:dyDescent="0.25">
      <c r="A601" s="9" t="s">
        <v>214</v>
      </c>
      <c r="B601" s="93" t="s">
        <v>234</v>
      </c>
      <c r="C601" s="93"/>
      <c r="D601" s="94">
        <f t="shared" si="10"/>
        <v>1</v>
      </c>
      <c r="E601" s="94"/>
      <c r="F601" s="95" t="s">
        <v>29</v>
      </c>
      <c r="G601" s="95"/>
      <c r="H601" s="96">
        <v>42394</v>
      </c>
      <c r="I601" s="96"/>
      <c r="J601" s="96">
        <v>42394</v>
      </c>
      <c r="K601" s="96"/>
      <c r="L601" s="82" t="s">
        <v>648</v>
      </c>
      <c r="M601" s="82"/>
      <c r="N601" s="97">
        <v>210</v>
      </c>
      <c r="O601" s="97"/>
    </row>
    <row r="602" spans="1:15" ht="45" customHeight="1" x14ac:dyDescent="0.25">
      <c r="A602" s="9" t="s">
        <v>214</v>
      </c>
      <c r="B602" s="93" t="s">
        <v>234</v>
      </c>
      <c r="C602" s="93"/>
      <c r="D602" s="94">
        <f t="shared" si="10"/>
        <v>1</v>
      </c>
      <c r="E602" s="94"/>
      <c r="F602" s="95" t="s">
        <v>29</v>
      </c>
      <c r="G602" s="95"/>
      <c r="H602" s="96">
        <v>42396</v>
      </c>
      <c r="I602" s="96"/>
      <c r="J602" s="96">
        <v>42396</v>
      </c>
      <c r="K602" s="96"/>
      <c r="L602" s="82" t="s">
        <v>648</v>
      </c>
      <c r="M602" s="82"/>
      <c r="N602" s="97">
        <v>160.1</v>
      </c>
      <c r="O602" s="97"/>
    </row>
    <row r="603" spans="1:15" ht="45" customHeight="1" x14ac:dyDescent="0.25">
      <c r="A603" s="9" t="s">
        <v>214</v>
      </c>
      <c r="B603" s="93" t="s">
        <v>234</v>
      </c>
      <c r="C603" s="93"/>
      <c r="D603" s="94">
        <f t="shared" si="10"/>
        <v>1</v>
      </c>
      <c r="E603" s="94"/>
      <c r="F603" s="95" t="s">
        <v>29</v>
      </c>
      <c r="G603" s="95"/>
      <c r="H603" s="96">
        <v>42403</v>
      </c>
      <c r="I603" s="96"/>
      <c r="J603" s="96">
        <v>42403</v>
      </c>
      <c r="K603" s="96"/>
      <c r="L603" s="82" t="s">
        <v>648</v>
      </c>
      <c r="M603" s="82"/>
      <c r="N603" s="97">
        <v>169.2</v>
      </c>
      <c r="O603" s="97"/>
    </row>
    <row r="604" spans="1:15" ht="45" customHeight="1" x14ac:dyDescent="0.25">
      <c r="A604" s="9" t="s">
        <v>214</v>
      </c>
      <c r="B604" s="93" t="s">
        <v>234</v>
      </c>
      <c r="C604" s="93"/>
      <c r="D604" s="94">
        <f t="shared" si="10"/>
        <v>1</v>
      </c>
      <c r="E604" s="94"/>
      <c r="F604" s="95" t="s">
        <v>29</v>
      </c>
      <c r="G604" s="95"/>
      <c r="H604" s="96">
        <v>42384</v>
      </c>
      <c r="I604" s="96"/>
      <c r="J604" s="96">
        <v>42384</v>
      </c>
      <c r="K604" s="96"/>
      <c r="L604" s="82" t="s">
        <v>648</v>
      </c>
      <c r="M604" s="82"/>
      <c r="N604" s="97">
        <v>1.1599999999999999</v>
      </c>
      <c r="O604" s="97"/>
    </row>
    <row r="605" spans="1:15" ht="45" customHeight="1" x14ac:dyDescent="0.25">
      <c r="A605" s="9" t="s">
        <v>214</v>
      </c>
      <c r="B605" s="93" t="s">
        <v>234</v>
      </c>
      <c r="C605" s="93"/>
      <c r="D605" s="94">
        <f t="shared" si="10"/>
        <v>1</v>
      </c>
      <c r="E605" s="94"/>
      <c r="F605" s="95" t="s">
        <v>29</v>
      </c>
      <c r="G605" s="95"/>
      <c r="H605" s="96">
        <v>42395</v>
      </c>
      <c r="I605" s="96"/>
      <c r="J605" s="96">
        <v>42395</v>
      </c>
      <c r="K605" s="96"/>
      <c r="L605" s="82" t="s">
        <v>648</v>
      </c>
      <c r="M605" s="82"/>
      <c r="N605" s="97">
        <v>131</v>
      </c>
      <c r="O605" s="97"/>
    </row>
    <row r="606" spans="1:15" ht="45" customHeight="1" x14ac:dyDescent="0.25">
      <c r="A606" s="9" t="s">
        <v>214</v>
      </c>
      <c r="B606" s="93" t="s">
        <v>913</v>
      </c>
      <c r="C606" s="93"/>
      <c r="D606" s="94">
        <f t="shared" si="10"/>
        <v>1</v>
      </c>
      <c r="E606" s="94"/>
      <c r="F606" s="95" t="s">
        <v>29</v>
      </c>
      <c r="G606" s="95"/>
      <c r="H606" s="96">
        <v>42415</v>
      </c>
      <c r="I606" s="96"/>
      <c r="J606" s="96">
        <v>42415</v>
      </c>
      <c r="K606" s="96"/>
      <c r="L606" s="82" t="s">
        <v>648</v>
      </c>
      <c r="M606" s="82"/>
      <c r="N606" s="97">
        <v>403.01</v>
      </c>
      <c r="O606" s="97"/>
    </row>
    <row r="607" spans="1:15" ht="45" customHeight="1" x14ac:dyDescent="0.25">
      <c r="A607" s="9" t="s">
        <v>214</v>
      </c>
      <c r="B607" s="93" t="s">
        <v>914</v>
      </c>
      <c r="C607" s="93"/>
      <c r="D607" s="94">
        <f t="shared" si="10"/>
        <v>1</v>
      </c>
      <c r="E607" s="94"/>
      <c r="F607" s="95" t="s">
        <v>29</v>
      </c>
      <c r="G607" s="95"/>
      <c r="H607" s="96">
        <v>42405</v>
      </c>
      <c r="I607" s="96"/>
      <c r="J607" s="96">
        <v>42405</v>
      </c>
      <c r="K607" s="96"/>
      <c r="L607" s="82" t="s">
        <v>648</v>
      </c>
      <c r="M607" s="82"/>
      <c r="N607" s="97">
        <v>300</v>
      </c>
      <c r="O607" s="97"/>
    </row>
    <row r="608" spans="1:15" ht="45" customHeight="1" x14ac:dyDescent="0.25">
      <c r="A608" s="9" t="s">
        <v>214</v>
      </c>
      <c r="B608" s="93" t="s">
        <v>234</v>
      </c>
      <c r="C608" s="93"/>
      <c r="D608" s="94">
        <f t="shared" si="10"/>
        <v>1</v>
      </c>
      <c r="E608" s="94"/>
      <c r="F608" s="95" t="s">
        <v>29</v>
      </c>
      <c r="G608" s="95"/>
      <c r="H608" s="96">
        <v>42412</v>
      </c>
      <c r="I608" s="96"/>
      <c r="J608" s="96">
        <v>42412</v>
      </c>
      <c r="K608" s="96"/>
      <c r="L608" s="82" t="s">
        <v>648</v>
      </c>
      <c r="M608" s="82"/>
      <c r="N608" s="97">
        <v>406</v>
      </c>
      <c r="O608" s="97"/>
    </row>
    <row r="609" spans="1:15" ht="45" customHeight="1" x14ac:dyDescent="0.25">
      <c r="A609" s="9" t="s">
        <v>214</v>
      </c>
      <c r="B609" s="93" t="s">
        <v>915</v>
      </c>
      <c r="C609" s="93"/>
      <c r="D609" s="94">
        <f t="shared" si="10"/>
        <v>1</v>
      </c>
      <c r="E609" s="94"/>
      <c r="F609" s="95" t="s">
        <v>29</v>
      </c>
      <c r="G609" s="95"/>
      <c r="H609" s="96">
        <v>42416</v>
      </c>
      <c r="I609" s="96"/>
      <c r="J609" s="96">
        <v>42416</v>
      </c>
      <c r="K609" s="96"/>
      <c r="L609" s="82" t="s">
        <v>648</v>
      </c>
      <c r="M609" s="82"/>
      <c r="N609" s="97">
        <v>444.01</v>
      </c>
      <c r="O609" s="97"/>
    </row>
    <row r="610" spans="1:15" ht="45" customHeight="1" x14ac:dyDescent="0.25">
      <c r="A610" s="9" t="s">
        <v>214</v>
      </c>
      <c r="B610" s="93" t="s">
        <v>916</v>
      </c>
      <c r="C610" s="93"/>
      <c r="D610" s="94">
        <f t="shared" si="10"/>
        <v>1</v>
      </c>
      <c r="E610" s="94"/>
      <c r="F610" s="95" t="s">
        <v>29</v>
      </c>
      <c r="G610" s="95"/>
      <c r="H610" s="96">
        <v>42417</v>
      </c>
      <c r="I610" s="96"/>
      <c r="J610" s="96">
        <v>42417</v>
      </c>
      <c r="K610" s="96"/>
      <c r="L610" s="82" t="s">
        <v>648</v>
      </c>
      <c r="M610" s="82"/>
      <c r="N610" s="97">
        <v>350.02</v>
      </c>
      <c r="O610" s="97"/>
    </row>
    <row r="611" spans="1:15" ht="45" customHeight="1" x14ac:dyDescent="0.25">
      <c r="A611" s="9" t="s">
        <v>214</v>
      </c>
      <c r="B611" s="93" t="s">
        <v>917</v>
      </c>
      <c r="C611" s="93"/>
      <c r="D611" s="94">
        <f t="shared" si="10"/>
        <v>1</v>
      </c>
      <c r="E611" s="94"/>
      <c r="F611" s="95" t="s">
        <v>29</v>
      </c>
      <c r="G611" s="95"/>
      <c r="H611" s="96">
        <v>42412</v>
      </c>
      <c r="I611" s="96"/>
      <c r="J611" s="96">
        <v>42412</v>
      </c>
      <c r="K611" s="96"/>
      <c r="L611" s="82" t="s">
        <v>648</v>
      </c>
      <c r="M611" s="82"/>
      <c r="N611" s="97">
        <v>278</v>
      </c>
      <c r="O611" s="97"/>
    </row>
    <row r="612" spans="1:15" ht="45" customHeight="1" x14ac:dyDescent="0.25">
      <c r="A612" s="9" t="s">
        <v>214</v>
      </c>
      <c r="B612" s="93" t="s">
        <v>918</v>
      </c>
      <c r="C612" s="93"/>
      <c r="D612" s="94">
        <f t="shared" si="10"/>
        <v>1</v>
      </c>
      <c r="E612" s="94"/>
      <c r="F612" s="95" t="s">
        <v>29</v>
      </c>
      <c r="G612" s="95"/>
      <c r="H612" s="96">
        <v>42397</v>
      </c>
      <c r="I612" s="96"/>
      <c r="J612" s="96">
        <v>42397</v>
      </c>
      <c r="K612" s="96"/>
      <c r="L612" s="82" t="s">
        <v>648</v>
      </c>
      <c r="M612" s="82"/>
      <c r="N612" s="97">
        <v>563.13</v>
      </c>
      <c r="O612" s="97"/>
    </row>
    <row r="613" spans="1:15" ht="45" customHeight="1" x14ac:dyDescent="0.25">
      <c r="A613" s="9" t="s">
        <v>214</v>
      </c>
      <c r="B613" s="93" t="s">
        <v>919</v>
      </c>
      <c r="C613" s="93"/>
      <c r="D613" s="94">
        <f t="shared" si="10"/>
        <v>1</v>
      </c>
      <c r="E613" s="94"/>
      <c r="F613" s="95" t="s">
        <v>29</v>
      </c>
      <c r="G613" s="95"/>
      <c r="H613" s="96">
        <v>42412</v>
      </c>
      <c r="I613" s="96"/>
      <c r="J613" s="96">
        <v>42412</v>
      </c>
      <c r="K613" s="96"/>
      <c r="L613" s="82" t="s">
        <v>648</v>
      </c>
      <c r="M613" s="82"/>
      <c r="N613" s="97">
        <v>253</v>
      </c>
      <c r="O613" s="97"/>
    </row>
    <row r="614" spans="1:15" ht="45" customHeight="1" x14ac:dyDescent="0.25">
      <c r="A614" s="9" t="s">
        <v>214</v>
      </c>
      <c r="B614" s="93" t="s">
        <v>920</v>
      </c>
      <c r="C614" s="93"/>
      <c r="D614" s="94">
        <f t="shared" si="10"/>
        <v>1</v>
      </c>
      <c r="E614" s="94"/>
      <c r="F614" s="95" t="s">
        <v>12</v>
      </c>
      <c r="G614" s="95"/>
      <c r="H614" s="96">
        <v>42416</v>
      </c>
      <c r="I614" s="96"/>
      <c r="J614" s="96">
        <v>42416</v>
      </c>
      <c r="K614" s="96"/>
      <c r="L614" s="82" t="s">
        <v>648</v>
      </c>
      <c r="M614" s="82"/>
      <c r="N614" s="97">
        <v>1830</v>
      </c>
      <c r="O614" s="97"/>
    </row>
    <row r="615" spans="1:15" ht="45" customHeight="1" x14ac:dyDescent="0.25">
      <c r="A615" s="9" t="s">
        <v>214</v>
      </c>
      <c r="B615" s="93" t="s">
        <v>234</v>
      </c>
      <c r="C615" s="93"/>
      <c r="D615" s="94">
        <f t="shared" si="10"/>
        <v>1</v>
      </c>
      <c r="E615" s="94"/>
      <c r="F615" s="95" t="s">
        <v>29</v>
      </c>
      <c r="G615" s="95"/>
      <c r="H615" s="96">
        <v>42411</v>
      </c>
      <c r="I615" s="96"/>
      <c r="J615" s="96">
        <v>42411</v>
      </c>
      <c r="K615" s="96"/>
      <c r="L615" s="82" t="s">
        <v>648</v>
      </c>
      <c r="M615" s="82"/>
      <c r="N615" s="97">
        <v>414</v>
      </c>
      <c r="O615" s="97"/>
    </row>
    <row r="616" spans="1:15" ht="45" customHeight="1" x14ac:dyDescent="0.25">
      <c r="A616" s="9" t="s">
        <v>214</v>
      </c>
      <c r="B616" s="93" t="s">
        <v>234</v>
      </c>
      <c r="C616" s="93"/>
      <c r="D616" s="94">
        <f t="shared" si="10"/>
        <v>1</v>
      </c>
      <c r="E616" s="94"/>
      <c r="F616" s="95" t="s">
        <v>29</v>
      </c>
      <c r="G616" s="95"/>
      <c r="H616" s="96">
        <v>42412</v>
      </c>
      <c r="I616" s="96"/>
      <c r="J616" s="96">
        <v>42412</v>
      </c>
      <c r="K616" s="96"/>
      <c r="L616" s="82" t="s">
        <v>648</v>
      </c>
      <c r="M616" s="82"/>
      <c r="N616" s="97">
        <v>200</v>
      </c>
      <c r="O616" s="97"/>
    </row>
    <row r="617" spans="1:15" ht="45" customHeight="1" x14ac:dyDescent="0.25">
      <c r="A617" s="9" t="s">
        <v>214</v>
      </c>
      <c r="B617" s="93" t="s">
        <v>919</v>
      </c>
      <c r="C617" s="93"/>
      <c r="D617" s="94">
        <f t="shared" si="10"/>
        <v>1</v>
      </c>
      <c r="E617" s="94"/>
      <c r="F617" s="95" t="s">
        <v>29</v>
      </c>
      <c r="G617" s="95"/>
      <c r="H617" s="96">
        <v>42412</v>
      </c>
      <c r="I617" s="96"/>
      <c r="J617" s="96">
        <v>42412</v>
      </c>
      <c r="K617" s="96"/>
      <c r="L617" s="82" t="s">
        <v>648</v>
      </c>
      <c r="M617" s="82"/>
      <c r="N617" s="97">
        <v>212</v>
      </c>
      <c r="O617" s="97"/>
    </row>
    <row r="618" spans="1:15" ht="45" customHeight="1" x14ac:dyDescent="0.25">
      <c r="A618" s="9" t="s">
        <v>214</v>
      </c>
      <c r="B618" s="93" t="s">
        <v>920</v>
      </c>
      <c r="C618" s="93"/>
      <c r="D618" s="94">
        <f t="shared" si="10"/>
        <v>1</v>
      </c>
      <c r="E618" s="94"/>
      <c r="F618" s="95" t="s">
        <v>12</v>
      </c>
      <c r="G618" s="95"/>
      <c r="H618" s="96">
        <v>42416</v>
      </c>
      <c r="I618" s="96"/>
      <c r="J618" s="96">
        <v>42416</v>
      </c>
      <c r="K618" s="96"/>
      <c r="L618" s="82" t="s">
        <v>648</v>
      </c>
      <c r="M618" s="82"/>
      <c r="N618" s="97">
        <v>280</v>
      </c>
      <c r="O618" s="97"/>
    </row>
    <row r="619" spans="1:15" ht="45" customHeight="1" x14ac:dyDescent="0.25">
      <c r="A619" s="9" t="s">
        <v>214</v>
      </c>
      <c r="B619" s="93" t="s">
        <v>234</v>
      </c>
      <c r="C619" s="93"/>
      <c r="D619" s="94">
        <f t="shared" si="10"/>
        <v>1</v>
      </c>
      <c r="E619" s="94"/>
      <c r="F619" s="95" t="s">
        <v>29</v>
      </c>
      <c r="G619" s="95"/>
      <c r="H619" s="96">
        <v>42411</v>
      </c>
      <c r="I619" s="96"/>
      <c r="J619" s="96">
        <v>42411</v>
      </c>
      <c r="K619" s="96"/>
      <c r="L619" s="82" t="s">
        <v>648</v>
      </c>
      <c r="M619" s="82"/>
      <c r="N619" s="97">
        <v>131.6</v>
      </c>
      <c r="O619" s="97"/>
    </row>
    <row r="620" spans="1:15" ht="45" customHeight="1" x14ac:dyDescent="0.25">
      <c r="A620" s="9" t="s">
        <v>214</v>
      </c>
      <c r="B620" s="93" t="s">
        <v>14</v>
      </c>
      <c r="C620" s="93"/>
      <c r="D620" s="94">
        <f t="shared" si="10"/>
        <v>1</v>
      </c>
      <c r="E620" s="94"/>
      <c r="F620" s="95" t="s">
        <v>15</v>
      </c>
      <c r="G620" s="95"/>
      <c r="H620" s="96">
        <v>42411</v>
      </c>
      <c r="I620" s="96"/>
      <c r="J620" s="96">
        <v>42411</v>
      </c>
      <c r="K620" s="96"/>
      <c r="L620" s="82" t="s">
        <v>648</v>
      </c>
      <c r="M620" s="82"/>
      <c r="N620" s="97">
        <v>960</v>
      </c>
      <c r="O620" s="97"/>
    </row>
    <row r="621" spans="1:15" ht="45" customHeight="1" x14ac:dyDescent="0.25">
      <c r="A621" s="9" t="s">
        <v>214</v>
      </c>
      <c r="B621" s="93" t="s">
        <v>921</v>
      </c>
      <c r="C621" s="93"/>
      <c r="D621" s="94">
        <f t="shared" si="10"/>
        <v>1</v>
      </c>
      <c r="E621" s="94"/>
      <c r="F621" s="95" t="s">
        <v>29</v>
      </c>
      <c r="G621" s="95"/>
      <c r="H621" s="96">
        <v>42424</v>
      </c>
      <c r="I621" s="96"/>
      <c r="J621" s="96">
        <v>42424</v>
      </c>
      <c r="K621" s="96"/>
      <c r="L621" s="82" t="s">
        <v>648</v>
      </c>
      <c r="M621" s="82"/>
      <c r="N621" s="97">
        <v>588.53</v>
      </c>
      <c r="O621" s="97"/>
    </row>
    <row r="622" spans="1:15" ht="45" customHeight="1" x14ac:dyDescent="0.25">
      <c r="A622" s="9" t="s">
        <v>214</v>
      </c>
      <c r="B622" s="93" t="s">
        <v>922</v>
      </c>
      <c r="C622" s="93"/>
      <c r="D622" s="94">
        <f t="shared" si="10"/>
        <v>1</v>
      </c>
      <c r="E622" s="94"/>
      <c r="F622" s="95" t="s">
        <v>29</v>
      </c>
      <c r="G622" s="95"/>
      <c r="H622" s="96">
        <v>42426</v>
      </c>
      <c r="I622" s="96"/>
      <c r="J622" s="96">
        <v>42426</v>
      </c>
      <c r="K622" s="96"/>
      <c r="L622" s="82" t="s">
        <v>648</v>
      </c>
      <c r="M622" s="82"/>
      <c r="N622" s="97">
        <v>594</v>
      </c>
      <c r="O622" s="97"/>
    </row>
    <row r="623" spans="1:15" ht="45" customHeight="1" x14ac:dyDescent="0.25">
      <c r="A623" s="9" t="s">
        <v>214</v>
      </c>
      <c r="B623" s="93" t="s">
        <v>922</v>
      </c>
      <c r="C623" s="93"/>
      <c r="D623" s="94">
        <f t="shared" si="10"/>
        <v>1</v>
      </c>
      <c r="E623" s="94"/>
      <c r="F623" s="95" t="s">
        <v>29</v>
      </c>
      <c r="G623" s="95"/>
      <c r="H623" s="96">
        <v>42432</v>
      </c>
      <c r="I623" s="96"/>
      <c r="J623" s="96">
        <v>42432</v>
      </c>
      <c r="K623" s="96"/>
      <c r="L623" s="82" t="s">
        <v>648</v>
      </c>
      <c r="M623" s="82"/>
      <c r="N623" s="97">
        <v>414</v>
      </c>
      <c r="O623" s="97"/>
    </row>
    <row r="624" spans="1:15" ht="45" customHeight="1" x14ac:dyDescent="0.25">
      <c r="A624" s="9" t="s">
        <v>214</v>
      </c>
      <c r="B624" s="93" t="s">
        <v>923</v>
      </c>
      <c r="C624" s="93"/>
      <c r="D624" s="94">
        <f t="shared" si="10"/>
        <v>1</v>
      </c>
      <c r="E624" s="94"/>
      <c r="F624" s="95" t="s">
        <v>29</v>
      </c>
      <c r="G624" s="95"/>
      <c r="H624" s="96">
        <v>42430</v>
      </c>
      <c r="I624" s="96"/>
      <c r="J624" s="96">
        <v>42430</v>
      </c>
      <c r="K624" s="96"/>
      <c r="L624" s="82" t="s">
        <v>648</v>
      </c>
      <c r="M624" s="82"/>
      <c r="N624" s="97">
        <v>414</v>
      </c>
      <c r="O624" s="97"/>
    </row>
    <row r="625" spans="1:15" ht="45" customHeight="1" x14ac:dyDescent="0.25">
      <c r="A625" s="9" t="s">
        <v>214</v>
      </c>
      <c r="B625" s="93" t="s">
        <v>923</v>
      </c>
      <c r="C625" s="93"/>
      <c r="D625" s="94">
        <f t="shared" si="10"/>
        <v>1</v>
      </c>
      <c r="E625" s="94"/>
      <c r="F625" s="95" t="s">
        <v>29</v>
      </c>
      <c r="G625" s="95"/>
      <c r="H625" s="96">
        <v>42431</v>
      </c>
      <c r="I625" s="96"/>
      <c r="J625" s="96">
        <v>42431</v>
      </c>
      <c r="K625" s="96"/>
      <c r="L625" s="82" t="s">
        <v>648</v>
      </c>
      <c r="M625" s="82"/>
      <c r="N625" s="97">
        <v>406</v>
      </c>
      <c r="O625" s="97"/>
    </row>
    <row r="626" spans="1:15" ht="45" customHeight="1" x14ac:dyDescent="0.25">
      <c r="A626" s="9" t="s">
        <v>214</v>
      </c>
      <c r="B626" s="93" t="s">
        <v>923</v>
      </c>
      <c r="C626" s="93"/>
      <c r="D626" s="94">
        <f t="shared" si="10"/>
        <v>1</v>
      </c>
      <c r="E626" s="94"/>
      <c r="F626" s="95" t="s">
        <v>29</v>
      </c>
      <c r="G626" s="95"/>
      <c r="H626" s="96">
        <v>42429</v>
      </c>
      <c r="I626" s="96"/>
      <c r="J626" s="96">
        <v>42429</v>
      </c>
      <c r="K626" s="96"/>
      <c r="L626" s="82" t="s">
        <v>648</v>
      </c>
      <c r="M626" s="82"/>
      <c r="N626" s="97">
        <v>278</v>
      </c>
      <c r="O626" s="97"/>
    </row>
    <row r="627" spans="1:15" ht="45" customHeight="1" x14ac:dyDescent="0.25">
      <c r="A627" s="9" t="s">
        <v>214</v>
      </c>
      <c r="B627" s="93" t="s">
        <v>924</v>
      </c>
      <c r="C627" s="93"/>
      <c r="D627" s="94">
        <f t="shared" si="10"/>
        <v>1</v>
      </c>
      <c r="E627" s="94"/>
      <c r="F627" s="95" t="s">
        <v>29</v>
      </c>
      <c r="G627" s="95"/>
      <c r="H627" s="96">
        <v>42419</v>
      </c>
      <c r="I627" s="96"/>
      <c r="J627" s="96">
        <v>42419</v>
      </c>
      <c r="K627" s="96"/>
      <c r="L627" s="82" t="s">
        <v>648</v>
      </c>
      <c r="M627" s="82"/>
      <c r="N627" s="97">
        <v>282</v>
      </c>
      <c r="O627" s="97"/>
    </row>
    <row r="628" spans="1:15" ht="45" customHeight="1" x14ac:dyDescent="0.25">
      <c r="A628" s="9" t="s">
        <v>214</v>
      </c>
      <c r="B628" s="93" t="s">
        <v>925</v>
      </c>
      <c r="C628" s="93"/>
      <c r="D628" s="94">
        <f t="shared" si="10"/>
        <v>1</v>
      </c>
      <c r="E628" s="94"/>
      <c r="F628" s="95" t="s">
        <v>29</v>
      </c>
      <c r="G628" s="95"/>
      <c r="H628" s="96">
        <v>42424</v>
      </c>
      <c r="I628" s="96"/>
      <c r="J628" s="96">
        <v>42424</v>
      </c>
      <c r="K628" s="96"/>
      <c r="L628" s="82" t="s">
        <v>648</v>
      </c>
      <c r="M628" s="82"/>
      <c r="N628" s="97">
        <v>406</v>
      </c>
      <c r="O628" s="97"/>
    </row>
    <row r="629" spans="1:15" ht="45" customHeight="1" x14ac:dyDescent="0.25">
      <c r="A629" s="9" t="s">
        <v>214</v>
      </c>
      <c r="B629" s="93" t="s">
        <v>926</v>
      </c>
      <c r="C629" s="93"/>
      <c r="D629" s="94">
        <f t="shared" si="10"/>
        <v>1</v>
      </c>
      <c r="E629" s="94"/>
      <c r="F629" s="95" t="s">
        <v>29</v>
      </c>
      <c r="G629" s="95"/>
      <c r="H629" s="96">
        <v>42418</v>
      </c>
      <c r="I629" s="96"/>
      <c r="J629" s="96">
        <v>42418</v>
      </c>
      <c r="K629" s="96"/>
      <c r="L629" s="82" t="s">
        <v>648</v>
      </c>
      <c r="M629" s="82"/>
      <c r="N629" s="97">
        <v>414</v>
      </c>
      <c r="O629" s="97"/>
    </row>
    <row r="630" spans="1:15" ht="45" customHeight="1" x14ac:dyDescent="0.25">
      <c r="A630" s="9" t="s">
        <v>214</v>
      </c>
      <c r="B630" s="93" t="s">
        <v>926</v>
      </c>
      <c r="C630" s="93"/>
      <c r="D630" s="94">
        <f t="shared" si="10"/>
        <v>1</v>
      </c>
      <c r="E630" s="94"/>
      <c r="F630" s="95" t="s">
        <v>29</v>
      </c>
      <c r="G630" s="95"/>
      <c r="H630" s="96">
        <v>42404</v>
      </c>
      <c r="I630" s="96"/>
      <c r="J630" s="96">
        <v>42404</v>
      </c>
      <c r="K630" s="96"/>
      <c r="L630" s="82" t="s">
        <v>648</v>
      </c>
      <c r="M630" s="82"/>
      <c r="N630" s="97">
        <v>414</v>
      </c>
      <c r="O630" s="97"/>
    </row>
    <row r="631" spans="1:15" ht="45" customHeight="1" x14ac:dyDescent="0.25">
      <c r="A631" s="9" t="s">
        <v>214</v>
      </c>
      <c r="B631" s="93" t="s">
        <v>922</v>
      </c>
      <c r="C631" s="93"/>
      <c r="D631" s="94">
        <f t="shared" si="10"/>
        <v>1</v>
      </c>
      <c r="E631" s="94"/>
      <c r="F631" s="95" t="s">
        <v>29</v>
      </c>
      <c r="G631" s="95"/>
      <c r="H631" s="96">
        <v>42432</v>
      </c>
      <c r="I631" s="96"/>
      <c r="J631" s="96">
        <v>42432</v>
      </c>
      <c r="K631" s="96"/>
      <c r="L631" s="82" t="s">
        <v>648</v>
      </c>
      <c r="M631" s="82"/>
      <c r="N631" s="97">
        <v>126</v>
      </c>
      <c r="O631" s="97"/>
    </row>
    <row r="632" spans="1:15" ht="45" customHeight="1" x14ac:dyDescent="0.25">
      <c r="A632" s="9" t="s">
        <v>214</v>
      </c>
      <c r="B632" s="93" t="s">
        <v>923</v>
      </c>
      <c r="C632" s="93"/>
      <c r="D632" s="94">
        <f t="shared" si="10"/>
        <v>1</v>
      </c>
      <c r="E632" s="94"/>
      <c r="F632" s="95" t="s">
        <v>29</v>
      </c>
      <c r="G632" s="95"/>
      <c r="H632" s="96">
        <v>42430</v>
      </c>
      <c r="I632" s="96"/>
      <c r="J632" s="96">
        <v>42430</v>
      </c>
      <c r="K632" s="96"/>
      <c r="L632" s="82" t="s">
        <v>648</v>
      </c>
      <c r="M632" s="82"/>
      <c r="N632" s="97">
        <v>192</v>
      </c>
      <c r="O632" s="97"/>
    </row>
    <row r="633" spans="1:15" ht="45" customHeight="1" x14ac:dyDescent="0.25">
      <c r="A633" s="9" t="s">
        <v>214</v>
      </c>
      <c r="B633" s="93" t="s">
        <v>923</v>
      </c>
      <c r="C633" s="93"/>
      <c r="D633" s="94">
        <f t="shared" si="10"/>
        <v>1</v>
      </c>
      <c r="E633" s="94"/>
      <c r="F633" s="95" t="s">
        <v>29</v>
      </c>
      <c r="G633" s="95"/>
      <c r="H633" s="96">
        <v>42431</v>
      </c>
      <c r="I633" s="96"/>
      <c r="J633" s="96">
        <v>42431</v>
      </c>
      <c r="K633" s="96"/>
      <c r="L633" s="82" t="s">
        <v>648</v>
      </c>
      <c r="M633" s="82"/>
      <c r="N633" s="97">
        <v>220</v>
      </c>
      <c r="O633" s="97"/>
    </row>
    <row r="634" spans="1:15" ht="45" customHeight="1" x14ac:dyDescent="0.25">
      <c r="A634" s="9" t="s">
        <v>214</v>
      </c>
      <c r="B634" s="93" t="s">
        <v>925</v>
      </c>
      <c r="C634" s="93"/>
      <c r="D634" s="94">
        <f t="shared" si="10"/>
        <v>1</v>
      </c>
      <c r="E634" s="94"/>
      <c r="F634" s="95" t="s">
        <v>29</v>
      </c>
      <c r="G634" s="95"/>
      <c r="H634" s="96">
        <v>42424</v>
      </c>
      <c r="I634" s="96"/>
      <c r="J634" s="96">
        <v>42424</v>
      </c>
      <c r="K634" s="96"/>
      <c r="L634" s="82" t="s">
        <v>648</v>
      </c>
      <c r="M634" s="82"/>
      <c r="N634" s="97">
        <v>165</v>
      </c>
      <c r="O634" s="97"/>
    </row>
    <row r="635" spans="1:15" ht="45" customHeight="1" x14ac:dyDescent="0.25">
      <c r="A635" s="9" t="s">
        <v>214</v>
      </c>
      <c r="B635" s="93" t="s">
        <v>926</v>
      </c>
      <c r="C635" s="93"/>
      <c r="D635" s="94">
        <f t="shared" si="10"/>
        <v>1</v>
      </c>
      <c r="E635" s="94"/>
      <c r="F635" s="95" t="s">
        <v>29</v>
      </c>
      <c r="G635" s="95"/>
      <c r="H635" s="96">
        <v>42418</v>
      </c>
      <c r="I635" s="96"/>
      <c r="J635" s="96">
        <v>42418</v>
      </c>
      <c r="K635" s="96"/>
      <c r="L635" s="82" t="s">
        <v>648</v>
      </c>
      <c r="M635" s="82"/>
      <c r="N635" s="97">
        <v>128</v>
      </c>
      <c r="O635" s="97"/>
    </row>
    <row r="636" spans="1:15" ht="45" customHeight="1" x14ac:dyDescent="0.25">
      <c r="A636" s="9" t="s">
        <v>214</v>
      </c>
      <c r="B636" s="93" t="s">
        <v>924</v>
      </c>
      <c r="C636" s="93"/>
      <c r="D636" s="94">
        <f t="shared" si="10"/>
        <v>1</v>
      </c>
      <c r="E636" s="94"/>
      <c r="F636" s="95" t="s">
        <v>29</v>
      </c>
      <c r="G636" s="95"/>
      <c r="H636" s="96">
        <v>42419</v>
      </c>
      <c r="I636" s="96"/>
      <c r="J636" s="96">
        <v>42419</v>
      </c>
      <c r="K636" s="96"/>
      <c r="L636" s="82" t="s">
        <v>648</v>
      </c>
      <c r="M636" s="82"/>
      <c r="N636" s="97">
        <v>169</v>
      </c>
      <c r="O636" s="97"/>
    </row>
    <row r="637" spans="1:15" ht="45" customHeight="1" x14ac:dyDescent="0.25">
      <c r="A637" s="9" t="s">
        <v>214</v>
      </c>
      <c r="B637" s="93" t="s">
        <v>926</v>
      </c>
      <c r="C637" s="93"/>
      <c r="D637" s="94">
        <f t="shared" si="10"/>
        <v>1</v>
      </c>
      <c r="E637" s="94"/>
      <c r="F637" s="95" t="s">
        <v>29</v>
      </c>
      <c r="G637" s="95"/>
      <c r="H637" s="96">
        <v>42404</v>
      </c>
      <c r="I637" s="96"/>
      <c r="J637" s="96">
        <v>42404</v>
      </c>
      <c r="K637" s="96"/>
      <c r="L637" s="82" t="s">
        <v>648</v>
      </c>
      <c r="M637" s="82"/>
      <c r="N637" s="97">
        <v>109</v>
      </c>
      <c r="O637" s="97"/>
    </row>
    <row r="638" spans="1:15" ht="45" customHeight="1" x14ac:dyDescent="0.25">
      <c r="A638" s="9" t="s">
        <v>214</v>
      </c>
      <c r="B638" s="93" t="s">
        <v>14</v>
      </c>
      <c r="C638" s="93"/>
      <c r="D638" s="94">
        <f t="shared" si="10"/>
        <v>1</v>
      </c>
      <c r="E638" s="94"/>
      <c r="F638" s="95" t="s">
        <v>15</v>
      </c>
      <c r="G638" s="95"/>
      <c r="H638" s="96">
        <v>42404</v>
      </c>
      <c r="I638" s="96"/>
      <c r="J638" s="96">
        <v>42404</v>
      </c>
      <c r="K638" s="96"/>
      <c r="L638" s="82" t="s">
        <v>648</v>
      </c>
      <c r="M638" s="82"/>
      <c r="N638" s="97">
        <v>700</v>
      </c>
      <c r="O638" s="97"/>
    </row>
    <row r="639" spans="1:15" ht="45" customHeight="1" x14ac:dyDescent="0.25">
      <c r="A639" s="9" t="s">
        <v>214</v>
      </c>
      <c r="B639" s="93" t="s">
        <v>927</v>
      </c>
      <c r="C639" s="93"/>
      <c r="D639" s="94">
        <f t="shared" si="10"/>
        <v>1</v>
      </c>
      <c r="E639" s="94"/>
      <c r="F639" s="95" t="s">
        <v>29</v>
      </c>
      <c r="G639" s="95"/>
      <c r="H639" s="96">
        <v>42445</v>
      </c>
      <c r="I639" s="96"/>
      <c r="J639" s="96">
        <v>42445</v>
      </c>
      <c r="K639" s="96"/>
      <c r="L639" s="82" t="s">
        <v>648</v>
      </c>
      <c r="M639" s="82"/>
      <c r="N639" s="97">
        <v>414</v>
      </c>
      <c r="O639" s="97"/>
    </row>
    <row r="640" spans="1:15" ht="45" customHeight="1" x14ac:dyDescent="0.25">
      <c r="A640" s="9" t="s">
        <v>214</v>
      </c>
      <c r="B640" s="93" t="s">
        <v>928</v>
      </c>
      <c r="C640" s="93"/>
      <c r="D640" s="94">
        <f t="shared" si="10"/>
        <v>1</v>
      </c>
      <c r="E640" s="94"/>
      <c r="F640" s="95" t="s">
        <v>29</v>
      </c>
      <c r="G640" s="95"/>
      <c r="H640" s="96">
        <v>42437</v>
      </c>
      <c r="I640" s="96"/>
      <c r="J640" s="96">
        <v>42437</v>
      </c>
      <c r="K640" s="96"/>
      <c r="L640" s="82" t="s">
        <v>648</v>
      </c>
      <c r="M640" s="82"/>
      <c r="N640" s="97">
        <v>350</v>
      </c>
      <c r="O640" s="97"/>
    </row>
    <row r="641" spans="1:15" ht="45" customHeight="1" x14ac:dyDescent="0.25">
      <c r="A641" s="9" t="s">
        <v>214</v>
      </c>
      <c r="B641" s="93" t="s">
        <v>928</v>
      </c>
      <c r="C641" s="93"/>
      <c r="D641" s="94">
        <f t="shared" si="10"/>
        <v>1</v>
      </c>
      <c r="E641" s="94"/>
      <c r="F641" s="95" t="s">
        <v>29</v>
      </c>
      <c r="G641" s="95"/>
      <c r="H641" s="96">
        <v>42430</v>
      </c>
      <c r="I641" s="96"/>
      <c r="J641" s="96">
        <v>42430</v>
      </c>
      <c r="K641" s="96"/>
      <c r="L641" s="82" t="s">
        <v>648</v>
      </c>
      <c r="M641" s="82"/>
      <c r="N641" s="97">
        <v>500</v>
      </c>
      <c r="O641" s="97"/>
    </row>
    <row r="642" spans="1:15" ht="45" customHeight="1" x14ac:dyDescent="0.25">
      <c r="A642" s="9" t="s">
        <v>214</v>
      </c>
      <c r="B642" s="93" t="s">
        <v>928</v>
      </c>
      <c r="C642" s="93"/>
      <c r="D642" s="94">
        <f t="shared" si="10"/>
        <v>1</v>
      </c>
      <c r="E642" s="94"/>
      <c r="F642" s="95" t="s">
        <v>29</v>
      </c>
      <c r="G642" s="95"/>
      <c r="H642" s="96">
        <v>42443</v>
      </c>
      <c r="I642" s="96"/>
      <c r="J642" s="96">
        <v>42443</v>
      </c>
      <c r="K642" s="96"/>
      <c r="L642" s="82" t="s">
        <v>648</v>
      </c>
      <c r="M642" s="82"/>
      <c r="N642" s="97">
        <v>350</v>
      </c>
      <c r="O642" s="97"/>
    </row>
    <row r="643" spans="1:15" ht="45" customHeight="1" x14ac:dyDescent="0.25">
      <c r="A643" s="9" t="s">
        <v>214</v>
      </c>
      <c r="B643" s="93" t="s">
        <v>929</v>
      </c>
      <c r="C643" s="93"/>
      <c r="D643" s="94">
        <f t="shared" si="10"/>
        <v>1</v>
      </c>
      <c r="E643" s="94"/>
      <c r="F643" s="95" t="s">
        <v>29</v>
      </c>
      <c r="G643" s="95"/>
      <c r="H643" s="96">
        <v>42447</v>
      </c>
      <c r="I643" s="96"/>
      <c r="J643" s="96">
        <v>42447</v>
      </c>
      <c r="K643" s="96"/>
      <c r="L643" s="82" t="s">
        <v>648</v>
      </c>
      <c r="M643" s="82"/>
      <c r="N643" s="97">
        <v>278</v>
      </c>
      <c r="O643" s="97"/>
    </row>
    <row r="644" spans="1:15" ht="45" customHeight="1" x14ac:dyDescent="0.25">
      <c r="A644" s="9" t="s">
        <v>214</v>
      </c>
      <c r="B644" s="93" t="s">
        <v>930</v>
      </c>
      <c r="C644" s="93"/>
      <c r="D644" s="94">
        <f t="shared" si="10"/>
        <v>1</v>
      </c>
      <c r="E644" s="94"/>
      <c r="F644" s="95" t="s">
        <v>29</v>
      </c>
      <c r="G644" s="95"/>
      <c r="H644" s="96">
        <v>42446</v>
      </c>
      <c r="I644" s="96"/>
      <c r="J644" s="96">
        <v>42446</v>
      </c>
      <c r="K644" s="96"/>
      <c r="L644" s="82" t="s">
        <v>648</v>
      </c>
      <c r="M644" s="82"/>
      <c r="N644" s="97">
        <v>414</v>
      </c>
      <c r="O644" s="97"/>
    </row>
    <row r="645" spans="1:15" ht="45" customHeight="1" x14ac:dyDescent="0.25">
      <c r="A645" s="9" t="s">
        <v>214</v>
      </c>
      <c r="B645" s="93" t="s">
        <v>927</v>
      </c>
      <c r="C645" s="93"/>
      <c r="D645" s="94">
        <f t="shared" si="10"/>
        <v>1</v>
      </c>
      <c r="E645" s="94"/>
      <c r="F645" s="95" t="s">
        <v>29</v>
      </c>
      <c r="G645" s="95"/>
      <c r="H645" s="96">
        <v>42445</v>
      </c>
      <c r="I645" s="96"/>
      <c r="J645" s="96">
        <v>42445</v>
      </c>
      <c r="K645" s="96"/>
      <c r="L645" s="82" t="s">
        <v>648</v>
      </c>
      <c r="M645" s="82"/>
      <c r="N645" s="97">
        <v>220</v>
      </c>
      <c r="O645" s="97"/>
    </row>
    <row r="646" spans="1:15" ht="45" customHeight="1" x14ac:dyDescent="0.25">
      <c r="A646" s="9" t="s">
        <v>214</v>
      </c>
      <c r="B646" s="93" t="s">
        <v>929</v>
      </c>
      <c r="C646" s="93"/>
      <c r="D646" s="94">
        <f t="shared" si="10"/>
        <v>1</v>
      </c>
      <c r="E646" s="94"/>
      <c r="F646" s="95" t="s">
        <v>29</v>
      </c>
      <c r="G646" s="95"/>
      <c r="H646" s="96">
        <v>42447</v>
      </c>
      <c r="I646" s="96"/>
      <c r="J646" s="96">
        <v>42447</v>
      </c>
      <c r="K646" s="96"/>
      <c r="L646" s="82" t="s">
        <v>648</v>
      </c>
      <c r="M646" s="82"/>
      <c r="N646" s="97">
        <v>220</v>
      </c>
      <c r="O646" s="97"/>
    </row>
    <row r="647" spans="1:15" ht="45" customHeight="1" x14ac:dyDescent="0.25">
      <c r="A647" s="9" t="s">
        <v>214</v>
      </c>
      <c r="B647" s="93" t="s">
        <v>930</v>
      </c>
      <c r="C647" s="93"/>
      <c r="D647" s="94">
        <f t="shared" si="10"/>
        <v>1</v>
      </c>
      <c r="E647" s="94"/>
      <c r="F647" s="95" t="s">
        <v>29</v>
      </c>
      <c r="G647" s="95"/>
      <c r="H647" s="96">
        <v>42446</v>
      </c>
      <c r="I647" s="96"/>
      <c r="J647" s="96">
        <v>42446</v>
      </c>
      <c r="K647" s="96"/>
      <c r="L647" s="82" t="s">
        <v>648</v>
      </c>
      <c r="M647" s="82"/>
      <c r="N647" s="97">
        <v>160</v>
      </c>
      <c r="O647" s="97"/>
    </row>
    <row r="648" spans="1:15" ht="45" customHeight="1" x14ac:dyDescent="0.25">
      <c r="A648" s="9" t="s">
        <v>214</v>
      </c>
      <c r="B648" s="93" t="s">
        <v>14</v>
      </c>
      <c r="C648" s="93"/>
      <c r="D648" s="94">
        <f t="shared" si="10"/>
        <v>1</v>
      </c>
      <c r="E648" s="94"/>
      <c r="F648" s="95" t="s">
        <v>15</v>
      </c>
      <c r="G648" s="95"/>
      <c r="H648" s="96">
        <v>42446</v>
      </c>
      <c r="I648" s="96"/>
      <c r="J648" s="96">
        <v>42446</v>
      </c>
      <c r="K648" s="96"/>
      <c r="L648" s="82" t="s">
        <v>648</v>
      </c>
      <c r="M648" s="82"/>
      <c r="N648" s="97">
        <v>360</v>
      </c>
      <c r="O648" s="97"/>
    </row>
    <row r="649" spans="1:15" ht="45" customHeight="1" x14ac:dyDescent="0.25">
      <c r="A649" s="9" t="s">
        <v>214</v>
      </c>
      <c r="B649" s="93" t="s">
        <v>931</v>
      </c>
      <c r="C649" s="93"/>
      <c r="D649" s="94">
        <f t="shared" si="10"/>
        <v>1</v>
      </c>
      <c r="E649" s="94"/>
      <c r="F649" s="95" t="s">
        <v>29</v>
      </c>
      <c r="G649" s="95"/>
      <c r="H649" s="96">
        <v>42416</v>
      </c>
      <c r="I649" s="96"/>
      <c r="J649" s="96">
        <v>42416</v>
      </c>
      <c r="K649" s="96"/>
      <c r="L649" s="82" t="s">
        <v>648</v>
      </c>
      <c r="M649" s="82"/>
      <c r="N649" s="97">
        <v>414</v>
      </c>
      <c r="O649" s="97"/>
    </row>
    <row r="650" spans="1:15" ht="45" customHeight="1" x14ac:dyDescent="0.25">
      <c r="A650" s="9" t="s">
        <v>214</v>
      </c>
      <c r="B650" s="93" t="s">
        <v>931</v>
      </c>
      <c r="C650" s="93"/>
      <c r="D650" s="94">
        <f t="shared" ref="D650:D713" si="11">C650+1</f>
        <v>1</v>
      </c>
      <c r="E650" s="94"/>
      <c r="F650" s="95" t="s">
        <v>29</v>
      </c>
      <c r="G650" s="95"/>
      <c r="H650" s="96">
        <v>42419</v>
      </c>
      <c r="I650" s="96"/>
      <c r="J650" s="96">
        <v>42419</v>
      </c>
      <c r="K650" s="96"/>
      <c r="L650" s="82" t="s">
        <v>648</v>
      </c>
      <c r="M650" s="82"/>
      <c r="N650" s="97">
        <v>414</v>
      </c>
      <c r="O650" s="97"/>
    </row>
    <row r="651" spans="1:15" ht="45" customHeight="1" x14ac:dyDescent="0.25">
      <c r="A651" s="9" t="s">
        <v>214</v>
      </c>
      <c r="B651" s="93" t="s">
        <v>931</v>
      </c>
      <c r="C651" s="93"/>
      <c r="D651" s="94">
        <f t="shared" si="11"/>
        <v>1</v>
      </c>
      <c r="E651" s="94"/>
      <c r="F651" s="95" t="s">
        <v>29</v>
      </c>
      <c r="G651" s="95"/>
      <c r="H651" s="96">
        <v>42425</v>
      </c>
      <c r="I651" s="96"/>
      <c r="J651" s="96">
        <v>42425</v>
      </c>
      <c r="K651" s="96"/>
      <c r="L651" s="82" t="s">
        <v>648</v>
      </c>
      <c r="M651" s="82"/>
      <c r="N651" s="97">
        <v>406</v>
      </c>
      <c r="O651" s="97"/>
    </row>
    <row r="652" spans="1:15" ht="45" customHeight="1" x14ac:dyDescent="0.25">
      <c r="A652" s="9" t="s">
        <v>214</v>
      </c>
      <c r="B652" s="93" t="s">
        <v>932</v>
      </c>
      <c r="C652" s="93"/>
      <c r="D652" s="94">
        <f t="shared" si="11"/>
        <v>1</v>
      </c>
      <c r="E652" s="94"/>
      <c r="F652" s="95" t="s">
        <v>29</v>
      </c>
      <c r="G652" s="95"/>
      <c r="H652" s="96">
        <v>42460</v>
      </c>
      <c r="I652" s="96"/>
      <c r="J652" s="96">
        <v>42460</v>
      </c>
      <c r="K652" s="96"/>
      <c r="L652" s="82" t="s">
        <v>648</v>
      </c>
      <c r="M652" s="82"/>
      <c r="N652" s="97">
        <v>414</v>
      </c>
      <c r="O652" s="97"/>
    </row>
    <row r="653" spans="1:15" ht="45" customHeight="1" x14ac:dyDescent="0.25">
      <c r="A653" s="9" t="s">
        <v>214</v>
      </c>
      <c r="B653" s="93" t="s">
        <v>931</v>
      </c>
      <c r="C653" s="93"/>
      <c r="D653" s="94">
        <f t="shared" si="11"/>
        <v>1</v>
      </c>
      <c r="E653" s="94"/>
      <c r="F653" s="95" t="s">
        <v>29</v>
      </c>
      <c r="G653" s="95"/>
      <c r="H653" s="96">
        <v>42459</v>
      </c>
      <c r="I653" s="96"/>
      <c r="J653" s="96">
        <v>42459</v>
      </c>
      <c r="K653" s="96"/>
      <c r="L653" s="82" t="s">
        <v>648</v>
      </c>
      <c r="M653" s="82"/>
      <c r="N653" s="97">
        <v>414</v>
      </c>
      <c r="O653" s="97"/>
    </row>
    <row r="654" spans="1:15" ht="45" customHeight="1" x14ac:dyDescent="0.25">
      <c r="A654" s="9" t="s">
        <v>214</v>
      </c>
      <c r="B654" s="93" t="s">
        <v>931</v>
      </c>
      <c r="C654" s="93"/>
      <c r="D654" s="94">
        <f t="shared" si="11"/>
        <v>1</v>
      </c>
      <c r="E654" s="94"/>
      <c r="F654" s="95" t="s">
        <v>29</v>
      </c>
      <c r="G654" s="95"/>
      <c r="H654" s="96">
        <v>42444</v>
      </c>
      <c r="I654" s="96"/>
      <c r="J654" s="96">
        <v>42444</v>
      </c>
      <c r="K654" s="96"/>
      <c r="L654" s="82" t="s">
        <v>648</v>
      </c>
      <c r="M654" s="82"/>
      <c r="N654" s="97">
        <v>414</v>
      </c>
      <c r="O654" s="97"/>
    </row>
    <row r="655" spans="1:15" ht="45" customHeight="1" x14ac:dyDescent="0.25">
      <c r="A655" s="9" t="s">
        <v>214</v>
      </c>
      <c r="B655" s="93" t="s">
        <v>931</v>
      </c>
      <c r="C655" s="93"/>
      <c r="D655" s="94">
        <f t="shared" si="11"/>
        <v>1</v>
      </c>
      <c r="E655" s="94"/>
      <c r="F655" s="95" t="s">
        <v>29</v>
      </c>
      <c r="G655" s="95"/>
      <c r="H655" s="96">
        <v>42457</v>
      </c>
      <c r="I655" s="96"/>
      <c r="J655" s="96">
        <v>42457</v>
      </c>
      <c r="K655" s="96"/>
      <c r="L655" s="82" t="s">
        <v>648</v>
      </c>
      <c r="M655" s="82"/>
      <c r="N655" s="97">
        <v>406</v>
      </c>
      <c r="O655" s="97"/>
    </row>
    <row r="656" spans="1:15" ht="45" customHeight="1" x14ac:dyDescent="0.25">
      <c r="A656" s="9" t="s">
        <v>214</v>
      </c>
      <c r="B656" s="93" t="s">
        <v>931</v>
      </c>
      <c r="C656" s="93"/>
      <c r="D656" s="94">
        <f t="shared" si="11"/>
        <v>1</v>
      </c>
      <c r="E656" s="94"/>
      <c r="F656" s="95" t="s">
        <v>29</v>
      </c>
      <c r="G656" s="95"/>
      <c r="H656" s="96">
        <v>42416</v>
      </c>
      <c r="I656" s="96"/>
      <c r="J656" s="96">
        <v>42416</v>
      </c>
      <c r="K656" s="96"/>
      <c r="L656" s="82" t="s">
        <v>648</v>
      </c>
      <c r="M656" s="82"/>
      <c r="N656" s="97">
        <v>155</v>
      </c>
      <c r="O656" s="97"/>
    </row>
    <row r="657" spans="1:15" ht="45" customHeight="1" x14ac:dyDescent="0.25">
      <c r="A657" s="9" t="s">
        <v>214</v>
      </c>
      <c r="B657" s="93" t="s">
        <v>931</v>
      </c>
      <c r="C657" s="93"/>
      <c r="D657" s="94">
        <f t="shared" si="11"/>
        <v>1</v>
      </c>
      <c r="E657" s="94"/>
      <c r="F657" s="95" t="s">
        <v>29</v>
      </c>
      <c r="G657" s="95"/>
      <c r="H657" s="96">
        <v>42419</v>
      </c>
      <c r="I657" s="96"/>
      <c r="J657" s="96">
        <v>42419</v>
      </c>
      <c r="K657" s="96"/>
      <c r="L657" s="82" t="s">
        <v>648</v>
      </c>
      <c r="M657" s="82"/>
      <c r="N657" s="97">
        <v>150.01</v>
      </c>
      <c r="O657" s="97"/>
    </row>
    <row r="658" spans="1:15" ht="45" customHeight="1" x14ac:dyDescent="0.25">
      <c r="A658" s="9" t="s">
        <v>214</v>
      </c>
      <c r="B658" s="93" t="s">
        <v>931</v>
      </c>
      <c r="C658" s="93"/>
      <c r="D658" s="94">
        <f t="shared" si="11"/>
        <v>1</v>
      </c>
      <c r="E658" s="94"/>
      <c r="F658" s="95" t="s">
        <v>29</v>
      </c>
      <c r="G658" s="95"/>
      <c r="H658" s="96">
        <v>42425</v>
      </c>
      <c r="I658" s="96"/>
      <c r="J658" s="96">
        <v>42425</v>
      </c>
      <c r="K658" s="96"/>
      <c r="L658" s="82" t="s">
        <v>648</v>
      </c>
      <c r="M658" s="82"/>
      <c r="N658" s="97">
        <v>139</v>
      </c>
      <c r="O658" s="97"/>
    </row>
    <row r="659" spans="1:15" ht="45" customHeight="1" x14ac:dyDescent="0.25">
      <c r="A659" s="9" t="s">
        <v>214</v>
      </c>
      <c r="B659" s="93" t="s">
        <v>932</v>
      </c>
      <c r="C659" s="93"/>
      <c r="D659" s="94">
        <f t="shared" si="11"/>
        <v>1</v>
      </c>
      <c r="E659" s="94"/>
      <c r="F659" s="95" t="s">
        <v>29</v>
      </c>
      <c r="G659" s="95"/>
      <c r="H659" s="96">
        <v>42460</v>
      </c>
      <c r="I659" s="96"/>
      <c r="J659" s="96">
        <v>42460</v>
      </c>
      <c r="K659" s="96"/>
      <c r="L659" s="82" t="s">
        <v>648</v>
      </c>
      <c r="M659" s="82"/>
      <c r="N659" s="97">
        <v>149</v>
      </c>
      <c r="O659" s="97"/>
    </row>
    <row r="660" spans="1:15" ht="45" customHeight="1" x14ac:dyDescent="0.25">
      <c r="A660" s="9" t="s">
        <v>214</v>
      </c>
      <c r="B660" s="93" t="s">
        <v>931</v>
      </c>
      <c r="C660" s="93"/>
      <c r="D660" s="94">
        <f t="shared" si="11"/>
        <v>1</v>
      </c>
      <c r="E660" s="94"/>
      <c r="F660" s="95" t="s">
        <v>29</v>
      </c>
      <c r="G660" s="95"/>
      <c r="H660" s="96">
        <v>42459</v>
      </c>
      <c r="I660" s="96"/>
      <c r="J660" s="96">
        <v>42459</v>
      </c>
      <c r="K660" s="96"/>
      <c r="L660" s="82" t="s">
        <v>648</v>
      </c>
      <c r="M660" s="82"/>
      <c r="N660" s="97">
        <v>146</v>
      </c>
      <c r="O660" s="97"/>
    </row>
    <row r="661" spans="1:15" ht="45" customHeight="1" x14ac:dyDescent="0.25">
      <c r="A661" s="9" t="s">
        <v>214</v>
      </c>
      <c r="B661" s="93" t="s">
        <v>931</v>
      </c>
      <c r="C661" s="93"/>
      <c r="D661" s="94">
        <f t="shared" si="11"/>
        <v>1</v>
      </c>
      <c r="E661" s="94"/>
      <c r="F661" s="95" t="s">
        <v>29</v>
      </c>
      <c r="G661" s="95"/>
      <c r="H661" s="96">
        <v>42444</v>
      </c>
      <c r="I661" s="96"/>
      <c r="J661" s="96">
        <v>42444</v>
      </c>
      <c r="K661" s="96"/>
      <c r="L661" s="82" t="s">
        <v>648</v>
      </c>
      <c r="M661" s="82"/>
      <c r="N661" s="97">
        <v>194</v>
      </c>
      <c r="O661" s="97"/>
    </row>
    <row r="662" spans="1:15" ht="45" customHeight="1" x14ac:dyDescent="0.25">
      <c r="A662" s="9" t="s">
        <v>214</v>
      </c>
      <c r="B662" s="93" t="s">
        <v>931</v>
      </c>
      <c r="C662" s="93"/>
      <c r="D662" s="94">
        <f t="shared" si="11"/>
        <v>1</v>
      </c>
      <c r="E662" s="94"/>
      <c r="F662" s="95" t="s">
        <v>29</v>
      </c>
      <c r="G662" s="95"/>
      <c r="H662" s="96">
        <v>42457</v>
      </c>
      <c r="I662" s="96"/>
      <c r="J662" s="96">
        <v>42457</v>
      </c>
      <c r="K662" s="96"/>
      <c r="L662" s="82" t="s">
        <v>648</v>
      </c>
      <c r="M662" s="82"/>
      <c r="N662" s="97">
        <v>136</v>
      </c>
      <c r="O662" s="97"/>
    </row>
    <row r="663" spans="1:15" ht="45" customHeight="1" x14ac:dyDescent="0.25">
      <c r="A663" s="9" t="s">
        <v>214</v>
      </c>
      <c r="B663" s="93" t="s">
        <v>14</v>
      </c>
      <c r="C663" s="93"/>
      <c r="D663" s="94">
        <f t="shared" si="11"/>
        <v>1</v>
      </c>
      <c r="E663" s="94"/>
      <c r="F663" s="95" t="s">
        <v>15</v>
      </c>
      <c r="G663" s="95"/>
      <c r="H663" s="96">
        <v>42457</v>
      </c>
      <c r="I663" s="96"/>
      <c r="J663" s="96">
        <v>42457</v>
      </c>
      <c r="K663" s="96"/>
      <c r="L663" s="82" t="s">
        <v>648</v>
      </c>
      <c r="M663" s="82"/>
      <c r="N663" s="97">
        <v>160</v>
      </c>
      <c r="O663" s="97"/>
    </row>
    <row r="664" spans="1:15" ht="45" customHeight="1" x14ac:dyDescent="0.25">
      <c r="A664" s="9" t="s">
        <v>214</v>
      </c>
      <c r="B664" s="93" t="s">
        <v>933</v>
      </c>
      <c r="C664" s="93"/>
      <c r="D664" s="94">
        <f t="shared" si="11"/>
        <v>1</v>
      </c>
      <c r="E664" s="94"/>
      <c r="F664" s="95" t="s">
        <v>29</v>
      </c>
      <c r="G664" s="95"/>
      <c r="H664" s="96">
        <v>42478</v>
      </c>
      <c r="I664" s="96"/>
      <c r="J664" s="96">
        <v>42478</v>
      </c>
      <c r="K664" s="96"/>
      <c r="L664" s="82" t="s">
        <v>648</v>
      </c>
      <c r="M664" s="82"/>
      <c r="N664" s="97">
        <v>406</v>
      </c>
      <c r="O664" s="97"/>
    </row>
    <row r="665" spans="1:15" ht="45" customHeight="1" x14ac:dyDescent="0.25">
      <c r="A665" s="9" t="s">
        <v>214</v>
      </c>
      <c r="B665" s="93" t="s">
        <v>934</v>
      </c>
      <c r="C665" s="93"/>
      <c r="D665" s="94">
        <f t="shared" si="11"/>
        <v>1</v>
      </c>
      <c r="E665" s="94"/>
      <c r="F665" s="95" t="s">
        <v>29</v>
      </c>
      <c r="G665" s="95"/>
      <c r="H665" s="96">
        <v>42466</v>
      </c>
      <c r="I665" s="96"/>
      <c r="J665" s="96">
        <v>42466</v>
      </c>
      <c r="K665" s="96"/>
      <c r="L665" s="82" t="s">
        <v>648</v>
      </c>
      <c r="M665" s="82"/>
      <c r="N665" s="97">
        <v>414</v>
      </c>
      <c r="O665" s="97"/>
    </row>
    <row r="666" spans="1:15" ht="45" customHeight="1" x14ac:dyDescent="0.25">
      <c r="A666" s="9" t="s">
        <v>214</v>
      </c>
      <c r="B666" s="93" t="s">
        <v>934</v>
      </c>
      <c r="C666" s="93"/>
      <c r="D666" s="94">
        <f t="shared" si="11"/>
        <v>1</v>
      </c>
      <c r="E666" s="94"/>
      <c r="F666" s="95" t="s">
        <v>29</v>
      </c>
      <c r="G666" s="95"/>
      <c r="H666" s="96">
        <v>42473</v>
      </c>
      <c r="I666" s="96"/>
      <c r="J666" s="96">
        <v>42473</v>
      </c>
      <c r="K666" s="96"/>
      <c r="L666" s="82" t="s">
        <v>648</v>
      </c>
      <c r="M666" s="82"/>
      <c r="N666" s="97">
        <v>414</v>
      </c>
      <c r="O666" s="97"/>
    </row>
    <row r="667" spans="1:15" ht="45" customHeight="1" x14ac:dyDescent="0.25">
      <c r="A667" s="9" t="s">
        <v>214</v>
      </c>
      <c r="B667" s="93" t="s">
        <v>935</v>
      </c>
      <c r="C667" s="93"/>
      <c r="D667" s="94">
        <f t="shared" si="11"/>
        <v>1</v>
      </c>
      <c r="E667" s="94"/>
      <c r="F667" s="95" t="s">
        <v>29</v>
      </c>
      <c r="G667" s="95"/>
      <c r="H667" s="96">
        <v>42440</v>
      </c>
      <c r="I667" s="96"/>
      <c r="J667" s="96">
        <v>42440</v>
      </c>
      <c r="K667" s="96"/>
      <c r="L667" s="82" t="s">
        <v>648</v>
      </c>
      <c r="M667" s="82"/>
      <c r="N667" s="97">
        <v>300.01</v>
      </c>
      <c r="O667" s="97"/>
    </row>
    <row r="668" spans="1:15" ht="45" customHeight="1" x14ac:dyDescent="0.25">
      <c r="A668" s="9" t="s">
        <v>214</v>
      </c>
      <c r="B668" s="93" t="s">
        <v>935</v>
      </c>
      <c r="C668" s="93"/>
      <c r="D668" s="94">
        <f t="shared" si="11"/>
        <v>1</v>
      </c>
      <c r="E668" s="94"/>
      <c r="F668" s="95" t="s">
        <v>29</v>
      </c>
      <c r="G668" s="95"/>
      <c r="H668" s="96">
        <v>42443</v>
      </c>
      <c r="I668" s="96"/>
      <c r="J668" s="96">
        <v>42443</v>
      </c>
      <c r="K668" s="96"/>
      <c r="L668" s="82" t="s">
        <v>648</v>
      </c>
      <c r="M668" s="82"/>
      <c r="N668" s="97">
        <v>197.4</v>
      </c>
      <c r="O668" s="97"/>
    </row>
    <row r="669" spans="1:15" ht="45" customHeight="1" x14ac:dyDescent="0.25">
      <c r="A669" s="9" t="s">
        <v>214</v>
      </c>
      <c r="B669" s="93" t="s">
        <v>936</v>
      </c>
      <c r="C669" s="93"/>
      <c r="D669" s="94">
        <f t="shared" si="11"/>
        <v>1</v>
      </c>
      <c r="E669" s="94"/>
      <c r="F669" s="95" t="s">
        <v>29</v>
      </c>
      <c r="G669" s="95"/>
      <c r="H669" s="96">
        <v>42440</v>
      </c>
      <c r="I669" s="96"/>
      <c r="J669" s="96">
        <v>42440</v>
      </c>
      <c r="K669" s="96"/>
      <c r="L669" s="82" t="s">
        <v>648</v>
      </c>
      <c r="M669" s="82"/>
      <c r="N669" s="97">
        <v>248</v>
      </c>
      <c r="O669" s="97"/>
    </row>
    <row r="670" spans="1:15" ht="45" customHeight="1" x14ac:dyDescent="0.25">
      <c r="A670" s="9" t="s">
        <v>214</v>
      </c>
      <c r="B670" s="93" t="s">
        <v>937</v>
      </c>
      <c r="C670" s="93"/>
      <c r="D670" s="94">
        <f t="shared" si="11"/>
        <v>1</v>
      </c>
      <c r="E670" s="94"/>
      <c r="F670" s="95" t="s">
        <v>29</v>
      </c>
      <c r="G670" s="95"/>
      <c r="H670" s="96">
        <v>42461</v>
      </c>
      <c r="I670" s="96"/>
      <c r="J670" s="96">
        <v>42461</v>
      </c>
      <c r="K670" s="96"/>
      <c r="L670" s="82" t="s">
        <v>648</v>
      </c>
      <c r="M670" s="82"/>
      <c r="N670" s="97">
        <v>248</v>
      </c>
      <c r="O670" s="97"/>
    </row>
    <row r="671" spans="1:15" ht="45" customHeight="1" x14ac:dyDescent="0.25">
      <c r="A671" s="9" t="s">
        <v>214</v>
      </c>
      <c r="B671" s="93" t="s">
        <v>938</v>
      </c>
      <c r="C671" s="93"/>
      <c r="D671" s="94">
        <f t="shared" si="11"/>
        <v>1</v>
      </c>
      <c r="E671" s="94"/>
      <c r="F671" s="95" t="s">
        <v>29</v>
      </c>
      <c r="G671" s="95"/>
      <c r="H671" s="96">
        <v>42446</v>
      </c>
      <c r="I671" s="96"/>
      <c r="J671" s="96">
        <v>42446</v>
      </c>
      <c r="K671" s="96"/>
      <c r="L671" s="82" t="s">
        <v>648</v>
      </c>
      <c r="M671" s="82"/>
      <c r="N671" s="97">
        <v>207.45</v>
      </c>
      <c r="O671" s="97"/>
    </row>
    <row r="672" spans="1:15" ht="45" customHeight="1" x14ac:dyDescent="0.25">
      <c r="A672" s="9" t="s">
        <v>214</v>
      </c>
      <c r="B672" s="93" t="s">
        <v>939</v>
      </c>
      <c r="C672" s="93"/>
      <c r="D672" s="94">
        <f t="shared" si="11"/>
        <v>1</v>
      </c>
      <c r="E672" s="94"/>
      <c r="F672" s="95" t="s">
        <v>29</v>
      </c>
      <c r="G672" s="95"/>
      <c r="H672" s="96">
        <v>42457</v>
      </c>
      <c r="I672" s="96"/>
      <c r="J672" s="96">
        <v>42457</v>
      </c>
      <c r="K672" s="96"/>
      <c r="L672" s="82" t="s">
        <v>648</v>
      </c>
      <c r="M672" s="82"/>
      <c r="N672" s="97">
        <v>588</v>
      </c>
      <c r="O672" s="97"/>
    </row>
    <row r="673" spans="1:15" ht="45" customHeight="1" x14ac:dyDescent="0.25">
      <c r="A673" s="9" t="s">
        <v>214</v>
      </c>
      <c r="B673" s="93" t="s">
        <v>940</v>
      </c>
      <c r="C673" s="93"/>
      <c r="D673" s="94">
        <f t="shared" si="11"/>
        <v>1</v>
      </c>
      <c r="E673" s="94"/>
      <c r="F673" s="95" t="s">
        <v>29</v>
      </c>
      <c r="G673" s="95"/>
      <c r="H673" s="96">
        <v>42422</v>
      </c>
      <c r="I673" s="96"/>
      <c r="J673" s="96">
        <v>42422</v>
      </c>
      <c r="K673" s="96"/>
      <c r="L673" s="82" t="s">
        <v>648</v>
      </c>
      <c r="M673" s="82"/>
      <c r="N673" s="97">
        <v>487.02</v>
      </c>
      <c r="O673" s="97"/>
    </row>
    <row r="674" spans="1:15" ht="45" customHeight="1" x14ac:dyDescent="0.25">
      <c r="A674" s="9" t="s">
        <v>214</v>
      </c>
      <c r="B674" s="93" t="s">
        <v>234</v>
      </c>
      <c r="C674" s="93"/>
      <c r="D674" s="94">
        <f t="shared" si="11"/>
        <v>1</v>
      </c>
      <c r="E674" s="94"/>
      <c r="F674" s="95" t="s">
        <v>29</v>
      </c>
      <c r="G674" s="95"/>
      <c r="H674" s="96">
        <v>42445</v>
      </c>
      <c r="I674" s="96"/>
      <c r="J674" s="96">
        <v>42445</v>
      </c>
      <c r="K674" s="96"/>
      <c r="L674" s="82" t="s">
        <v>648</v>
      </c>
      <c r="M674" s="82"/>
      <c r="N674" s="97">
        <v>400.02</v>
      </c>
      <c r="O674" s="97"/>
    </row>
    <row r="675" spans="1:15" ht="45" customHeight="1" x14ac:dyDescent="0.25">
      <c r="A675" s="9" t="s">
        <v>214</v>
      </c>
      <c r="B675" s="93" t="s">
        <v>234</v>
      </c>
      <c r="C675" s="93"/>
      <c r="D675" s="94">
        <f t="shared" si="11"/>
        <v>1</v>
      </c>
      <c r="E675" s="94"/>
      <c r="F675" s="95" t="s">
        <v>29</v>
      </c>
      <c r="G675" s="95"/>
      <c r="H675" s="96">
        <v>42433</v>
      </c>
      <c r="I675" s="96"/>
      <c r="J675" s="96">
        <v>42433</v>
      </c>
      <c r="K675" s="96"/>
      <c r="L675" s="82" t="s">
        <v>648</v>
      </c>
      <c r="M675" s="82"/>
      <c r="N675" s="97">
        <v>250</v>
      </c>
      <c r="O675" s="97"/>
    </row>
    <row r="676" spans="1:15" ht="45" customHeight="1" x14ac:dyDescent="0.25">
      <c r="A676" s="9" t="s">
        <v>214</v>
      </c>
      <c r="B676" s="93" t="s">
        <v>234</v>
      </c>
      <c r="C676" s="93"/>
      <c r="D676" s="94">
        <f t="shared" si="11"/>
        <v>1</v>
      </c>
      <c r="E676" s="94"/>
      <c r="F676" s="95" t="s">
        <v>29</v>
      </c>
      <c r="G676" s="95"/>
      <c r="H676" s="96">
        <v>42429</v>
      </c>
      <c r="I676" s="96"/>
      <c r="J676" s="96">
        <v>42429</v>
      </c>
      <c r="K676" s="96"/>
      <c r="L676" s="82" t="s">
        <v>648</v>
      </c>
      <c r="M676" s="82"/>
      <c r="N676" s="97">
        <v>350.21</v>
      </c>
      <c r="O676" s="97"/>
    </row>
    <row r="677" spans="1:15" ht="45" customHeight="1" x14ac:dyDescent="0.25">
      <c r="A677" s="9" t="s">
        <v>214</v>
      </c>
      <c r="B677" s="93" t="s">
        <v>933</v>
      </c>
      <c r="C677" s="93"/>
      <c r="D677" s="94">
        <f t="shared" si="11"/>
        <v>1</v>
      </c>
      <c r="E677" s="94"/>
      <c r="F677" s="95" t="s">
        <v>29</v>
      </c>
      <c r="G677" s="95"/>
      <c r="H677" s="96">
        <v>42478</v>
      </c>
      <c r="I677" s="96"/>
      <c r="J677" s="96">
        <v>42478</v>
      </c>
      <c r="K677" s="96"/>
      <c r="L677" s="82" t="s">
        <v>648</v>
      </c>
      <c r="M677" s="82"/>
      <c r="N677" s="97">
        <v>198</v>
      </c>
      <c r="O677" s="97"/>
    </row>
    <row r="678" spans="1:15" ht="45" customHeight="1" x14ac:dyDescent="0.25">
      <c r="A678" s="9" t="s">
        <v>214</v>
      </c>
      <c r="B678" s="93" t="s">
        <v>934</v>
      </c>
      <c r="C678" s="93"/>
      <c r="D678" s="94">
        <f t="shared" si="11"/>
        <v>1</v>
      </c>
      <c r="E678" s="94"/>
      <c r="F678" s="95" t="s">
        <v>29</v>
      </c>
      <c r="G678" s="95"/>
      <c r="H678" s="96">
        <v>42466</v>
      </c>
      <c r="I678" s="96"/>
      <c r="J678" s="96">
        <v>42466</v>
      </c>
      <c r="K678" s="96"/>
      <c r="L678" s="82" t="s">
        <v>648</v>
      </c>
      <c r="M678" s="82"/>
      <c r="N678" s="97">
        <v>210</v>
      </c>
      <c r="O678" s="97"/>
    </row>
    <row r="679" spans="1:15" ht="45" customHeight="1" x14ac:dyDescent="0.25">
      <c r="A679" s="9" t="s">
        <v>214</v>
      </c>
      <c r="B679" s="93" t="s">
        <v>934</v>
      </c>
      <c r="C679" s="93"/>
      <c r="D679" s="94">
        <f t="shared" si="11"/>
        <v>1</v>
      </c>
      <c r="E679" s="94"/>
      <c r="F679" s="95" t="s">
        <v>29</v>
      </c>
      <c r="G679" s="95"/>
      <c r="H679" s="96">
        <v>42473</v>
      </c>
      <c r="I679" s="96"/>
      <c r="J679" s="96">
        <v>42473</v>
      </c>
      <c r="K679" s="96"/>
      <c r="L679" s="82" t="s">
        <v>648</v>
      </c>
      <c r="M679" s="82"/>
      <c r="N679" s="97">
        <v>134</v>
      </c>
      <c r="O679" s="97"/>
    </row>
    <row r="680" spans="1:15" ht="45" customHeight="1" x14ac:dyDescent="0.25">
      <c r="A680" s="9" t="s">
        <v>214</v>
      </c>
      <c r="B680" s="93" t="s">
        <v>935</v>
      </c>
      <c r="C680" s="93"/>
      <c r="D680" s="94">
        <f t="shared" si="11"/>
        <v>1</v>
      </c>
      <c r="E680" s="94"/>
      <c r="F680" s="95" t="s">
        <v>29</v>
      </c>
      <c r="G680" s="95"/>
      <c r="H680" s="96">
        <v>42443</v>
      </c>
      <c r="I680" s="96"/>
      <c r="J680" s="96">
        <v>42443</v>
      </c>
      <c r="K680" s="96"/>
      <c r="L680" s="82" t="s">
        <v>648</v>
      </c>
      <c r="M680" s="82"/>
      <c r="N680" s="97">
        <v>250</v>
      </c>
      <c r="O680" s="97"/>
    </row>
    <row r="681" spans="1:15" ht="45" customHeight="1" x14ac:dyDescent="0.25">
      <c r="A681" s="9" t="s">
        <v>214</v>
      </c>
      <c r="B681" s="93" t="s">
        <v>936</v>
      </c>
      <c r="C681" s="93"/>
      <c r="D681" s="94">
        <f t="shared" si="11"/>
        <v>1</v>
      </c>
      <c r="E681" s="94"/>
      <c r="F681" s="95" t="s">
        <v>29</v>
      </c>
      <c r="G681" s="95"/>
      <c r="H681" s="96">
        <v>42440</v>
      </c>
      <c r="I681" s="96"/>
      <c r="J681" s="96">
        <v>42440</v>
      </c>
      <c r="K681" s="96"/>
      <c r="L681" s="82" t="s">
        <v>648</v>
      </c>
      <c r="M681" s="82"/>
      <c r="N681" s="97">
        <v>220</v>
      </c>
      <c r="O681" s="97"/>
    </row>
    <row r="682" spans="1:15" ht="45" customHeight="1" x14ac:dyDescent="0.25">
      <c r="A682" s="9" t="s">
        <v>214</v>
      </c>
      <c r="B682" s="93" t="s">
        <v>937</v>
      </c>
      <c r="C682" s="93"/>
      <c r="D682" s="94">
        <f t="shared" si="11"/>
        <v>1</v>
      </c>
      <c r="E682" s="94"/>
      <c r="F682" s="95" t="s">
        <v>29</v>
      </c>
      <c r="G682" s="95"/>
      <c r="H682" s="96">
        <v>42461</v>
      </c>
      <c r="I682" s="96"/>
      <c r="J682" s="96">
        <v>42461</v>
      </c>
      <c r="K682" s="96"/>
      <c r="L682" s="82" t="s">
        <v>648</v>
      </c>
      <c r="M682" s="82"/>
      <c r="N682" s="97">
        <v>210</v>
      </c>
      <c r="O682" s="97"/>
    </row>
    <row r="683" spans="1:15" ht="45" customHeight="1" x14ac:dyDescent="0.25">
      <c r="A683" s="9" t="s">
        <v>214</v>
      </c>
      <c r="B683" s="93" t="s">
        <v>933</v>
      </c>
      <c r="C683" s="93"/>
      <c r="D683" s="94">
        <f t="shared" si="11"/>
        <v>1</v>
      </c>
      <c r="E683" s="94"/>
      <c r="F683" s="95" t="s">
        <v>29</v>
      </c>
      <c r="G683" s="95"/>
      <c r="H683" s="96">
        <v>42422</v>
      </c>
      <c r="I683" s="96"/>
      <c r="J683" s="96">
        <v>42422</v>
      </c>
      <c r="K683" s="96"/>
      <c r="L683" s="82" t="s">
        <v>648</v>
      </c>
      <c r="M683" s="82"/>
      <c r="N683" s="97">
        <v>256</v>
      </c>
      <c r="O683" s="97"/>
    </row>
    <row r="684" spans="1:15" ht="45" customHeight="1" x14ac:dyDescent="0.25">
      <c r="A684" s="9" t="s">
        <v>214</v>
      </c>
      <c r="B684" s="93" t="s">
        <v>234</v>
      </c>
      <c r="C684" s="93"/>
      <c r="D684" s="94">
        <f t="shared" si="11"/>
        <v>1</v>
      </c>
      <c r="E684" s="94"/>
      <c r="F684" s="95" t="s">
        <v>29</v>
      </c>
      <c r="G684" s="95"/>
      <c r="H684" s="96">
        <v>42445</v>
      </c>
      <c r="I684" s="96"/>
      <c r="J684" s="96">
        <v>42445</v>
      </c>
      <c r="K684" s="96"/>
      <c r="L684" s="82" t="s">
        <v>648</v>
      </c>
      <c r="M684" s="82"/>
      <c r="N684" s="97">
        <v>280</v>
      </c>
      <c r="O684" s="97"/>
    </row>
    <row r="685" spans="1:15" ht="45" customHeight="1" x14ac:dyDescent="0.25">
      <c r="A685" s="9" t="s">
        <v>214</v>
      </c>
      <c r="B685" s="93" t="s">
        <v>234</v>
      </c>
      <c r="C685" s="93"/>
      <c r="D685" s="94">
        <f t="shared" si="11"/>
        <v>1</v>
      </c>
      <c r="E685" s="94"/>
      <c r="F685" s="95" t="s">
        <v>29</v>
      </c>
      <c r="G685" s="95"/>
      <c r="H685" s="96">
        <v>42433</v>
      </c>
      <c r="I685" s="96"/>
      <c r="J685" s="96">
        <v>42433</v>
      </c>
      <c r="K685" s="96"/>
      <c r="L685" s="82" t="s">
        <v>648</v>
      </c>
      <c r="M685" s="82"/>
      <c r="N685" s="97">
        <v>199.9</v>
      </c>
      <c r="O685" s="97"/>
    </row>
    <row r="686" spans="1:15" ht="45" customHeight="1" x14ac:dyDescent="0.25">
      <c r="A686" s="9" t="s">
        <v>214</v>
      </c>
      <c r="B686" s="93" t="s">
        <v>14</v>
      </c>
      <c r="C686" s="93"/>
      <c r="D686" s="94">
        <f t="shared" si="11"/>
        <v>1</v>
      </c>
      <c r="E686" s="94"/>
      <c r="F686" s="95" t="s">
        <v>15</v>
      </c>
      <c r="G686" s="95"/>
      <c r="H686" s="96">
        <v>42433</v>
      </c>
      <c r="I686" s="96"/>
      <c r="J686" s="96">
        <v>42433</v>
      </c>
      <c r="K686" s="96"/>
      <c r="L686" s="82" t="s">
        <v>648</v>
      </c>
      <c r="M686" s="82"/>
      <c r="N686" s="97">
        <v>240</v>
      </c>
      <c r="O686" s="97"/>
    </row>
    <row r="687" spans="1:15" ht="45" customHeight="1" x14ac:dyDescent="0.25">
      <c r="A687" s="9" t="s">
        <v>214</v>
      </c>
      <c r="B687" s="93" t="s">
        <v>941</v>
      </c>
      <c r="C687" s="93"/>
      <c r="D687" s="94">
        <f t="shared" si="11"/>
        <v>1</v>
      </c>
      <c r="E687" s="94"/>
      <c r="F687" s="95" t="s">
        <v>29</v>
      </c>
      <c r="G687" s="95"/>
      <c r="H687" s="96">
        <v>42439</v>
      </c>
      <c r="I687" s="96"/>
      <c r="J687" s="96">
        <v>42439</v>
      </c>
      <c r="K687" s="96"/>
      <c r="L687" s="82" t="s">
        <v>648</v>
      </c>
      <c r="M687" s="82"/>
      <c r="N687" s="97">
        <v>414</v>
      </c>
      <c r="O687" s="97"/>
    </row>
    <row r="688" spans="1:15" ht="45" customHeight="1" x14ac:dyDescent="0.25">
      <c r="A688" s="9" t="s">
        <v>214</v>
      </c>
      <c r="B688" s="93" t="s">
        <v>942</v>
      </c>
      <c r="C688" s="93"/>
      <c r="D688" s="94">
        <f t="shared" si="11"/>
        <v>1</v>
      </c>
      <c r="E688" s="94"/>
      <c r="F688" s="95" t="s">
        <v>29</v>
      </c>
      <c r="G688" s="95"/>
      <c r="H688" s="96">
        <v>42437</v>
      </c>
      <c r="I688" s="96"/>
      <c r="J688" s="96">
        <v>42437</v>
      </c>
      <c r="K688" s="96"/>
      <c r="L688" s="82" t="s">
        <v>648</v>
      </c>
      <c r="M688" s="82"/>
      <c r="N688" s="97">
        <v>414</v>
      </c>
      <c r="O688" s="97"/>
    </row>
    <row r="689" spans="1:15" ht="45" customHeight="1" x14ac:dyDescent="0.25">
      <c r="A689" s="9" t="s">
        <v>214</v>
      </c>
      <c r="B689" s="93" t="s">
        <v>941</v>
      </c>
      <c r="C689" s="93"/>
      <c r="D689" s="94">
        <f t="shared" si="11"/>
        <v>1</v>
      </c>
      <c r="E689" s="94"/>
      <c r="F689" s="95" t="s">
        <v>29</v>
      </c>
      <c r="G689" s="95"/>
      <c r="H689" s="96">
        <v>42423</v>
      </c>
      <c r="I689" s="96"/>
      <c r="J689" s="96">
        <v>42423</v>
      </c>
      <c r="K689" s="96"/>
      <c r="L689" s="82" t="s">
        <v>648</v>
      </c>
      <c r="M689" s="82"/>
      <c r="N689" s="97">
        <v>406</v>
      </c>
      <c r="O689" s="97"/>
    </row>
    <row r="690" spans="1:15" ht="45" customHeight="1" x14ac:dyDescent="0.25">
      <c r="A690" s="9" t="s">
        <v>214</v>
      </c>
      <c r="B690" s="93" t="s">
        <v>941</v>
      </c>
      <c r="C690" s="93"/>
      <c r="D690" s="94">
        <f t="shared" si="11"/>
        <v>1</v>
      </c>
      <c r="E690" s="94"/>
      <c r="F690" s="95" t="s">
        <v>29</v>
      </c>
      <c r="G690" s="95"/>
      <c r="H690" s="96">
        <v>42429</v>
      </c>
      <c r="I690" s="96"/>
      <c r="J690" s="96">
        <v>42429</v>
      </c>
      <c r="K690" s="96"/>
      <c r="L690" s="82" t="s">
        <v>648</v>
      </c>
      <c r="M690" s="82"/>
      <c r="N690" s="97">
        <v>406</v>
      </c>
      <c r="O690" s="97"/>
    </row>
    <row r="691" spans="1:15" ht="45" customHeight="1" x14ac:dyDescent="0.25">
      <c r="A691" s="9" t="s">
        <v>214</v>
      </c>
      <c r="B691" s="93" t="s">
        <v>941</v>
      </c>
      <c r="C691" s="93"/>
      <c r="D691" s="94">
        <f t="shared" si="11"/>
        <v>1</v>
      </c>
      <c r="E691" s="94"/>
      <c r="F691" s="95" t="s">
        <v>29</v>
      </c>
      <c r="G691" s="95"/>
      <c r="H691" s="96">
        <v>42419</v>
      </c>
      <c r="I691" s="96"/>
      <c r="J691" s="96">
        <v>42419</v>
      </c>
      <c r="K691" s="96"/>
      <c r="L691" s="82" t="s">
        <v>648</v>
      </c>
      <c r="M691" s="82"/>
      <c r="N691" s="97">
        <v>406</v>
      </c>
      <c r="O691" s="97"/>
    </row>
    <row r="692" spans="1:15" ht="45" customHeight="1" x14ac:dyDescent="0.25">
      <c r="A692" s="9" t="s">
        <v>214</v>
      </c>
      <c r="B692" s="93" t="s">
        <v>943</v>
      </c>
      <c r="C692" s="93"/>
      <c r="D692" s="94">
        <f t="shared" si="11"/>
        <v>1</v>
      </c>
      <c r="E692" s="94"/>
      <c r="F692" s="95" t="s">
        <v>29</v>
      </c>
      <c r="G692" s="95"/>
      <c r="H692" s="96">
        <v>42432</v>
      </c>
      <c r="I692" s="96"/>
      <c r="J692" s="96">
        <v>42432</v>
      </c>
      <c r="K692" s="96"/>
      <c r="L692" s="82" t="s">
        <v>648</v>
      </c>
      <c r="M692" s="82"/>
      <c r="N692" s="97">
        <v>488</v>
      </c>
      <c r="O692" s="97"/>
    </row>
    <row r="693" spans="1:15" ht="45" customHeight="1" x14ac:dyDescent="0.25">
      <c r="A693" s="9" t="s">
        <v>214</v>
      </c>
      <c r="B693" s="93" t="s">
        <v>944</v>
      </c>
      <c r="C693" s="93"/>
      <c r="D693" s="94">
        <f t="shared" si="11"/>
        <v>1</v>
      </c>
      <c r="E693" s="94"/>
      <c r="F693" s="95" t="s">
        <v>29</v>
      </c>
      <c r="G693" s="95"/>
      <c r="H693" s="96">
        <v>42438</v>
      </c>
      <c r="I693" s="96"/>
      <c r="J693" s="96">
        <v>42438</v>
      </c>
      <c r="K693" s="96"/>
      <c r="L693" s="82" t="s">
        <v>648</v>
      </c>
      <c r="M693" s="82"/>
      <c r="N693" s="97">
        <v>444</v>
      </c>
      <c r="O693" s="97"/>
    </row>
    <row r="694" spans="1:15" ht="45" customHeight="1" x14ac:dyDescent="0.25">
      <c r="A694" s="9" t="s">
        <v>214</v>
      </c>
      <c r="B694" s="93" t="s">
        <v>945</v>
      </c>
      <c r="C694" s="93"/>
      <c r="D694" s="94">
        <f t="shared" si="11"/>
        <v>1</v>
      </c>
      <c r="E694" s="94"/>
      <c r="F694" s="95" t="s">
        <v>29</v>
      </c>
      <c r="G694" s="95"/>
      <c r="H694" s="96">
        <v>42433</v>
      </c>
      <c r="I694" s="96"/>
      <c r="J694" s="96">
        <v>42433</v>
      </c>
      <c r="K694" s="96"/>
      <c r="L694" s="82" t="s">
        <v>648</v>
      </c>
      <c r="M694" s="82"/>
      <c r="N694" s="97">
        <v>388</v>
      </c>
      <c r="O694" s="97"/>
    </row>
    <row r="695" spans="1:15" ht="45" customHeight="1" x14ac:dyDescent="0.25">
      <c r="A695" s="9" t="s">
        <v>214</v>
      </c>
      <c r="B695" s="93" t="s">
        <v>946</v>
      </c>
      <c r="C695" s="93"/>
      <c r="D695" s="94">
        <f t="shared" si="11"/>
        <v>1</v>
      </c>
      <c r="E695" s="94"/>
      <c r="F695" s="95" t="s">
        <v>29</v>
      </c>
      <c r="G695" s="95"/>
      <c r="H695" s="96">
        <v>42433</v>
      </c>
      <c r="I695" s="96"/>
      <c r="J695" s="96">
        <v>42433</v>
      </c>
      <c r="K695" s="96"/>
      <c r="L695" s="82" t="s">
        <v>648</v>
      </c>
      <c r="M695" s="82"/>
      <c r="N695" s="97">
        <v>328</v>
      </c>
      <c r="O695" s="97"/>
    </row>
    <row r="696" spans="1:15" ht="45" customHeight="1" x14ac:dyDescent="0.25">
      <c r="A696" s="9" t="s">
        <v>214</v>
      </c>
      <c r="B696" s="93" t="s">
        <v>947</v>
      </c>
      <c r="C696" s="93"/>
      <c r="D696" s="94">
        <f t="shared" si="11"/>
        <v>1</v>
      </c>
      <c r="E696" s="94"/>
      <c r="F696" s="95" t="s">
        <v>29</v>
      </c>
      <c r="G696" s="95"/>
      <c r="H696" s="96">
        <v>42425</v>
      </c>
      <c r="I696" s="96"/>
      <c r="J696" s="96">
        <v>42425</v>
      </c>
      <c r="K696" s="96"/>
      <c r="L696" s="82" t="s">
        <v>648</v>
      </c>
      <c r="M696" s="82"/>
      <c r="N696" s="97">
        <v>488</v>
      </c>
      <c r="O696" s="97"/>
    </row>
    <row r="697" spans="1:15" ht="45" customHeight="1" x14ac:dyDescent="0.25">
      <c r="A697" s="9" t="s">
        <v>214</v>
      </c>
      <c r="B697" s="93" t="s">
        <v>948</v>
      </c>
      <c r="C697" s="93"/>
      <c r="D697" s="94">
        <f t="shared" si="11"/>
        <v>1</v>
      </c>
      <c r="E697" s="94"/>
      <c r="F697" s="95" t="s">
        <v>29</v>
      </c>
      <c r="G697" s="95"/>
      <c r="H697" s="96">
        <v>42436</v>
      </c>
      <c r="I697" s="96"/>
      <c r="J697" s="96">
        <v>42436</v>
      </c>
      <c r="K697" s="96"/>
      <c r="L697" s="82" t="s">
        <v>648</v>
      </c>
      <c r="M697" s="82"/>
      <c r="N697" s="97">
        <v>406</v>
      </c>
      <c r="O697" s="97"/>
    </row>
    <row r="698" spans="1:15" ht="45" customHeight="1" x14ac:dyDescent="0.25">
      <c r="A698" s="9" t="s">
        <v>214</v>
      </c>
      <c r="B698" s="93" t="s">
        <v>941</v>
      </c>
      <c r="C698" s="93"/>
      <c r="D698" s="94">
        <f t="shared" si="11"/>
        <v>1</v>
      </c>
      <c r="E698" s="94"/>
      <c r="F698" s="95" t="s">
        <v>29</v>
      </c>
      <c r="G698" s="95"/>
      <c r="H698" s="96">
        <v>42443</v>
      </c>
      <c r="I698" s="96"/>
      <c r="J698" s="96">
        <v>42443</v>
      </c>
      <c r="K698" s="96"/>
      <c r="L698" s="82" t="s">
        <v>648</v>
      </c>
      <c r="M698" s="82"/>
      <c r="N698" s="97">
        <v>406</v>
      </c>
      <c r="O698" s="97"/>
    </row>
    <row r="699" spans="1:15" ht="45" customHeight="1" x14ac:dyDescent="0.25">
      <c r="A699" s="9" t="s">
        <v>214</v>
      </c>
      <c r="B699" s="93" t="s">
        <v>941</v>
      </c>
      <c r="C699" s="93"/>
      <c r="D699" s="94">
        <f t="shared" si="11"/>
        <v>1</v>
      </c>
      <c r="E699" s="94"/>
      <c r="F699" s="95" t="s">
        <v>29</v>
      </c>
      <c r="G699" s="95"/>
      <c r="H699" s="96">
        <v>42438</v>
      </c>
      <c r="I699" s="96"/>
      <c r="J699" s="96">
        <v>42438</v>
      </c>
      <c r="K699" s="96"/>
      <c r="L699" s="82" t="s">
        <v>648</v>
      </c>
      <c r="M699" s="82"/>
      <c r="N699" s="97">
        <v>414</v>
      </c>
      <c r="O699" s="97"/>
    </row>
    <row r="700" spans="1:15" ht="45" customHeight="1" x14ac:dyDescent="0.25">
      <c r="A700" s="9" t="s">
        <v>214</v>
      </c>
      <c r="B700" s="93" t="s">
        <v>942</v>
      </c>
      <c r="C700" s="93"/>
      <c r="D700" s="94">
        <f t="shared" si="11"/>
        <v>1</v>
      </c>
      <c r="E700" s="94"/>
      <c r="F700" s="95" t="s">
        <v>29</v>
      </c>
      <c r="G700" s="95"/>
      <c r="H700" s="96">
        <v>42437</v>
      </c>
      <c r="I700" s="96"/>
      <c r="J700" s="96">
        <v>42437</v>
      </c>
      <c r="K700" s="96"/>
      <c r="L700" s="82" t="s">
        <v>648</v>
      </c>
      <c r="M700" s="82"/>
      <c r="N700" s="97">
        <v>178</v>
      </c>
      <c r="O700" s="97"/>
    </row>
    <row r="701" spans="1:15" ht="45" customHeight="1" x14ac:dyDescent="0.25">
      <c r="A701" s="9" t="s">
        <v>214</v>
      </c>
      <c r="B701" s="93" t="s">
        <v>941</v>
      </c>
      <c r="C701" s="93"/>
      <c r="D701" s="94">
        <f t="shared" si="11"/>
        <v>1</v>
      </c>
      <c r="E701" s="94"/>
      <c r="F701" s="95" t="s">
        <v>29</v>
      </c>
      <c r="G701" s="95"/>
      <c r="H701" s="96">
        <v>42439</v>
      </c>
      <c r="I701" s="96"/>
      <c r="J701" s="96">
        <v>42439</v>
      </c>
      <c r="K701" s="96"/>
      <c r="L701" s="82" t="s">
        <v>648</v>
      </c>
      <c r="M701" s="82"/>
      <c r="N701" s="97">
        <v>160</v>
      </c>
      <c r="O701" s="97"/>
    </row>
    <row r="702" spans="1:15" ht="45" customHeight="1" x14ac:dyDescent="0.25">
      <c r="A702" s="9" t="s">
        <v>214</v>
      </c>
      <c r="B702" s="93" t="s">
        <v>941</v>
      </c>
      <c r="C702" s="93"/>
      <c r="D702" s="94">
        <f t="shared" si="11"/>
        <v>1</v>
      </c>
      <c r="E702" s="94"/>
      <c r="F702" s="95" t="s">
        <v>29</v>
      </c>
      <c r="G702" s="95"/>
      <c r="H702" s="96">
        <v>42423</v>
      </c>
      <c r="I702" s="96"/>
      <c r="J702" s="96">
        <v>42423</v>
      </c>
      <c r="K702" s="96"/>
      <c r="L702" s="82" t="s">
        <v>648</v>
      </c>
      <c r="M702" s="82"/>
      <c r="N702" s="97">
        <v>156</v>
      </c>
      <c r="O702" s="97"/>
    </row>
    <row r="703" spans="1:15" ht="45" customHeight="1" x14ac:dyDescent="0.25">
      <c r="A703" s="9" t="s">
        <v>214</v>
      </c>
      <c r="B703" s="93" t="s">
        <v>943</v>
      </c>
      <c r="C703" s="93"/>
      <c r="D703" s="94">
        <f t="shared" si="11"/>
        <v>1</v>
      </c>
      <c r="E703" s="94"/>
      <c r="F703" s="95" t="s">
        <v>29</v>
      </c>
      <c r="G703" s="95"/>
      <c r="H703" s="96">
        <v>42432</v>
      </c>
      <c r="I703" s="96"/>
      <c r="J703" s="96">
        <v>42432</v>
      </c>
      <c r="K703" s="96"/>
      <c r="L703" s="82" t="s">
        <v>648</v>
      </c>
      <c r="M703" s="82"/>
      <c r="N703" s="97">
        <v>220</v>
      </c>
      <c r="O703" s="97"/>
    </row>
    <row r="704" spans="1:15" ht="45" customHeight="1" x14ac:dyDescent="0.25">
      <c r="A704" s="9" t="s">
        <v>214</v>
      </c>
      <c r="B704" s="93" t="s">
        <v>946</v>
      </c>
      <c r="C704" s="93"/>
      <c r="D704" s="94">
        <f t="shared" si="11"/>
        <v>1</v>
      </c>
      <c r="E704" s="94"/>
      <c r="F704" s="95" t="s">
        <v>29</v>
      </c>
      <c r="G704" s="95"/>
      <c r="H704" s="96">
        <v>42433</v>
      </c>
      <c r="I704" s="96"/>
      <c r="J704" s="96">
        <v>42433</v>
      </c>
      <c r="K704" s="96"/>
      <c r="L704" s="82" t="s">
        <v>648</v>
      </c>
      <c r="M704" s="82"/>
      <c r="N704" s="97">
        <v>199.9</v>
      </c>
      <c r="O704" s="97"/>
    </row>
    <row r="705" spans="1:15" ht="45" customHeight="1" x14ac:dyDescent="0.25">
      <c r="A705" s="9" t="s">
        <v>214</v>
      </c>
      <c r="B705" s="93" t="s">
        <v>941</v>
      </c>
      <c r="C705" s="93"/>
      <c r="D705" s="94">
        <f t="shared" si="11"/>
        <v>1</v>
      </c>
      <c r="E705" s="94"/>
      <c r="F705" s="95" t="s">
        <v>29</v>
      </c>
      <c r="G705" s="95"/>
      <c r="H705" s="96">
        <v>42429</v>
      </c>
      <c r="I705" s="96"/>
      <c r="J705" s="96">
        <v>42429</v>
      </c>
      <c r="K705" s="96"/>
      <c r="L705" s="82" t="s">
        <v>648</v>
      </c>
      <c r="M705" s="82"/>
      <c r="N705" s="97">
        <v>200</v>
      </c>
      <c r="O705" s="97"/>
    </row>
    <row r="706" spans="1:15" ht="45" customHeight="1" x14ac:dyDescent="0.25">
      <c r="A706" s="9" t="s">
        <v>214</v>
      </c>
      <c r="B706" s="93" t="s">
        <v>941</v>
      </c>
      <c r="C706" s="93"/>
      <c r="D706" s="94">
        <f t="shared" si="11"/>
        <v>1</v>
      </c>
      <c r="E706" s="94"/>
      <c r="F706" s="95" t="s">
        <v>29</v>
      </c>
      <c r="G706" s="95"/>
      <c r="H706" s="96">
        <v>42419</v>
      </c>
      <c r="I706" s="96"/>
      <c r="J706" s="96">
        <v>42419</v>
      </c>
      <c r="K706" s="96"/>
      <c r="L706" s="82" t="s">
        <v>648</v>
      </c>
      <c r="M706" s="82"/>
      <c r="N706" s="97">
        <v>175.5</v>
      </c>
      <c r="O706" s="97"/>
    </row>
    <row r="707" spans="1:15" ht="45" customHeight="1" x14ac:dyDescent="0.25">
      <c r="A707" s="9" t="s">
        <v>214</v>
      </c>
      <c r="B707" s="93" t="s">
        <v>948</v>
      </c>
      <c r="C707" s="93"/>
      <c r="D707" s="94">
        <f t="shared" si="11"/>
        <v>1</v>
      </c>
      <c r="E707" s="94"/>
      <c r="F707" s="95" t="s">
        <v>29</v>
      </c>
      <c r="G707" s="95"/>
      <c r="H707" s="96">
        <v>42436</v>
      </c>
      <c r="I707" s="96"/>
      <c r="J707" s="96">
        <v>42436</v>
      </c>
      <c r="K707" s="96"/>
      <c r="L707" s="82" t="s">
        <v>648</v>
      </c>
      <c r="M707" s="82"/>
      <c r="N707" s="97">
        <v>198</v>
      </c>
      <c r="O707" s="97"/>
    </row>
    <row r="708" spans="1:15" ht="45" customHeight="1" x14ac:dyDescent="0.25">
      <c r="A708" s="9" t="s">
        <v>214</v>
      </c>
      <c r="B708" s="93" t="s">
        <v>941</v>
      </c>
      <c r="C708" s="93"/>
      <c r="D708" s="94">
        <f t="shared" si="11"/>
        <v>1</v>
      </c>
      <c r="E708" s="94"/>
      <c r="F708" s="95" t="s">
        <v>29</v>
      </c>
      <c r="G708" s="95"/>
      <c r="H708" s="96">
        <v>42443</v>
      </c>
      <c r="I708" s="96"/>
      <c r="J708" s="96">
        <v>42443</v>
      </c>
      <c r="K708" s="96"/>
      <c r="L708" s="82" t="s">
        <v>648</v>
      </c>
      <c r="M708" s="82"/>
      <c r="N708" s="97">
        <v>208</v>
      </c>
      <c r="O708" s="97"/>
    </row>
    <row r="709" spans="1:15" ht="45" customHeight="1" x14ac:dyDescent="0.25">
      <c r="A709" s="9" t="s">
        <v>214</v>
      </c>
      <c r="B709" s="93" t="s">
        <v>941</v>
      </c>
      <c r="C709" s="93"/>
      <c r="D709" s="94">
        <f t="shared" si="11"/>
        <v>1</v>
      </c>
      <c r="E709" s="94"/>
      <c r="F709" s="95" t="s">
        <v>29</v>
      </c>
      <c r="G709" s="95"/>
      <c r="H709" s="96">
        <v>42438</v>
      </c>
      <c r="I709" s="96"/>
      <c r="J709" s="96">
        <v>42438</v>
      </c>
      <c r="K709" s="96"/>
      <c r="L709" s="82" t="s">
        <v>648</v>
      </c>
      <c r="M709" s="82"/>
      <c r="N709" s="97">
        <v>210</v>
      </c>
      <c r="O709" s="97"/>
    </row>
    <row r="710" spans="1:15" ht="45" customHeight="1" x14ac:dyDescent="0.25">
      <c r="A710" s="9" t="s">
        <v>214</v>
      </c>
      <c r="B710" s="93" t="s">
        <v>14</v>
      </c>
      <c r="C710" s="93"/>
      <c r="D710" s="94">
        <f t="shared" si="11"/>
        <v>1</v>
      </c>
      <c r="E710" s="94"/>
      <c r="F710" s="95" t="s">
        <v>15</v>
      </c>
      <c r="G710" s="95"/>
      <c r="H710" s="96">
        <v>42438</v>
      </c>
      <c r="I710" s="96"/>
      <c r="J710" s="96">
        <v>42438</v>
      </c>
      <c r="K710" s="96"/>
      <c r="L710" s="82" t="s">
        <v>648</v>
      </c>
      <c r="M710" s="82"/>
      <c r="N710" s="97">
        <v>680</v>
      </c>
      <c r="O710" s="97"/>
    </row>
    <row r="711" spans="1:15" ht="45" customHeight="1" x14ac:dyDescent="0.25">
      <c r="A711" s="9" t="s">
        <v>214</v>
      </c>
      <c r="B711" s="93" t="s">
        <v>949</v>
      </c>
      <c r="C711" s="93"/>
      <c r="D711" s="94">
        <f t="shared" si="11"/>
        <v>1</v>
      </c>
      <c r="E711" s="94"/>
      <c r="F711" s="95" t="s">
        <v>29</v>
      </c>
      <c r="G711" s="95"/>
      <c r="H711" s="96">
        <v>42472</v>
      </c>
      <c r="I711" s="96"/>
      <c r="J711" s="96">
        <v>42472</v>
      </c>
      <c r="K711" s="96"/>
      <c r="L711" s="82" t="s">
        <v>648</v>
      </c>
      <c r="M711" s="82"/>
      <c r="N711" s="97">
        <v>414</v>
      </c>
      <c r="O711" s="97"/>
    </row>
    <row r="712" spans="1:15" ht="45" customHeight="1" x14ac:dyDescent="0.25">
      <c r="A712" s="9" t="s">
        <v>214</v>
      </c>
      <c r="B712" s="93" t="s">
        <v>950</v>
      </c>
      <c r="C712" s="93"/>
      <c r="D712" s="94">
        <f t="shared" si="11"/>
        <v>1</v>
      </c>
      <c r="E712" s="94"/>
      <c r="F712" s="95" t="s">
        <v>29</v>
      </c>
      <c r="G712" s="95"/>
      <c r="H712" s="96">
        <v>42445</v>
      </c>
      <c r="I712" s="96"/>
      <c r="J712" s="96">
        <v>42445</v>
      </c>
      <c r="K712" s="96"/>
      <c r="L712" s="82" t="s">
        <v>648</v>
      </c>
      <c r="M712" s="82"/>
      <c r="N712" s="97">
        <v>300.02</v>
      </c>
      <c r="O712" s="97"/>
    </row>
    <row r="713" spans="1:15" ht="45" customHeight="1" x14ac:dyDescent="0.25">
      <c r="A713" s="9" t="s">
        <v>214</v>
      </c>
      <c r="B713" s="93" t="s">
        <v>950</v>
      </c>
      <c r="C713" s="93"/>
      <c r="D713" s="94">
        <f t="shared" si="11"/>
        <v>1</v>
      </c>
      <c r="E713" s="94"/>
      <c r="F713" s="95" t="s">
        <v>29</v>
      </c>
      <c r="G713" s="95"/>
      <c r="H713" s="96">
        <v>42445</v>
      </c>
      <c r="I713" s="96"/>
      <c r="J713" s="96">
        <v>42445</v>
      </c>
      <c r="K713" s="96"/>
      <c r="L713" s="82" t="s">
        <v>648</v>
      </c>
      <c r="M713" s="82"/>
      <c r="N713" s="97">
        <v>541</v>
      </c>
      <c r="O713" s="97"/>
    </row>
    <row r="714" spans="1:15" ht="45" customHeight="1" x14ac:dyDescent="0.25">
      <c r="A714" s="9" t="s">
        <v>214</v>
      </c>
      <c r="B714" s="93" t="s">
        <v>949</v>
      </c>
      <c r="C714" s="93"/>
      <c r="D714" s="94">
        <f t="shared" ref="D714:D777" si="12">C714+1</f>
        <v>1</v>
      </c>
      <c r="E714" s="94"/>
      <c r="F714" s="95" t="s">
        <v>29</v>
      </c>
      <c r="G714" s="95"/>
      <c r="H714" s="96">
        <v>42474</v>
      </c>
      <c r="I714" s="96"/>
      <c r="J714" s="96">
        <v>42474</v>
      </c>
      <c r="K714" s="96"/>
      <c r="L714" s="82" t="s">
        <v>648</v>
      </c>
      <c r="M714" s="82"/>
      <c r="N714" s="97">
        <v>414</v>
      </c>
      <c r="O714" s="97"/>
    </row>
    <row r="715" spans="1:15" ht="45" customHeight="1" x14ac:dyDescent="0.25">
      <c r="A715" s="9" t="s">
        <v>214</v>
      </c>
      <c r="B715" s="93" t="s">
        <v>949</v>
      </c>
      <c r="C715" s="93"/>
      <c r="D715" s="94">
        <f t="shared" si="12"/>
        <v>1</v>
      </c>
      <c r="E715" s="94"/>
      <c r="F715" s="95" t="s">
        <v>29</v>
      </c>
      <c r="G715" s="95"/>
      <c r="H715" s="96">
        <v>42467</v>
      </c>
      <c r="I715" s="96"/>
      <c r="J715" s="96">
        <v>42467</v>
      </c>
      <c r="K715" s="96"/>
      <c r="L715" s="82" t="s">
        <v>648</v>
      </c>
      <c r="M715" s="82"/>
      <c r="N715" s="97">
        <v>414</v>
      </c>
      <c r="O715" s="97"/>
    </row>
    <row r="716" spans="1:15" ht="45" customHeight="1" x14ac:dyDescent="0.25">
      <c r="A716" s="9" t="s">
        <v>214</v>
      </c>
      <c r="B716" s="93" t="s">
        <v>949</v>
      </c>
      <c r="C716" s="93"/>
      <c r="D716" s="94">
        <f t="shared" si="12"/>
        <v>1</v>
      </c>
      <c r="E716" s="94"/>
      <c r="F716" s="95" t="s">
        <v>29</v>
      </c>
      <c r="G716" s="95"/>
      <c r="H716" s="96">
        <v>42464</v>
      </c>
      <c r="I716" s="96"/>
      <c r="J716" s="96">
        <v>42464</v>
      </c>
      <c r="K716" s="96"/>
      <c r="L716" s="82" t="s">
        <v>648</v>
      </c>
      <c r="M716" s="82"/>
      <c r="N716" s="97">
        <v>414</v>
      </c>
      <c r="O716" s="97"/>
    </row>
    <row r="717" spans="1:15" ht="45" customHeight="1" x14ac:dyDescent="0.25">
      <c r="A717" s="9" t="s">
        <v>214</v>
      </c>
      <c r="B717" s="93" t="s">
        <v>949</v>
      </c>
      <c r="C717" s="93"/>
      <c r="D717" s="94">
        <f t="shared" si="12"/>
        <v>1</v>
      </c>
      <c r="E717" s="94"/>
      <c r="F717" s="95" t="s">
        <v>29</v>
      </c>
      <c r="G717" s="95"/>
      <c r="H717" s="96">
        <v>42472</v>
      </c>
      <c r="I717" s="96"/>
      <c r="J717" s="96">
        <v>42472</v>
      </c>
      <c r="K717" s="96"/>
      <c r="L717" s="82" t="s">
        <v>648</v>
      </c>
      <c r="M717" s="82"/>
      <c r="N717" s="97">
        <v>199</v>
      </c>
      <c r="O717" s="97"/>
    </row>
    <row r="718" spans="1:15" ht="45" customHeight="1" x14ac:dyDescent="0.25">
      <c r="A718" s="9" t="s">
        <v>214</v>
      </c>
      <c r="B718" s="93" t="s">
        <v>949</v>
      </c>
      <c r="C718" s="93"/>
      <c r="D718" s="94">
        <f t="shared" si="12"/>
        <v>1</v>
      </c>
      <c r="E718" s="94"/>
      <c r="F718" s="95" t="s">
        <v>29</v>
      </c>
      <c r="G718" s="95"/>
      <c r="H718" s="96">
        <v>42474</v>
      </c>
      <c r="I718" s="96"/>
      <c r="J718" s="96">
        <v>42474</v>
      </c>
      <c r="K718" s="96"/>
      <c r="L718" s="82" t="s">
        <v>648</v>
      </c>
      <c r="M718" s="82"/>
      <c r="N718" s="97">
        <v>204</v>
      </c>
      <c r="O718" s="97"/>
    </row>
    <row r="719" spans="1:15" ht="45" customHeight="1" x14ac:dyDescent="0.25">
      <c r="A719" s="9" t="s">
        <v>214</v>
      </c>
      <c r="B719" s="93" t="s">
        <v>949</v>
      </c>
      <c r="C719" s="93"/>
      <c r="D719" s="94">
        <f t="shared" si="12"/>
        <v>1</v>
      </c>
      <c r="E719" s="94"/>
      <c r="F719" s="95" t="s">
        <v>29</v>
      </c>
      <c r="G719" s="95"/>
      <c r="H719" s="96">
        <v>42467</v>
      </c>
      <c r="I719" s="96"/>
      <c r="J719" s="96">
        <v>42467</v>
      </c>
      <c r="K719" s="96"/>
      <c r="L719" s="82" t="s">
        <v>648</v>
      </c>
      <c r="M719" s="82"/>
      <c r="N719" s="97">
        <v>200</v>
      </c>
      <c r="O719" s="97"/>
    </row>
    <row r="720" spans="1:15" ht="45" customHeight="1" x14ac:dyDescent="0.25">
      <c r="A720" s="9" t="s">
        <v>214</v>
      </c>
      <c r="B720" s="93" t="s">
        <v>949</v>
      </c>
      <c r="C720" s="93"/>
      <c r="D720" s="94">
        <f t="shared" si="12"/>
        <v>1</v>
      </c>
      <c r="E720" s="94"/>
      <c r="F720" s="95" t="s">
        <v>29</v>
      </c>
      <c r="G720" s="95"/>
      <c r="H720" s="96">
        <v>42464</v>
      </c>
      <c r="I720" s="96"/>
      <c r="J720" s="96">
        <v>42464</v>
      </c>
      <c r="K720" s="96"/>
      <c r="L720" s="82" t="s">
        <v>648</v>
      </c>
      <c r="M720" s="82"/>
      <c r="N720" s="97">
        <v>136</v>
      </c>
      <c r="O720" s="97"/>
    </row>
    <row r="721" spans="1:15" ht="45" customHeight="1" x14ac:dyDescent="0.25">
      <c r="A721" s="9" t="s">
        <v>214</v>
      </c>
      <c r="B721" s="93" t="s">
        <v>14</v>
      </c>
      <c r="C721" s="93"/>
      <c r="D721" s="94">
        <f t="shared" si="12"/>
        <v>1</v>
      </c>
      <c r="E721" s="94"/>
      <c r="F721" s="95" t="s">
        <v>15</v>
      </c>
      <c r="G721" s="95"/>
      <c r="H721" s="96">
        <v>42464</v>
      </c>
      <c r="I721" s="96"/>
      <c r="J721" s="96">
        <v>42464</v>
      </c>
      <c r="K721" s="96"/>
      <c r="L721" s="82" t="s">
        <v>648</v>
      </c>
      <c r="M721" s="82"/>
      <c r="N721" s="97">
        <v>900</v>
      </c>
      <c r="O721" s="97"/>
    </row>
    <row r="722" spans="1:15" ht="45" customHeight="1" x14ac:dyDescent="0.25">
      <c r="A722" s="9" t="s">
        <v>214</v>
      </c>
      <c r="B722" s="93" t="s">
        <v>14</v>
      </c>
      <c r="C722" s="93"/>
      <c r="D722" s="94">
        <f t="shared" si="12"/>
        <v>1</v>
      </c>
      <c r="E722" s="94"/>
      <c r="F722" s="95" t="s">
        <v>15</v>
      </c>
      <c r="G722" s="95"/>
      <c r="H722" s="96">
        <v>42404</v>
      </c>
      <c r="I722" s="96"/>
      <c r="J722" s="96">
        <v>42404</v>
      </c>
      <c r="K722" s="96"/>
      <c r="L722" s="82" t="s">
        <v>648</v>
      </c>
      <c r="M722" s="82"/>
      <c r="N722" s="97">
        <v>3428.83</v>
      </c>
      <c r="O722" s="97"/>
    </row>
    <row r="723" spans="1:15" ht="45" customHeight="1" x14ac:dyDescent="0.25">
      <c r="A723" s="9" t="s">
        <v>214</v>
      </c>
      <c r="B723" s="93" t="s">
        <v>951</v>
      </c>
      <c r="C723" s="93"/>
      <c r="D723" s="94">
        <f t="shared" si="12"/>
        <v>1</v>
      </c>
      <c r="E723" s="94"/>
      <c r="F723" s="95" t="s">
        <v>29</v>
      </c>
      <c r="G723" s="95"/>
      <c r="H723" s="96">
        <v>42468</v>
      </c>
      <c r="I723" s="96"/>
      <c r="J723" s="96">
        <v>42468</v>
      </c>
      <c r="K723" s="96"/>
      <c r="L723" s="82" t="s">
        <v>648</v>
      </c>
      <c r="M723" s="82"/>
      <c r="N723" s="97">
        <v>203</v>
      </c>
      <c r="O723" s="97"/>
    </row>
    <row r="724" spans="1:15" ht="45" customHeight="1" x14ac:dyDescent="0.25">
      <c r="A724" s="9" t="s">
        <v>214</v>
      </c>
      <c r="B724" s="93" t="s">
        <v>952</v>
      </c>
      <c r="C724" s="93"/>
      <c r="D724" s="94">
        <f t="shared" si="12"/>
        <v>1</v>
      </c>
      <c r="E724" s="94"/>
      <c r="F724" s="95" t="s">
        <v>29</v>
      </c>
      <c r="G724" s="95"/>
      <c r="H724" s="96">
        <v>42487</v>
      </c>
      <c r="I724" s="96"/>
      <c r="J724" s="96">
        <v>42487</v>
      </c>
      <c r="K724" s="96"/>
      <c r="L724" s="82" t="s">
        <v>648</v>
      </c>
      <c r="M724" s="82"/>
      <c r="N724" s="97">
        <v>348.12</v>
      </c>
      <c r="O724" s="97"/>
    </row>
    <row r="725" spans="1:15" ht="45" customHeight="1" x14ac:dyDescent="0.25">
      <c r="A725" s="9" t="s">
        <v>214</v>
      </c>
      <c r="B725" s="93" t="s">
        <v>951</v>
      </c>
      <c r="C725" s="93"/>
      <c r="D725" s="94">
        <f t="shared" si="12"/>
        <v>1</v>
      </c>
      <c r="E725" s="94"/>
      <c r="F725" s="95" t="s">
        <v>29</v>
      </c>
      <c r="G725" s="95"/>
      <c r="H725" s="96">
        <v>42485</v>
      </c>
      <c r="I725" s="96"/>
      <c r="J725" s="96">
        <v>42485</v>
      </c>
      <c r="K725" s="96"/>
      <c r="L725" s="82" t="s">
        <v>648</v>
      </c>
      <c r="M725" s="82"/>
      <c r="N725" s="97">
        <v>410</v>
      </c>
      <c r="O725" s="97"/>
    </row>
    <row r="726" spans="1:15" ht="45" customHeight="1" x14ac:dyDescent="0.25">
      <c r="A726" s="9" t="s">
        <v>214</v>
      </c>
      <c r="B726" s="93" t="s">
        <v>952</v>
      </c>
      <c r="C726" s="93"/>
      <c r="D726" s="94">
        <f t="shared" si="12"/>
        <v>1</v>
      </c>
      <c r="E726" s="94"/>
      <c r="F726" s="95" t="s">
        <v>29</v>
      </c>
      <c r="G726" s="95"/>
      <c r="H726" s="96">
        <v>42494</v>
      </c>
      <c r="I726" s="96"/>
      <c r="J726" s="96">
        <v>42494</v>
      </c>
      <c r="K726" s="96"/>
      <c r="L726" s="82" t="s">
        <v>648</v>
      </c>
      <c r="M726" s="82"/>
      <c r="N726" s="97">
        <v>414</v>
      </c>
      <c r="O726" s="97"/>
    </row>
    <row r="727" spans="1:15" ht="45" customHeight="1" x14ac:dyDescent="0.25">
      <c r="A727" s="9" t="s">
        <v>214</v>
      </c>
      <c r="B727" s="93" t="s">
        <v>952</v>
      </c>
      <c r="C727" s="93"/>
      <c r="D727" s="94">
        <f t="shared" si="12"/>
        <v>1</v>
      </c>
      <c r="E727" s="94"/>
      <c r="F727" s="95" t="s">
        <v>29</v>
      </c>
      <c r="G727" s="95"/>
      <c r="H727" s="96">
        <v>42489</v>
      </c>
      <c r="I727" s="96"/>
      <c r="J727" s="96">
        <v>42489</v>
      </c>
      <c r="K727" s="96"/>
      <c r="L727" s="82" t="s">
        <v>648</v>
      </c>
      <c r="M727" s="82"/>
      <c r="N727" s="97">
        <v>345.08</v>
      </c>
      <c r="O727" s="97"/>
    </row>
    <row r="728" spans="1:15" ht="45" customHeight="1" x14ac:dyDescent="0.25">
      <c r="A728" s="9" t="s">
        <v>214</v>
      </c>
      <c r="B728" s="93" t="s">
        <v>953</v>
      </c>
      <c r="C728" s="93"/>
      <c r="D728" s="94">
        <f t="shared" si="12"/>
        <v>1</v>
      </c>
      <c r="E728" s="94"/>
      <c r="F728" s="95" t="s">
        <v>29</v>
      </c>
      <c r="G728" s="95"/>
      <c r="H728" s="96">
        <v>42489</v>
      </c>
      <c r="I728" s="96"/>
      <c r="J728" s="96">
        <v>42486</v>
      </c>
      <c r="K728" s="96"/>
      <c r="L728" s="82" t="s">
        <v>648</v>
      </c>
      <c r="M728" s="82"/>
      <c r="N728" s="97">
        <v>350.02</v>
      </c>
      <c r="O728" s="97"/>
    </row>
    <row r="729" spans="1:15" ht="45" customHeight="1" x14ac:dyDescent="0.25">
      <c r="A729" s="9" t="s">
        <v>214</v>
      </c>
      <c r="B729" s="93" t="s">
        <v>949</v>
      </c>
      <c r="C729" s="93"/>
      <c r="D729" s="94">
        <f t="shared" si="12"/>
        <v>1</v>
      </c>
      <c r="E729" s="94"/>
      <c r="F729" s="95" t="s">
        <v>29</v>
      </c>
      <c r="G729" s="95"/>
      <c r="H729" s="96">
        <v>42482</v>
      </c>
      <c r="I729" s="96"/>
      <c r="J729" s="96">
        <v>42482</v>
      </c>
      <c r="K729" s="96"/>
      <c r="L729" s="82" t="s">
        <v>648</v>
      </c>
      <c r="M729" s="82"/>
      <c r="N729" s="97">
        <v>278</v>
      </c>
      <c r="O729" s="97"/>
    </row>
    <row r="730" spans="1:15" ht="45" customHeight="1" x14ac:dyDescent="0.25">
      <c r="A730" s="9" t="s">
        <v>214</v>
      </c>
      <c r="B730" s="93" t="s">
        <v>949</v>
      </c>
      <c r="C730" s="93"/>
      <c r="D730" s="94">
        <f t="shared" si="12"/>
        <v>1</v>
      </c>
      <c r="E730" s="94"/>
      <c r="F730" s="95" t="s">
        <v>29</v>
      </c>
      <c r="G730" s="95"/>
      <c r="H730" s="96">
        <v>42486</v>
      </c>
      <c r="I730" s="96"/>
      <c r="J730" s="96">
        <v>42486</v>
      </c>
      <c r="K730" s="96"/>
      <c r="L730" s="82" t="s">
        <v>648</v>
      </c>
      <c r="M730" s="82"/>
      <c r="N730" s="97">
        <v>406</v>
      </c>
      <c r="O730" s="97"/>
    </row>
    <row r="731" spans="1:15" ht="45" customHeight="1" x14ac:dyDescent="0.25">
      <c r="A731" s="9" t="s">
        <v>214</v>
      </c>
      <c r="B731" s="93" t="s">
        <v>949</v>
      </c>
      <c r="C731" s="93"/>
      <c r="D731" s="94">
        <f t="shared" si="12"/>
        <v>1</v>
      </c>
      <c r="E731" s="94"/>
      <c r="F731" s="95" t="s">
        <v>29</v>
      </c>
      <c r="G731" s="95"/>
      <c r="H731" s="96">
        <v>42493</v>
      </c>
      <c r="I731" s="96"/>
      <c r="J731" s="96">
        <v>42493</v>
      </c>
      <c r="K731" s="96"/>
      <c r="L731" s="82" t="s">
        <v>648</v>
      </c>
      <c r="M731" s="82"/>
      <c r="N731" s="97">
        <v>406</v>
      </c>
      <c r="O731" s="97"/>
    </row>
    <row r="732" spans="1:15" ht="45" customHeight="1" x14ac:dyDescent="0.25">
      <c r="A732" s="9" t="s">
        <v>214</v>
      </c>
      <c r="B732" s="93" t="s">
        <v>949</v>
      </c>
      <c r="C732" s="93"/>
      <c r="D732" s="94">
        <f t="shared" si="12"/>
        <v>1</v>
      </c>
      <c r="E732" s="94"/>
      <c r="F732" s="95" t="s">
        <v>29</v>
      </c>
      <c r="G732" s="95"/>
      <c r="H732" s="96">
        <v>42496</v>
      </c>
      <c r="I732" s="96"/>
      <c r="J732" s="96">
        <v>42496</v>
      </c>
      <c r="K732" s="96"/>
      <c r="L732" s="82" t="s">
        <v>648</v>
      </c>
      <c r="M732" s="82"/>
      <c r="N732" s="97">
        <v>406</v>
      </c>
      <c r="O732" s="97"/>
    </row>
    <row r="733" spans="1:15" ht="45" customHeight="1" x14ac:dyDescent="0.25">
      <c r="A733" s="9" t="s">
        <v>214</v>
      </c>
      <c r="B733" s="93" t="s">
        <v>954</v>
      </c>
      <c r="C733" s="93"/>
      <c r="D733" s="94">
        <f t="shared" si="12"/>
        <v>1</v>
      </c>
      <c r="E733" s="94"/>
      <c r="F733" s="95" t="s">
        <v>29</v>
      </c>
      <c r="G733" s="95"/>
      <c r="H733" s="96">
        <v>42489</v>
      </c>
      <c r="I733" s="96"/>
      <c r="J733" s="96">
        <v>42489</v>
      </c>
      <c r="K733" s="96"/>
      <c r="L733" s="82" t="s">
        <v>648</v>
      </c>
      <c r="M733" s="82"/>
      <c r="N733" s="97">
        <v>128</v>
      </c>
      <c r="O733" s="97"/>
    </row>
    <row r="734" spans="1:15" ht="45" customHeight="1" x14ac:dyDescent="0.25">
      <c r="A734" s="9" t="s">
        <v>214</v>
      </c>
      <c r="B734" s="93" t="s">
        <v>952</v>
      </c>
      <c r="C734" s="93"/>
      <c r="D734" s="94">
        <f t="shared" si="12"/>
        <v>1</v>
      </c>
      <c r="E734" s="94"/>
      <c r="F734" s="95" t="s">
        <v>29</v>
      </c>
      <c r="G734" s="95"/>
      <c r="H734" s="96">
        <v>42487</v>
      </c>
      <c r="I734" s="96"/>
      <c r="J734" s="96">
        <v>42487</v>
      </c>
      <c r="K734" s="96"/>
      <c r="L734" s="82" t="s">
        <v>648</v>
      </c>
      <c r="M734" s="82"/>
      <c r="N734" s="97">
        <v>193.9</v>
      </c>
      <c r="O734" s="97"/>
    </row>
    <row r="735" spans="1:15" ht="45" customHeight="1" x14ac:dyDescent="0.25">
      <c r="A735" s="9" t="s">
        <v>214</v>
      </c>
      <c r="B735" s="93" t="s">
        <v>951</v>
      </c>
      <c r="C735" s="93"/>
      <c r="D735" s="94">
        <f t="shared" si="12"/>
        <v>1</v>
      </c>
      <c r="E735" s="94"/>
      <c r="F735" s="95" t="s">
        <v>29</v>
      </c>
      <c r="G735" s="95"/>
      <c r="H735" s="96">
        <v>42485</v>
      </c>
      <c r="I735" s="96"/>
      <c r="J735" s="96">
        <v>42485</v>
      </c>
      <c r="K735" s="96"/>
      <c r="L735" s="82" t="s">
        <v>648</v>
      </c>
      <c r="M735" s="82"/>
      <c r="N735" s="97">
        <v>165</v>
      </c>
      <c r="O735" s="97"/>
    </row>
    <row r="736" spans="1:15" ht="45" customHeight="1" x14ac:dyDescent="0.25">
      <c r="A736" s="9" t="s">
        <v>214</v>
      </c>
      <c r="B736" s="93" t="s">
        <v>952</v>
      </c>
      <c r="C736" s="93"/>
      <c r="D736" s="94">
        <f t="shared" si="12"/>
        <v>1</v>
      </c>
      <c r="E736" s="94"/>
      <c r="F736" s="95" t="s">
        <v>29</v>
      </c>
      <c r="G736" s="95"/>
      <c r="H736" s="96">
        <v>42494</v>
      </c>
      <c r="I736" s="96"/>
      <c r="J736" s="96">
        <v>42494</v>
      </c>
      <c r="K736" s="96"/>
      <c r="L736" s="82" t="s">
        <v>648</v>
      </c>
      <c r="M736" s="82"/>
      <c r="N736" s="97">
        <v>169</v>
      </c>
      <c r="O736" s="97"/>
    </row>
    <row r="737" spans="1:15" ht="45" customHeight="1" x14ac:dyDescent="0.25">
      <c r="A737" s="9" t="s">
        <v>214</v>
      </c>
      <c r="B737" s="93" t="s">
        <v>952</v>
      </c>
      <c r="C737" s="93"/>
      <c r="D737" s="94">
        <f t="shared" si="12"/>
        <v>1</v>
      </c>
      <c r="E737" s="94"/>
      <c r="F737" s="95" t="s">
        <v>29</v>
      </c>
      <c r="G737" s="95"/>
      <c r="H737" s="96">
        <v>42489</v>
      </c>
      <c r="I737" s="96"/>
      <c r="J737" s="96">
        <v>42489</v>
      </c>
      <c r="K737" s="96"/>
      <c r="L737" s="82" t="s">
        <v>648</v>
      </c>
      <c r="M737" s="82"/>
      <c r="N737" s="97">
        <v>220</v>
      </c>
      <c r="O737" s="97"/>
    </row>
    <row r="738" spans="1:15" ht="45" customHeight="1" x14ac:dyDescent="0.25">
      <c r="A738" s="9" t="s">
        <v>214</v>
      </c>
      <c r="B738" s="93" t="s">
        <v>949</v>
      </c>
      <c r="C738" s="93"/>
      <c r="D738" s="94">
        <f t="shared" si="12"/>
        <v>1</v>
      </c>
      <c r="E738" s="94"/>
      <c r="F738" s="95" t="s">
        <v>29</v>
      </c>
      <c r="G738" s="95"/>
      <c r="H738" s="96">
        <v>42482</v>
      </c>
      <c r="I738" s="96"/>
      <c r="J738" s="96">
        <v>42482</v>
      </c>
      <c r="K738" s="96"/>
      <c r="L738" s="82" t="s">
        <v>648</v>
      </c>
      <c r="M738" s="82"/>
      <c r="N738" s="97">
        <v>220</v>
      </c>
      <c r="O738" s="97"/>
    </row>
    <row r="739" spans="1:15" ht="45" customHeight="1" x14ac:dyDescent="0.25">
      <c r="A739" s="9" t="s">
        <v>214</v>
      </c>
      <c r="B739" s="93" t="s">
        <v>949</v>
      </c>
      <c r="C739" s="93"/>
      <c r="D739" s="94">
        <f t="shared" si="12"/>
        <v>1</v>
      </c>
      <c r="E739" s="94"/>
      <c r="F739" s="95" t="s">
        <v>29</v>
      </c>
      <c r="G739" s="95"/>
      <c r="H739" s="96">
        <v>42486</v>
      </c>
      <c r="I739" s="96"/>
      <c r="J739" s="96">
        <v>42486</v>
      </c>
      <c r="K739" s="96"/>
      <c r="L739" s="82" t="s">
        <v>648</v>
      </c>
      <c r="M739" s="82"/>
      <c r="N739" s="97">
        <v>220</v>
      </c>
      <c r="O739" s="97"/>
    </row>
    <row r="740" spans="1:15" ht="45" customHeight="1" x14ac:dyDescent="0.25">
      <c r="A740" s="9" t="s">
        <v>214</v>
      </c>
      <c r="B740" s="93" t="s">
        <v>949</v>
      </c>
      <c r="C740" s="93"/>
      <c r="D740" s="94">
        <f t="shared" si="12"/>
        <v>1</v>
      </c>
      <c r="E740" s="94"/>
      <c r="F740" s="95" t="s">
        <v>29</v>
      </c>
      <c r="G740" s="95"/>
      <c r="H740" s="96">
        <v>42493</v>
      </c>
      <c r="I740" s="96"/>
      <c r="J740" s="96">
        <v>42493</v>
      </c>
      <c r="K740" s="96"/>
      <c r="L740" s="82" t="s">
        <v>648</v>
      </c>
      <c r="M740" s="82"/>
      <c r="N740" s="97">
        <v>119</v>
      </c>
      <c r="O740" s="97"/>
    </row>
    <row r="741" spans="1:15" ht="45" customHeight="1" x14ac:dyDescent="0.25">
      <c r="A741" s="9" t="s">
        <v>214</v>
      </c>
      <c r="B741" s="93" t="s">
        <v>949</v>
      </c>
      <c r="C741" s="93"/>
      <c r="D741" s="94">
        <f t="shared" si="12"/>
        <v>1</v>
      </c>
      <c r="E741" s="94"/>
      <c r="F741" s="95" t="s">
        <v>29</v>
      </c>
      <c r="G741" s="95"/>
      <c r="H741" s="96">
        <v>42496</v>
      </c>
      <c r="I741" s="96"/>
      <c r="J741" s="96">
        <v>42496</v>
      </c>
      <c r="K741" s="96"/>
      <c r="L741" s="82" t="s">
        <v>648</v>
      </c>
      <c r="M741" s="82"/>
      <c r="N741" s="97">
        <v>134</v>
      </c>
      <c r="O741" s="97"/>
    </row>
    <row r="742" spans="1:15" ht="45" customHeight="1" x14ac:dyDescent="0.25">
      <c r="A742" s="9" t="s">
        <v>214</v>
      </c>
      <c r="B742" s="93" t="s">
        <v>954</v>
      </c>
      <c r="C742" s="93"/>
      <c r="D742" s="94">
        <f t="shared" si="12"/>
        <v>1</v>
      </c>
      <c r="E742" s="94"/>
      <c r="F742" s="95" t="s">
        <v>29</v>
      </c>
      <c r="G742" s="95"/>
      <c r="H742" s="96">
        <v>42489</v>
      </c>
      <c r="I742" s="96"/>
      <c r="J742" s="96">
        <v>42489</v>
      </c>
      <c r="K742" s="96"/>
      <c r="L742" s="82" t="s">
        <v>648</v>
      </c>
      <c r="M742" s="82"/>
      <c r="N742" s="97">
        <v>80</v>
      </c>
      <c r="O742" s="97"/>
    </row>
    <row r="743" spans="1:15" ht="45" customHeight="1" x14ac:dyDescent="0.25">
      <c r="A743" s="9" t="s">
        <v>214</v>
      </c>
      <c r="B743" s="93" t="s">
        <v>14</v>
      </c>
      <c r="C743" s="93"/>
      <c r="D743" s="94">
        <f t="shared" si="12"/>
        <v>1</v>
      </c>
      <c r="E743" s="94"/>
      <c r="F743" s="95" t="s">
        <v>15</v>
      </c>
      <c r="G743" s="95"/>
      <c r="H743" s="96">
        <v>42489</v>
      </c>
      <c r="I743" s="96"/>
      <c r="J743" s="96">
        <v>42489</v>
      </c>
      <c r="K743" s="96"/>
      <c r="L743" s="82" t="s">
        <v>648</v>
      </c>
      <c r="M743" s="82"/>
      <c r="N743" s="97">
        <v>100</v>
      </c>
      <c r="O743" s="97"/>
    </row>
    <row r="744" spans="1:15" ht="45" customHeight="1" x14ac:dyDescent="0.25">
      <c r="A744" s="9" t="s">
        <v>214</v>
      </c>
      <c r="B744" s="93" t="s">
        <v>955</v>
      </c>
      <c r="C744" s="93"/>
      <c r="D744" s="94">
        <f t="shared" si="12"/>
        <v>1</v>
      </c>
      <c r="E744" s="94"/>
      <c r="F744" s="95" t="s">
        <v>29</v>
      </c>
      <c r="G744" s="95"/>
      <c r="H744" s="96">
        <v>42479</v>
      </c>
      <c r="I744" s="96"/>
      <c r="J744" s="96">
        <v>42479</v>
      </c>
      <c r="K744" s="96"/>
      <c r="L744" s="82" t="s">
        <v>648</v>
      </c>
      <c r="M744" s="82"/>
      <c r="N744" s="97">
        <v>464</v>
      </c>
      <c r="O744" s="97"/>
    </row>
    <row r="745" spans="1:15" ht="45" customHeight="1" x14ac:dyDescent="0.25">
      <c r="A745" s="9" t="s">
        <v>214</v>
      </c>
      <c r="B745" s="93" t="s">
        <v>955</v>
      </c>
      <c r="C745" s="93"/>
      <c r="D745" s="94">
        <f t="shared" si="12"/>
        <v>1</v>
      </c>
      <c r="E745" s="94"/>
      <c r="F745" s="95" t="s">
        <v>29</v>
      </c>
      <c r="G745" s="95"/>
      <c r="H745" s="96">
        <v>42479</v>
      </c>
      <c r="I745" s="96"/>
      <c r="J745" s="96">
        <v>42479</v>
      </c>
      <c r="K745" s="96"/>
      <c r="L745" s="82" t="s">
        <v>648</v>
      </c>
      <c r="M745" s="82"/>
      <c r="N745" s="97">
        <v>220</v>
      </c>
      <c r="O745" s="97"/>
    </row>
    <row r="746" spans="1:15" ht="45" customHeight="1" x14ac:dyDescent="0.25">
      <c r="A746" s="9" t="s">
        <v>214</v>
      </c>
      <c r="B746" s="93" t="s">
        <v>14</v>
      </c>
      <c r="C746" s="93"/>
      <c r="D746" s="94">
        <f t="shared" si="12"/>
        <v>1</v>
      </c>
      <c r="E746" s="94"/>
      <c r="F746" s="95" t="s">
        <v>15</v>
      </c>
      <c r="G746" s="95"/>
      <c r="H746" s="96">
        <v>42479</v>
      </c>
      <c r="I746" s="96"/>
      <c r="J746" s="96">
        <v>42479</v>
      </c>
      <c r="K746" s="96"/>
      <c r="L746" s="82" t="s">
        <v>648</v>
      </c>
      <c r="M746" s="82"/>
      <c r="N746" s="97">
        <v>1280</v>
      </c>
      <c r="O746" s="97"/>
    </row>
    <row r="747" spans="1:15" ht="45" customHeight="1" x14ac:dyDescent="0.25">
      <c r="A747" s="9" t="s">
        <v>214</v>
      </c>
      <c r="B747" s="93" t="s">
        <v>14</v>
      </c>
      <c r="C747" s="93"/>
      <c r="D747" s="94">
        <f t="shared" si="12"/>
        <v>1</v>
      </c>
      <c r="E747" s="94"/>
      <c r="F747" s="95" t="s">
        <v>15</v>
      </c>
      <c r="G747" s="95"/>
      <c r="H747" s="96">
        <v>42552</v>
      </c>
      <c r="I747" s="96"/>
      <c r="J747" s="96">
        <v>42552</v>
      </c>
      <c r="K747" s="96"/>
      <c r="L747" s="82" t="s">
        <v>648</v>
      </c>
      <c r="M747" s="82"/>
      <c r="N747" s="97">
        <v>3375</v>
      </c>
      <c r="O747" s="97"/>
    </row>
    <row r="748" spans="1:15" ht="45" customHeight="1" x14ac:dyDescent="0.25">
      <c r="A748" s="9" t="s">
        <v>214</v>
      </c>
      <c r="B748" s="93" t="s">
        <v>956</v>
      </c>
      <c r="C748" s="93"/>
      <c r="D748" s="94">
        <f t="shared" si="12"/>
        <v>1</v>
      </c>
      <c r="E748" s="94"/>
      <c r="F748" s="95" t="s">
        <v>29</v>
      </c>
      <c r="G748" s="95"/>
      <c r="H748" s="96">
        <v>42516</v>
      </c>
      <c r="I748" s="96"/>
      <c r="J748" s="96">
        <v>42516</v>
      </c>
      <c r="K748" s="96"/>
      <c r="L748" s="82" t="s">
        <v>648</v>
      </c>
      <c r="M748" s="82"/>
      <c r="N748" s="97">
        <v>406</v>
      </c>
      <c r="O748" s="97"/>
    </row>
    <row r="749" spans="1:15" ht="45" customHeight="1" x14ac:dyDescent="0.25">
      <c r="A749" s="9" t="s">
        <v>214</v>
      </c>
      <c r="B749" s="93" t="s">
        <v>957</v>
      </c>
      <c r="C749" s="93"/>
      <c r="D749" s="94">
        <f t="shared" si="12"/>
        <v>1</v>
      </c>
      <c r="E749" s="94"/>
      <c r="F749" s="95" t="s">
        <v>29</v>
      </c>
      <c r="G749" s="95"/>
      <c r="H749" s="96">
        <v>42506</v>
      </c>
      <c r="I749" s="96"/>
      <c r="J749" s="96">
        <v>42509</v>
      </c>
      <c r="K749" s="96"/>
      <c r="L749" s="82" t="s">
        <v>648</v>
      </c>
      <c r="M749" s="82"/>
      <c r="N749" s="97">
        <v>406</v>
      </c>
      <c r="O749" s="97"/>
    </row>
    <row r="750" spans="1:15" ht="45" customHeight="1" x14ac:dyDescent="0.25">
      <c r="A750" s="9" t="s">
        <v>214</v>
      </c>
      <c r="B750" s="93" t="s">
        <v>958</v>
      </c>
      <c r="C750" s="93"/>
      <c r="D750" s="94">
        <f t="shared" si="12"/>
        <v>1</v>
      </c>
      <c r="E750" s="94"/>
      <c r="F750" s="95" t="s">
        <v>29</v>
      </c>
      <c r="G750" s="95"/>
      <c r="H750" s="96">
        <v>42509</v>
      </c>
      <c r="I750" s="96"/>
      <c r="J750" s="96">
        <v>42509</v>
      </c>
      <c r="K750" s="96"/>
      <c r="L750" s="82" t="s">
        <v>648</v>
      </c>
      <c r="M750" s="82"/>
      <c r="N750" s="97">
        <v>203</v>
      </c>
      <c r="O750" s="97"/>
    </row>
    <row r="751" spans="1:15" ht="45" customHeight="1" x14ac:dyDescent="0.25">
      <c r="A751" s="9" t="s">
        <v>214</v>
      </c>
      <c r="B751" s="93" t="s">
        <v>959</v>
      </c>
      <c r="C751" s="93"/>
      <c r="D751" s="94">
        <f t="shared" si="12"/>
        <v>1</v>
      </c>
      <c r="E751" s="94"/>
      <c r="F751" s="95" t="s">
        <v>29</v>
      </c>
      <c r="G751" s="95"/>
      <c r="H751" s="96">
        <v>42517</v>
      </c>
      <c r="I751" s="96"/>
      <c r="J751" s="96">
        <v>42517</v>
      </c>
      <c r="K751" s="96"/>
      <c r="L751" s="82" t="s">
        <v>648</v>
      </c>
      <c r="M751" s="82"/>
      <c r="N751" s="97">
        <v>414</v>
      </c>
      <c r="O751" s="97"/>
    </row>
    <row r="752" spans="1:15" ht="45" customHeight="1" x14ac:dyDescent="0.25">
      <c r="A752" s="9" t="s">
        <v>214</v>
      </c>
      <c r="B752" s="93" t="s">
        <v>959</v>
      </c>
      <c r="C752" s="93"/>
      <c r="D752" s="94">
        <f t="shared" si="12"/>
        <v>1</v>
      </c>
      <c r="E752" s="94"/>
      <c r="F752" s="95" t="s">
        <v>29</v>
      </c>
      <c r="G752" s="95"/>
      <c r="H752" s="96">
        <v>42513</v>
      </c>
      <c r="I752" s="96"/>
      <c r="J752" s="96">
        <v>42513</v>
      </c>
      <c r="K752" s="96"/>
      <c r="L752" s="82" t="s">
        <v>648</v>
      </c>
      <c r="M752" s="82"/>
      <c r="N752" s="97">
        <v>406</v>
      </c>
      <c r="O752" s="97"/>
    </row>
    <row r="753" spans="1:15" ht="45" customHeight="1" x14ac:dyDescent="0.25">
      <c r="A753" s="9" t="s">
        <v>214</v>
      </c>
      <c r="B753" s="93" t="s">
        <v>949</v>
      </c>
      <c r="C753" s="93"/>
      <c r="D753" s="94">
        <f t="shared" si="12"/>
        <v>1</v>
      </c>
      <c r="E753" s="94"/>
      <c r="F753" s="95" t="s">
        <v>29</v>
      </c>
      <c r="G753" s="95"/>
      <c r="H753" s="96">
        <v>42514</v>
      </c>
      <c r="I753" s="96"/>
      <c r="J753" s="96">
        <v>42514</v>
      </c>
      <c r="K753" s="96"/>
      <c r="L753" s="82" t="s">
        <v>648</v>
      </c>
      <c r="M753" s="82"/>
      <c r="N753" s="97">
        <v>406</v>
      </c>
      <c r="O753" s="97"/>
    </row>
    <row r="754" spans="1:15" ht="45" customHeight="1" x14ac:dyDescent="0.25">
      <c r="A754" s="9" t="s">
        <v>214</v>
      </c>
      <c r="B754" s="93" t="s">
        <v>949</v>
      </c>
      <c r="C754" s="93"/>
      <c r="D754" s="94">
        <f t="shared" si="12"/>
        <v>1</v>
      </c>
      <c r="E754" s="94"/>
      <c r="F754" s="95" t="s">
        <v>29</v>
      </c>
      <c r="G754" s="95"/>
      <c r="H754" s="96">
        <v>42530</v>
      </c>
      <c r="I754" s="96"/>
      <c r="J754" s="96">
        <v>42530</v>
      </c>
      <c r="K754" s="96"/>
      <c r="L754" s="82" t="s">
        <v>648</v>
      </c>
      <c r="M754" s="82"/>
      <c r="N754" s="97">
        <v>414</v>
      </c>
      <c r="O754" s="97"/>
    </row>
    <row r="755" spans="1:15" ht="45" customHeight="1" x14ac:dyDescent="0.25">
      <c r="A755" s="9" t="s">
        <v>214</v>
      </c>
      <c r="B755" s="93" t="s">
        <v>949</v>
      </c>
      <c r="C755" s="93"/>
      <c r="D755" s="94">
        <f t="shared" si="12"/>
        <v>1</v>
      </c>
      <c r="E755" s="94"/>
      <c r="F755" s="95" t="s">
        <v>29</v>
      </c>
      <c r="G755" s="95"/>
      <c r="H755" s="96">
        <v>42510</v>
      </c>
      <c r="I755" s="96"/>
      <c r="J755" s="96">
        <v>42510</v>
      </c>
      <c r="K755" s="96"/>
      <c r="L755" s="82" t="s">
        <v>648</v>
      </c>
      <c r="M755" s="82"/>
      <c r="N755" s="97">
        <v>414</v>
      </c>
      <c r="O755" s="97"/>
    </row>
    <row r="756" spans="1:15" ht="45" customHeight="1" x14ac:dyDescent="0.25">
      <c r="A756" s="9" t="s">
        <v>214</v>
      </c>
      <c r="B756" s="93" t="s">
        <v>949</v>
      </c>
      <c r="C756" s="93"/>
      <c r="D756" s="94">
        <f t="shared" si="12"/>
        <v>1</v>
      </c>
      <c r="E756" s="94"/>
      <c r="F756" s="95" t="s">
        <v>29</v>
      </c>
      <c r="G756" s="95"/>
      <c r="H756" s="96">
        <v>42507</v>
      </c>
      <c r="I756" s="96"/>
      <c r="J756" s="96">
        <v>42507</v>
      </c>
      <c r="K756" s="96"/>
      <c r="L756" s="82" t="s">
        <v>648</v>
      </c>
      <c r="M756" s="82"/>
      <c r="N756" s="97">
        <v>414</v>
      </c>
      <c r="O756" s="97"/>
    </row>
    <row r="757" spans="1:15" ht="45" customHeight="1" x14ac:dyDescent="0.25">
      <c r="A757" s="9" t="s">
        <v>214</v>
      </c>
      <c r="B757" s="93" t="s">
        <v>949</v>
      </c>
      <c r="C757" s="93"/>
      <c r="D757" s="94">
        <f t="shared" si="12"/>
        <v>1</v>
      </c>
      <c r="E757" s="94"/>
      <c r="F757" s="95" t="s">
        <v>29</v>
      </c>
      <c r="G757" s="95"/>
      <c r="H757" s="96">
        <v>42516</v>
      </c>
      <c r="I757" s="96"/>
      <c r="J757" s="96">
        <v>42516</v>
      </c>
      <c r="K757" s="96"/>
      <c r="L757" s="82" t="s">
        <v>648</v>
      </c>
      <c r="M757" s="82"/>
      <c r="N757" s="97">
        <v>414</v>
      </c>
      <c r="O757" s="97"/>
    </row>
    <row r="758" spans="1:15" ht="45" customHeight="1" x14ac:dyDescent="0.25">
      <c r="A758" s="9" t="s">
        <v>214</v>
      </c>
      <c r="B758" s="93" t="s">
        <v>949</v>
      </c>
      <c r="C758" s="93"/>
      <c r="D758" s="94">
        <f t="shared" si="12"/>
        <v>1</v>
      </c>
      <c r="E758" s="94"/>
      <c r="F758" s="95" t="s">
        <v>29</v>
      </c>
      <c r="G758" s="95"/>
      <c r="H758" s="96">
        <v>42523</v>
      </c>
      <c r="I758" s="96"/>
      <c r="J758" s="96">
        <v>42523</v>
      </c>
      <c r="K758" s="96"/>
      <c r="L758" s="82" t="s">
        <v>648</v>
      </c>
      <c r="M758" s="82"/>
      <c r="N758" s="97">
        <v>414</v>
      </c>
      <c r="O758" s="97"/>
    </row>
    <row r="759" spans="1:15" ht="45" customHeight="1" x14ac:dyDescent="0.25">
      <c r="A759" s="9" t="s">
        <v>214</v>
      </c>
      <c r="B759" s="93" t="s">
        <v>956</v>
      </c>
      <c r="C759" s="93"/>
      <c r="D759" s="94">
        <f t="shared" si="12"/>
        <v>1</v>
      </c>
      <c r="E759" s="94"/>
      <c r="F759" s="95" t="s">
        <v>29</v>
      </c>
      <c r="G759" s="95"/>
      <c r="H759" s="96">
        <v>42516</v>
      </c>
      <c r="I759" s="96"/>
      <c r="J759" s="96">
        <v>42516</v>
      </c>
      <c r="K759" s="96"/>
      <c r="L759" s="82" t="s">
        <v>648</v>
      </c>
      <c r="M759" s="82"/>
      <c r="N759" s="97">
        <v>134</v>
      </c>
      <c r="O759" s="97"/>
    </row>
    <row r="760" spans="1:15" ht="45" customHeight="1" x14ac:dyDescent="0.25">
      <c r="A760" s="9" t="s">
        <v>214</v>
      </c>
      <c r="B760" s="93" t="s">
        <v>957</v>
      </c>
      <c r="C760" s="93"/>
      <c r="D760" s="94">
        <f t="shared" si="12"/>
        <v>1</v>
      </c>
      <c r="E760" s="94"/>
      <c r="F760" s="95" t="s">
        <v>29</v>
      </c>
      <c r="G760" s="95"/>
      <c r="H760" s="96">
        <v>42506</v>
      </c>
      <c r="I760" s="96"/>
      <c r="J760" s="96">
        <v>42509</v>
      </c>
      <c r="K760" s="96"/>
      <c r="L760" s="82" t="s">
        <v>648</v>
      </c>
      <c r="M760" s="82"/>
      <c r="N760" s="97">
        <v>220</v>
      </c>
      <c r="O760" s="97"/>
    </row>
    <row r="761" spans="1:15" ht="45" customHeight="1" x14ac:dyDescent="0.25">
      <c r="A761" s="9" t="s">
        <v>214</v>
      </c>
      <c r="B761" s="93" t="s">
        <v>958</v>
      </c>
      <c r="C761" s="93"/>
      <c r="D761" s="94">
        <f t="shared" si="12"/>
        <v>1</v>
      </c>
      <c r="E761" s="94"/>
      <c r="F761" s="95" t="s">
        <v>29</v>
      </c>
      <c r="G761" s="95"/>
      <c r="H761" s="96">
        <v>42509</v>
      </c>
      <c r="I761" s="96"/>
      <c r="J761" s="96">
        <v>42509</v>
      </c>
      <c r="K761" s="96"/>
      <c r="L761" s="82" t="s">
        <v>648</v>
      </c>
      <c r="M761" s="82"/>
      <c r="N761" s="97">
        <v>214</v>
      </c>
      <c r="O761" s="97"/>
    </row>
    <row r="762" spans="1:15" ht="45" customHeight="1" x14ac:dyDescent="0.25">
      <c r="A762" s="9" t="s">
        <v>214</v>
      </c>
      <c r="B762" s="93" t="s">
        <v>959</v>
      </c>
      <c r="C762" s="93"/>
      <c r="D762" s="94">
        <f t="shared" si="12"/>
        <v>1</v>
      </c>
      <c r="E762" s="94"/>
      <c r="F762" s="95" t="s">
        <v>29</v>
      </c>
      <c r="G762" s="95"/>
      <c r="H762" s="96">
        <v>42517</v>
      </c>
      <c r="I762" s="96"/>
      <c r="J762" s="96">
        <v>42517</v>
      </c>
      <c r="K762" s="96"/>
      <c r="L762" s="82" t="s">
        <v>648</v>
      </c>
      <c r="M762" s="82"/>
      <c r="N762" s="97">
        <v>220</v>
      </c>
      <c r="O762" s="97"/>
    </row>
    <row r="763" spans="1:15" ht="45" customHeight="1" x14ac:dyDescent="0.25">
      <c r="A763" s="9" t="s">
        <v>214</v>
      </c>
      <c r="B763" s="93" t="s">
        <v>959</v>
      </c>
      <c r="C763" s="93"/>
      <c r="D763" s="94">
        <f t="shared" si="12"/>
        <v>1</v>
      </c>
      <c r="E763" s="94"/>
      <c r="F763" s="95" t="s">
        <v>29</v>
      </c>
      <c r="G763" s="95"/>
      <c r="H763" s="96">
        <v>42513</v>
      </c>
      <c r="I763" s="96"/>
      <c r="J763" s="96">
        <v>42513</v>
      </c>
      <c r="K763" s="96"/>
      <c r="L763" s="82" t="s">
        <v>648</v>
      </c>
      <c r="M763" s="82"/>
      <c r="N763" s="97">
        <v>182</v>
      </c>
      <c r="O763" s="97"/>
    </row>
    <row r="764" spans="1:15" ht="45" customHeight="1" x14ac:dyDescent="0.25">
      <c r="A764" s="9" t="s">
        <v>214</v>
      </c>
      <c r="B764" s="93" t="s">
        <v>949</v>
      </c>
      <c r="C764" s="93"/>
      <c r="D764" s="94">
        <f t="shared" si="12"/>
        <v>1</v>
      </c>
      <c r="E764" s="94"/>
      <c r="F764" s="95" t="s">
        <v>29</v>
      </c>
      <c r="G764" s="95"/>
      <c r="H764" s="96">
        <v>42530</v>
      </c>
      <c r="I764" s="96"/>
      <c r="J764" s="96">
        <v>42530</v>
      </c>
      <c r="K764" s="96"/>
      <c r="L764" s="82" t="s">
        <v>648</v>
      </c>
      <c r="M764" s="82"/>
      <c r="N764" s="97">
        <v>220</v>
      </c>
      <c r="O764" s="97"/>
    </row>
    <row r="765" spans="1:15" ht="45" customHeight="1" x14ac:dyDescent="0.25">
      <c r="A765" s="9" t="s">
        <v>214</v>
      </c>
      <c r="B765" s="93" t="s">
        <v>949</v>
      </c>
      <c r="C765" s="93"/>
      <c r="D765" s="94">
        <f t="shared" si="12"/>
        <v>1</v>
      </c>
      <c r="E765" s="94"/>
      <c r="F765" s="95" t="s">
        <v>29</v>
      </c>
      <c r="G765" s="95"/>
      <c r="H765" s="96">
        <v>42510</v>
      </c>
      <c r="I765" s="96"/>
      <c r="J765" s="96">
        <v>42510</v>
      </c>
      <c r="K765" s="96"/>
      <c r="L765" s="82" t="s">
        <v>648</v>
      </c>
      <c r="M765" s="82"/>
      <c r="N765" s="97">
        <v>156</v>
      </c>
      <c r="O765" s="97"/>
    </row>
    <row r="766" spans="1:15" ht="45" customHeight="1" x14ac:dyDescent="0.25">
      <c r="A766" s="9" t="s">
        <v>214</v>
      </c>
      <c r="B766" s="93" t="s">
        <v>949</v>
      </c>
      <c r="C766" s="93"/>
      <c r="D766" s="94">
        <f t="shared" si="12"/>
        <v>1</v>
      </c>
      <c r="E766" s="94"/>
      <c r="F766" s="95" t="s">
        <v>29</v>
      </c>
      <c r="G766" s="95"/>
      <c r="H766" s="96">
        <v>42507</v>
      </c>
      <c r="I766" s="96"/>
      <c r="J766" s="96">
        <v>42507</v>
      </c>
      <c r="K766" s="96"/>
      <c r="L766" s="82" t="s">
        <v>648</v>
      </c>
      <c r="M766" s="82"/>
      <c r="N766" s="97">
        <v>197</v>
      </c>
      <c r="O766" s="97"/>
    </row>
    <row r="767" spans="1:15" ht="45" customHeight="1" x14ac:dyDescent="0.25">
      <c r="A767" s="9" t="s">
        <v>214</v>
      </c>
      <c r="B767" s="93" t="s">
        <v>949</v>
      </c>
      <c r="C767" s="93"/>
      <c r="D767" s="94">
        <f t="shared" si="12"/>
        <v>1</v>
      </c>
      <c r="E767" s="94"/>
      <c r="F767" s="95" t="s">
        <v>29</v>
      </c>
      <c r="G767" s="95"/>
      <c r="H767" s="96">
        <v>42516</v>
      </c>
      <c r="I767" s="96"/>
      <c r="J767" s="96">
        <v>42516</v>
      </c>
      <c r="K767" s="96"/>
      <c r="L767" s="82" t="s">
        <v>648</v>
      </c>
      <c r="M767" s="82"/>
      <c r="N767" s="97">
        <v>190</v>
      </c>
      <c r="O767" s="97"/>
    </row>
    <row r="768" spans="1:15" ht="45" customHeight="1" x14ac:dyDescent="0.25">
      <c r="A768" s="9" t="s">
        <v>214</v>
      </c>
      <c r="B768" s="93" t="s">
        <v>14</v>
      </c>
      <c r="C768" s="93"/>
      <c r="D768" s="94">
        <f t="shared" si="12"/>
        <v>1</v>
      </c>
      <c r="E768" s="94"/>
      <c r="F768" s="95" t="s">
        <v>15</v>
      </c>
      <c r="G768" s="95"/>
      <c r="H768" s="96">
        <v>42516</v>
      </c>
      <c r="I768" s="96"/>
      <c r="J768" s="96">
        <v>42516</v>
      </c>
      <c r="K768" s="96"/>
      <c r="L768" s="82" t="s">
        <v>648</v>
      </c>
      <c r="M768" s="82"/>
      <c r="N768" s="97">
        <v>550</v>
      </c>
      <c r="O768" s="97"/>
    </row>
    <row r="769" spans="1:15" ht="45" customHeight="1" x14ac:dyDescent="0.25">
      <c r="A769" s="9" t="s">
        <v>214</v>
      </c>
      <c r="B769" s="93" t="s">
        <v>960</v>
      </c>
      <c r="C769" s="93"/>
      <c r="D769" s="94">
        <f t="shared" si="12"/>
        <v>1</v>
      </c>
      <c r="E769" s="94"/>
      <c r="F769" s="95" t="s">
        <v>29</v>
      </c>
      <c r="G769" s="95"/>
      <c r="H769" s="96">
        <v>42502</v>
      </c>
      <c r="I769" s="96"/>
      <c r="J769" s="96">
        <v>42502</v>
      </c>
      <c r="K769" s="96"/>
      <c r="L769" s="82" t="s">
        <v>648</v>
      </c>
      <c r="M769" s="82"/>
      <c r="N769" s="97">
        <v>422.08</v>
      </c>
      <c r="O769" s="97"/>
    </row>
    <row r="770" spans="1:15" ht="45" customHeight="1" x14ac:dyDescent="0.25">
      <c r="A770" s="9" t="s">
        <v>214</v>
      </c>
      <c r="B770" s="93" t="s">
        <v>961</v>
      </c>
      <c r="C770" s="93"/>
      <c r="D770" s="94">
        <f t="shared" si="12"/>
        <v>1</v>
      </c>
      <c r="E770" s="94"/>
      <c r="F770" s="95" t="s">
        <v>29</v>
      </c>
      <c r="G770" s="95"/>
      <c r="H770" s="96">
        <v>42517</v>
      </c>
      <c r="I770" s="96"/>
      <c r="J770" s="96">
        <v>42517</v>
      </c>
      <c r="K770" s="96"/>
      <c r="L770" s="82" t="s">
        <v>648</v>
      </c>
      <c r="M770" s="82"/>
      <c r="N770" s="97">
        <v>488</v>
      </c>
      <c r="O770" s="97"/>
    </row>
    <row r="771" spans="1:15" ht="45" customHeight="1" x14ac:dyDescent="0.25">
      <c r="A771" s="9" t="s">
        <v>214</v>
      </c>
      <c r="B771" s="93" t="s">
        <v>962</v>
      </c>
      <c r="C771" s="93"/>
      <c r="D771" s="94">
        <f t="shared" si="12"/>
        <v>1</v>
      </c>
      <c r="E771" s="94"/>
      <c r="F771" s="95" t="s">
        <v>29</v>
      </c>
      <c r="G771" s="95"/>
      <c r="H771" s="96">
        <v>42501</v>
      </c>
      <c r="I771" s="96"/>
      <c r="J771" s="96">
        <v>42501</v>
      </c>
      <c r="K771" s="96"/>
      <c r="L771" s="82" t="s">
        <v>648</v>
      </c>
      <c r="M771" s="82"/>
      <c r="N771" s="97">
        <v>414</v>
      </c>
      <c r="O771" s="97"/>
    </row>
    <row r="772" spans="1:15" ht="45" customHeight="1" x14ac:dyDescent="0.25">
      <c r="A772" s="9" t="s">
        <v>214</v>
      </c>
      <c r="B772" s="93" t="s">
        <v>962</v>
      </c>
      <c r="C772" s="93"/>
      <c r="D772" s="94">
        <f t="shared" si="12"/>
        <v>1</v>
      </c>
      <c r="E772" s="94"/>
      <c r="F772" s="95" t="s">
        <v>29</v>
      </c>
      <c r="G772" s="95"/>
      <c r="H772" s="96">
        <v>42520</v>
      </c>
      <c r="I772" s="96"/>
      <c r="J772" s="96">
        <v>42520</v>
      </c>
      <c r="K772" s="96"/>
      <c r="L772" s="82" t="s">
        <v>648</v>
      </c>
      <c r="M772" s="82"/>
      <c r="N772" s="97">
        <v>414</v>
      </c>
      <c r="O772" s="97"/>
    </row>
    <row r="773" spans="1:15" ht="45" customHeight="1" x14ac:dyDescent="0.25">
      <c r="A773" s="9" t="s">
        <v>214</v>
      </c>
      <c r="B773" s="93" t="s">
        <v>962</v>
      </c>
      <c r="C773" s="93"/>
      <c r="D773" s="94">
        <f t="shared" si="12"/>
        <v>1</v>
      </c>
      <c r="E773" s="94"/>
      <c r="F773" s="95" t="s">
        <v>29</v>
      </c>
      <c r="G773" s="95"/>
      <c r="H773" s="96">
        <v>42514</v>
      </c>
      <c r="I773" s="96"/>
      <c r="J773" s="96">
        <v>42514</v>
      </c>
      <c r="K773" s="96"/>
      <c r="L773" s="82" t="s">
        <v>648</v>
      </c>
      <c r="M773" s="82"/>
      <c r="N773" s="97">
        <v>410</v>
      </c>
      <c r="O773" s="97"/>
    </row>
    <row r="774" spans="1:15" ht="45" customHeight="1" x14ac:dyDescent="0.25">
      <c r="A774" s="9" t="s">
        <v>214</v>
      </c>
      <c r="B774" s="93" t="s">
        <v>962</v>
      </c>
      <c r="C774" s="93"/>
      <c r="D774" s="94">
        <f t="shared" si="12"/>
        <v>1</v>
      </c>
      <c r="E774" s="94"/>
      <c r="F774" s="95" t="s">
        <v>29</v>
      </c>
      <c r="G774" s="95"/>
      <c r="H774" s="96">
        <v>42502</v>
      </c>
      <c r="I774" s="96"/>
      <c r="J774" s="96">
        <v>42502</v>
      </c>
      <c r="K774" s="96"/>
      <c r="L774" s="82" t="s">
        <v>648</v>
      </c>
      <c r="M774" s="82"/>
      <c r="N774" s="97">
        <v>414</v>
      </c>
      <c r="O774" s="97"/>
    </row>
    <row r="775" spans="1:15" ht="45" customHeight="1" x14ac:dyDescent="0.25">
      <c r="A775" s="9" t="s">
        <v>214</v>
      </c>
      <c r="B775" s="93" t="s">
        <v>962</v>
      </c>
      <c r="C775" s="93"/>
      <c r="D775" s="94">
        <f t="shared" si="12"/>
        <v>1</v>
      </c>
      <c r="E775" s="94"/>
      <c r="F775" s="95" t="s">
        <v>29</v>
      </c>
      <c r="G775" s="95"/>
      <c r="H775" s="96">
        <v>42509</v>
      </c>
      <c r="I775" s="96"/>
      <c r="J775" s="96">
        <v>42509</v>
      </c>
      <c r="K775" s="96"/>
      <c r="L775" s="82" t="s">
        <v>648</v>
      </c>
      <c r="M775" s="82"/>
      <c r="N775" s="97">
        <v>414</v>
      </c>
      <c r="O775" s="97"/>
    </row>
    <row r="776" spans="1:15" ht="45" customHeight="1" x14ac:dyDescent="0.25">
      <c r="A776" s="9" t="s">
        <v>214</v>
      </c>
      <c r="B776" s="93" t="s">
        <v>962</v>
      </c>
      <c r="C776" s="93"/>
      <c r="D776" s="94">
        <f t="shared" si="12"/>
        <v>1</v>
      </c>
      <c r="E776" s="94"/>
      <c r="F776" s="95" t="s">
        <v>29</v>
      </c>
      <c r="G776" s="95"/>
      <c r="H776" s="96">
        <v>42531</v>
      </c>
      <c r="I776" s="96"/>
      <c r="J776" s="96">
        <v>42531</v>
      </c>
      <c r="K776" s="96"/>
      <c r="L776" s="82" t="s">
        <v>648</v>
      </c>
      <c r="M776" s="82"/>
      <c r="N776" s="97">
        <v>414</v>
      </c>
      <c r="O776" s="97"/>
    </row>
    <row r="777" spans="1:15" ht="45" customHeight="1" x14ac:dyDescent="0.25">
      <c r="A777" s="9" t="s">
        <v>214</v>
      </c>
      <c r="B777" s="93" t="s">
        <v>962</v>
      </c>
      <c r="C777" s="93"/>
      <c r="D777" s="94">
        <f t="shared" si="12"/>
        <v>1</v>
      </c>
      <c r="E777" s="94"/>
      <c r="F777" s="95" t="s">
        <v>29</v>
      </c>
      <c r="G777" s="95"/>
      <c r="H777" s="96">
        <v>42529</v>
      </c>
      <c r="I777" s="96"/>
      <c r="J777" s="96">
        <v>42529</v>
      </c>
      <c r="K777" s="96"/>
      <c r="L777" s="82" t="s">
        <v>648</v>
      </c>
      <c r="M777" s="82"/>
      <c r="N777" s="97">
        <v>414</v>
      </c>
      <c r="O777" s="97"/>
    </row>
    <row r="778" spans="1:15" ht="45" customHeight="1" x14ac:dyDescent="0.25">
      <c r="A778" s="9" t="s">
        <v>214</v>
      </c>
      <c r="B778" s="93" t="s">
        <v>962</v>
      </c>
      <c r="C778" s="93"/>
      <c r="D778" s="94">
        <f t="shared" ref="D778:D841" si="13">C778+1</f>
        <v>1</v>
      </c>
      <c r="E778" s="94"/>
      <c r="F778" s="95" t="s">
        <v>29</v>
      </c>
      <c r="G778" s="95"/>
      <c r="H778" s="96">
        <v>42522</v>
      </c>
      <c r="I778" s="96"/>
      <c r="J778" s="96">
        <v>42522</v>
      </c>
      <c r="K778" s="96"/>
      <c r="L778" s="82" t="s">
        <v>648</v>
      </c>
      <c r="M778" s="82"/>
      <c r="N778" s="97">
        <v>414</v>
      </c>
      <c r="O778" s="97"/>
    </row>
    <row r="779" spans="1:15" ht="45" customHeight="1" x14ac:dyDescent="0.25">
      <c r="A779" s="9" t="s">
        <v>214</v>
      </c>
      <c r="B779" s="93" t="s">
        <v>960</v>
      </c>
      <c r="C779" s="93"/>
      <c r="D779" s="94">
        <f t="shared" si="13"/>
        <v>1</v>
      </c>
      <c r="E779" s="94"/>
      <c r="F779" s="95" t="s">
        <v>29</v>
      </c>
      <c r="G779" s="95"/>
      <c r="H779" s="96">
        <v>42502</v>
      </c>
      <c r="I779" s="96"/>
      <c r="J779" s="96">
        <v>42502</v>
      </c>
      <c r="K779" s="96"/>
      <c r="L779" s="82" t="s">
        <v>648</v>
      </c>
      <c r="M779" s="82"/>
      <c r="N779" s="97">
        <v>102</v>
      </c>
      <c r="O779" s="97"/>
    </row>
    <row r="780" spans="1:15" ht="45" customHeight="1" x14ac:dyDescent="0.25">
      <c r="A780" s="9" t="s">
        <v>214</v>
      </c>
      <c r="B780" s="93" t="s">
        <v>961</v>
      </c>
      <c r="C780" s="93"/>
      <c r="D780" s="94">
        <f t="shared" si="13"/>
        <v>1</v>
      </c>
      <c r="E780" s="94"/>
      <c r="F780" s="95" t="s">
        <v>29</v>
      </c>
      <c r="G780" s="95"/>
      <c r="H780" s="96">
        <v>42517</v>
      </c>
      <c r="I780" s="96"/>
      <c r="J780" s="96">
        <v>42517</v>
      </c>
      <c r="K780" s="96"/>
      <c r="L780" s="82" t="s">
        <v>648</v>
      </c>
      <c r="M780" s="82"/>
      <c r="N780" s="97">
        <v>195</v>
      </c>
      <c r="O780" s="97"/>
    </row>
    <row r="781" spans="1:15" ht="45" customHeight="1" x14ac:dyDescent="0.25">
      <c r="A781" s="9" t="s">
        <v>214</v>
      </c>
      <c r="B781" s="93" t="s">
        <v>962</v>
      </c>
      <c r="C781" s="93"/>
      <c r="D781" s="94">
        <f t="shared" si="13"/>
        <v>1</v>
      </c>
      <c r="E781" s="94"/>
      <c r="F781" s="95" t="s">
        <v>29</v>
      </c>
      <c r="G781" s="95"/>
      <c r="H781" s="96">
        <v>42501</v>
      </c>
      <c r="I781" s="96"/>
      <c r="J781" s="96">
        <v>42501</v>
      </c>
      <c r="K781" s="96"/>
      <c r="L781" s="82" t="s">
        <v>648</v>
      </c>
      <c r="M781" s="82"/>
      <c r="N781" s="97">
        <v>139</v>
      </c>
      <c r="O781" s="97"/>
    </row>
    <row r="782" spans="1:15" ht="45" customHeight="1" x14ac:dyDescent="0.25">
      <c r="A782" s="9" t="s">
        <v>214</v>
      </c>
      <c r="B782" s="93" t="s">
        <v>962</v>
      </c>
      <c r="C782" s="93"/>
      <c r="D782" s="94">
        <f t="shared" si="13"/>
        <v>1</v>
      </c>
      <c r="E782" s="94"/>
      <c r="F782" s="95" t="s">
        <v>29</v>
      </c>
      <c r="G782" s="95"/>
      <c r="H782" s="96">
        <v>42520</v>
      </c>
      <c r="I782" s="96"/>
      <c r="J782" s="96">
        <v>42520</v>
      </c>
      <c r="K782" s="96"/>
      <c r="L782" s="82" t="s">
        <v>648</v>
      </c>
      <c r="M782" s="82"/>
      <c r="N782" s="97">
        <v>220</v>
      </c>
      <c r="O782" s="97"/>
    </row>
    <row r="783" spans="1:15" ht="45" customHeight="1" x14ac:dyDescent="0.25">
      <c r="A783" s="9" t="s">
        <v>214</v>
      </c>
      <c r="B783" s="93" t="s">
        <v>962</v>
      </c>
      <c r="C783" s="93"/>
      <c r="D783" s="94">
        <f t="shared" si="13"/>
        <v>1</v>
      </c>
      <c r="E783" s="94"/>
      <c r="F783" s="95" t="s">
        <v>29</v>
      </c>
      <c r="G783" s="95"/>
      <c r="H783" s="96">
        <v>42514</v>
      </c>
      <c r="I783" s="96"/>
      <c r="J783" s="96">
        <v>42514</v>
      </c>
      <c r="K783" s="96"/>
      <c r="L783" s="82" t="s">
        <v>648</v>
      </c>
      <c r="M783" s="82"/>
      <c r="N783" s="97">
        <v>220</v>
      </c>
      <c r="O783" s="97"/>
    </row>
    <row r="784" spans="1:15" ht="45" customHeight="1" x14ac:dyDescent="0.25">
      <c r="A784" s="9" t="s">
        <v>214</v>
      </c>
      <c r="B784" s="93" t="s">
        <v>962</v>
      </c>
      <c r="C784" s="93"/>
      <c r="D784" s="94">
        <f t="shared" si="13"/>
        <v>1</v>
      </c>
      <c r="E784" s="94"/>
      <c r="F784" s="95" t="s">
        <v>29</v>
      </c>
      <c r="G784" s="95"/>
      <c r="H784" s="96">
        <v>42502</v>
      </c>
      <c r="I784" s="96"/>
      <c r="J784" s="96">
        <v>42502</v>
      </c>
      <c r="K784" s="96"/>
      <c r="L784" s="82" t="s">
        <v>648</v>
      </c>
      <c r="M784" s="82"/>
      <c r="N784" s="97">
        <v>202</v>
      </c>
      <c r="O784" s="97"/>
    </row>
    <row r="785" spans="1:15" ht="45" customHeight="1" x14ac:dyDescent="0.25">
      <c r="A785" s="9" t="s">
        <v>214</v>
      </c>
      <c r="B785" s="93" t="s">
        <v>962</v>
      </c>
      <c r="C785" s="93"/>
      <c r="D785" s="94">
        <f t="shared" si="13"/>
        <v>1</v>
      </c>
      <c r="E785" s="94"/>
      <c r="F785" s="95" t="s">
        <v>29</v>
      </c>
      <c r="G785" s="95"/>
      <c r="H785" s="96">
        <v>42509</v>
      </c>
      <c r="I785" s="96"/>
      <c r="J785" s="96">
        <v>42509</v>
      </c>
      <c r="K785" s="96"/>
      <c r="L785" s="82" t="s">
        <v>648</v>
      </c>
      <c r="M785" s="82"/>
      <c r="N785" s="97">
        <v>214</v>
      </c>
      <c r="O785" s="97"/>
    </row>
    <row r="786" spans="1:15" ht="45" customHeight="1" x14ac:dyDescent="0.25">
      <c r="A786" s="9" t="s">
        <v>214</v>
      </c>
      <c r="B786" s="93" t="s">
        <v>962</v>
      </c>
      <c r="C786" s="93"/>
      <c r="D786" s="94">
        <f t="shared" si="13"/>
        <v>1</v>
      </c>
      <c r="E786" s="94"/>
      <c r="F786" s="95" t="s">
        <v>29</v>
      </c>
      <c r="G786" s="95"/>
      <c r="H786" s="96">
        <v>42531</v>
      </c>
      <c r="I786" s="96"/>
      <c r="J786" s="96">
        <v>42531</v>
      </c>
      <c r="K786" s="96"/>
      <c r="L786" s="82" t="s">
        <v>648</v>
      </c>
      <c r="M786" s="82"/>
      <c r="N786" s="97">
        <v>161</v>
      </c>
      <c r="O786" s="97"/>
    </row>
    <row r="787" spans="1:15" ht="45" customHeight="1" x14ac:dyDescent="0.25">
      <c r="A787" s="9" t="s">
        <v>214</v>
      </c>
      <c r="B787" s="93" t="s">
        <v>962</v>
      </c>
      <c r="C787" s="93"/>
      <c r="D787" s="94">
        <f t="shared" si="13"/>
        <v>1</v>
      </c>
      <c r="E787" s="94"/>
      <c r="F787" s="95" t="s">
        <v>29</v>
      </c>
      <c r="G787" s="95"/>
      <c r="H787" s="96">
        <v>42529</v>
      </c>
      <c r="I787" s="96"/>
      <c r="J787" s="96">
        <v>42529</v>
      </c>
      <c r="K787" s="96"/>
      <c r="L787" s="82" t="s">
        <v>648</v>
      </c>
      <c r="M787" s="82"/>
      <c r="N787" s="97">
        <v>216</v>
      </c>
      <c r="O787" s="97"/>
    </row>
    <row r="788" spans="1:15" ht="45" customHeight="1" x14ac:dyDescent="0.25">
      <c r="A788" s="9" t="s">
        <v>214</v>
      </c>
      <c r="B788" s="93" t="s">
        <v>962</v>
      </c>
      <c r="C788" s="93"/>
      <c r="D788" s="94">
        <f t="shared" si="13"/>
        <v>1</v>
      </c>
      <c r="E788" s="94"/>
      <c r="F788" s="95" t="s">
        <v>29</v>
      </c>
      <c r="G788" s="95"/>
      <c r="H788" s="96">
        <v>42522</v>
      </c>
      <c r="I788" s="96"/>
      <c r="J788" s="96">
        <v>42522</v>
      </c>
      <c r="K788" s="96"/>
      <c r="L788" s="82" t="s">
        <v>648</v>
      </c>
      <c r="M788" s="82"/>
      <c r="N788" s="97">
        <v>160</v>
      </c>
      <c r="O788" s="97"/>
    </row>
    <row r="789" spans="1:15" ht="45" customHeight="1" x14ac:dyDescent="0.25">
      <c r="A789" s="9" t="s">
        <v>214</v>
      </c>
      <c r="B789" s="93" t="s">
        <v>14</v>
      </c>
      <c r="C789" s="93"/>
      <c r="D789" s="94">
        <f t="shared" si="13"/>
        <v>1</v>
      </c>
      <c r="E789" s="94"/>
      <c r="F789" s="95" t="s">
        <v>15</v>
      </c>
      <c r="G789" s="95"/>
      <c r="H789" s="96">
        <v>42522</v>
      </c>
      <c r="I789" s="96"/>
      <c r="J789" s="96">
        <v>42522</v>
      </c>
      <c r="K789" s="96"/>
      <c r="L789" s="82" t="s">
        <v>648</v>
      </c>
      <c r="M789" s="82"/>
      <c r="N789" s="97">
        <v>500</v>
      </c>
      <c r="O789" s="97"/>
    </row>
    <row r="790" spans="1:15" ht="45" customHeight="1" x14ac:dyDescent="0.25">
      <c r="A790" s="9" t="s">
        <v>214</v>
      </c>
      <c r="B790" s="93" t="s">
        <v>14</v>
      </c>
      <c r="C790" s="93"/>
      <c r="D790" s="94">
        <f t="shared" si="13"/>
        <v>1</v>
      </c>
      <c r="E790" s="94"/>
      <c r="F790" s="95" t="s">
        <v>15</v>
      </c>
      <c r="G790" s="95"/>
      <c r="H790" s="96">
        <v>42562</v>
      </c>
      <c r="I790" s="96"/>
      <c r="J790" s="96">
        <v>42562</v>
      </c>
      <c r="K790" s="96"/>
      <c r="L790" s="82" t="s">
        <v>648</v>
      </c>
      <c r="M790" s="82"/>
      <c r="N790" s="97">
        <v>2115</v>
      </c>
      <c r="O790" s="97"/>
    </row>
    <row r="791" spans="1:15" ht="45" customHeight="1" x14ac:dyDescent="0.25">
      <c r="A791" s="9" t="s">
        <v>214</v>
      </c>
      <c r="B791" s="93" t="s">
        <v>963</v>
      </c>
      <c r="C791" s="93"/>
      <c r="D791" s="94">
        <f t="shared" si="13"/>
        <v>1</v>
      </c>
      <c r="E791" s="94"/>
      <c r="F791" s="95" t="s">
        <v>29</v>
      </c>
      <c r="G791" s="95"/>
      <c r="H791" s="96">
        <v>42535</v>
      </c>
      <c r="I791" s="96"/>
      <c r="J791" s="96">
        <v>42535</v>
      </c>
      <c r="K791" s="96"/>
      <c r="L791" s="82" t="s">
        <v>648</v>
      </c>
      <c r="M791" s="82"/>
      <c r="N791" s="97">
        <v>414</v>
      </c>
      <c r="O791" s="97"/>
    </row>
    <row r="792" spans="1:15" ht="45" customHeight="1" x14ac:dyDescent="0.25">
      <c r="A792" s="9" t="s">
        <v>214</v>
      </c>
      <c r="B792" s="93" t="s">
        <v>963</v>
      </c>
      <c r="C792" s="93"/>
      <c r="D792" s="94">
        <f t="shared" si="13"/>
        <v>1</v>
      </c>
      <c r="E792" s="94"/>
      <c r="F792" s="95" t="s">
        <v>29</v>
      </c>
      <c r="G792" s="95"/>
      <c r="H792" s="96">
        <v>42536</v>
      </c>
      <c r="I792" s="96"/>
      <c r="J792" s="96">
        <v>42536</v>
      </c>
      <c r="K792" s="96"/>
      <c r="L792" s="82" t="s">
        <v>648</v>
      </c>
      <c r="M792" s="82"/>
      <c r="N792" s="97">
        <v>207</v>
      </c>
      <c r="O792" s="97"/>
    </row>
    <row r="793" spans="1:15" ht="45" customHeight="1" x14ac:dyDescent="0.25">
      <c r="A793" s="9" t="s">
        <v>214</v>
      </c>
      <c r="B793" s="93" t="s">
        <v>963</v>
      </c>
      <c r="C793" s="93"/>
      <c r="D793" s="94">
        <f t="shared" si="13"/>
        <v>1</v>
      </c>
      <c r="E793" s="94"/>
      <c r="F793" s="95" t="s">
        <v>29</v>
      </c>
      <c r="G793" s="95"/>
      <c r="H793" s="96">
        <v>42538</v>
      </c>
      <c r="I793" s="96"/>
      <c r="J793" s="96">
        <v>42538</v>
      </c>
      <c r="K793" s="96"/>
      <c r="L793" s="82" t="s">
        <v>648</v>
      </c>
      <c r="M793" s="82"/>
      <c r="N793" s="97">
        <v>422</v>
      </c>
      <c r="O793" s="97"/>
    </row>
    <row r="794" spans="1:15" ht="45" customHeight="1" x14ac:dyDescent="0.25">
      <c r="A794" s="9" t="s">
        <v>214</v>
      </c>
      <c r="B794" s="93" t="s">
        <v>963</v>
      </c>
      <c r="C794" s="93"/>
      <c r="D794" s="94">
        <f t="shared" si="13"/>
        <v>1</v>
      </c>
      <c r="E794" s="94"/>
      <c r="F794" s="95" t="s">
        <v>29</v>
      </c>
      <c r="G794" s="95"/>
      <c r="H794" s="96">
        <v>42559</v>
      </c>
      <c r="I794" s="96"/>
      <c r="J794" s="96">
        <v>42559</v>
      </c>
      <c r="K794" s="96"/>
      <c r="L794" s="82" t="s">
        <v>648</v>
      </c>
      <c r="M794" s="82"/>
      <c r="N794" s="97">
        <v>430</v>
      </c>
      <c r="O794" s="97"/>
    </row>
    <row r="795" spans="1:15" ht="45" customHeight="1" x14ac:dyDescent="0.25">
      <c r="A795" s="9" t="s">
        <v>214</v>
      </c>
      <c r="B795" s="93" t="s">
        <v>963</v>
      </c>
      <c r="C795" s="93"/>
      <c r="D795" s="94">
        <f t="shared" si="13"/>
        <v>1</v>
      </c>
      <c r="E795" s="94"/>
      <c r="F795" s="95" t="s">
        <v>29</v>
      </c>
      <c r="G795" s="95"/>
      <c r="H795" s="96">
        <v>42557</v>
      </c>
      <c r="I795" s="96"/>
      <c r="J795" s="96">
        <v>42557</v>
      </c>
      <c r="K795" s="96"/>
      <c r="L795" s="82" t="s">
        <v>648</v>
      </c>
      <c r="M795" s="82"/>
      <c r="N795" s="97">
        <v>414</v>
      </c>
      <c r="O795" s="97"/>
    </row>
    <row r="796" spans="1:15" ht="45" customHeight="1" x14ac:dyDescent="0.25">
      <c r="A796" s="9" t="s">
        <v>214</v>
      </c>
      <c r="B796" s="93" t="s">
        <v>963</v>
      </c>
      <c r="C796" s="93"/>
      <c r="D796" s="94">
        <f t="shared" si="13"/>
        <v>1</v>
      </c>
      <c r="E796" s="94"/>
      <c r="F796" s="95" t="s">
        <v>29</v>
      </c>
      <c r="G796" s="95"/>
      <c r="H796" s="96">
        <v>42551</v>
      </c>
      <c r="I796" s="96"/>
      <c r="J796" s="96">
        <v>42551</v>
      </c>
      <c r="K796" s="96"/>
      <c r="L796" s="82" t="s">
        <v>648</v>
      </c>
      <c r="M796" s="82"/>
      <c r="N796" s="97">
        <v>380</v>
      </c>
      <c r="O796" s="97"/>
    </row>
    <row r="797" spans="1:15" ht="45" customHeight="1" x14ac:dyDescent="0.25">
      <c r="A797" s="9" t="s">
        <v>214</v>
      </c>
      <c r="B797" s="93" t="s">
        <v>963</v>
      </c>
      <c r="C797" s="93"/>
      <c r="D797" s="94">
        <f t="shared" si="13"/>
        <v>1</v>
      </c>
      <c r="E797" s="94"/>
      <c r="F797" s="95" t="s">
        <v>29</v>
      </c>
      <c r="G797" s="95"/>
      <c r="H797" s="96">
        <v>42555</v>
      </c>
      <c r="I797" s="96"/>
      <c r="J797" s="96">
        <v>42555</v>
      </c>
      <c r="K797" s="96"/>
      <c r="L797" s="82" t="s">
        <v>648</v>
      </c>
      <c r="M797" s="82"/>
      <c r="N797" s="97">
        <v>422</v>
      </c>
      <c r="O797" s="97"/>
    </row>
    <row r="798" spans="1:15" ht="45" customHeight="1" x14ac:dyDescent="0.25">
      <c r="A798" s="9" t="s">
        <v>214</v>
      </c>
      <c r="B798" s="93" t="s">
        <v>963</v>
      </c>
      <c r="C798" s="93"/>
      <c r="D798" s="94">
        <f t="shared" si="13"/>
        <v>1</v>
      </c>
      <c r="E798" s="94"/>
      <c r="F798" s="95" t="s">
        <v>29</v>
      </c>
      <c r="G798" s="95"/>
      <c r="H798" s="96">
        <v>42550</v>
      </c>
      <c r="I798" s="96"/>
      <c r="J798" s="96">
        <v>42550</v>
      </c>
      <c r="K798" s="96"/>
      <c r="L798" s="82" t="s">
        <v>648</v>
      </c>
      <c r="M798" s="82"/>
      <c r="N798" s="97">
        <v>422</v>
      </c>
      <c r="O798" s="97"/>
    </row>
    <row r="799" spans="1:15" ht="45" customHeight="1" x14ac:dyDescent="0.25">
      <c r="A799" s="9" t="s">
        <v>214</v>
      </c>
      <c r="B799" s="93" t="s">
        <v>964</v>
      </c>
      <c r="C799" s="93"/>
      <c r="D799" s="94">
        <f t="shared" si="13"/>
        <v>1</v>
      </c>
      <c r="E799" s="94"/>
      <c r="F799" s="95" t="s">
        <v>29</v>
      </c>
      <c r="G799" s="95"/>
      <c r="H799" s="96">
        <v>42542</v>
      </c>
      <c r="I799" s="96"/>
      <c r="J799" s="96">
        <v>42542</v>
      </c>
      <c r="K799" s="96"/>
      <c r="L799" s="82" t="s">
        <v>648</v>
      </c>
      <c r="M799" s="82"/>
      <c r="N799" s="97">
        <v>414</v>
      </c>
      <c r="O799" s="97"/>
    </row>
    <row r="800" spans="1:15" ht="45" customHeight="1" x14ac:dyDescent="0.25">
      <c r="A800" s="9" t="s">
        <v>214</v>
      </c>
      <c r="B800" s="93" t="s">
        <v>965</v>
      </c>
      <c r="C800" s="93"/>
      <c r="D800" s="94">
        <f t="shared" si="13"/>
        <v>1</v>
      </c>
      <c r="E800" s="94"/>
      <c r="F800" s="95" t="s">
        <v>29</v>
      </c>
      <c r="G800" s="95"/>
      <c r="H800" s="96">
        <v>42537</v>
      </c>
      <c r="I800" s="96"/>
      <c r="J800" s="96">
        <v>42537</v>
      </c>
      <c r="K800" s="96"/>
      <c r="L800" s="82" t="s">
        <v>648</v>
      </c>
      <c r="M800" s="82"/>
      <c r="N800" s="97">
        <v>361</v>
      </c>
      <c r="O800" s="97"/>
    </row>
    <row r="801" spans="1:15" ht="45" customHeight="1" x14ac:dyDescent="0.25">
      <c r="A801" s="9" t="s">
        <v>214</v>
      </c>
      <c r="B801" s="93" t="s">
        <v>964</v>
      </c>
      <c r="C801" s="93"/>
      <c r="D801" s="94">
        <f t="shared" si="13"/>
        <v>1</v>
      </c>
      <c r="E801" s="94"/>
      <c r="F801" s="95" t="s">
        <v>29</v>
      </c>
      <c r="G801" s="95"/>
      <c r="H801" s="96">
        <v>42549</v>
      </c>
      <c r="I801" s="96"/>
      <c r="J801" s="96">
        <v>42549</v>
      </c>
      <c r="K801" s="96"/>
      <c r="L801" s="82" t="s">
        <v>648</v>
      </c>
      <c r="M801" s="82"/>
      <c r="N801" s="97">
        <v>373</v>
      </c>
      <c r="O801" s="97"/>
    </row>
    <row r="802" spans="1:15" ht="45" customHeight="1" x14ac:dyDescent="0.25">
      <c r="A802" s="9" t="s">
        <v>214</v>
      </c>
      <c r="B802" s="93" t="s">
        <v>965</v>
      </c>
      <c r="C802" s="93"/>
      <c r="D802" s="94">
        <f t="shared" si="13"/>
        <v>1</v>
      </c>
      <c r="E802" s="94"/>
      <c r="F802" s="95" t="s">
        <v>29</v>
      </c>
      <c r="G802" s="95"/>
      <c r="H802" s="96">
        <v>42545</v>
      </c>
      <c r="I802" s="96"/>
      <c r="J802" s="96">
        <v>42545</v>
      </c>
      <c r="K802" s="96"/>
      <c r="L802" s="82" t="s">
        <v>648</v>
      </c>
      <c r="M802" s="82"/>
      <c r="N802" s="97">
        <v>360</v>
      </c>
      <c r="O802" s="97"/>
    </row>
    <row r="803" spans="1:15" ht="45" customHeight="1" x14ac:dyDescent="0.25">
      <c r="A803" s="9" t="s">
        <v>214</v>
      </c>
      <c r="B803" s="93" t="s">
        <v>965</v>
      </c>
      <c r="C803" s="93"/>
      <c r="D803" s="94">
        <f t="shared" si="13"/>
        <v>1</v>
      </c>
      <c r="E803" s="94"/>
      <c r="F803" s="95" t="s">
        <v>29</v>
      </c>
      <c r="G803" s="95"/>
      <c r="H803" s="96">
        <v>42552</v>
      </c>
      <c r="I803" s="96"/>
      <c r="J803" s="96">
        <v>42552</v>
      </c>
      <c r="K803" s="96"/>
      <c r="L803" s="82" t="s">
        <v>648</v>
      </c>
      <c r="M803" s="82"/>
      <c r="N803" s="97">
        <v>414</v>
      </c>
      <c r="O803" s="97"/>
    </row>
    <row r="804" spans="1:15" ht="45" customHeight="1" x14ac:dyDescent="0.25">
      <c r="A804" s="9" t="s">
        <v>214</v>
      </c>
      <c r="B804" s="93" t="s">
        <v>965</v>
      </c>
      <c r="C804" s="93"/>
      <c r="D804" s="94">
        <f t="shared" si="13"/>
        <v>1</v>
      </c>
      <c r="E804" s="94"/>
      <c r="F804" s="95" t="s">
        <v>29</v>
      </c>
      <c r="G804" s="95"/>
      <c r="H804" s="96">
        <v>42556</v>
      </c>
      <c r="I804" s="96"/>
      <c r="J804" s="96">
        <v>42556</v>
      </c>
      <c r="K804" s="96"/>
      <c r="L804" s="82" t="s">
        <v>648</v>
      </c>
      <c r="M804" s="82"/>
      <c r="N804" s="97">
        <v>371</v>
      </c>
      <c r="O804" s="97"/>
    </row>
    <row r="805" spans="1:15" ht="45" customHeight="1" x14ac:dyDescent="0.25">
      <c r="A805" s="9" t="s">
        <v>214</v>
      </c>
      <c r="B805" s="93" t="s">
        <v>965</v>
      </c>
      <c r="C805" s="93"/>
      <c r="D805" s="94">
        <f t="shared" si="13"/>
        <v>1</v>
      </c>
      <c r="E805" s="94"/>
      <c r="F805" s="95" t="s">
        <v>29</v>
      </c>
      <c r="G805" s="95"/>
      <c r="H805" s="96">
        <v>42562</v>
      </c>
      <c r="I805" s="96"/>
      <c r="J805" s="96">
        <v>42562</v>
      </c>
      <c r="K805" s="96"/>
      <c r="L805" s="82" t="s">
        <v>648</v>
      </c>
      <c r="M805" s="82"/>
      <c r="N805" s="97">
        <v>414</v>
      </c>
      <c r="O805" s="97"/>
    </row>
    <row r="806" spans="1:15" ht="45" customHeight="1" x14ac:dyDescent="0.25">
      <c r="A806" s="9" t="s">
        <v>214</v>
      </c>
      <c r="B806" s="93" t="s">
        <v>966</v>
      </c>
      <c r="C806" s="93"/>
      <c r="D806" s="94">
        <f t="shared" si="13"/>
        <v>1</v>
      </c>
      <c r="E806" s="94"/>
      <c r="F806" s="95" t="s">
        <v>29</v>
      </c>
      <c r="G806" s="95"/>
      <c r="H806" s="96">
        <v>42558</v>
      </c>
      <c r="I806" s="96"/>
      <c r="J806" s="96">
        <v>42558</v>
      </c>
      <c r="K806" s="96"/>
      <c r="L806" s="82" t="s">
        <v>648</v>
      </c>
      <c r="M806" s="82"/>
      <c r="N806" s="97">
        <v>150</v>
      </c>
      <c r="O806" s="97"/>
    </row>
    <row r="807" spans="1:15" ht="45" customHeight="1" x14ac:dyDescent="0.25">
      <c r="A807" s="9" t="s">
        <v>214</v>
      </c>
      <c r="B807" s="93" t="s">
        <v>966</v>
      </c>
      <c r="C807" s="93"/>
      <c r="D807" s="94">
        <f t="shared" si="13"/>
        <v>1</v>
      </c>
      <c r="E807" s="94"/>
      <c r="F807" s="95" t="s">
        <v>29</v>
      </c>
      <c r="G807" s="95"/>
      <c r="H807" s="96">
        <v>42548</v>
      </c>
      <c r="I807" s="96"/>
      <c r="J807" s="96">
        <v>42548</v>
      </c>
      <c r="K807" s="96"/>
      <c r="L807" s="82" t="s">
        <v>648</v>
      </c>
      <c r="M807" s="82"/>
      <c r="N807" s="97">
        <v>396</v>
      </c>
      <c r="O807" s="97"/>
    </row>
    <row r="808" spans="1:15" ht="45" customHeight="1" x14ac:dyDescent="0.25">
      <c r="A808" s="9" t="s">
        <v>214</v>
      </c>
      <c r="B808" s="93" t="s">
        <v>965</v>
      </c>
      <c r="C808" s="93"/>
      <c r="D808" s="94">
        <f t="shared" si="13"/>
        <v>1</v>
      </c>
      <c r="E808" s="94"/>
      <c r="F808" s="95" t="s">
        <v>29</v>
      </c>
      <c r="G808" s="95"/>
      <c r="H808" s="96">
        <v>42556</v>
      </c>
      <c r="I808" s="96"/>
      <c r="J808" s="96">
        <v>42556</v>
      </c>
      <c r="K808" s="96"/>
      <c r="L808" s="82" t="s">
        <v>648</v>
      </c>
      <c r="M808" s="82"/>
      <c r="N808" s="97">
        <v>538.01</v>
      </c>
      <c r="O808" s="97"/>
    </row>
    <row r="809" spans="1:15" ht="45" customHeight="1" x14ac:dyDescent="0.25">
      <c r="A809" s="9" t="s">
        <v>214</v>
      </c>
      <c r="B809" s="93" t="s">
        <v>966</v>
      </c>
      <c r="C809" s="93"/>
      <c r="D809" s="94">
        <f t="shared" si="13"/>
        <v>1</v>
      </c>
      <c r="E809" s="94"/>
      <c r="F809" s="95" t="s">
        <v>29</v>
      </c>
      <c r="G809" s="95"/>
      <c r="H809" s="96">
        <v>42537</v>
      </c>
      <c r="I809" s="96"/>
      <c r="J809" s="96">
        <v>42537</v>
      </c>
      <c r="K809" s="96"/>
      <c r="L809" s="82" t="s">
        <v>648</v>
      </c>
      <c r="M809" s="82"/>
      <c r="N809" s="97">
        <v>402</v>
      </c>
      <c r="O809" s="97"/>
    </row>
    <row r="810" spans="1:15" ht="45" customHeight="1" x14ac:dyDescent="0.25">
      <c r="A810" s="9" t="s">
        <v>214</v>
      </c>
      <c r="B810" s="93" t="s">
        <v>966</v>
      </c>
      <c r="C810" s="93"/>
      <c r="D810" s="94">
        <f t="shared" si="13"/>
        <v>1</v>
      </c>
      <c r="E810" s="94"/>
      <c r="F810" s="95" t="s">
        <v>29</v>
      </c>
      <c r="G810" s="95"/>
      <c r="H810" s="96">
        <v>42571</v>
      </c>
      <c r="I810" s="96"/>
      <c r="J810" s="96">
        <v>42571</v>
      </c>
      <c r="K810" s="96"/>
      <c r="L810" s="82" t="s">
        <v>648</v>
      </c>
      <c r="M810" s="82"/>
      <c r="N810" s="97">
        <v>202</v>
      </c>
      <c r="O810" s="97"/>
    </row>
    <row r="811" spans="1:15" ht="45" customHeight="1" x14ac:dyDescent="0.25">
      <c r="A811" s="9" t="s">
        <v>214</v>
      </c>
      <c r="B811" s="93" t="s">
        <v>963</v>
      </c>
      <c r="C811" s="93"/>
      <c r="D811" s="94">
        <f t="shared" si="13"/>
        <v>1</v>
      </c>
      <c r="E811" s="94"/>
      <c r="F811" s="95" t="s">
        <v>29</v>
      </c>
      <c r="G811" s="95"/>
      <c r="H811" s="96">
        <v>42535</v>
      </c>
      <c r="I811" s="96"/>
      <c r="J811" s="96">
        <v>42535</v>
      </c>
      <c r="K811" s="96"/>
      <c r="L811" s="82" t="s">
        <v>648</v>
      </c>
      <c r="M811" s="82"/>
      <c r="N811" s="97">
        <v>220</v>
      </c>
      <c r="O811" s="97"/>
    </row>
    <row r="812" spans="1:15" ht="45" customHeight="1" x14ac:dyDescent="0.25">
      <c r="A812" s="9" t="s">
        <v>214</v>
      </c>
      <c r="B812" s="93" t="s">
        <v>963</v>
      </c>
      <c r="C812" s="93"/>
      <c r="D812" s="94">
        <f t="shared" si="13"/>
        <v>1</v>
      </c>
      <c r="E812" s="94"/>
      <c r="F812" s="95" t="s">
        <v>29</v>
      </c>
      <c r="G812" s="95"/>
      <c r="H812" s="96">
        <v>42536</v>
      </c>
      <c r="I812" s="96"/>
      <c r="J812" s="96">
        <v>42536</v>
      </c>
      <c r="K812" s="96"/>
      <c r="L812" s="82" t="s">
        <v>648</v>
      </c>
      <c r="M812" s="82"/>
      <c r="N812" s="97">
        <v>202</v>
      </c>
      <c r="O812" s="97"/>
    </row>
    <row r="813" spans="1:15" ht="45" customHeight="1" x14ac:dyDescent="0.25">
      <c r="A813" s="9" t="s">
        <v>214</v>
      </c>
      <c r="B813" s="93" t="s">
        <v>963</v>
      </c>
      <c r="C813" s="93"/>
      <c r="D813" s="94">
        <f t="shared" si="13"/>
        <v>1</v>
      </c>
      <c r="E813" s="94"/>
      <c r="F813" s="95" t="s">
        <v>29</v>
      </c>
      <c r="G813" s="95"/>
      <c r="H813" s="96">
        <v>42559</v>
      </c>
      <c r="I813" s="96"/>
      <c r="J813" s="96">
        <v>42559</v>
      </c>
      <c r="K813" s="96"/>
      <c r="L813" s="82" t="s">
        <v>648</v>
      </c>
      <c r="M813" s="82"/>
      <c r="N813" s="97">
        <v>112</v>
      </c>
      <c r="O813" s="97"/>
    </row>
    <row r="814" spans="1:15" ht="45" customHeight="1" x14ac:dyDescent="0.25">
      <c r="A814" s="9" t="s">
        <v>214</v>
      </c>
      <c r="B814" s="93" t="s">
        <v>963</v>
      </c>
      <c r="C814" s="93"/>
      <c r="D814" s="94">
        <f t="shared" si="13"/>
        <v>1</v>
      </c>
      <c r="E814" s="94"/>
      <c r="F814" s="95" t="s">
        <v>29</v>
      </c>
      <c r="G814" s="95"/>
      <c r="H814" s="96">
        <v>42557</v>
      </c>
      <c r="I814" s="96"/>
      <c r="J814" s="96">
        <v>42557</v>
      </c>
      <c r="K814" s="96"/>
      <c r="L814" s="82" t="s">
        <v>648</v>
      </c>
      <c r="M814" s="82"/>
      <c r="N814" s="97">
        <v>148</v>
      </c>
      <c r="O814" s="97"/>
    </row>
    <row r="815" spans="1:15" ht="45" customHeight="1" x14ac:dyDescent="0.25">
      <c r="A815" s="9" t="s">
        <v>214</v>
      </c>
      <c r="B815" s="93" t="s">
        <v>963</v>
      </c>
      <c r="C815" s="93"/>
      <c r="D815" s="94">
        <f t="shared" si="13"/>
        <v>1</v>
      </c>
      <c r="E815" s="94"/>
      <c r="F815" s="95" t="s">
        <v>29</v>
      </c>
      <c r="G815" s="95"/>
      <c r="H815" s="96">
        <v>42551</v>
      </c>
      <c r="I815" s="96"/>
      <c r="J815" s="96">
        <v>42551</v>
      </c>
      <c r="K815" s="96"/>
      <c r="L815" s="82" t="s">
        <v>648</v>
      </c>
      <c r="M815" s="82"/>
      <c r="N815" s="97">
        <v>220</v>
      </c>
      <c r="O815" s="97"/>
    </row>
    <row r="816" spans="1:15" ht="45" customHeight="1" x14ac:dyDescent="0.25">
      <c r="A816" s="9" t="s">
        <v>214</v>
      </c>
      <c r="B816" s="93" t="s">
        <v>963</v>
      </c>
      <c r="C816" s="93"/>
      <c r="D816" s="94">
        <f t="shared" si="13"/>
        <v>1</v>
      </c>
      <c r="E816" s="94"/>
      <c r="F816" s="95" t="s">
        <v>29</v>
      </c>
      <c r="G816" s="95"/>
      <c r="H816" s="96">
        <v>42555</v>
      </c>
      <c r="I816" s="96"/>
      <c r="J816" s="96">
        <v>42555</v>
      </c>
      <c r="K816" s="96"/>
      <c r="L816" s="82" t="s">
        <v>648</v>
      </c>
      <c r="M816" s="82"/>
      <c r="N816" s="97">
        <v>119</v>
      </c>
      <c r="O816" s="97"/>
    </row>
    <row r="817" spans="1:15" ht="45" customHeight="1" x14ac:dyDescent="0.25">
      <c r="A817" s="9" t="s">
        <v>214</v>
      </c>
      <c r="B817" s="93" t="s">
        <v>964</v>
      </c>
      <c r="C817" s="93"/>
      <c r="D817" s="94">
        <f t="shared" si="13"/>
        <v>1</v>
      </c>
      <c r="E817" s="94"/>
      <c r="F817" s="95" t="s">
        <v>29</v>
      </c>
      <c r="G817" s="95"/>
      <c r="H817" s="96">
        <v>42542</v>
      </c>
      <c r="I817" s="96"/>
      <c r="J817" s="96">
        <v>42542</v>
      </c>
      <c r="K817" s="96"/>
      <c r="L817" s="82" t="s">
        <v>648</v>
      </c>
      <c r="M817" s="82"/>
      <c r="N817" s="97">
        <v>220</v>
      </c>
      <c r="O817" s="97"/>
    </row>
    <row r="818" spans="1:15" ht="45" customHeight="1" x14ac:dyDescent="0.25">
      <c r="A818" s="9" t="s">
        <v>214</v>
      </c>
      <c r="B818" s="93" t="s">
        <v>965</v>
      </c>
      <c r="C818" s="93"/>
      <c r="D818" s="94">
        <f t="shared" si="13"/>
        <v>1</v>
      </c>
      <c r="E818" s="94"/>
      <c r="F818" s="95" t="s">
        <v>29</v>
      </c>
      <c r="G818" s="95"/>
      <c r="H818" s="96">
        <v>42537</v>
      </c>
      <c r="I818" s="96"/>
      <c r="J818" s="96">
        <v>42537</v>
      </c>
      <c r="K818" s="96"/>
      <c r="L818" s="82" t="s">
        <v>648</v>
      </c>
      <c r="M818" s="82"/>
      <c r="N818" s="97">
        <v>220</v>
      </c>
      <c r="O818" s="97"/>
    </row>
    <row r="819" spans="1:15" ht="45" customHeight="1" x14ac:dyDescent="0.25">
      <c r="A819" s="9" t="s">
        <v>214</v>
      </c>
      <c r="B819" s="93" t="s">
        <v>964</v>
      </c>
      <c r="C819" s="93"/>
      <c r="D819" s="94">
        <f t="shared" si="13"/>
        <v>1</v>
      </c>
      <c r="E819" s="94"/>
      <c r="F819" s="95" t="s">
        <v>29</v>
      </c>
      <c r="G819" s="95"/>
      <c r="H819" s="96">
        <v>42549</v>
      </c>
      <c r="I819" s="96"/>
      <c r="J819" s="96">
        <v>42549</v>
      </c>
      <c r="K819" s="96"/>
      <c r="L819" s="82" t="s">
        <v>648</v>
      </c>
      <c r="M819" s="82"/>
      <c r="N819" s="97">
        <v>174</v>
      </c>
      <c r="O819" s="97"/>
    </row>
    <row r="820" spans="1:15" ht="45" customHeight="1" x14ac:dyDescent="0.25">
      <c r="A820" s="9" t="s">
        <v>214</v>
      </c>
      <c r="B820" s="93" t="s">
        <v>965</v>
      </c>
      <c r="C820" s="93"/>
      <c r="D820" s="94">
        <f t="shared" si="13"/>
        <v>1</v>
      </c>
      <c r="E820" s="94"/>
      <c r="F820" s="95" t="s">
        <v>29</v>
      </c>
      <c r="G820" s="95"/>
      <c r="H820" s="96">
        <v>42545</v>
      </c>
      <c r="I820" s="96"/>
      <c r="J820" s="96">
        <v>42545</v>
      </c>
      <c r="K820" s="96"/>
      <c r="L820" s="82" t="s">
        <v>648</v>
      </c>
      <c r="M820" s="82"/>
      <c r="N820" s="97">
        <v>220</v>
      </c>
      <c r="O820" s="97"/>
    </row>
    <row r="821" spans="1:15" ht="45" customHeight="1" x14ac:dyDescent="0.25">
      <c r="A821" s="9" t="s">
        <v>214</v>
      </c>
      <c r="B821" s="93" t="s">
        <v>965</v>
      </c>
      <c r="C821" s="93"/>
      <c r="D821" s="94">
        <f t="shared" si="13"/>
        <v>1</v>
      </c>
      <c r="E821" s="94"/>
      <c r="F821" s="95" t="s">
        <v>29</v>
      </c>
      <c r="G821" s="95"/>
      <c r="H821" s="96">
        <v>42552</v>
      </c>
      <c r="I821" s="96"/>
      <c r="J821" s="96">
        <v>42552</v>
      </c>
      <c r="K821" s="96"/>
      <c r="L821" s="82" t="s">
        <v>648</v>
      </c>
      <c r="M821" s="82"/>
      <c r="N821" s="97">
        <v>163</v>
      </c>
      <c r="O821" s="97"/>
    </row>
    <row r="822" spans="1:15" ht="45" customHeight="1" x14ac:dyDescent="0.25">
      <c r="A822" s="9" t="s">
        <v>214</v>
      </c>
      <c r="B822" s="93" t="s">
        <v>965</v>
      </c>
      <c r="C822" s="93"/>
      <c r="D822" s="94">
        <f t="shared" si="13"/>
        <v>1</v>
      </c>
      <c r="E822" s="94"/>
      <c r="F822" s="95" t="s">
        <v>29</v>
      </c>
      <c r="G822" s="95"/>
      <c r="H822" s="96">
        <v>42556</v>
      </c>
      <c r="I822" s="96"/>
      <c r="J822" s="96">
        <v>42556</v>
      </c>
      <c r="K822" s="96"/>
      <c r="L822" s="82" t="s">
        <v>648</v>
      </c>
      <c r="M822" s="82"/>
      <c r="N822" s="97">
        <v>178</v>
      </c>
      <c r="O822" s="97"/>
    </row>
    <row r="823" spans="1:15" ht="45" customHeight="1" x14ac:dyDescent="0.25">
      <c r="A823" s="9" t="s">
        <v>214</v>
      </c>
      <c r="B823" s="93" t="s">
        <v>965</v>
      </c>
      <c r="C823" s="93"/>
      <c r="D823" s="94">
        <f t="shared" si="13"/>
        <v>1</v>
      </c>
      <c r="E823" s="94"/>
      <c r="F823" s="95" t="s">
        <v>29</v>
      </c>
      <c r="G823" s="95"/>
      <c r="H823" s="96">
        <v>42562</v>
      </c>
      <c r="I823" s="96"/>
      <c r="J823" s="96">
        <v>42562</v>
      </c>
      <c r="K823" s="96"/>
      <c r="L823" s="82" t="s">
        <v>648</v>
      </c>
      <c r="M823" s="82"/>
      <c r="N823" s="97">
        <v>199</v>
      </c>
      <c r="O823" s="97"/>
    </row>
    <row r="824" spans="1:15" ht="45" customHeight="1" x14ac:dyDescent="0.25">
      <c r="A824" s="9" t="s">
        <v>214</v>
      </c>
      <c r="B824" s="93" t="s">
        <v>966</v>
      </c>
      <c r="C824" s="93"/>
      <c r="D824" s="94">
        <f t="shared" si="13"/>
        <v>1</v>
      </c>
      <c r="E824" s="94"/>
      <c r="F824" s="95" t="s">
        <v>29</v>
      </c>
      <c r="G824" s="95"/>
      <c r="H824" s="96">
        <v>42558</v>
      </c>
      <c r="I824" s="96"/>
      <c r="J824" s="96">
        <v>42558</v>
      </c>
      <c r="K824" s="96"/>
      <c r="L824" s="82" t="s">
        <v>648</v>
      </c>
      <c r="M824" s="82"/>
      <c r="N824" s="97">
        <v>195</v>
      </c>
      <c r="O824" s="97"/>
    </row>
    <row r="825" spans="1:15" ht="45" customHeight="1" x14ac:dyDescent="0.25">
      <c r="A825" s="9" t="s">
        <v>214</v>
      </c>
      <c r="B825" s="93" t="s">
        <v>966</v>
      </c>
      <c r="C825" s="93"/>
      <c r="D825" s="94">
        <f t="shared" si="13"/>
        <v>1</v>
      </c>
      <c r="E825" s="94"/>
      <c r="F825" s="95" t="s">
        <v>29</v>
      </c>
      <c r="G825" s="95"/>
      <c r="H825" s="96">
        <v>42537</v>
      </c>
      <c r="I825" s="96"/>
      <c r="J825" s="96">
        <v>42537</v>
      </c>
      <c r="K825" s="96"/>
      <c r="L825" s="82" t="s">
        <v>648</v>
      </c>
      <c r="M825" s="82"/>
      <c r="N825" s="97">
        <v>137.01</v>
      </c>
      <c r="O825" s="97"/>
    </row>
    <row r="826" spans="1:15" ht="45" customHeight="1" x14ac:dyDescent="0.25">
      <c r="A826" s="9" t="s">
        <v>214</v>
      </c>
      <c r="B826" s="93" t="s">
        <v>966</v>
      </c>
      <c r="C826" s="93"/>
      <c r="D826" s="94">
        <f t="shared" si="13"/>
        <v>1</v>
      </c>
      <c r="E826" s="94"/>
      <c r="F826" s="95" t="s">
        <v>29</v>
      </c>
      <c r="G826" s="95"/>
      <c r="H826" s="96">
        <v>42548</v>
      </c>
      <c r="I826" s="96"/>
      <c r="J826" s="96">
        <v>42548</v>
      </c>
      <c r="K826" s="96"/>
      <c r="L826" s="82" t="s">
        <v>648</v>
      </c>
      <c r="M826" s="82"/>
      <c r="N826" s="97">
        <v>220</v>
      </c>
      <c r="O826" s="97"/>
    </row>
    <row r="827" spans="1:15" ht="45" customHeight="1" x14ac:dyDescent="0.25">
      <c r="A827" s="9" t="s">
        <v>214</v>
      </c>
      <c r="B827" s="93" t="s">
        <v>966</v>
      </c>
      <c r="C827" s="93"/>
      <c r="D827" s="94">
        <f t="shared" si="13"/>
        <v>1</v>
      </c>
      <c r="E827" s="94"/>
      <c r="F827" s="95" t="s">
        <v>29</v>
      </c>
      <c r="G827" s="95"/>
      <c r="H827" s="96">
        <v>42571</v>
      </c>
      <c r="I827" s="96"/>
      <c r="J827" s="96">
        <v>42571</v>
      </c>
      <c r="K827" s="96"/>
      <c r="L827" s="82" t="s">
        <v>648</v>
      </c>
      <c r="M827" s="82"/>
      <c r="N827" s="97">
        <v>209</v>
      </c>
      <c r="O827" s="97"/>
    </row>
    <row r="828" spans="1:15" ht="45" customHeight="1" x14ac:dyDescent="0.25">
      <c r="A828" s="9" t="s">
        <v>214</v>
      </c>
      <c r="B828" s="93" t="s">
        <v>14</v>
      </c>
      <c r="C828" s="93"/>
      <c r="D828" s="94">
        <f t="shared" si="13"/>
        <v>1</v>
      </c>
      <c r="E828" s="94"/>
      <c r="F828" s="95" t="s">
        <v>15</v>
      </c>
      <c r="G828" s="95"/>
      <c r="H828" s="96">
        <v>42571</v>
      </c>
      <c r="I828" s="96"/>
      <c r="J828" s="96">
        <v>42571</v>
      </c>
      <c r="K828" s="96"/>
      <c r="L828" s="82" t="s">
        <v>648</v>
      </c>
      <c r="M828" s="82"/>
      <c r="N828" s="97">
        <v>1000</v>
      </c>
      <c r="O828" s="97"/>
    </row>
    <row r="829" spans="1:15" ht="45" customHeight="1" x14ac:dyDescent="0.25">
      <c r="A829" s="9" t="s">
        <v>214</v>
      </c>
      <c r="B829" s="93" t="s">
        <v>14</v>
      </c>
      <c r="C829" s="93"/>
      <c r="D829" s="94">
        <f t="shared" si="13"/>
        <v>1</v>
      </c>
      <c r="E829" s="94"/>
      <c r="F829" s="95" t="s">
        <v>15</v>
      </c>
      <c r="G829" s="95"/>
      <c r="H829" s="96">
        <v>42631</v>
      </c>
      <c r="I829" s="96"/>
      <c r="J829" s="96">
        <v>42631</v>
      </c>
      <c r="K829" s="96"/>
      <c r="L829" s="82" t="s">
        <v>648</v>
      </c>
      <c r="M829" s="82"/>
      <c r="N829" s="97">
        <v>3450</v>
      </c>
      <c r="O829" s="97"/>
    </row>
    <row r="830" spans="1:15" ht="45" customHeight="1" x14ac:dyDescent="0.25">
      <c r="A830" s="9" t="s">
        <v>214</v>
      </c>
      <c r="B830" s="93" t="s">
        <v>14</v>
      </c>
      <c r="C830" s="93"/>
      <c r="D830" s="94">
        <f t="shared" si="13"/>
        <v>1</v>
      </c>
      <c r="E830" s="94"/>
      <c r="F830" s="95" t="s">
        <v>15</v>
      </c>
      <c r="G830" s="95"/>
      <c r="H830" s="96">
        <v>42627</v>
      </c>
      <c r="I830" s="96"/>
      <c r="J830" s="96">
        <v>42627</v>
      </c>
      <c r="K830" s="96"/>
      <c r="L830" s="82" t="s">
        <v>648</v>
      </c>
      <c r="M830" s="82"/>
      <c r="N830" s="97">
        <v>3140</v>
      </c>
      <c r="O830" s="97"/>
    </row>
    <row r="831" spans="1:15" ht="45" customHeight="1" x14ac:dyDescent="0.25">
      <c r="A831" s="9" t="s">
        <v>214</v>
      </c>
      <c r="B831" s="93" t="s">
        <v>967</v>
      </c>
      <c r="C831" s="93"/>
      <c r="D831" s="94">
        <f t="shared" si="13"/>
        <v>1</v>
      </c>
      <c r="E831" s="94"/>
      <c r="F831" s="95" t="s">
        <v>29</v>
      </c>
      <c r="G831" s="95"/>
      <c r="H831" s="96">
        <v>42558</v>
      </c>
      <c r="I831" s="96"/>
      <c r="J831" s="96">
        <v>42558</v>
      </c>
      <c r="K831" s="96"/>
      <c r="L831" s="82" t="s">
        <v>648</v>
      </c>
      <c r="M831" s="82"/>
      <c r="N831" s="97">
        <v>368</v>
      </c>
      <c r="O831" s="97"/>
    </row>
    <row r="832" spans="1:15" ht="45" customHeight="1" x14ac:dyDescent="0.25">
      <c r="A832" s="9" t="s">
        <v>214</v>
      </c>
      <c r="B832" s="93" t="s">
        <v>968</v>
      </c>
      <c r="C832" s="93"/>
      <c r="D832" s="94">
        <f t="shared" si="13"/>
        <v>1</v>
      </c>
      <c r="E832" s="94"/>
      <c r="F832" s="95" t="s">
        <v>29</v>
      </c>
      <c r="G832" s="95"/>
      <c r="H832" s="96">
        <v>42576</v>
      </c>
      <c r="I832" s="96"/>
      <c r="J832" s="96">
        <v>42576</v>
      </c>
      <c r="K832" s="96"/>
      <c r="L832" s="82" t="s">
        <v>648</v>
      </c>
      <c r="M832" s="82"/>
      <c r="N832" s="97">
        <v>191.11</v>
      </c>
      <c r="O832" s="97"/>
    </row>
    <row r="833" spans="1:15" ht="45" customHeight="1" x14ac:dyDescent="0.25">
      <c r="A833" s="9" t="s">
        <v>214</v>
      </c>
      <c r="B833" s="93" t="s">
        <v>969</v>
      </c>
      <c r="C833" s="93"/>
      <c r="D833" s="94">
        <f t="shared" si="13"/>
        <v>1</v>
      </c>
      <c r="E833" s="94"/>
      <c r="F833" s="95" t="s">
        <v>29</v>
      </c>
      <c r="G833" s="95"/>
      <c r="H833" s="96">
        <v>42573</v>
      </c>
      <c r="I833" s="96"/>
      <c r="J833" s="96">
        <v>42573</v>
      </c>
      <c r="K833" s="96"/>
      <c r="L833" s="82" t="s">
        <v>648</v>
      </c>
      <c r="M833" s="82"/>
      <c r="N833" s="97">
        <v>262</v>
      </c>
      <c r="O833" s="97"/>
    </row>
    <row r="834" spans="1:15" ht="45" customHeight="1" x14ac:dyDescent="0.25">
      <c r="A834" s="9" t="s">
        <v>214</v>
      </c>
      <c r="B834" s="93" t="s">
        <v>970</v>
      </c>
      <c r="C834" s="93"/>
      <c r="D834" s="94">
        <f t="shared" si="13"/>
        <v>1</v>
      </c>
      <c r="E834" s="94"/>
      <c r="F834" s="95" t="s">
        <v>29</v>
      </c>
      <c r="G834" s="95"/>
      <c r="H834" s="96">
        <v>42606</v>
      </c>
      <c r="I834" s="96"/>
      <c r="J834" s="96">
        <v>42606</v>
      </c>
      <c r="K834" s="96"/>
      <c r="L834" s="82" t="s">
        <v>648</v>
      </c>
      <c r="M834" s="82"/>
      <c r="N834" s="97">
        <v>403</v>
      </c>
      <c r="O834" s="97"/>
    </row>
    <row r="835" spans="1:15" ht="45" customHeight="1" x14ac:dyDescent="0.25">
      <c r="A835" s="9" t="s">
        <v>214</v>
      </c>
      <c r="B835" s="93" t="s">
        <v>971</v>
      </c>
      <c r="C835" s="93"/>
      <c r="D835" s="94">
        <f t="shared" si="13"/>
        <v>1</v>
      </c>
      <c r="E835" s="94"/>
      <c r="F835" s="95" t="s">
        <v>29</v>
      </c>
      <c r="G835" s="95"/>
      <c r="H835" s="96">
        <v>42566</v>
      </c>
      <c r="I835" s="96"/>
      <c r="J835" s="96">
        <v>42566</v>
      </c>
      <c r="K835" s="96"/>
      <c r="L835" s="82" t="s">
        <v>648</v>
      </c>
      <c r="M835" s="82"/>
      <c r="N835" s="97">
        <v>282</v>
      </c>
      <c r="O835" s="97"/>
    </row>
    <row r="836" spans="1:15" ht="45" customHeight="1" x14ac:dyDescent="0.25">
      <c r="A836" s="9" t="s">
        <v>214</v>
      </c>
      <c r="B836" s="93" t="s">
        <v>972</v>
      </c>
      <c r="C836" s="93"/>
      <c r="D836" s="94">
        <f t="shared" si="13"/>
        <v>1</v>
      </c>
      <c r="E836" s="94"/>
      <c r="F836" s="95" t="s">
        <v>29</v>
      </c>
      <c r="G836" s="95"/>
      <c r="H836" s="96">
        <v>42593</v>
      </c>
      <c r="I836" s="96"/>
      <c r="J836" s="96">
        <v>42593</v>
      </c>
      <c r="K836" s="96"/>
      <c r="L836" s="82" t="s">
        <v>648</v>
      </c>
      <c r="M836" s="82"/>
      <c r="N836" s="97">
        <v>422</v>
      </c>
      <c r="O836" s="97"/>
    </row>
    <row r="837" spans="1:15" ht="45" customHeight="1" x14ac:dyDescent="0.25">
      <c r="A837" s="9" t="s">
        <v>214</v>
      </c>
      <c r="B837" s="93" t="s">
        <v>973</v>
      </c>
      <c r="C837" s="93"/>
      <c r="D837" s="94">
        <f t="shared" si="13"/>
        <v>1</v>
      </c>
      <c r="E837" s="94"/>
      <c r="F837" s="95" t="s">
        <v>29</v>
      </c>
      <c r="G837" s="95"/>
      <c r="H837" s="96">
        <v>42605</v>
      </c>
      <c r="I837" s="96"/>
      <c r="J837" s="96">
        <v>42605</v>
      </c>
      <c r="K837" s="96"/>
      <c r="L837" s="82" t="s">
        <v>648</v>
      </c>
      <c r="M837" s="82"/>
      <c r="N837" s="97">
        <v>422</v>
      </c>
      <c r="O837" s="97"/>
    </row>
    <row r="838" spans="1:15" ht="45" customHeight="1" x14ac:dyDescent="0.25">
      <c r="A838" s="9" t="s">
        <v>214</v>
      </c>
      <c r="B838" s="93" t="s">
        <v>973</v>
      </c>
      <c r="C838" s="93"/>
      <c r="D838" s="94">
        <f t="shared" si="13"/>
        <v>1</v>
      </c>
      <c r="E838" s="94"/>
      <c r="F838" s="95" t="s">
        <v>29</v>
      </c>
      <c r="G838" s="95"/>
      <c r="H838" s="96">
        <v>42599</v>
      </c>
      <c r="I838" s="96"/>
      <c r="J838" s="96">
        <v>42599</v>
      </c>
      <c r="K838" s="96"/>
      <c r="L838" s="82" t="s">
        <v>648</v>
      </c>
      <c r="M838" s="82"/>
      <c r="N838" s="97">
        <v>422</v>
      </c>
      <c r="O838" s="97"/>
    </row>
    <row r="839" spans="1:15" ht="45" customHeight="1" x14ac:dyDescent="0.25">
      <c r="A839" s="9" t="s">
        <v>214</v>
      </c>
      <c r="B839" s="93" t="s">
        <v>973</v>
      </c>
      <c r="C839" s="93"/>
      <c r="D839" s="94">
        <f t="shared" si="13"/>
        <v>1</v>
      </c>
      <c r="E839" s="94"/>
      <c r="F839" s="95" t="s">
        <v>29</v>
      </c>
      <c r="G839" s="95"/>
      <c r="H839" s="96">
        <v>42543</v>
      </c>
      <c r="I839" s="96"/>
      <c r="J839" s="96">
        <v>42543</v>
      </c>
      <c r="K839" s="96"/>
      <c r="L839" s="82" t="s">
        <v>648</v>
      </c>
      <c r="M839" s="82"/>
      <c r="N839" s="97">
        <v>414</v>
      </c>
      <c r="O839" s="97"/>
    </row>
    <row r="840" spans="1:15" ht="45" customHeight="1" x14ac:dyDescent="0.25">
      <c r="A840" s="9" t="s">
        <v>214</v>
      </c>
      <c r="B840" s="93" t="s">
        <v>974</v>
      </c>
      <c r="C840" s="93"/>
      <c r="D840" s="94">
        <f t="shared" si="13"/>
        <v>1</v>
      </c>
      <c r="E840" s="94"/>
      <c r="F840" s="95" t="s">
        <v>29</v>
      </c>
      <c r="G840" s="95"/>
      <c r="H840" s="96">
        <v>42594</v>
      </c>
      <c r="I840" s="96"/>
      <c r="J840" s="96">
        <v>42594</v>
      </c>
      <c r="K840" s="96"/>
      <c r="L840" s="82" t="s">
        <v>648</v>
      </c>
      <c r="M840" s="82"/>
      <c r="N840" s="97">
        <v>368</v>
      </c>
      <c r="O840" s="97"/>
    </row>
    <row r="841" spans="1:15" ht="45" customHeight="1" x14ac:dyDescent="0.25">
      <c r="A841" s="9" t="s">
        <v>214</v>
      </c>
      <c r="B841" s="93" t="s">
        <v>974</v>
      </c>
      <c r="C841" s="93"/>
      <c r="D841" s="94">
        <f t="shared" si="13"/>
        <v>1</v>
      </c>
      <c r="E841" s="94"/>
      <c r="F841" s="95" t="s">
        <v>29</v>
      </c>
      <c r="G841" s="95"/>
      <c r="H841" s="96">
        <v>42601</v>
      </c>
      <c r="I841" s="96"/>
      <c r="J841" s="96">
        <v>42601</v>
      </c>
      <c r="K841" s="96"/>
      <c r="L841" s="82" t="s">
        <v>648</v>
      </c>
      <c r="M841" s="82"/>
      <c r="N841" s="97">
        <v>403</v>
      </c>
      <c r="O841" s="97"/>
    </row>
    <row r="842" spans="1:15" ht="45" customHeight="1" x14ac:dyDescent="0.25">
      <c r="A842" s="9" t="s">
        <v>214</v>
      </c>
      <c r="B842" s="93" t="s">
        <v>974</v>
      </c>
      <c r="C842" s="93"/>
      <c r="D842" s="94">
        <f t="shared" ref="D842:D905" si="14">C842+1</f>
        <v>1</v>
      </c>
      <c r="E842" s="94"/>
      <c r="F842" s="95" t="s">
        <v>29</v>
      </c>
      <c r="G842" s="95"/>
      <c r="H842" s="96">
        <v>42598</v>
      </c>
      <c r="I842" s="96"/>
      <c r="J842" s="96">
        <v>42598</v>
      </c>
      <c r="K842" s="96"/>
      <c r="L842" s="82" t="s">
        <v>648</v>
      </c>
      <c r="M842" s="82"/>
      <c r="N842" s="97">
        <v>375</v>
      </c>
      <c r="O842" s="97"/>
    </row>
    <row r="843" spans="1:15" ht="45" customHeight="1" x14ac:dyDescent="0.25">
      <c r="A843" s="9" t="s">
        <v>214</v>
      </c>
      <c r="B843" s="93" t="s">
        <v>974</v>
      </c>
      <c r="C843" s="93"/>
      <c r="D843" s="94">
        <f t="shared" si="14"/>
        <v>1</v>
      </c>
      <c r="E843" s="94"/>
      <c r="F843" s="95" t="s">
        <v>29</v>
      </c>
      <c r="G843" s="95"/>
      <c r="H843" s="96">
        <v>42607</v>
      </c>
      <c r="I843" s="96"/>
      <c r="J843" s="96">
        <v>42607</v>
      </c>
      <c r="K843" s="96"/>
      <c r="L843" s="82" t="s">
        <v>648</v>
      </c>
      <c r="M843" s="82"/>
      <c r="N843" s="97">
        <v>422</v>
      </c>
      <c r="O843" s="97"/>
    </row>
    <row r="844" spans="1:15" ht="45" customHeight="1" x14ac:dyDescent="0.25">
      <c r="A844" s="9" t="s">
        <v>214</v>
      </c>
      <c r="B844" s="93" t="s">
        <v>974</v>
      </c>
      <c r="C844" s="93"/>
      <c r="D844" s="94">
        <f t="shared" si="14"/>
        <v>1</v>
      </c>
      <c r="E844" s="94"/>
      <c r="F844" s="95" t="s">
        <v>29</v>
      </c>
      <c r="G844" s="95"/>
      <c r="H844" s="96">
        <v>42600</v>
      </c>
      <c r="I844" s="96"/>
      <c r="J844" s="96">
        <v>42600</v>
      </c>
      <c r="K844" s="96"/>
      <c r="L844" s="82" t="s">
        <v>648</v>
      </c>
      <c r="M844" s="82"/>
      <c r="N844" s="97">
        <v>422</v>
      </c>
      <c r="O844" s="97"/>
    </row>
    <row r="845" spans="1:15" ht="45" customHeight="1" x14ac:dyDescent="0.25">
      <c r="A845" s="9" t="s">
        <v>214</v>
      </c>
      <c r="B845" s="93" t="s">
        <v>967</v>
      </c>
      <c r="C845" s="93"/>
      <c r="D845" s="94">
        <f t="shared" si="14"/>
        <v>1</v>
      </c>
      <c r="E845" s="94"/>
      <c r="F845" s="95" t="s">
        <v>29</v>
      </c>
      <c r="G845" s="95"/>
      <c r="H845" s="96">
        <v>42558</v>
      </c>
      <c r="I845" s="96"/>
      <c r="J845" s="96">
        <v>42558</v>
      </c>
      <c r="K845" s="96"/>
      <c r="L845" s="82" t="s">
        <v>648</v>
      </c>
      <c r="M845" s="82"/>
      <c r="N845" s="97">
        <v>195</v>
      </c>
      <c r="O845" s="97"/>
    </row>
    <row r="846" spans="1:15" ht="45" customHeight="1" x14ac:dyDescent="0.25">
      <c r="A846" s="9" t="s">
        <v>214</v>
      </c>
      <c r="B846" s="93" t="s">
        <v>969</v>
      </c>
      <c r="C846" s="93"/>
      <c r="D846" s="94">
        <f t="shared" si="14"/>
        <v>1</v>
      </c>
      <c r="E846" s="94"/>
      <c r="F846" s="95" t="s">
        <v>29</v>
      </c>
      <c r="G846" s="95"/>
      <c r="H846" s="96">
        <v>42573</v>
      </c>
      <c r="I846" s="96"/>
      <c r="J846" s="96">
        <v>42573</v>
      </c>
      <c r="K846" s="96"/>
      <c r="L846" s="82" t="s">
        <v>648</v>
      </c>
      <c r="M846" s="82"/>
      <c r="N846" s="97">
        <v>199</v>
      </c>
      <c r="O846" s="97"/>
    </row>
    <row r="847" spans="1:15" ht="45" customHeight="1" x14ac:dyDescent="0.25">
      <c r="A847" s="9" t="s">
        <v>214</v>
      </c>
      <c r="B847" s="93" t="s">
        <v>970</v>
      </c>
      <c r="C847" s="93"/>
      <c r="D847" s="94">
        <f t="shared" si="14"/>
        <v>1</v>
      </c>
      <c r="E847" s="94"/>
      <c r="F847" s="95" t="s">
        <v>29</v>
      </c>
      <c r="G847" s="95"/>
      <c r="H847" s="96">
        <v>42606</v>
      </c>
      <c r="I847" s="96"/>
      <c r="J847" s="96">
        <v>42606</v>
      </c>
      <c r="K847" s="96"/>
      <c r="L847" s="82" t="s">
        <v>648</v>
      </c>
      <c r="M847" s="82"/>
      <c r="N847" s="97">
        <v>221</v>
      </c>
      <c r="O847" s="97"/>
    </row>
    <row r="848" spans="1:15" ht="45" customHeight="1" x14ac:dyDescent="0.25">
      <c r="A848" s="9" t="s">
        <v>214</v>
      </c>
      <c r="B848" s="93" t="s">
        <v>971</v>
      </c>
      <c r="C848" s="93"/>
      <c r="D848" s="94">
        <f t="shared" si="14"/>
        <v>1</v>
      </c>
      <c r="E848" s="94"/>
      <c r="F848" s="95" t="s">
        <v>29</v>
      </c>
      <c r="G848" s="95"/>
      <c r="H848" s="96">
        <v>42566</v>
      </c>
      <c r="I848" s="96"/>
      <c r="J848" s="96">
        <v>42566</v>
      </c>
      <c r="K848" s="96"/>
      <c r="L848" s="82" t="s">
        <v>648</v>
      </c>
      <c r="M848" s="82"/>
      <c r="N848" s="97">
        <v>220</v>
      </c>
      <c r="O848" s="97"/>
    </row>
    <row r="849" spans="1:15" ht="45" customHeight="1" x14ac:dyDescent="0.25">
      <c r="A849" s="9" t="s">
        <v>214</v>
      </c>
      <c r="B849" s="93" t="s">
        <v>972</v>
      </c>
      <c r="C849" s="93"/>
      <c r="D849" s="94">
        <f t="shared" si="14"/>
        <v>1</v>
      </c>
      <c r="E849" s="94"/>
      <c r="F849" s="95" t="s">
        <v>29</v>
      </c>
      <c r="G849" s="95"/>
      <c r="H849" s="96">
        <v>42593</v>
      </c>
      <c r="I849" s="96"/>
      <c r="J849" s="96">
        <v>42593</v>
      </c>
      <c r="K849" s="96"/>
      <c r="L849" s="82" t="s">
        <v>648</v>
      </c>
      <c r="M849" s="82"/>
      <c r="N849" s="97">
        <v>220</v>
      </c>
      <c r="O849" s="97"/>
    </row>
    <row r="850" spans="1:15" ht="45" customHeight="1" x14ac:dyDescent="0.25">
      <c r="A850" s="9" t="s">
        <v>214</v>
      </c>
      <c r="B850" s="93" t="s">
        <v>973</v>
      </c>
      <c r="C850" s="93"/>
      <c r="D850" s="94">
        <f t="shared" si="14"/>
        <v>1</v>
      </c>
      <c r="E850" s="94"/>
      <c r="F850" s="95" t="s">
        <v>29</v>
      </c>
      <c r="G850" s="95"/>
      <c r="H850" s="96">
        <v>42605</v>
      </c>
      <c r="I850" s="96"/>
      <c r="J850" s="96">
        <v>42605</v>
      </c>
      <c r="K850" s="96"/>
      <c r="L850" s="82" t="s">
        <v>648</v>
      </c>
      <c r="M850" s="82"/>
      <c r="N850" s="97">
        <v>220</v>
      </c>
      <c r="O850" s="97"/>
    </row>
    <row r="851" spans="1:15" ht="45" customHeight="1" x14ac:dyDescent="0.25">
      <c r="A851" s="9" t="s">
        <v>214</v>
      </c>
      <c r="B851" s="93" t="s">
        <v>973</v>
      </c>
      <c r="C851" s="93"/>
      <c r="D851" s="94">
        <f t="shared" si="14"/>
        <v>1</v>
      </c>
      <c r="E851" s="94"/>
      <c r="F851" s="95" t="s">
        <v>29</v>
      </c>
      <c r="G851" s="95"/>
      <c r="H851" s="96">
        <v>42599</v>
      </c>
      <c r="I851" s="96"/>
      <c r="J851" s="96">
        <v>42599</v>
      </c>
      <c r="K851" s="96"/>
      <c r="L851" s="82" t="s">
        <v>648</v>
      </c>
      <c r="M851" s="82"/>
      <c r="N851" s="97">
        <v>219.99</v>
      </c>
      <c r="O851" s="97"/>
    </row>
    <row r="852" spans="1:15" ht="45" customHeight="1" x14ac:dyDescent="0.25">
      <c r="A852" s="9" t="s">
        <v>214</v>
      </c>
      <c r="B852" s="93" t="s">
        <v>973</v>
      </c>
      <c r="C852" s="93"/>
      <c r="D852" s="94">
        <f t="shared" si="14"/>
        <v>1</v>
      </c>
      <c r="E852" s="94"/>
      <c r="F852" s="95" t="s">
        <v>29</v>
      </c>
      <c r="G852" s="95"/>
      <c r="H852" s="96">
        <v>42543</v>
      </c>
      <c r="I852" s="96"/>
      <c r="J852" s="96">
        <v>42543</v>
      </c>
      <c r="K852" s="96"/>
      <c r="L852" s="82" t="s">
        <v>648</v>
      </c>
      <c r="M852" s="82"/>
      <c r="N852" s="97">
        <v>220</v>
      </c>
      <c r="O852" s="97"/>
    </row>
    <row r="853" spans="1:15" ht="45" customHeight="1" x14ac:dyDescent="0.25">
      <c r="A853" s="9" t="s">
        <v>214</v>
      </c>
      <c r="B853" s="93" t="s">
        <v>974</v>
      </c>
      <c r="C853" s="93"/>
      <c r="D853" s="94">
        <f t="shared" si="14"/>
        <v>1</v>
      </c>
      <c r="E853" s="94"/>
      <c r="F853" s="95" t="s">
        <v>29</v>
      </c>
      <c r="G853" s="95"/>
      <c r="H853" s="96">
        <v>42598</v>
      </c>
      <c r="I853" s="96"/>
      <c r="J853" s="96">
        <v>42598</v>
      </c>
      <c r="K853" s="96"/>
      <c r="L853" s="82" t="s">
        <v>648</v>
      </c>
      <c r="M853" s="82"/>
      <c r="N853" s="97">
        <v>199</v>
      </c>
      <c r="O853" s="97"/>
    </row>
    <row r="854" spans="1:15" ht="45" customHeight="1" x14ac:dyDescent="0.25">
      <c r="A854" s="9" t="s">
        <v>214</v>
      </c>
      <c r="B854" s="93" t="s">
        <v>974</v>
      </c>
      <c r="C854" s="93"/>
      <c r="D854" s="94">
        <f t="shared" si="14"/>
        <v>1</v>
      </c>
      <c r="E854" s="94"/>
      <c r="F854" s="95" t="s">
        <v>29</v>
      </c>
      <c r="G854" s="95"/>
      <c r="H854" s="96">
        <v>42594</v>
      </c>
      <c r="I854" s="96"/>
      <c r="J854" s="96">
        <v>42594</v>
      </c>
      <c r="K854" s="96"/>
      <c r="L854" s="82" t="s">
        <v>648</v>
      </c>
      <c r="M854" s="82"/>
      <c r="N854" s="97">
        <v>210</v>
      </c>
      <c r="O854" s="97"/>
    </row>
    <row r="855" spans="1:15" ht="45" customHeight="1" x14ac:dyDescent="0.25">
      <c r="A855" s="9" t="s">
        <v>214</v>
      </c>
      <c r="B855" s="93" t="s">
        <v>974</v>
      </c>
      <c r="C855" s="93"/>
      <c r="D855" s="94">
        <f t="shared" si="14"/>
        <v>1</v>
      </c>
      <c r="E855" s="94"/>
      <c r="F855" s="95" t="s">
        <v>29</v>
      </c>
      <c r="G855" s="95"/>
      <c r="H855" s="96">
        <v>42601</v>
      </c>
      <c r="I855" s="96"/>
      <c r="J855" s="96">
        <v>42601</v>
      </c>
      <c r="K855" s="96"/>
      <c r="L855" s="82" t="s">
        <v>648</v>
      </c>
      <c r="M855" s="82"/>
      <c r="N855" s="97">
        <v>214</v>
      </c>
      <c r="O855" s="97"/>
    </row>
    <row r="856" spans="1:15" ht="45" customHeight="1" x14ac:dyDescent="0.25">
      <c r="A856" s="9" t="s">
        <v>214</v>
      </c>
      <c r="B856" s="93" t="s">
        <v>974</v>
      </c>
      <c r="C856" s="93"/>
      <c r="D856" s="94">
        <f t="shared" si="14"/>
        <v>1</v>
      </c>
      <c r="E856" s="94"/>
      <c r="F856" s="95" t="s">
        <v>29</v>
      </c>
      <c r="G856" s="95"/>
      <c r="H856" s="96">
        <v>42600</v>
      </c>
      <c r="I856" s="96"/>
      <c r="J856" s="96">
        <v>42600</v>
      </c>
      <c r="K856" s="96"/>
      <c r="L856" s="82" t="s">
        <v>648</v>
      </c>
      <c r="M856" s="82"/>
      <c r="N856" s="97">
        <v>193</v>
      </c>
      <c r="O856" s="97"/>
    </row>
    <row r="857" spans="1:15" ht="45" customHeight="1" x14ac:dyDescent="0.25">
      <c r="A857" s="9" t="s">
        <v>214</v>
      </c>
      <c r="B857" s="93" t="s">
        <v>974</v>
      </c>
      <c r="C857" s="93"/>
      <c r="D857" s="94">
        <f t="shared" si="14"/>
        <v>1</v>
      </c>
      <c r="E857" s="94"/>
      <c r="F857" s="95" t="s">
        <v>29</v>
      </c>
      <c r="G857" s="95"/>
      <c r="H857" s="96">
        <v>42607</v>
      </c>
      <c r="I857" s="96"/>
      <c r="J857" s="96">
        <v>42607</v>
      </c>
      <c r="K857" s="96"/>
      <c r="L857" s="82" t="s">
        <v>648</v>
      </c>
      <c r="M857" s="82"/>
      <c r="N857" s="97">
        <v>108.5</v>
      </c>
      <c r="O857" s="97"/>
    </row>
    <row r="858" spans="1:15" ht="45" customHeight="1" x14ac:dyDescent="0.25">
      <c r="A858" s="9" t="s">
        <v>214</v>
      </c>
      <c r="B858" s="93" t="s">
        <v>14</v>
      </c>
      <c r="C858" s="93"/>
      <c r="D858" s="94">
        <f t="shared" si="14"/>
        <v>1</v>
      </c>
      <c r="E858" s="94"/>
      <c r="F858" s="95" t="s">
        <v>15</v>
      </c>
      <c r="G858" s="95"/>
      <c r="H858" s="96">
        <v>42607</v>
      </c>
      <c r="I858" s="96"/>
      <c r="J858" s="96">
        <v>42607</v>
      </c>
      <c r="K858" s="96"/>
      <c r="L858" s="82" t="s">
        <v>648</v>
      </c>
      <c r="M858" s="82"/>
      <c r="N858" s="97">
        <v>800</v>
      </c>
      <c r="O858" s="97"/>
    </row>
    <row r="859" spans="1:15" ht="45" customHeight="1" x14ac:dyDescent="0.25">
      <c r="A859" s="9" t="s">
        <v>214</v>
      </c>
      <c r="B859" s="93" t="s">
        <v>975</v>
      </c>
      <c r="C859" s="93"/>
      <c r="D859" s="94">
        <f t="shared" si="14"/>
        <v>1</v>
      </c>
      <c r="E859" s="94"/>
      <c r="F859" s="95" t="s">
        <v>29</v>
      </c>
      <c r="G859" s="95"/>
      <c r="H859" s="96">
        <v>42650</v>
      </c>
      <c r="I859" s="96"/>
      <c r="J859" s="96">
        <v>42650</v>
      </c>
      <c r="K859" s="96"/>
      <c r="L859" s="82" t="s">
        <v>648</v>
      </c>
      <c r="M859" s="82"/>
      <c r="N859" s="97">
        <v>464</v>
      </c>
      <c r="O859" s="97"/>
    </row>
    <row r="860" spans="1:15" ht="45" customHeight="1" x14ac:dyDescent="0.25">
      <c r="A860" s="9" t="s">
        <v>214</v>
      </c>
      <c r="B860" s="93" t="s">
        <v>234</v>
      </c>
      <c r="C860" s="93"/>
      <c r="D860" s="94">
        <f t="shared" si="14"/>
        <v>1</v>
      </c>
      <c r="E860" s="94"/>
      <c r="F860" s="95" t="s">
        <v>29</v>
      </c>
      <c r="G860" s="95"/>
      <c r="H860" s="96">
        <v>42646</v>
      </c>
      <c r="I860" s="96"/>
      <c r="J860" s="96">
        <v>42646</v>
      </c>
      <c r="K860" s="96"/>
      <c r="L860" s="82" t="s">
        <v>648</v>
      </c>
      <c r="M860" s="82"/>
      <c r="N860" s="97">
        <v>328.15</v>
      </c>
      <c r="O860" s="97"/>
    </row>
    <row r="861" spans="1:15" ht="45" customHeight="1" x14ac:dyDescent="0.25">
      <c r="A861" s="9" t="s">
        <v>214</v>
      </c>
      <c r="B861" s="93" t="s">
        <v>975</v>
      </c>
      <c r="C861" s="93"/>
      <c r="D861" s="94">
        <f t="shared" si="14"/>
        <v>1</v>
      </c>
      <c r="E861" s="94"/>
      <c r="F861" s="95" t="s">
        <v>29</v>
      </c>
      <c r="G861" s="95"/>
      <c r="H861" s="96">
        <v>42649</v>
      </c>
      <c r="I861" s="96"/>
      <c r="J861" s="96">
        <v>42649</v>
      </c>
      <c r="K861" s="96"/>
      <c r="L861" s="82" t="s">
        <v>648</v>
      </c>
      <c r="M861" s="82"/>
      <c r="N861" s="97">
        <v>422</v>
      </c>
      <c r="O861" s="97"/>
    </row>
    <row r="862" spans="1:15" ht="45" customHeight="1" x14ac:dyDescent="0.25">
      <c r="A862" s="9" t="s">
        <v>214</v>
      </c>
      <c r="B862" s="93" t="s">
        <v>976</v>
      </c>
      <c r="C862" s="93"/>
      <c r="D862" s="94">
        <f t="shared" si="14"/>
        <v>1</v>
      </c>
      <c r="E862" s="94"/>
      <c r="F862" s="95" t="s">
        <v>29</v>
      </c>
      <c r="G862" s="95"/>
      <c r="H862" s="96">
        <v>42633</v>
      </c>
      <c r="I862" s="96"/>
      <c r="J862" s="96">
        <v>42633</v>
      </c>
      <c r="K862" s="96"/>
      <c r="L862" s="82" t="s">
        <v>648</v>
      </c>
      <c r="M862" s="82"/>
      <c r="N862" s="97">
        <v>414</v>
      </c>
      <c r="O862" s="97"/>
    </row>
    <row r="863" spans="1:15" ht="45" customHeight="1" x14ac:dyDescent="0.25">
      <c r="A863" s="9" t="s">
        <v>214</v>
      </c>
      <c r="B863" s="93" t="s">
        <v>976</v>
      </c>
      <c r="C863" s="93"/>
      <c r="D863" s="94">
        <f t="shared" si="14"/>
        <v>1</v>
      </c>
      <c r="E863" s="94"/>
      <c r="F863" s="95" t="s">
        <v>29</v>
      </c>
      <c r="G863" s="95"/>
      <c r="H863" s="96">
        <v>42620</v>
      </c>
      <c r="I863" s="96"/>
      <c r="J863" s="96">
        <v>42620</v>
      </c>
      <c r="K863" s="96"/>
      <c r="L863" s="82" t="s">
        <v>648</v>
      </c>
      <c r="M863" s="82"/>
      <c r="N863" s="97">
        <v>372</v>
      </c>
      <c r="O863" s="97"/>
    </row>
    <row r="864" spans="1:15" ht="45" customHeight="1" x14ac:dyDescent="0.25">
      <c r="A864" s="9" t="s">
        <v>214</v>
      </c>
      <c r="B864" s="93" t="s">
        <v>977</v>
      </c>
      <c r="C864" s="93"/>
      <c r="D864" s="94">
        <f t="shared" si="14"/>
        <v>1</v>
      </c>
      <c r="E864" s="94"/>
      <c r="F864" s="95" t="s">
        <v>29</v>
      </c>
      <c r="G864" s="95"/>
      <c r="H864" s="96">
        <v>42636</v>
      </c>
      <c r="I864" s="96"/>
      <c r="J864" s="96">
        <v>42636</v>
      </c>
      <c r="K864" s="96"/>
      <c r="L864" s="82" t="s">
        <v>648</v>
      </c>
      <c r="M864" s="82"/>
      <c r="N864" s="97">
        <v>276</v>
      </c>
      <c r="O864" s="97"/>
    </row>
    <row r="865" spans="1:15" ht="45" customHeight="1" x14ac:dyDescent="0.25">
      <c r="A865" s="9" t="s">
        <v>214</v>
      </c>
      <c r="B865" s="93" t="s">
        <v>977</v>
      </c>
      <c r="C865" s="93"/>
      <c r="D865" s="94">
        <f t="shared" si="14"/>
        <v>1</v>
      </c>
      <c r="E865" s="94"/>
      <c r="F865" s="95" t="s">
        <v>29</v>
      </c>
      <c r="G865" s="95"/>
      <c r="H865" s="96">
        <v>42626</v>
      </c>
      <c r="I865" s="96"/>
      <c r="J865" s="96">
        <v>42626</v>
      </c>
      <c r="K865" s="96"/>
      <c r="L865" s="82" t="s">
        <v>648</v>
      </c>
      <c r="M865" s="82"/>
      <c r="N865" s="97">
        <v>370</v>
      </c>
      <c r="O865" s="97"/>
    </row>
    <row r="866" spans="1:15" ht="45" customHeight="1" x14ac:dyDescent="0.25">
      <c r="A866" s="9" t="s">
        <v>214</v>
      </c>
      <c r="B866" s="93" t="s">
        <v>978</v>
      </c>
      <c r="C866" s="93"/>
      <c r="D866" s="94">
        <f t="shared" si="14"/>
        <v>1</v>
      </c>
      <c r="E866" s="94"/>
      <c r="F866" s="95" t="s">
        <v>29</v>
      </c>
      <c r="G866" s="95"/>
      <c r="H866" s="96">
        <v>42622</v>
      </c>
      <c r="I866" s="96"/>
      <c r="J866" s="96">
        <v>42622</v>
      </c>
      <c r="K866" s="96"/>
      <c r="L866" s="82" t="s">
        <v>648</v>
      </c>
      <c r="M866" s="82"/>
      <c r="N866" s="97">
        <v>282</v>
      </c>
      <c r="O866" s="97"/>
    </row>
    <row r="867" spans="1:15" ht="45" customHeight="1" x14ac:dyDescent="0.25">
      <c r="A867" s="9" t="s">
        <v>214</v>
      </c>
      <c r="B867" s="93" t="s">
        <v>949</v>
      </c>
      <c r="C867" s="93"/>
      <c r="D867" s="94">
        <f t="shared" si="14"/>
        <v>1</v>
      </c>
      <c r="E867" s="94"/>
      <c r="F867" s="95" t="s">
        <v>29</v>
      </c>
      <c r="G867" s="95"/>
      <c r="H867" s="96">
        <v>42661</v>
      </c>
      <c r="I867" s="96"/>
      <c r="J867" s="96">
        <v>42661</v>
      </c>
      <c r="K867" s="96"/>
      <c r="L867" s="82" t="s">
        <v>648</v>
      </c>
      <c r="M867" s="82"/>
      <c r="N867" s="97">
        <v>414</v>
      </c>
      <c r="O867" s="97"/>
    </row>
    <row r="868" spans="1:15" ht="45" customHeight="1" x14ac:dyDescent="0.25">
      <c r="A868" s="9" t="s">
        <v>214</v>
      </c>
      <c r="B868" s="93" t="s">
        <v>949</v>
      </c>
      <c r="C868" s="93"/>
      <c r="D868" s="94">
        <f t="shared" si="14"/>
        <v>1</v>
      </c>
      <c r="E868" s="94"/>
      <c r="F868" s="95" t="s">
        <v>29</v>
      </c>
      <c r="G868" s="95"/>
      <c r="H868" s="96">
        <v>42647</v>
      </c>
      <c r="I868" s="96"/>
      <c r="J868" s="96">
        <v>42647</v>
      </c>
      <c r="K868" s="96"/>
      <c r="L868" s="82" t="s">
        <v>648</v>
      </c>
      <c r="M868" s="82"/>
      <c r="N868" s="97">
        <v>380</v>
      </c>
      <c r="O868" s="97"/>
    </row>
    <row r="869" spans="1:15" ht="45" customHeight="1" x14ac:dyDescent="0.25">
      <c r="A869" s="9" t="s">
        <v>214</v>
      </c>
      <c r="B869" s="93" t="s">
        <v>949</v>
      </c>
      <c r="C869" s="93"/>
      <c r="D869" s="94">
        <f t="shared" si="14"/>
        <v>1</v>
      </c>
      <c r="E869" s="94"/>
      <c r="F869" s="95" t="s">
        <v>29</v>
      </c>
      <c r="G869" s="95"/>
      <c r="H869" s="96">
        <v>42643</v>
      </c>
      <c r="I869" s="96"/>
      <c r="J869" s="96">
        <v>42643</v>
      </c>
      <c r="K869" s="96"/>
      <c r="L869" s="82" t="s">
        <v>648</v>
      </c>
      <c r="M869" s="82"/>
      <c r="N869" s="97">
        <v>262</v>
      </c>
      <c r="O869" s="97"/>
    </row>
    <row r="870" spans="1:15" ht="45" customHeight="1" x14ac:dyDescent="0.25">
      <c r="A870" s="9" t="s">
        <v>214</v>
      </c>
      <c r="B870" s="93" t="s">
        <v>949</v>
      </c>
      <c r="C870" s="93"/>
      <c r="D870" s="94">
        <f t="shared" si="14"/>
        <v>1</v>
      </c>
      <c r="E870" s="94"/>
      <c r="F870" s="95" t="s">
        <v>29</v>
      </c>
      <c r="G870" s="95"/>
      <c r="H870" s="96">
        <v>42671</v>
      </c>
      <c r="I870" s="96"/>
      <c r="J870" s="96">
        <v>42671</v>
      </c>
      <c r="K870" s="96"/>
      <c r="L870" s="82" t="s">
        <v>648</v>
      </c>
      <c r="M870" s="82"/>
      <c r="N870" s="97">
        <v>232</v>
      </c>
      <c r="O870" s="97"/>
    </row>
    <row r="871" spans="1:15" ht="45" customHeight="1" x14ac:dyDescent="0.25">
      <c r="A871" s="9" t="s">
        <v>214</v>
      </c>
      <c r="B871" s="93" t="s">
        <v>979</v>
      </c>
      <c r="C871" s="93"/>
      <c r="D871" s="94">
        <f t="shared" si="14"/>
        <v>1</v>
      </c>
      <c r="E871" s="94"/>
      <c r="F871" s="95" t="s">
        <v>29</v>
      </c>
      <c r="G871" s="95"/>
      <c r="H871" s="96">
        <v>42654</v>
      </c>
      <c r="I871" s="96"/>
      <c r="J871" s="96">
        <v>42654</v>
      </c>
      <c r="K871" s="96"/>
      <c r="L871" s="82" t="s">
        <v>648</v>
      </c>
      <c r="M871" s="82"/>
      <c r="N871" s="97">
        <v>409</v>
      </c>
      <c r="O871" s="97"/>
    </row>
    <row r="872" spans="1:15" ht="45" customHeight="1" x14ac:dyDescent="0.25">
      <c r="A872" s="9" t="s">
        <v>214</v>
      </c>
      <c r="B872" s="93" t="s">
        <v>234</v>
      </c>
      <c r="C872" s="93"/>
      <c r="D872" s="94">
        <f t="shared" si="14"/>
        <v>1</v>
      </c>
      <c r="E872" s="94"/>
      <c r="F872" s="95" t="s">
        <v>29</v>
      </c>
      <c r="G872" s="95"/>
      <c r="H872" s="96">
        <v>42650</v>
      </c>
      <c r="I872" s="96"/>
      <c r="J872" s="96">
        <v>42650</v>
      </c>
      <c r="K872" s="96"/>
      <c r="L872" s="82" t="s">
        <v>648</v>
      </c>
      <c r="M872" s="82"/>
      <c r="N872" s="97">
        <v>383</v>
      </c>
      <c r="O872" s="97"/>
    </row>
    <row r="873" spans="1:15" ht="45" customHeight="1" x14ac:dyDescent="0.25">
      <c r="A873" s="9" t="s">
        <v>214</v>
      </c>
      <c r="B873" s="93" t="s">
        <v>949</v>
      </c>
      <c r="C873" s="93"/>
      <c r="D873" s="94">
        <f t="shared" si="14"/>
        <v>1</v>
      </c>
      <c r="E873" s="94"/>
      <c r="F873" s="95" t="s">
        <v>29</v>
      </c>
      <c r="G873" s="95"/>
      <c r="H873" s="96">
        <v>42657</v>
      </c>
      <c r="I873" s="96"/>
      <c r="J873" s="96">
        <v>42657</v>
      </c>
      <c r="K873" s="96"/>
      <c r="L873" s="82" t="s">
        <v>648</v>
      </c>
      <c r="M873" s="82"/>
      <c r="N873" s="97">
        <v>409</v>
      </c>
      <c r="O873" s="97"/>
    </row>
    <row r="874" spans="1:15" ht="45" customHeight="1" x14ac:dyDescent="0.25">
      <c r="A874" s="9" t="s">
        <v>214</v>
      </c>
      <c r="B874" s="93" t="s">
        <v>949</v>
      </c>
      <c r="C874" s="93"/>
      <c r="D874" s="94">
        <f t="shared" si="14"/>
        <v>1</v>
      </c>
      <c r="E874" s="94"/>
      <c r="F874" s="95" t="s">
        <v>29</v>
      </c>
      <c r="G874" s="95"/>
      <c r="H874" s="96">
        <v>42667</v>
      </c>
      <c r="I874" s="96"/>
      <c r="J874" s="96">
        <v>42667</v>
      </c>
      <c r="K874" s="96"/>
      <c r="L874" s="82" t="s">
        <v>648</v>
      </c>
      <c r="M874" s="82"/>
      <c r="N874" s="97">
        <v>414</v>
      </c>
      <c r="O874" s="97"/>
    </row>
    <row r="875" spans="1:15" ht="45" customHeight="1" x14ac:dyDescent="0.25">
      <c r="A875" s="9" t="s">
        <v>214</v>
      </c>
      <c r="B875" s="93" t="s">
        <v>949</v>
      </c>
      <c r="C875" s="93"/>
      <c r="D875" s="94">
        <f t="shared" si="14"/>
        <v>1</v>
      </c>
      <c r="E875" s="94"/>
      <c r="F875" s="95" t="s">
        <v>29</v>
      </c>
      <c r="G875" s="95"/>
      <c r="H875" s="96">
        <v>42670</v>
      </c>
      <c r="I875" s="96"/>
      <c r="J875" s="96">
        <v>42670</v>
      </c>
      <c r="K875" s="96"/>
      <c r="L875" s="82" t="s">
        <v>648</v>
      </c>
      <c r="M875" s="82"/>
      <c r="N875" s="97">
        <v>422</v>
      </c>
      <c r="O875" s="97"/>
    </row>
    <row r="876" spans="1:15" ht="45" customHeight="1" x14ac:dyDescent="0.25">
      <c r="A876" s="9" t="s">
        <v>214</v>
      </c>
      <c r="B876" s="93" t="s">
        <v>949</v>
      </c>
      <c r="C876" s="93"/>
      <c r="D876" s="94">
        <f t="shared" si="14"/>
        <v>1</v>
      </c>
      <c r="E876" s="94"/>
      <c r="F876" s="95" t="s">
        <v>29</v>
      </c>
      <c r="G876" s="95"/>
      <c r="H876" s="96">
        <v>42663</v>
      </c>
      <c r="I876" s="96"/>
      <c r="J876" s="96">
        <v>42663</v>
      </c>
      <c r="K876" s="96"/>
      <c r="L876" s="82" t="s">
        <v>648</v>
      </c>
      <c r="M876" s="82"/>
      <c r="N876" s="97">
        <v>408</v>
      </c>
      <c r="O876" s="97"/>
    </row>
    <row r="877" spans="1:15" ht="45" customHeight="1" x14ac:dyDescent="0.25">
      <c r="A877" s="9" t="s">
        <v>214</v>
      </c>
      <c r="B877" s="93" t="s">
        <v>949</v>
      </c>
      <c r="C877" s="93"/>
      <c r="D877" s="94">
        <f t="shared" si="14"/>
        <v>1</v>
      </c>
      <c r="E877" s="94"/>
      <c r="F877" s="95" t="s">
        <v>29</v>
      </c>
      <c r="G877" s="95"/>
      <c r="H877" s="96">
        <v>42608</v>
      </c>
      <c r="I877" s="96"/>
      <c r="J877" s="96">
        <v>42608</v>
      </c>
      <c r="K877" s="96"/>
      <c r="L877" s="82" t="s">
        <v>648</v>
      </c>
      <c r="M877" s="82"/>
      <c r="N877" s="97">
        <v>404</v>
      </c>
      <c r="O877" s="97"/>
    </row>
    <row r="878" spans="1:15" ht="45" customHeight="1" x14ac:dyDescent="0.25">
      <c r="A878" s="9" t="s">
        <v>214</v>
      </c>
      <c r="B878" s="93" t="s">
        <v>949</v>
      </c>
      <c r="C878" s="93"/>
      <c r="D878" s="94">
        <f t="shared" si="14"/>
        <v>1</v>
      </c>
      <c r="E878" s="94"/>
      <c r="F878" s="95" t="s">
        <v>29</v>
      </c>
      <c r="G878" s="95"/>
      <c r="H878" s="96">
        <v>42626</v>
      </c>
      <c r="I878" s="96"/>
      <c r="J878" s="96">
        <v>42626</v>
      </c>
      <c r="K878" s="96"/>
      <c r="L878" s="82" t="s">
        <v>648</v>
      </c>
      <c r="M878" s="82"/>
      <c r="N878" s="97">
        <v>370</v>
      </c>
      <c r="O878" s="97"/>
    </row>
    <row r="879" spans="1:15" ht="45" customHeight="1" x14ac:dyDescent="0.25">
      <c r="A879" s="9" t="s">
        <v>214</v>
      </c>
      <c r="B879" s="93" t="s">
        <v>949</v>
      </c>
      <c r="C879" s="93"/>
      <c r="D879" s="94">
        <f t="shared" si="14"/>
        <v>1</v>
      </c>
      <c r="E879" s="94"/>
      <c r="F879" s="95" t="s">
        <v>29</v>
      </c>
      <c r="G879" s="95"/>
      <c r="H879" s="96">
        <v>42621</v>
      </c>
      <c r="I879" s="96"/>
      <c r="J879" s="96">
        <v>42621</v>
      </c>
      <c r="K879" s="96"/>
      <c r="L879" s="82" t="s">
        <v>648</v>
      </c>
      <c r="M879" s="82"/>
      <c r="N879" s="97">
        <v>330</v>
      </c>
      <c r="O879" s="97"/>
    </row>
    <row r="880" spans="1:15" ht="45" customHeight="1" x14ac:dyDescent="0.25">
      <c r="A880" s="9" t="s">
        <v>214</v>
      </c>
      <c r="B880" s="93" t="s">
        <v>949</v>
      </c>
      <c r="C880" s="93"/>
      <c r="D880" s="94">
        <f t="shared" si="14"/>
        <v>1</v>
      </c>
      <c r="E880" s="94"/>
      <c r="F880" s="95" t="s">
        <v>29</v>
      </c>
      <c r="G880" s="95"/>
      <c r="H880" s="96">
        <v>42620</v>
      </c>
      <c r="I880" s="96"/>
      <c r="J880" s="96">
        <v>42620</v>
      </c>
      <c r="K880" s="96"/>
      <c r="L880" s="82" t="s">
        <v>648</v>
      </c>
      <c r="M880" s="82"/>
      <c r="N880" s="97">
        <v>394</v>
      </c>
      <c r="O880" s="97"/>
    </row>
    <row r="881" spans="1:15" ht="45" customHeight="1" x14ac:dyDescent="0.25">
      <c r="A881" s="9" t="s">
        <v>214</v>
      </c>
      <c r="B881" s="93" t="s">
        <v>980</v>
      </c>
      <c r="C881" s="93"/>
      <c r="D881" s="94">
        <f t="shared" si="14"/>
        <v>1</v>
      </c>
      <c r="E881" s="94"/>
      <c r="F881" s="95" t="s">
        <v>29</v>
      </c>
      <c r="G881" s="95"/>
      <c r="H881" s="96">
        <v>42662</v>
      </c>
      <c r="I881" s="96"/>
      <c r="J881" s="96">
        <v>42662</v>
      </c>
      <c r="K881" s="96"/>
      <c r="L881" s="82" t="s">
        <v>648</v>
      </c>
      <c r="M881" s="82"/>
      <c r="N881" s="97">
        <v>414</v>
      </c>
      <c r="O881" s="97"/>
    </row>
    <row r="882" spans="1:15" ht="45" customHeight="1" x14ac:dyDescent="0.25">
      <c r="A882" s="9" t="s">
        <v>214</v>
      </c>
      <c r="B882" s="93" t="s">
        <v>981</v>
      </c>
      <c r="C882" s="93"/>
      <c r="D882" s="94">
        <f t="shared" si="14"/>
        <v>1</v>
      </c>
      <c r="E882" s="94"/>
      <c r="F882" s="95" t="s">
        <v>29</v>
      </c>
      <c r="G882" s="95"/>
      <c r="H882" s="96">
        <v>42620</v>
      </c>
      <c r="I882" s="96"/>
      <c r="J882" s="96">
        <v>42528</v>
      </c>
      <c r="K882" s="96"/>
      <c r="L882" s="82" t="s">
        <v>648</v>
      </c>
      <c r="M882" s="82"/>
      <c r="N882" s="97">
        <v>442</v>
      </c>
      <c r="O882" s="97"/>
    </row>
    <row r="883" spans="1:15" ht="45" customHeight="1" x14ac:dyDescent="0.25">
      <c r="A883" s="9" t="s">
        <v>214</v>
      </c>
      <c r="B883" s="93" t="s">
        <v>949</v>
      </c>
      <c r="C883" s="93"/>
      <c r="D883" s="94">
        <f t="shared" si="14"/>
        <v>1</v>
      </c>
      <c r="E883" s="94"/>
      <c r="F883" s="95" t="s">
        <v>29</v>
      </c>
      <c r="G883" s="95"/>
      <c r="H883" s="96">
        <v>42620</v>
      </c>
      <c r="I883" s="96"/>
      <c r="J883" s="96">
        <v>42620</v>
      </c>
      <c r="K883" s="96"/>
      <c r="L883" s="82" t="s">
        <v>648</v>
      </c>
      <c r="M883" s="82"/>
      <c r="N883" s="97">
        <v>422</v>
      </c>
      <c r="O883" s="97"/>
    </row>
    <row r="884" spans="1:15" ht="45" customHeight="1" x14ac:dyDescent="0.25">
      <c r="A884" s="9" t="s">
        <v>214</v>
      </c>
      <c r="B884" s="93" t="s">
        <v>982</v>
      </c>
      <c r="C884" s="93"/>
      <c r="D884" s="94">
        <f t="shared" si="14"/>
        <v>1</v>
      </c>
      <c r="E884" s="94"/>
      <c r="F884" s="95" t="s">
        <v>29</v>
      </c>
      <c r="G884" s="95"/>
      <c r="H884" s="96">
        <v>42642</v>
      </c>
      <c r="I884" s="96"/>
      <c r="J884" s="96">
        <v>42642</v>
      </c>
      <c r="K884" s="96"/>
      <c r="L884" s="82" t="s">
        <v>648</v>
      </c>
      <c r="M884" s="82"/>
      <c r="N884" s="97">
        <v>422</v>
      </c>
      <c r="O884" s="97"/>
    </row>
    <row r="885" spans="1:15" ht="45" customHeight="1" x14ac:dyDescent="0.25">
      <c r="A885" s="9" t="s">
        <v>214</v>
      </c>
      <c r="B885" s="93" t="s">
        <v>949</v>
      </c>
      <c r="C885" s="93"/>
      <c r="D885" s="94">
        <f t="shared" si="14"/>
        <v>1</v>
      </c>
      <c r="E885" s="94"/>
      <c r="F885" s="95" t="s">
        <v>29</v>
      </c>
      <c r="G885" s="95"/>
      <c r="H885" s="96">
        <v>42656</v>
      </c>
      <c r="I885" s="96"/>
      <c r="J885" s="96">
        <v>42656</v>
      </c>
      <c r="K885" s="96"/>
      <c r="L885" s="82" t="s">
        <v>648</v>
      </c>
      <c r="M885" s="82"/>
      <c r="N885" s="97">
        <v>422</v>
      </c>
      <c r="O885" s="97"/>
    </row>
    <row r="886" spans="1:15" ht="45" customHeight="1" x14ac:dyDescent="0.25">
      <c r="A886" s="9" t="s">
        <v>214</v>
      </c>
      <c r="B886" s="93" t="s">
        <v>949</v>
      </c>
      <c r="C886" s="93"/>
      <c r="D886" s="94">
        <f t="shared" si="14"/>
        <v>1</v>
      </c>
      <c r="E886" s="94"/>
      <c r="F886" s="95" t="s">
        <v>29</v>
      </c>
      <c r="G886" s="95"/>
      <c r="H886" s="96">
        <v>42625</v>
      </c>
      <c r="I886" s="96"/>
      <c r="J886" s="96">
        <v>42625</v>
      </c>
      <c r="K886" s="96"/>
      <c r="L886" s="82" t="s">
        <v>648</v>
      </c>
      <c r="M886" s="82"/>
      <c r="N886" s="97">
        <v>396</v>
      </c>
      <c r="O886" s="97"/>
    </row>
    <row r="887" spans="1:15" ht="45" customHeight="1" x14ac:dyDescent="0.25">
      <c r="A887" s="9" t="s">
        <v>214</v>
      </c>
      <c r="B887" s="93" t="s">
        <v>949</v>
      </c>
      <c r="C887" s="93"/>
      <c r="D887" s="94">
        <f t="shared" si="14"/>
        <v>1</v>
      </c>
      <c r="E887" s="94"/>
      <c r="F887" s="95" t="s">
        <v>29</v>
      </c>
      <c r="G887" s="95"/>
      <c r="H887" s="96">
        <v>42621</v>
      </c>
      <c r="I887" s="96"/>
      <c r="J887" s="96">
        <v>42621</v>
      </c>
      <c r="K887" s="96"/>
      <c r="L887" s="82" t="s">
        <v>648</v>
      </c>
      <c r="M887" s="82"/>
      <c r="N887" s="97">
        <v>422</v>
      </c>
      <c r="O887" s="97"/>
    </row>
    <row r="888" spans="1:15" ht="45" customHeight="1" x14ac:dyDescent="0.25">
      <c r="A888" s="9" t="s">
        <v>214</v>
      </c>
      <c r="B888" s="93" t="s">
        <v>975</v>
      </c>
      <c r="C888" s="93"/>
      <c r="D888" s="94">
        <f t="shared" si="14"/>
        <v>1</v>
      </c>
      <c r="E888" s="94"/>
      <c r="F888" s="95" t="s">
        <v>29</v>
      </c>
      <c r="G888" s="95"/>
      <c r="H888" s="96">
        <v>42650</v>
      </c>
      <c r="I888" s="96"/>
      <c r="J888" s="96">
        <v>42650</v>
      </c>
      <c r="K888" s="96"/>
      <c r="L888" s="82" t="s">
        <v>648</v>
      </c>
      <c r="M888" s="82"/>
      <c r="N888" s="97">
        <v>220</v>
      </c>
      <c r="O888" s="97"/>
    </row>
    <row r="889" spans="1:15" ht="45" customHeight="1" x14ac:dyDescent="0.25">
      <c r="A889" s="9" t="s">
        <v>214</v>
      </c>
      <c r="B889" s="93" t="s">
        <v>234</v>
      </c>
      <c r="C889" s="93"/>
      <c r="D889" s="94">
        <f t="shared" si="14"/>
        <v>1</v>
      </c>
      <c r="E889" s="94"/>
      <c r="F889" s="95" t="s">
        <v>29</v>
      </c>
      <c r="G889" s="95"/>
      <c r="H889" s="96">
        <v>42646</v>
      </c>
      <c r="I889" s="96"/>
      <c r="J889" s="96">
        <v>42646</v>
      </c>
      <c r="K889" s="96"/>
      <c r="L889" s="82" t="s">
        <v>648</v>
      </c>
      <c r="M889" s="82"/>
      <c r="N889" s="97">
        <v>217</v>
      </c>
      <c r="O889" s="97"/>
    </row>
    <row r="890" spans="1:15" ht="45" customHeight="1" x14ac:dyDescent="0.25">
      <c r="A890" s="9" t="s">
        <v>214</v>
      </c>
      <c r="B890" s="93" t="s">
        <v>975</v>
      </c>
      <c r="C890" s="93"/>
      <c r="D890" s="94">
        <f t="shared" si="14"/>
        <v>1</v>
      </c>
      <c r="E890" s="94"/>
      <c r="F890" s="95" t="s">
        <v>29</v>
      </c>
      <c r="G890" s="95"/>
      <c r="H890" s="96">
        <v>42649</v>
      </c>
      <c r="I890" s="96"/>
      <c r="J890" s="96">
        <v>42649</v>
      </c>
      <c r="K890" s="96"/>
      <c r="L890" s="82" t="s">
        <v>648</v>
      </c>
      <c r="M890" s="82"/>
      <c r="N890" s="97">
        <v>140</v>
      </c>
      <c r="O890" s="97"/>
    </row>
    <row r="891" spans="1:15" ht="45" customHeight="1" x14ac:dyDescent="0.25">
      <c r="A891" s="9" t="s">
        <v>214</v>
      </c>
      <c r="B891" s="93" t="s">
        <v>976</v>
      </c>
      <c r="C891" s="93"/>
      <c r="D891" s="94">
        <f t="shared" si="14"/>
        <v>1</v>
      </c>
      <c r="E891" s="94"/>
      <c r="F891" s="95" t="s">
        <v>29</v>
      </c>
      <c r="G891" s="95"/>
      <c r="H891" s="96">
        <v>42633</v>
      </c>
      <c r="I891" s="96"/>
      <c r="J891" s="96">
        <v>42633</v>
      </c>
      <c r="K891" s="96"/>
      <c r="L891" s="82" t="s">
        <v>648</v>
      </c>
      <c r="M891" s="82"/>
      <c r="N891" s="97">
        <v>203</v>
      </c>
      <c r="O891" s="97"/>
    </row>
    <row r="892" spans="1:15" ht="45" customHeight="1" x14ac:dyDescent="0.25">
      <c r="A892" s="9" t="s">
        <v>214</v>
      </c>
      <c r="B892" s="93" t="s">
        <v>976</v>
      </c>
      <c r="C892" s="93"/>
      <c r="D892" s="94">
        <f t="shared" si="14"/>
        <v>1</v>
      </c>
      <c r="E892" s="94"/>
      <c r="F892" s="95" t="s">
        <v>29</v>
      </c>
      <c r="G892" s="95"/>
      <c r="H892" s="96">
        <v>42620</v>
      </c>
      <c r="I892" s="96"/>
      <c r="J892" s="96">
        <v>42620</v>
      </c>
      <c r="K892" s="96"/>
      <c r="L892" s="82" t="s">
        <v>648</v>
      </c>
      <c r="M892" s="82"/>
      <c r="N892" s="97">
        <v>148</v>
      </c>
      <c r="O892" s="97"/>
    </row>
    <row r="893" spans="1:15" ht="45" customHeight="1" x14ac:dyDescent="0.25">
      <c r="A893" s="9" t="s">
        <v>214</v>
      </c>
      <c r="B893" s="93" t="s">
        <v>977</v>
      </c>
      <c r="C893" s="93"/>
      <c r="D893" s="94">
        <f t="shared" si="14"/>
        <v>1</v>
      </c>
      <c r="E893" s="94"/>
      <c r="F893" s="95" t="s">
        <v>29</v>
      </c>
      <c r="G893" s="95"/>
      <c r="H893" s="96">
        <v>42636</v>
      </c>
      <c r="I893" s="96"/>
      <c r="J893" s="96">
        <v>42636</v>
      </c>
      <c r="K893" s="96"/>
      <c r="L893" s="82" t="s">
        <v>648</v>
      </c>
      <c r="M893" s="82"/>
      <c r="N893" s="97">
        <v>220</v>
      </c>
      <c r="O893" s="97"/>
    </row>
    <row r="894" spans="1:15" ht="45" customHeight="1" x14ac:dyDescent="0.25">
      <c r="A894" s="9" t="s">
        <v>214</v>
      </c>
      <c r="B894" s="93" t="s">
        <v>977</v>
      </c>
      <c r="C894" s="93"/>
      <c r="D894" s="94">
        <f t="shared" si="14"/>
        <v>1</v>
      </c>
      <c r="E894" s="94"/>
      <c r="F894" s="95" t="s">
        <v>29</v>
      </c>
      <c r="G894" s="95"/>
      <c r="H894" s="96">
        <v>42626</v>
      </c>
      <c r="I894" s="96"/>
      <c r="J894" s="96">
        <v>42626</v>
      </c>
      <c r="K894" s="96"/>
      <c r="L894" s="82" t="s">
        <v>648</v>
      </c>
      <c r="M894" s="82"/>
      <c r="N894" s="97">
        <v>171</v>
      </c>
      <c r="O894" s="97"/>
    </row>
    <row r="895" spans="1:15" ht="45" customHeight="1" x14ac:dyDescent="0.25">
      <c r="A895" s="9" t="s">
        <v>214</v>
      </c>
      <c r="B895" s="93" t="s">
        <v>978</v>
      </c>
      <c r="C895" s="93"/>
      <c r="D895" s="94">
        <f t="shared" si="14"/>
        <v>1</v>
      </c>
      <c r="E895" s="94"/>
      <c r="F895" s="95" t="s">
        <v>29</v>
      </c>
      <c r="G895" s="95"/>
      <c r="H895" s="96">
        <v>42622</v>
      </c>
      <c r="I895" s="96"/>
      <c r="J895" s="96">
        <v>42622</v>
      </c>
      <c r="K895" s="96"/>
      <c r="L895" s="82" t="s">
        <v>648</v>
      </c>
      <c r="M895" s="82"/>
      <c r="N895" s="97">
        <v>220</v>
      </c>
      <c r="O895" s="97"/>
    </row>
    <row r="896" spans="1:15" ht="45" customHeight="1" x14ac:dyDescent="0.25">
      <c r="A896" s="9" t="s">
        <v>214</v>
      </c>
      <c r="B896" s="93" t="s">
        <v>949</v>
      </c>
      <c r="C896" s="93"/>
      <c r="D896" s="94">
        <f t="shared" si="14"/>
        <v>1</v>
      </c>
      <c r="E896" s="94"/>
      <c r="F896" s="95" t="s">
        <v>29</v>
      </c>
      <c r="G896" s="95"/>
      <c r="H896" s="96">
        <v>42661</v>
      </c>
      <c r="I896" s="96"/>
      <c r="J896" s="96">
        <v>42661</v>
      </c>
      <c r="K896" s="96"/>
      <c r="L896" s="82" t="s">
        <v>648</v>
      </c>
      <c r="M896" s="82"/>
      <c r="N896" s="97">
        <v>220</v>
      </c>
      <c r="O896" s="97"/>
    </row>
    <row r="897" spans="1:15" ht="45" customHeight="1" x14ac:dyDescent="0.25">
      <c r="A897" s="9" t="s">
        <v>214</v>
      </c>
      <c r="B897" s="93" t="s">
        <v>949</v>
      </c>
      <c r="C897" s="93"/>
      <c r="D897" s="94">
        <f t="shared" si="14"/>
        <v>1</v>
      </c>
      <c r="E897" s="94"/>
      <c r="F897" s="95" t="s">
        <v>29</v>
      </c>
      <c r="G897" s="95"/>
      <c r="H897" s="96">
        <v>42647</v>
      </c>
      <c r="I897" s="96"/>
      <c r="J897" s="96">
        <v>42647</v>
      </c>
      <c r="K897" s="96"/>
      <c r="L897" s="82" t="s">
        <v>648</v>
      </c>
      <c r="M897" s="82"/>
      <c r="N897" s="97">
        <v>172.5</v>
      </c>
      <c r="O897" s="97"/>
    </row>
    <row r="898" spans="1:15" ht="45" customHeight="1" x14ac:dyDescent="0.25">
      <c r="A898" s="9" t="s">
        <v>214</v>
      </c>
      <c r="B898" s="93" t="s">
        <v>949</v>
      </c>
      <c r="C898" s="93"/>
      <c r="D898" s="94">
        <f t="shared" si="14"/>
        <v>1</v>
      </c>
      <c r="E898" s="94"/>
      <c r="F898" s="95" t="s">
        <v>29</v>
      </c>
      <c r="G898" s="95"/>
      <c r="H898" s="96">
        <v>42643</v>
      </c>
      <c r="I898" s="96"/>
      <c r="J898" s="96">
        <v>42643</v>
      </c>
      <c r="K898" s="96"/>
      <c r="L898" s="82" t="s">
        <v>648</v>
      </c>
      <c r="M898" s="82"/>
      <c r="N898" s="97">
        <v>202</v>
      </c>
      <c r="O898" s="97"/>
    </row>
    <row r="899" spans="1:15" ht="45" customHeight="1" x14ac:dyDescent="0.25">
      <c r="A899" s="9" t="s">
        <v>214</v>
      </c>
      <c r="B899" s="93" t="s">
        <v>949</v>
      </c>
      <c r="C899" s="93"/>
      <c r="D899" s="94">
        <f t="shared" si="14"/>
        <v>1</v>
      </c>
      <c r="E899" s="94"/>
      <c r="F899" s="95" t="s">
        <v>29</v>
      </c>
      <c r="G899" s="95"/>
      <c r="H899" s="96">
        <v>42671</v>
      </c>
      <c r="I899" s="96"/>
      <c r="J899" s="96">
        <v>42671</v>
      </c>
      <c r="K899" s="96"/>
      <c r="L899" s="82" t="s">
        <v>648</v>
      </c>
      <c r="M899" s="82"/>
      <c r="N899" s="97">
        <v>220</v>
      </c>
      <c r="O899" s="97"/>
    </row>
    <row r="900" spans="1:15" ht="45" customHeight="1" x14ac:dyDescent="0.25">
      <c r="A900" s="9" t="s">
        <v>214</v>
      </c>
      <c r="B900" s="93" t="s">
        <v>979</v>
      </c>
      <c r="C900" s="93"/>
      <c r="D900" s="94">
        <f t="shared" si="14"/>
        <v>1</v>
      </c>
      <c r="E900" s="94"/>
      <c r="F900" s="95" t="s">
        <v>29</v>
      </c>
      <c r="G900" s="95"/>
      <c r="H900" s="96">
        <v>42654</v>
      </c>
      <c r="I900" s="96"/>
      <c r="J900" s="96">
        <v>42654</v>
      </c>
      <c r="K900" s="96"/>
      <c r="L900" s="82" t="s">
        <v>648</v>
      </c>
      <c r="M900" s="82"/>
      <c r="N900" s="97">
        <v>161.5</v>
      </c>
      <c r="O900" s="97"/>
    </row>
    <row r="901" spans="1:15" ht="45" customHeight="1" x14ac:dyDescent="0.25">
      <c r="A901" s="9" t="s">
        <v>214</v>
      </c>
      <c r="B901" s="93" t="s">
        <v>234</v>
      </c>
      <c r="C901" s="93"/>
      <c r="D901" s="94">
        <f t="shared" si="14"/>
        <v>1</v>
      </c>
      <c r="E901" s="94"/>
      <c r="F901" s="95" t="s">
        <v>29</v>
      </c>
      <c r="G901" s="95"/>
      <c r="H901" s="96">
        <v>42650</v>
      </c>
      <c r="I901" s="96"/>
      <c r="J901" s="96">
        <v>42650</v>
      </c>
      <c r="K901" s="96"/>
      <c r="L901" s="82" t="s">
        <v>648</v>
      </c>
      <c r="M901" s="82"/>
      <c r="N901" s="97">
        <v>220</v>
      </c>
      <c r="O901" s="97"/>
    </row>
    <row r="902" spans="1:15" ht="45" customHeight="1" x14ac:dyDescent="0.25">
      <c r="A902" s="9" t="s">
        <v>214</v>
      </c>
      <c r="B902" s="93" t="s">
        <v>949</v>
      </c>
      <c r="C902" s="93"/>
      <c r="D902" s="94">
        <f t="shared" si="14"/>
        <v>1</v>
      </c>
      <c r="E902" s="94"/>
      <c r="F902" s="95" t="s">
        <v>29</v>
      </c>
      <c r="G902" s="95"/>
      <c r="H902" s="96">
        <v>42657</v>
      </c>
      <c r="I902" s="96"/>
      <c r="J902" s="96">
        <v>42657</v>
      </c>
      <c r="K902" s="96"/>
      <c r="L902" s="82" t="s">
        <v>648</v>
      </c>
      <c r="M902" s="82"/>
      <c r="N902" s="97">
        <v>220</v>
      </c>
      <c r="O902" s="97"/>
    </row>
    <row r="903" spans="1:15" ht="45" customHeight="1" x14ac:dyDescent="0.25">
      <c r="A903" s="9" t="s">
        <v>214</v>
      </c>
      <c r="B903" s="93" t="s">
        <v>949</v>
      </c>
      <c r="C903" s="93"/>
      <c r="D903" s="94">
        <f t="shared" si="14"/>
        <v>1</v>
      </c>
      <c r="E903" s="94"/>
      <c r="F903" s="95" t="s">
        <v>29</v>
      </c>
      <c r="G903" s="95"/>
      <c r="H903" s="96">
        <v>42667</v>
      </c>
      <c r="I903" s="96"/>
      <c r="J903" s="96">
        <v>42667</v>
      </c>
      <c r="K903" s="96"/>
      <c r="L903" s="82" t="s">
        <v>648</v>
      </c>
      <c r="M903" s="82"/>
      <c r="N903" s="97">
        <v>184</v>
      </c>
      <c r="O903" s="97"/>
    </row>
    <row r="904" spans="1:15" ht="45" customHeight="1" x14ac:dyDescent="0.25">
      <c r="A904" s="9" t="s">
        <v>214</v>
      </c>
      <c r="B904" s="93" t="s">
        <v>949</v>
      </c>
      <c r="C904" s="93"/>
      <c r="D904" s="94">
        <f t="shared" si="14"/>
        <v>1</v>
      </c>
      <c r="E904" s="94"/>
      <c r="F904" s="95" t="s">
        <v>29</v>
      </c>
      <c r="G904" s="95"/>
      <c r="H904" s="96">
        <v>42670</v>
      </c>
      <c r="I904" s="96"/>
      <c r="J904" s="96">
        <v>42670</v>
      </c>
      <c r="K904" s="96"/>
      <c r="L904" s="82" t="s">
        <v>648</v>
      </c>
      <c r="M904" s="82"/>
      <c r="N904" s="97">
        <v>154</v>
      </c>
      <c r="O904" s="97"/>
    </row>
    <row r="905" spans="1:15" ht="45" customHeight="1" x14ac:dyDescent="0.25">
      <c r="A905" s="9" t="s">
        <v>214</v>
      </c>
      <c r="B905" s="93" t="s">
        <v>949</v>
      </c>
      <c r="C905" s="93"/>
      <c r="D905" s="94">
        <f t="shared" si="14"/>
        <v>1</v>
      </c>
      <c r="E905" s="94"/>
      <c r="F905" s="95" t="s">
        <v>29</v>
      </c>
      <c r="G905" s="95"/>
      <c r="H905" s="96">
        <v>42663</v>
      </c>
      <c r="I905" s="96"/>
      <c r="J905" s="96">
        <v>42663</v>
      </c>
      <c r="K905" s="96"/>
      <c r="L905" s="82" t="s">
        <v>648</v>
      </c>
      <c r="M905" s="82"/>
      <c r="N905" s="97">
        <v>161</v>
      </c>
      <c r="O905" s="97"/>
    </row>
    <row r="906" spans="1:15" ht="45" customHeight="1" x14ac:dyDescent="0.25">
      <c r="A906" s="9" t="s">
        <v>214</v>
      </c>
      <c r="B906" s="93" t="s">
        <v>949</v>
      </c>
      <c r="C906" s="93"/>
      <c r="D906" s="94">
        <f t="shared" ref="D906:D969" si="15">C906+1</f>
        <v>1</v>
      </c>
      <c r="E906" s="94"/>
      <c r="F906" s="95" t="s">
        <v>29</v>
      </c>
      <c r="G906" s="95"/>
      <c r="H906" s="96">
        <v>42608</v>
      </c>
      <c r="I906" s="96"/>
      <c r="J906" s="96">
        <v>42608</v>
      </c>
      <c r="K906" s="96"/>
      <c r="L906" s="82" t="s">
        <v>648</v>
      </c>
      <c r="M906" s="82"/>
      <c r="N906" s="97">
        <v>206</v>
      </c>
      <c r="O906" s="97"/>
    </row>
    <row r="907" spans="1:15" ht="45" customHeight="1" x14ac:dyDescent="0.25">
      <c r="A907" s="9" t="s">
        <v>214</v>
      </c>
      <c r="B907" s="93" t="s">
        <v>949</v>
      </c>
      <c r="C907" s="93"/>
      <c r="D907" s="94">
        <f t="shared" si="15"/>
        <v>1</v>
      </c>
      <c r="E907" s="94"/>
      <c r="F907" s="95" t="s">
        <v>29</v>
      </c>
      <c r="G907" s="95"/>
      <c r="H907" s="96">
        <v>42626</v>
      </c>
      <c r="I907" s="96"/>
      <c r="J907" s="96">
        <v>42626</v>
      </c>
      <c r="K907" s="96"/>
      <c r="L907" s="82" t="s">
        <v>648</v>
      </c>
      <c r="M907" s="82"/>
      <c r="N907" s="97">
        <v>125</v>
      </c>
      <c r="O907" s="97"/>
    </row>
    <row r="908" spans="1:15" ht="45" customHeight="1" x14ac:dyDescent="0.25">
      <c r="A908" s="9" t="s">
        <v>214</v>
      </c>
      <c r="B908" s="93" t="s">
        <v>949</v>
      </c>
      <c r="C908" s="93"/>
      <c r="D908" s="94">
        <f t="shared" si="15"/>
        <v>1</v>
      </c>
      <c r="E908" s="94"/>
      <c r="F908" s="95" t="s">
        <v>29</v>
      </c>
      <c r="G908" s="95"/>
      <c r="H908" s="96">
        <v>42621</v>
      </c>
      <c r="I908" s="96"/>
      <c r="J908" s="96">
        <v>42621</v>
      </c>
      <c r="K908" s="96"/>
      <c r="L908" s="82" t="s">
        <v>648</v>
      </c>
      <c r="M908" s="82"/>
      <c r="N908" s="97">
        <v>217</v>
      </c>
      <c r="O908" s="97"/>
    </row>
    <row r="909" spans="1:15" ht="45" customHeight="1" x14ac:dyDescent="0.25">
      <c r="A909" s="9" t="s">
        <v>214</v>
      </c>
      <c r="B909" s="93" t="s">
        <v>949</v>
      </c>
      <c r="C909" s="93"/>
      <c r="D909" s="94">
        <f t="shared" si="15"/>
        <v>1</v>
      </c>
      <c r="E909" s="94"/>
      <c r="F909" s="95" t="s">
        <v>29</v>
      </c>
      <c r="G909" s="95"/>
      <c r="H909" s="96">
        <v>42620</v>
      </c>
      <c r="I909" s="96"/>
      <c r="J909" s="96">
        <v>42620</v>
      </c>
      <c r="K909" s="96"/>
      <c r="L909" s="82" t="s">
        <v>648</v>
      </c>
      <c r="M909" s="82"/>
      <c r="N909" s="97">
        <v>148</v>
      </c>
      <c r="O909" s="97"/>
    </row>
    <row r="910" spans="1:15" ht="45" customHeight="1" x14ac:dyDescent="0.25">
      <c r="A910" s="9" t="s">
        <v>214</v>
      </c>
      <c r="B910" s="93" t="s">
        <v>980</v>
      </c>
      <c r="C910" s="93"/>
      <c r="D910" s="94">
        <f t="shared" si="15"/>
        <v>1</v>
      </c>
      <c r="E910" s="94"/>
      <c r="F910" s="95" t="s">
        <v>29</v>
      </c>
      <c r="G910" s="95"/>
      <c r="H910" s="96">
        <v>42662</v>
      </c>
      <c r="I910" s="96"/>
      <c r="J910" s="96">
        <v>42662</v>
      </c>
      <c r="K910" s="96"/>
      <c r="L910" s="82" t="s">
        <v>648</v>
      </c>
      <c r="M910" s="82"/>
      <c r="N910" s="97">
        <v>220</v>
      </c>
      <c r="O910" s="97"/>
    </row>
    <row r="911" spans="1:15" ht="45" customHeight="1" x14ac:dyDescent="0.25">
      <c r="A911" s="9" t="s">
        <v>214</v>
      </c>
      <c r="B911" s="93" t="s">
        <v>981</v>
      </c>
      <c r="C911" s="93"/>
      <c r="D911" s="94">
        <f t="shared" si="15"/>
        <v>1</v>
      </c>
      <c r="E911" s="94"/>
      <c r="F911" s="95" t="s">
        <v>29</v>
      </c>
      <c r="G911" s="95"/>
      <c r="H911" s="96">
        <v>42620</v>
      </c>
      <c r="I911" s="96"/>
      <c r="J911" s="96">
        <v>42528</v>
      </c>
      <c r="K911" s="96"/>
      <c r="L911" s="82" t="s">
        <v>648</v>
      </c>
      <c r="M911" s="82"/>
      <c r="N911" s="97">
        <v>162</v>
      </c>
      <c r="O911" s="97"/>
    </row>
    <row r="912" spans="1:15" ht="45" customHeight="1" x14ac:dyDescent="0.25">
      <c r="A912" s="9" t="s">
        <v>214</v>
      </c>
      <c r="B912" s="93" t="s">
        <v>949</v>
      </c>
      <c r="C912" s="93"/>
      <c r="D912" s="94">
        <f t="shared" si="15"/>
        <v>1</v>
      </c>
      <c r="E912" s="94"/>
      <c r="F912" s="95" t="s">
        <v>29</v>
      </c>
      <c r="G912" s="95"/>
      <c r="H912" s="96">
        <v>42630</v>
      </c>
      <c r="I912" s="96"/>
      <c r="J912" s="96">
        <v>42630</v>
      </c>
      <c r="K912" s="96"/>
      <c r="L912" s="82" t="s">
        <v>648</v>
      </c>
      <c r="M912" s="82"/>
      <c r="N912" s="97">
        <v>220</v>
      </c>
      <c r="O912" s="97"/>
    </row>
    <row r="913" spans="1:15" ht="45" customHeight="1" x14ac:dyDescent="0.25">
      <c r="A913" s="9" t="s">
        <v>214</v>
      </c>
      <c r="B913" s="93" t="s">
        <v>982</v>
      </c>
      <c r="C913" s="93"/>
      <c r="D913" s="94">
        <f t="shared" si="15"/>
        <v>1</v>
      </c>
      <c r="E913" s="94"/>
      <c r="F913" s="95" t="s">
        <v>29</v>
      </c>
      <c r="G913" s="95"/>
      <c r="H913" s="96">
        <v>42642</v>
      </c>
      <c r="I913" s="96"/>
      <c r="J913" s="96">
        <v>42642</v>
      </c>
      <c r="K913" s="96"/>
      <c r="L913" s="82" t="s">
        <v>648</v>
      </c>
      <c r="M913" s="82"/>
      <c r="N913" s="97">
        <v>206</v>
      </c>
      <c r="O913" s="97"/>
    </row>
    <row r="914" spans="1:15" ht="45" customHeight="1" x14ac:dyDescent="0.25">
      <c r="A914" s="9" t="s">
        <v>214</v>
      </c>
      <c r="B914" s="93" t="s">
        <v>14</v>
      </c>
      <c r="C914" s="93"/>
      <c r="D914" s="94">
        <f t="shared" si="15"/>
        <v>1</v>
      </c>
      <c r="E914" s="94"/>
      <c r="F914" s="95" t="s">
        <v>15</v>
      </c>
      <c r="G914" s="95"/>
      <c r="H914" s="96">
        <v>42642</v>
      </c>
      <c r="I914" s="96"/>
      <c r="J914" s="96">
        <v>42642</v>
      </c>
      <c r="K914" s="96"/>
      <c r="L914" s="82" t="s">
        <v>648</v>
      </c>
      <c r="M914" s="82"/>
      <c r="N914" s="97">
        <v>1350</v>
      </c>
      <c r="O914" s="97"/>
    </row>
    <row r="915" spans="1:15" ht="45" customHeight="1" x14ac:dyDescent="0.25">
      <c r="A915" s="9" t="s">
        <v>214</v>
      </c>
      <c r="B915" s="93" t="s">
        <v>14</v>
      </c>
      <c r="C915" s="93"/>
      <c r="D915" s="94">
        <f t="shared" si="15"/>
        <v>1</v>
      </c>
      <c r="E915" s="94"/>
      <c r="F915" s="95" t="s">
        <v>15</v>
      </c>
      <c r="G915" s="95"/>
      <c r="H915" s="96">
        <v>42677</v>
      </c>
      <c r="I915" s="96"/>
      <c r="J915" s="96">
        <v>42677</v>
      </c>
      <c r="K915" s="96"/>
      <c r="L915" s="82" t="s">
        <v>648</v>
      </c>
      <c r="M915" s="82"/>
      <c r="N915" s="97">
        <v>3060</v>
      </c>
      <c r="O915" s="97"/>
    </row>
    <row r="916" spans="1:15" ht="45" customHeight="1" x14ac:dyDescent="0.25">
      <c r="A916" s="9" t="s">
        <v>214</v>
      </c>
      <c r="B916" s="93" t="s">
        <v>983</v>
      </c>
      <c r="C916" s="93"/>
      <c r="D916" s="94">
        <f t="shared" si="15"/>
        <v>1</v>
      </c>
      <c r="E916" s="94"/>
      <c r="F916" s="95" t="s">
        <v>29</v>
      </c>
      <c r="G916" s="95"/>
      <c r="H916" s="96">
        <v>42668</v>
      </c>
      <c r="I916" s="96"/>
      <c r="J916" s="96">
        <v>42668</v>
      </c>
      <c r="K916" s="96"/>
      <c r="L916" s="82" t="s">
        <v>648</v>
      </c>
      <c r="M916" s="82"/>
      <c r="N916" s="97">
        <v>396</v>
      </c>
      <c r="O916" s="97"/>
    </row>
    <row r="917" spans="1:15" ht="45" customHeight="1" x14ac:dyDescent="0.25">
      <c r="A917" s="9" t="s">
        <v>214</v>
      </c>
      <c r="B917" s="93" t="s">
        <v>983</v>
      </c>
      <c r="C917" s="93"/>
      <c r="D917" s="94">
        <f t="shared" si="15"/>
        <v>1</v>
      </c>
      <c r="E917" s="94"/>
      <c r="F917" s="95" t="s">
        <v>29</v>
      </c>
      <c r="G917" s="95"/>
      <c r="H917" s="96">
        <v>42669</v>
      </c>
      <c r="I917" s="96"/>
      <c r="J917" s="96">
        <v>42669</v>
      </c>
      <c r="K917" s="96"/>
      <c r="L917" s="82" t="s">
        <v>648</v>
      </c>
      <c r="M917" s="82"/>
      <c r="N917" s="97">
        <v>422</v>
      </c>
      <c r="O917" s="97"/>
    </row>
    <row r="918" spans="1:15" ht="45" customHeight="1" x14ac:dyDescent="0.25">
      <c r="A918" s="9" t="s">
        <v>214</v>
      </c>
      <c r="B918" s="93" t="s">
        <v>983</v>
      </c>
      <c r="C918" s="93"/>
      <c r="D918" s="94">
        <f t="shared" si="15"/>
        <v>1</v>
      </c>
      <c r="E918" s="94"/>
      <c r="F918" s="95" t="s">
        <v>29</v>
      </c>
      <c r="G918" s="95"/>
      <c r="H918" s="96">
        <v>42669</v>
      </c>
      <c r="I918" s="96"/>
      <c r="J918" s="96">
        <v>42669</v>
      </c>
      <c r="K918" s="96"/>
      <c r="L918" s="82" t="s">
        <v>648</v>
      </c>
      <c r="M918" s="82"/>
      <c r="N918" s="97">
        <v>422</v>
      </c>
      <c r="O918" s="97"/>
    </row>
    <row r="919" spans="1:15" ht="45" customHeight="1" x14ac:dyDescent="0.25">
      <c r="A919" s="9" t="s">
        <v>214</v>
      </c>
      <c r="B919" s="93" t="s">
        <v>983</v>
      </c>
      <c r="C919" s="93"/>
      <c r="D919" s="94">
        <f t="shared" si="15"/>
        <v>1</v>
      </c>
      <c r="E919" s="94"/>
      <c r="F919" s="95" t="s">
        <v>29</v>
      </c>
      <c r="G919" s="95"/>
      <c r="H919" s="96">
        <v>42634</v>
      </c>
      <c r="I919" s="96"/>
      <c r="J919" s="96">
        <v>42634</v>
      </c>
      <c r="K919" s="96"/>
      <c r="L919" s="82" t="s">
        <v>648</v>
      </c>
      <c r="M919" s="82"/>
      <c r="N919" s="97">
        <v>366</v>
      </c>
      <c r="O919" s="97"/>
    </row>
    <row r="920" spans="1:15" ht="45" customHeight="1" x14ac:dyDescent="0.25">
      <c r="A920" s="9" t="s">
        <v>214</v>
      </c>
      <c r="B920" s="93" t="s">
        <v>983</v>
      </c>
      <c r="C920" s="93"/>
      <c r="D920" s="94">
        <f t="shared" si="15"/>
        <v>1</v>
      </c>
      <c r="E920" s="94"/>
      <c r="F920" s="95" t="s">
        <v>29</v>
      </c>
      <c r="G920" s="95"/>
      <c r="H920" s="96">
        <v>42684</v>
      </c>
      <c r="I920" s="96"/>
      <c r="J920" s="96">
        <v>42684</v>
      </c>
      <c r="K920" s="96"/>
      <c r="L920" s="82" t="s">
        <v>648</v>
      </c>
      <c r="M920" s="82"/>
      <c r="N920" s="97">
        <v>414</v>
      </c>
      <c r="O920" s="97"/>
    </row>
    <row r="921" spans="1:15" ht="45" customHeight="1" x14ac:dyDescent="0.25">
      <c r="A921" s="9" t="s">
        <v>214</v>
      </c>
      <c r="B921" s="93" t="s">
        <v>949</v>
      </c>
      <c r="C921" s="93"/>
      <c r="D921" s="94">
        <f t="shared" si="15"/>
        <v>1</v>
      </c>
      <c r="E921" s="94"/>
      <c r="F921" s="95" t="s">
        <v>29</v>
      </c>
      <c r="G921" s="95"/>
      <c r="H921" s="96">
        <v>42607</v>
      </c>
      <c r="I921" s="96"/>
      <c r="J921" s="96">
        <v>42607</v>
      </c>
      <c r="K921" s="96"/>
      <c r="L921" s="82" t="s">
        <v>648</v>
      </c>
      <c r="M921" s="82"/>
      <c r="N921" s="97">
        <v>188</v>
      </c>
      <c r="O921" s="97"/>
    </row>
    <row r="922" spans="1:15" ht="45" customHeight="1" x14ac:dyDescent="0.25">
      <c r="A922" s="9" t="s">
        <v>214</v>
      </c>
      <c r="B922" s="93" t="s">
        <v>983</v>
      </c>
      <c r="C922" s="93"/>
      <c r="D922" s="94">
        <f t="shared" si="15"/>
        <v>1</v>
      </c>
      <c r="E922" s="94"/>
      <c r="F922" s="95" t="s">
        <v>29</v>
      </c>
      <c r="G922" s="95"/>
      <c r="H922" s="96">
        <v>42668</v>
      </c>
      <c r="I922" s="96"/>
      <c r="J922" s="96">
        <v>42668</v>
      </c>
      <c r="K922" s="96"/>
      <c r="L922" s="82" t="s">
        <v>648</v>
      </c>
      <c r="M922" s="82"/>
      <c r="N922" s="97">
        <v>174</v>
      </c>
      <c r="O922" s="97"/>
    </row>
    <row r="923" spans="1:15" ht="45" customHeight="1" x14ac:dyDescent="0.25">
      <c r="A923" s="9" t="s">
        <v>214</v>
      </c>
      <c r="B923" s="93" t="s">
        <v>983</v>
      </c>
      <c r="C923" s="93"/>
      <c r="D923" s="94">
        <f t="shared" si="15"/>
        <v>1</v>
      </c>
      <c r="E923" s="94"/>
      <c r="F923" s="95" t="s">
        <v>29</v>
      </c>
      <c r="G923" s="95"/>
      <c r="H923" s="96">
        <v>42669</v>
      </c>
      <c r="I923" s="96"/>
      <c r="J923" s="96">
        <v>42669</v>
      </c>
      <c r="K923" s="96"/>
      <c r="L923" s="82" t="s">
        <v>648</v>
      </c>
      <c r="M923" s="82"/>
      <c r="N923" s="97">
        <v>212.35</v>
      </c>
      <c r="O923" s="97"/>
    </row>
    <row r="924" spans="1:15" ht="45" customHeight="1" x14ac:dyDescent="0.25">
      <c r="A924" s="9" t="s">
        <v>214</v>
      </c>
      <c r="B924" s="93" t="s">
        <v>983</v>
      </c>
      <c r="C924" s="93"/>
      <c r="D924" s="94">
        <f t="shared" si="15"/>
        <v>1</v>
      </c>
      <c r="E924" s="94"/>
      <c r="F924" s="95" t="s">
        <v>29</v>
      </c>
      <c r="G924" s="95"/>
      <c r="H924" s="96">
        <v>42669</v>
      </c>
      <c r="I924" s="96"/>
      <c r="J924" s="96">
        <v>42669</v>
      </c>
      <c r="K924" s="96"/>
      <c r="L924" s="82" t="s">
        <v>648</v>
      </c>
      <c r="M924" s="82"/>
      <c r="N924" s="97">
        <v>212.35</v>
      </c>
      <c r="O924" s="97"/>
    </row>
    <row r="925" spans="1:15" ht="45" customHeight="1" x14ac:dyDescent="0.25">
      <c r="A925" s="9" t="s">
        <v>214</v>
      </c>
      <c r="B925" s="93" t="s">
        <v>983</v>
      </c>
      <c r="C925" s="93"/>
      <c r="D925" s="94">
        <f t="shared" si="15"/>
        <v>1</v>
      </c>
      <c r="E925" s="94"/>
      <c r="F925" s="95" t="s">
        <v>29</v>
      </c>
      <c r="G925" s="95"/>
      <c r="H925" s="96">
        <v>42634</v>
      </c>
      <c r="I925" s="96"/>
      <c r="J925" s="96">
        <v>42634</v>
      </c>
      <c r="K925" s="96"/>
      <c r="L925" s="82" t="s">
        <v>648</v>
      </c>
      <c r="M925" s="82"/>
      <c r="N925" s="97">
        <v>189</v>
      </c>
      <c r="O925" s="97"/>
    </row>
    <row r="926" spans="1:15" ht="45" customHeight="1" x14ac:dyDescent="0.25">
      <c r="A926" s="9" t="s">
        <v>214</v>
      </c>
      <c r="B926" s="93" t="s">
        <v>983</v>
      </c>
      <c r="C926" s="93"/>
      <c r="D926" s="94">
        <f t="shared" si="15"/>
        <v>1</v>
      </c>
      <c r="E926" s="94"/>
      <c r="F926" s="95" t="s">
        <v>29</v>
      </c>
      <c r="G926" s="95"/>
      <c r="H926" s="96">
        <v>42684</v>
      </c>
      <c r="I926" s="96"/>
      <c r="J926" s="96">
        <v>42684</v>
      </c>
      <c r="K926" s="96"/>
      <c r="L926" s="82" t="s">
        <v>648</v>
      </c>
      <c r="M926" s="82"/>
      <c r="N926" s="97">
        <v>206</v>
      </c>
      <c r="O926" s="97"/>
    </row>
    <row r="927" spans="1:15" ht="45" customHeight="1" x14ac:dyDescent="0.25">
      <c r="A927" s="9" t="s">
        <v>214</v>
      </c>
      <c r="B927" s="93" t="s">
        <v>14</v>
      </c>
      <c r="C927" s="93"/>
      <c r="D927" s="94">
        <f t="shared" si="15"/>
        <v>1</v>
      </c>
      <c r="E927" s="94"/>
      <c r="F927" s="95" t="s">
        <v>15</v>
      </c>
      <c r="G927" s="95"/>
      <c r="H927" s="96">
        <v>42684</v>
      </c>
      <c r="I927" s="96"/>
      <c r="J927" s="96">
        <v>42684</v>
      </c>
      <c r="K927" s="96"/>
      <c r="L927" s="82" t="s">
        <v>648</v>
      </c>
      <c r="M927" s="82"/>
      <c r="N927" s="97">
        <v>1730</v>
      </c>
      <c r="O927" s="97"/>
    </row>
    <row r="928" spans="1:15" ht="45" customHeight="1" x14ac:dyDescent="0.25">
      <c r="A928" s="9" t="s">
        <v>214</v>
      </c>
      <c r="B928" s="93" t="str">
        <f>+A928</f>
        <v>Dirección de Asuntos Legales</v>
      </c>
      <c r="C928" s="93"/>
      <c r="D928" s="94">
        <f t="shared" si="15"/>
        <v>1</v>
      </c>
      <c r="E928" s="94"/>
      <c r="F928" s="95" t="s">
        <v>29</v>
      </c>
      <c r="G928" s="95"/>
      <c r="H928" s="96">
        <v>42720</v>
      </c>
      <c r="I928" s="96"/>
      <c r="J928" s="96">
        <f>+I928</f>
        <v>0</v>
      </c>
      <c r="K928" s="96"/>
      <c r="L928" s="82" t="s">
        <v>648</v>
      </c>
      <c r="M928" s="82"/>
      <c r="N928" s="97">
        <v>343</v>
      </c>
      <c r="O928" s="97"/>
    </row>
    <row r="929" spans="1:15" ht="45" customHeight="1" x14ac:dyDescent="0.25">
      <c r="A929" s="9" t="s">
        <v>214</v>
      </c>
      <c r="B929" s="93" t="str">
        <f>+A929</f>
        <v>Dirección de Asuntos Legales</v>
      </c>
      <c r="C929" s="93"/>
      <c r="D929" s="94">
        <f t="shared" si="15"/>
        <v>1</v>
      </c>
      <c r="E929" s="94"/>
      <c r="F929" s="95" t="s">
        <v>29</v>
      </c>
      <c r="G929" s="95"/>
      <c r="H929" s="96">
        <v>42717</v>
      </c>
      <c r="I929" s="96"/>
      <c r="J929" s="96">
        <f>+I929</f>
        <v>0</v>
      </c>
      <c r="K929" s="96"/>
      <c r="L929" s="82" t="s">
        <v>648</v>
      </c>
      <c r="M929" s="82"/>
      <c r="N929" s="97">
        <v>430</v>
      </c>
      <c r="O929" s="97"/>
    </row>
    <row r="930" spans="1:15" ht="45" customHeight="1" x14ac:dyDescent="0.25">
      <c r="A930" s="9" t="s">
        <v>214</v>
      </c>
      <c r="B930" s="93" t="str">
        <f>+A930</f>
        <v>Dirección de Asuntos Legales</v>
      </c>
      <c r="C930" s="93"/>
      <c r="D930" s="94">
        <f t="shared" si="15"/>
        <v>1</v>
      </c>
      <c r="E930" s="94"/>
      <c r="F930" s="95" t="s">
        <v>29</v>
      </c>
      <c r="G930" s="95"/>
      <c r="H930" s="96">
        <v>42720</v>
      </c>
      <c r="I930" s="96"/>
      <c r="J930" s="96">
        <f>+I930</f>
        <v>0</v>
      </c>
      <c r="K930" s="96"/>
      <c r="L930" s="82" t="s">
        <v>648</v>
      </c>
      <c r="M930" s="82"/>
      <c r="N930" s="97">
        <v>219</v>
      </c>
      <c r="O930" s="97"/>
    </row>
    <row r="931" spans="1:15" ht="45" customHeight="1" x14ac:dyDescent="0.25">
      <c r="A931" s="9" t="s">
        <v>214</v>
      </c>
      <c r="B931" s="93" t="str">
        <f>+A931</f>
        <v>Dirección de Asuntos Legales</v>
      </c>
      <c r="C931" s="93"/>
      <c r="D931" s="94">
        <f t="shared" si="15"/>
        <v>1</v>
      </c>
      <c r="E931" s="94"/>
      <c r="F931" s="95" t="s">
        <v>29</v>
      </c>
      <c r="G931" s="95"/>
      <c r="H931" s="96">
        <v>42717</v>
      </c>
      <c r="I931" s="96"/>
      <c r="J931" s="96">
        <f>+I931</f>
        <v>0</v>
      </c>
      <c r="K931" s="96"/>
      <c r="L931" s="82" t="s">
        <v>648</v>
      </c>
      <c r="M931" s="82"/>
      <c r="N931" s="97">
        <v>104.01</v>
      </c>
      <c r="O931" s="97"/>
    </row>
    <row r="932" spans="1:15" ht="45" customHeight="1" x14ac:dyDescent="0.25">
      <c r="A932" s="9" t="s">
        <v>214</v>
      </c>
      <c r="B932" s="93" t="s">
        <v>14</v>
      </c>
      <c r="C932" s="93"/>
      <c r="D932" s="94">
        <f t="shared" si="15"/>
        <v>1</v>
      </c>
      <c r="E932" s="94"/>
      <c r="F932" s="95" t="s">
        <v>29</v>
      </c>
      <c r="G932" s="95"/>
      <c r="H932" s="96">
        <v>42717</v>
      </c>
      <c r="I932" s="96"/>
      <c r="J932" s="96">
        <f>+I932</f>
        <v>0</v>
      </c>
      <c r="K932" s="96"/>
      <c r="L932" s="82" t="s">
        <v>648</v>
      </c>
      <c r="M932" s="82"/>
      <c r="N932" s="97">
        <v>695</v>
      </c>
      <c r="O932" s="97"/>
    </row>
    <row r="933" spans="1:15" ht="45" customHeight="1" x14ac:dyDescent="0.25">
      <c r="A933" s="9" t="s">
        <v>214</v>
      </c>
      <c r="B933" s="93" t="s">
        <v>984</v>
      </c>
      <c r="C933" s="93"/>
      <c r="D933" s="94">
        <f t="shared" si="15"/>
        <v>1</v>
      </c>
      <c r="E933" s="94"/>
      <c r="F933" s="95" t="s">
        <v>29</v>
      </c>
      <c r="G933" s="95"/>
      <c r="H933" s="96">
        <v>42677</v>
      </c>
      <c r="I933" s="96"/>
      <c r="J933" s="96">
        <v>42677</v>
      </c>
      <c r="K933" s="96"/>
      <c r="L933" s="82" t="s">
        <v>648</v>
      </c>
      <c r="M933" s="82"/>
      <c r="N933" s="97">
        <v>370</v>
      </c>
      <c r="O933" s="97"/>
    </row>
    <row r="934" spans="1:15" ht="45" customHeight="1" x14ac:dyDescent="0.25">
      <c r="A934" s="9" t="s">
        <v>214</v>
      </c>
      <c r="B934" s="93" t="s">
        <v>985</v>
      </c>
      <c r="C934" s="93"/>
      <c r="D934" s="94">
        <f t="shared" si="15"/>
        <v>1</v>
      </c>
      <c r="E934" s="94"/>
      <c r="F934" s="95" t="s">
        <v>29</v>
      </c>
      <c r="G934" s="95"/>
      <c r="H934" s="96">
        <v>42614</v>
      </c>
      <c r="I934" s="96"/>
      <c r="J934" s="96">
        <v>42614</v>
      </c>
      <c r="K934" s="96"/>
      <c r="L934" s="82" t="s">
        <v>648</v>
      </c>
      <c r="M934" s="82"/>
      <c r="N934" s="97">
        <v>401</v>
      </c>
      <c r="O934" s="97"/>
    </row>
    <row r="935" spans="1:15" ht="45" customHeight="1" x14ac:dyDescent="0.25">
      <c r="A935" s="9" t="s">
        <v>214</v>
      </c>
      <c r="B935" s="93" t="s">
        <v>986</v>
      </c>
      <c r="C935" s="93"/>
      <c r="D935" s="94">
        <f t="shared" si="15"/>
        <v>1</v>
      </c>
      <c r="E935" s="94"/>
      <c r="F935" s="95" t="s">
        <v>29</v>
      </c>
      <c r="G935" s="95"/>
      <c r="H935" s="96">
        <v>42639</v>
      </c>
      <c r="I935" s="96"/>
      <c r="J935" s="96">
        <v>42639</v>
      </c>
      <c r="K935" s="96"/>
      <c r="L935" s="82" t="s">
        <v>648</v>
      </c>
      <c r="M935" s="82"/>
      <c r="N935" s="97">
        <v>414</v>
      </c>
      <c r="O935" s="97"/>
    </row>
    <row r="936" spans="1:15" ht="45" customHeight="1" x14ac:dyDescent="0.25">
      <c r="A936" s="9" t="s">
        <v>214</v>
      </c>
      <c r="B936" s="93" t="s">
        <v>987</v>
      </c>
      <c r="C936" s="93"/>
      <c r="D936" s="94">
        <f t="shared" si="15"/>
        <v>1</v>
      </c>
      <c r="E936" s="94"/>
      <c r="F936" s="95" t="s">
        <v>29</v>
      </c>
      <c r="G936" s="95"/>
      <c r="H936" s="96">
        <v>42613</v>
      </c>
      <c r="I936" s="96"/>
      <c r="J936" s="96">
        <v>42613</v>
      </c>
      <c r="K936" s="96"/>
      <c r="L936" s="82" t="s">
        <v>648</v>
      </c>
      <c r="M936" s="82"/>
      <c r="N936" s="97">
        <v>414</v>
      </c>
      <c r="O936" s="97"/>
    </row>
    <row r="937" spans="1:15" ht="45" customHeight="1" x14ac:dyDescent="0.25">
      <c r="A937" s="9" t="s">
        <v>214</v>
      </c>
      <c r="B937" s="93" t="s">
        <v>988</v>
      </c>
      <c r="C937" s="93"/>
      <c r="D937" s="94">
        <f t="shared" si="15"/>
        <v>1</v>
      </c>
      <c r="E937" s="94"/>
      <c r="F937" s="95" t="s">
        <v>29</v>
      </c>
      <c r="G937" s="95"/>
      <c r="H937" s="96">
        <v>42685</v>
      </c>
      <c r="I937" s="96"/>
      <c r="J937" s="96">
        <v>42685</v>
      </c>
      <c r="K937" s="96"/>
      <c r="L937" s="82" t="s">
        <v>648</v>
      </c>
      <c r="M937" s="82"/>
      <c r="N937" s="97">
        <v>414</v>
      </c>
      <c r="O937" s="97"/>
    </row>
    <row r="938" spans="1:15" ht="45" customHeight="1" x14ac:dyDescent="0.25">
      <c r="A938" s="9" t="s">
        <v>214</v>
      </c>
      <c r="B938" s="93" t="s">
        <v>984</v>
      </c>
      <c r="C938" s="93"/>
      <c r="D938" s="94">
        <f t="shared" si="15"/>
        <v>1</v>
      </c>
      <c r="E938" s="94"/>
      <c r="F938" s="95" t="s">
        <v>29</v>
      </c>
      <c r="G938" s="95"/>
      <c r="H938" s="96">
        <v>42677</v>
      </c>
      <c r="I938" s="96"/>
      <c r="J938" s="96">
        <v>42677</v>
      </c>
      <c r="K938" s="96"/>
      <c r="L938" s="82" t="s">
        <v>648</v>
      </c>
      <c r="M938" s="82"/>
      <c r="N938" s="97">
        <v>201</v>
      </c>
      <c r="O938" s="97"/>
    </row>
    <row r="939" spans="1:15" ht="45" customHeight="1" x14ac:dyDescent="0.25">
      <c r="A939" s="9" t="s">
        <v>214</v>
      </c>
      <c r="B939" s="93" t="s">
        <v>985</v>
      </c>
      <c r="C939" s="93"/>
      <c r="D939" s="94">
        <f t="shared" si="15"/>
        <v>1</v>
      </c>
      <c r="E939" s="94"/>
      <c r="F939" s="95" t="s">
        <v>29</v>
      </c>
      <c r="G939" s="95"/>
      <c r="H939" s="96">
        <v>42614</v>
      </c>
      <c r="I939" s="96"/>
      <c r="J939" s="96">
        <v>42614</v>
      </c>
      <c r="K939" s="96"/>
      <c r="L939" s="82" t="s">
        <v>648</v>
      </c>
      <c r="M939" s="82"/>
      <c r="N939" s="97">
        <v>196</v>
      </c>
      <c r="O939" s="97"/>
    </row>
    <row r="940" spans="1:15" ht="45" customHeight="1" x14ac:dyDescent="0.25">
      <c r="A940" s="9" t="s">
        <v>214</v>
      </c>
      <c r="B940" s="93" t="s">
        <v>986</v>
      </c>
      <c r="C940" s="93"/>
      <c r="D940" s="94">
        <f t="shared" si="15"/>
        <v>1</v>
      </c>
      <c r="E940" s="94"/>
      <c r="F940" s="95" t="s">
        <v>29</v>
      </c>
      <c r="G940" s="95"/>
      <c r="H940" s="96">
        <v>42639</v>
      </c>
      <c r="I940" s="96"/>
      <c r="J940" s="96">
        <v>42639</v>
      </c>
      <c r="K940" s="96"/>
      <c r="L940" s="82" t="s">
        <v>648</v>
      </c>
      <c r="M940" s="82"/>
      <c r="N940" s="97">
        <v>220.01</v>
      </c>
      <c r="O940" s="97"/>
    </row>
    <row r="941" spans="1:15" ht="45" customHeight="1" x14ac:dyDescent="0.25">
      <c r="A941" s="9" t="s">
        <v>214</v>
      </c>
      <c r="B941" s="93" t="s">
        <v>987</v>
      </c>
      <c r="C941" s="93"/>
      <c r="D941" s="94">
        <f t="shared" si="15"/>
        <v>1</v>
      </c>
      <c r="E941" s="94"/>
      <c r="F941" s="95" t="s">
        <v>29</v>
      </c>
      <c r="G941" s="95"/>
      <c r="H941" s="96">
        <v>42613</v>
      </c>
      <c r="I941" s="96"/>
      <c r="J941" s="96">
        <v>42613</v>
      </c>
      <c r="K941" s="96"/>
      <c r="L941" s="82" t="s">
        <v>648</v>
      </c>
      <c r="M941" s="82"/>
      <c r="N941" s="97">
        <v>178</v>
      </c>
      <c r="O941" s="97"/>
    </row>
    <row r="942" spans="1:15" ht="45" customHeight="1" x14ac:dyDescent="0.25">
      <c r="A942" s="9" t="s">
        <v>214</v>
      </c>
      <c r="B942" s="93" t="s">
        <v>988</v>
      </c>
      <c r="C942" s="93"/>
      <c r="D942" s="94">
        <f t="shared" si="15"/>
        <v>1</v>
      </c>
      <c r="E942" s="94"/>
      <c r="F942" s="95" t="s">
        <v>29</v>
      </c>
      <c r="G942" s="95"/>
      <c r="H942" s="96">
        <v>42685</v>
      </c>
      <c r="I942" s="96"/>
      <c r="J942" s="96">
        <v>42685</v>
      </c>
      <c r="K942" s="96"/>
      <c r="L942" s="82" t="s">
        <v>648</v>
      </c>
      <c r="M942" s="82"/>
      <c r="N942" s="97">
        <v>206</v>
      </c>
      <c r="O942" s="97"/>
    </row>
    <row r="943" spans="1:15" ht="45" customHeight="1" x14ac:dyDescent="0.25">
      <c r="A943" s="9" t="s">
        <v>214</v>
      </c>
      <c r="B943" s="93" t="s">
        <v>14</v>
      </c>
      <c r="C943" s="93"/>
      <c r="D943" s="94">
        <f t="shared" si="15"/>
        <v>1</v>
      </c>
      <c r="E943" s="94"/>
      <c r="F943" s="95" t="s">
        <v>15</v>
      </c>
      <c r="G943" s="95"/>
      <c r="H943" s="96">
        <v>42685</v>
      </c>
      <c r="I943" s="96"/>
      <c r="J943" s="96">
        <v>42685</v>
      </c>
      <c r="K943" s="96"/>
      <c r="L943" s="82" t="s">
        <v>648</v>
      </c>
      <c r="M943" s="82"/>
      <c r="N943" s="97">
        <v>2540</v>
      </c>
      <c r="O943" s="97"/>
    </row>
    <row r="944" spans="1:15" ht="45" customHeight="1" x14ac:dyDescent="0.25">
      <c r="A944" s="9" t="s">
        <v>214</v>
      </c>
      <c r="B944" s="93" t="s">
        <v>989</v>
      </c>
      <c r="C944" s="93"/>
      <c r="D944" s="94">
        <f t="shared" si="15"/>
        <v>1</v>
      </c>
      <c r="E944" s="94"/>
      <c r="F944" s="95" t="s">
        <v>29</v>
      </c>
      <c r="G944" s="95"/>
      <c r="H944" s="96">
        <v>42698</v>
      </c>
      <c r="I944" s="96"/>
      <c r="J944" s="96">
        <v>42698</v>
      </c>
      <c r="K944" s="96"/>
      <c r="L944" s="82" t="s">
        <v>648</v>
      </c>
      <c r="M944" s="82"/>
      <c r="N944" s="97">
        <v>383</v>
      </c>
      <c r="O944" s="97"/>
    </row>
    <row r="945" spans="1:15" ht="45" customHeight="1" x14ac:dyDescent="0.25">
      <c r="A945" s="9" t="s">
        <v>214</v>
      </c>
      <c r="B945" s="93" t="s">
        <v>990</v>
      </c>
      <c r="C945" s="93"/>
      <c r="D945" s="94">
        <f t="shared" si="15"/>
        <v>1</v>
      </c>
      <c r="E945" s="94"/>
      <c r="F945" s="95" t="s">
        <v>29</v>
      </c>
      <c r="G945" s="95"/>
      <c r="H945" s="96">
        <v>42704</v>
      </c>
      <c r="I945" s="96"/>
      <c r="J945" s="96">
        <v>42704</v>
      </c>
      <c r="K945" s="96"/>
      <c r="L945" s="82" t="s">
        <v>648</v>
      </c>
      <c r="M945" s="82"/>
      <c r="N945" s="97">
        <v>420</v>
      </c>
      <c r="O945" s="97"/>
    </row>
    <row r="946" spans="1:15" ht="45" customHeight="1" x14ac:dyDescent="0.25">
      <c r="A946" s="9" t="s">
        <v>214</v>
      </c>
      <c r="B946" s="93" t="s">
        <v>991</v>
      </c>
      <c r="C946" s="93"/>
      <c r="D946" s="94">
        <f t="shared" si="15"/>
        <v>1</v>
      </c>
      <c r="E946" s="94"/>
      <c r="F946" s="95" t="s">
        <v>29</v>
      </c>
      <c r="G946" s="95"/>
      <c r="H946" s="96">
        <v>42690</v>
      </c>
      <c r="I946" s="96"/>
      <c r="J946" s="96">
        <v>42690</v>
      </c>
      <c r="K946" s="96"/>
      <c r="L946" s="82" t="s">
        <v>648</v>
      </c>
      <c r="M946" s="82"/>
      <c r="N946" s="97">
        <v>422</v>
      </c>
      <c r="O946" s="97"/>
    </row>
    <row r="947" spans="1:15" ht="45" customHeight="1" x14ac:dyDescent="0.25">
      <c r="A947" s="9" t="s">
        <v>214</v>
      </c>
      <c r="B947" s="93" t="s">
        <v>992</v>
      </c>
      <c r="C947" s="93"/>
      <c r="D947" s="94">
        <f t="shared" si="15"/>
        <v>1</v>
      </c>
      <c r="E947" s="94"/>
      <c r="F947" s="95" t="s">
        <v>29</v>
      </c>
      <c r="G947" s="95"/>
      <c r="H947" s="96">
        <v>42691</v>
      </c>
      <c r="I947" s="96"/>
      <c r="J947" s="96">
        <v>42691</v>
      </c>
      <c r="K947" s="96"/>
      <c r="L947" s="82" t="s">
        <v>648</v>
      </c>
      <c r="M947" s="82"/>
      <c r="N947" s="97">
        <v>383</v>
      </c>
      <c r="O947" s="97"/>
    </row>
    <row r="948" spans="1:15" ht="45" customHeight="1" x14ac:dyDescent="0.25">
      <c r="A948" s="9" t="s">
        <v>214</v>
      </c>
      <c r="B948" s="93" t="s">
        <v>989</v>
      </c>
      <c r="C948" s="93"/>
      <c r="D948" s="94">
        <f t="shared" si="15"/>
        <v>1</v>
      </c>
      <c r="E948" s="94"/>
      <c r="F948" s="95" t="s">
        <v>29</v>
      </c>
      <c r="G948" s="95"/>
      <c r="H948" s="96">
        <v>42698</v>
      </c>
      <c r="I948" s="96"/>
      <c r="J948" s="96">
        <v>42698</v>
      </c>
      <c r="K948" s="96"/>
      <c r="L948" s="82" t="s">
        <v>648</v>
      </c>
      <c r="M948" s="82"/>
      <c r="N948" s="97">
        <v>220</v>
      </c>
      <c r="O948" s="97"/>
    </row>
    <row r="949" spans="1:15" ht="45" customHeight="1" x14ac:dyDescent="0.25">
      <c r="A949" s="9" t="s">
        <v>214</v>
      </c>
      <c r="B949" s="93" t="s">
        <v>990</v>
      </c>
      <c r="C949" s="93"/>
      <c r="D949" s="94">
        <f t="shared" si="15"/>
        <v>1</v>
      </c>
      <c r="E949" s="94"/>
      <c r="F949" s="95" t="s">
        <v>29</v>
      </c>
      <c r="G949" s="95"/>
      <c r="H949" s="96">
        <v>42704</v>
      </c>
      <c r="I949" s="96"/>
      <c r="J949" s="96">
        <v>42704</v>
      </c>
      <c r="K949" s="96"/>
      <c r="L949" s="82" t="s">
        <v>648</v>
      </c>
      <c r="M949" s="82"/>
      <c r="N949" s="97">
        <v>184</v>
      </c>
      <c r="O949" s="97"/>
    </row>
    <row r="950" spans="1:15" ht="45" customHeight="1" x14ac:dyDescent="0.25">
      <c r="A950" s="9" t="s">
        <v>214</v>
      </c>
      <c r="B950" s="93" t="s">
        <v>991</v>
      </c>
      <c r="C950" s="93"/>
      <c r="D950" s="94">
        <f t="shared" si="15"/>
        <v>1</v>
      </c>
      <c r="E950" s="94"/>
      <c r="F950" s="95" t="s">
        <v>29</v>
      </c>
      <c r="G950" s="95"/>
      <c r="H950" s="96">
        <v>42690</v>
      </c>
      <c r="I950" s="96"/>
      <c r="J950" s="96">
        <v>42690</v>
      </c>
      <c r="K950" s="96"/>
      <c r="L950" s="82" t="s">
        <v>648</v>
      </c>
      <c r="M950" s="82"/>
      <c r="N950" s="97">
        <v>206</v>
      </c>
      <c r="O950" s="97"/>
    </row>
    <row r="951" spans="1:15" ht="45" customHeight="1" x14ac:dyDescent="0.25">
      <c r="A951" s="9" t="s">
        <v>214</v>
      </c>
      <c r="B951" s="93" t="s">
        <v>992</v>
      </c>
      <c r="C951" s="93"/>
      <c r="D951" s="94">
        <f t="shared" si="15"/>
        <v>1</v>
      </c>
      <c r="E951" s="94"/>
      <c r="F951" s="95" t="s">
        <v>29</v>
      </c>
      <c r="G951" s="95"/>
      <c r="H951" s="96">
        <v>42691</v>
      </c>
      <c r="I951" s="96"/>
      <c r="J951" s="96">
        <v>42691</v>
      </c>
      <c r="K951" s="96"/>
      <c r="L951" s="82" t="s">
        <v>648</v>
      </c>
      <c r="M951" s="82"/>
      <c r="N951" s="97">
        <v>220</v>
      </c>
      <c r="O951" s="97"/>
    </row>
    <row r="952" spans="1:15" ht="45" customHeight="1" x14ac:dyDescent="0.25">
      <c r="A952" s="9" t="s">
        <v>214</v>
      </c>
      <c r="B952" s="93" t="s">
        <v>14</v>
      </c>
      <c r="C952" s="93"/>
      <c r="D952" s="94">
        <f t="shared" si="15"/>
        <v>1</v>
      </c>
      <c r="E952" s="94"/>
      <c r="F952" s="95" t="s">
        <v>15</v>
      </c>
      <c r="G952" s="95"/>
      <c r="H952" s="96">
        <v>42691</v>
      </c>
      <c r="I952" s="96"/>
      <c r="J952" s="96">
        <v>42691</v>
      </c>
      <c r="K952" s="96"/>
      <c r="L952" s="82" t="s">
        <v>648</v>
      </c>
      <c r="M952" s="82"/>
      <c r="N952" s="97">
        <v>250</v>
      </c>
      <c r="O952" s="97"/>
    </row>
    <row r="953" spans="1:15" ht="45" customHeight="1" x14ac:dyDescent="0.25">
      <c r="A953" s="9" t="s">
        <v>300</v>
      </c>
      <c r="B953" s="93" t="s">
        <v>993</v>
      </c>
      <c r="C953" s="93"/>
      <c r="D953" s="94">
        <f t="shared" si="15"/>
        <v>1</v>
      </c>
      <c r="E953" s="94"/>
      <c r="F953" s="95" t="s">
        <v>29</v>
      </c>
      <c r="G953" s="95"/>
      <c r="H953" s="96">
        <v>42383</v>
      </c>
      <c r="I953" s="96"/>
      <c r="J953" s="96">
        <v>42394</v>
      </c>
      <c r="K953" s="96"/>
      <c r="L953" s="82" t="s">
        <v>648</v>
      </c>
      <c r="M953" s="82"/>
      <c r="N953" s="97">
        <v>184</v>
      </c>
      <c r="O953" s="97"/>
    </row>
    <row r="954" spans="1:15" ht="45" customHeight="1" x14ac:dyDescent="0.25">
      <c r="A954" s="9" t="s">
        <v>300</v>
      </c>
      <c r="B954" s="93" t="s">
        <v>993</v>
      </c>
      <c r="C954" s="93"/>
      <c r="D954" s="94">
        <f t="shared" si="15"/>
        <v>1</v>
      </c>
      <c r="E954" s="94"/>
      <c r="F954" s="95" t="s">
        <v>29</v>
      </c>
      <c r="G954" s="95"/>
      <c r="H954" s="96">
        <v>42383</v>
      </c>
      <c r="I954" s="96"/>
      <c r="J954" s="96">
        <v>42394</v>
      </c>
      <c r="K954" s="96"/>
      <c r="L954" s="82" t="s">
        <v>648</v>
      </c>
      <c r="M954" s="82"/>
      <c r="N954" s="97">
        <v>329</v>
      </c>
      <c r="O954" s="97"/>
    </row>
    <row r="955" spans="1:15" ht="45" customHeight="1" x14ac:dyDescent="0.25">
      <c r="A955" s="9" t="s">
        <v>300</v>
      </c>
      <c r="B955" s="93" t="s">
        <v>994</v>
      </c>
      <c r="C955" s="93"/>
      <c r="D955" s="94">
        <f t="shared" si="15"/>
        <v>1</v>
      </c>
      <c r="E955" s="94"/>
      <c r="F955" s="95" t="s">
        <v>12</v>
      </c>
      <c r="G955" s="95"/>
      <c r="H955" s="96">
        <v>42389</v>
      </c>
      <c r="I955" s="96"/>
      <c r="J955" s="96">
        <v>42389</v>
      </c>
      <c r="K955" s="96"/>
      <c r="L955" s="82" t="s">
        <v>648</v>
      </c>
      <c r="M955" s="82"/>
      <c r="N955" s="97">
        <v>3539</v>
      </c>
      <c r="O955" s="97"/>
    </row>
    <row r="956" spans="1:15" ht="45" customHeight="1" x14ac:dyDescent="0.25">
      <c r="A956" s="9" t="s">
        <v>300</v>
      </c>
      <c r="B956" s="93" t="s">
        <v>995</v>
      </c>
      <c r="C956" s="93"/>
      <c r="D956" s="94">
        <f t="shared" si="15"/>
        <v>1</v>
      </c>
      <c r="E956" s="94"/>
      <c r="F956" s="95" t="s">
        <v>12</v>
      </c>
      <c r="G956" s="95"/>
      <c r="H956" s="96">
        <v>42389</v>
      </c>
      <c r="I956" s="96"/>
      <c r="J956" s="96">
        <v>42392</v>
      </c>
      <c r="K956" s="96"/>
      <c r="L956" s="82" t="s">
        <v>648</v>
      </c>
      <c r="M956" s="82"/>
      <c r="N956" s="97">
        <v>3796.1</v>
      </c>
      <c r="O956" s="97"/>
    </row>
    <row r="957" spans="1:15" ht="45" customHeight="1" x14ac:dyDescent="0.25">
      <c r="A957" s="9" t="s">
        <v>300</v>
      </c>
      <c r="B957" s="93" t="s">
        <v>996</v>
      </c>
      <c r="C957" s="93"/>
      <c r="D957" s="94">
        <f t="shared" si="15"/>
        <v>1</v>
      </c>
      <c r="E957" s="94"/>
      <c r="F957" s="95" t="s">
        <v>15</v>
      </c>
      <c r="G957" s="95"/>
      <c r="H957" s="96">
        <v>42479</v>
      </c>
      <c r="I957" s="96"/>
      <c r="J957" s="96">
        <v>42479</v>
      </c>
      <c r="K957" s="96"/>
      <c r="L957" s="82" t="s">
        <v>648</v>
      </c>
      <c r="M957" s="82"/>
      <c r="N957" s="97">
        <v>150</v>
      </c>
      <c r="O957" s="97"/>
    </row>
    <row r="958" spans="1:15" ht="45" customHeight="1" x14ac:dyDescent="0.25">
      <c r="A958" s="9" t="s">
        <v>300</v>
      </c>
      <c r="B958" s="93" t="s">
        <v>997</v>
      </c>
      <c r="C958" s="93"/>
      <c r="D958" s="94">
        <f t="shared" si="15"/>
        <v>1</v>
      </c>
      <c r="E958" s="94"/>
      <c r="F958" s="95" t="s">
        <v>29</v>
      </c>
      <c r="G958" s="95"/>
      <c r="H958" s="96">
        <v>42416</v>
      </c>
      <c r="I958" s="96"/>
      <c r="J958" s="96">
        <v>42429</v>
      </c>
      <c r="K958" s="96"/>
      <c r="L958" s="82" t="s">
        <v>648</v>
      </c>
      <c r="M958" s="82"/>
      <c r="N958" s="97">
        <v>1680</v>
      </c>
      <c r="O958" s="97"/>
    </row>
    <row r="959" spans="1:15" ht="45" customHeight="1" x14ac:dyDescent="0.25">
      <c r="A959" s="9" t="s">
        <v>300</v>
      </c>
      <c r="B959" s="93" t="s">
        <v>997</v>
      </c>
      <c r="C959" s="93"/>
      <c r="D959" s="94">
        <f t="shared" si="15"/>
        <v>1</v>
      </c>
      <c r="E959" s="94"/>
      <c r="F959" s="95" t="s">
        <v>29</v>
      </c>
      <c r="G959" s="95"/>
      <c r="H959" s="96">
        <v>42416</v>
      </c>
      <c r="I959" s="96"/>
      <c r="J959" s="96">
        <v>42429</v>
      </c>
      <c r="K959" s="96"/>
      <c r="L959" s="82" t="s">
        <v>648</v>
      </c>
      <c r="M959" s="82"/>
      <c r="N959" s="97">
        <v>1162</v>
      </c>
      <c r="O959" s="97"/>
    </row>
    <row r="960" spans="1:15" ht="45" customHeight="1" x14ac:dyDescent="0.25">
      <c r="A960" s="9" t="s">
        <v>300</v>
      </c>
      <c r="B960" s="93" t="s">
        <v>998</v>
      </c>
      <c r="C960" s="93"/>
      <c r="D960" s="94">
        <f t="shared" si="15"/>
        <v>1</v>
      </c>
      <c r="E960" s="94"/>
      <c r="F960" s="95" t="s">
        <v>12</v>
      </c>
      <c r="G960" s="95"/>
      <c r="H960" s="96">
        <v>42389</v>
      </c>
      <c r="I960" s="96"/>
      <c r="J960" s="96">
        <v>42392</v>
      </c>
      <c r="K960" s="96"/>
      <c r="L960" s="82" t="s">
        <v>648</v>
      </c>
      <c r="M960" s="82"/>
      <c r="N960" s="97">
        <v>1545.63</v>
      </c>
      <c r="O960" s="97"/>
    </row>
    <row r="961" spans="1:15" ht="45" customHeight="1" x14ac:dyDescent="0.25">
      <c r="A961" s="9" t="s">
        <v>300</v>
      </c>
      <c r="B961" s="93" t="s">
        <v>998</v>
      </c>
      <c r="C961" s="93"/>
      <c r="D961" s="94">
        <f t="shared" si="15"/>
        <v>1</v>
      </c>
      <c r="E961" s="94"/>
      <c r="F961" s="95" t="s">
        <v>12</v>
      </c>
      <c r="G961" s="95"/>
      <c r="H961" s="96">
        <v>42389</v>
      </c>
      <c r="I961" s="96"/>
      <c r="J961" s="96">
        <v>42392</v>
      </c>
      <c r="K961" s="96"/>
      <c r="L961" s="82" t="s">
        <v>648</v>
      </c>
      <c r="M961" s="82"/>
      <c r="N961" s="97">
        <v>1685.33</v>
      </c>
      <c r="O961" s="97"/>
    </row>
    <row r="962" spans="1:15" ht="45" customHeight="1" x14ac:dyDescent="0.25">
      <c r="A962" s="9" t="s">
        <v>300</v>
      </c>
      <c r="B962" s="93" t="s">
        <v>999</v>
      </c>
      <c r="C962" s="93"/>
      <c r="D962" s="94">
        <f t="shared" si="15"/>
        <v>1</v>
      </c>
      <c r="E962" s="94"/>
      <c r="F962" s="95" t="s">
        <v>12</v>
      </c>
      <c r="G962" s="95"/>
      <c r="H962" s="96">
        <v>42627</v>
      </c>
      <c r="I962" s="96"/>
      <c r="J962" s="96">
        <v>42627</v>
      </c>
      <c r="K962" s="96"/>
      <c r="L962" s="82" t="s">
        <v>648</v>
      </c>
      <c r="M962" s="82"/>
      <c r="N962" s="97">
        <v>1380</v>
      </c>
      <c r="O962" s="97"/>
    </row>
    <row r="963" spans="1:15" ht="45" customHeight="1" x14ac:dyDescent="0.25">
      <c r="A963" s="9" t="s">
        <v>300</v>
      </c>
      <c r="B963" s="93" t="s">
        <v>1000</v>
      </c>
      <c r="C963" s="93"/>
      <c r="D963" s="94">
        <f t="shared" si="15"/>
        <v>1</v>
      </c>
      <c r="E963" s="94"/>
      <c r="F963" s="95" t="s">
        <v>12</v>
      </c>
      <c r="G963" s="95"/>
      <c r="H963" s="96">
        <v>42646</v>
      </c>
      <c r="I963" s="96"/>
      <c r="J963" s="96">
        <v>42646</v>
      </c>
      <c r="K963" s="96"/>
      <c r="L963" s="82" t="s">
        <v>648</v>
      </c>
      <c r="M963" s="82"/>
      <c r="N963" s="97">
        <v>6905</v>
      </c>
      <c r="O963" s="97"/>
    </row>
    <row r="964" spans="1:15" ht="45" customHeight="1" x14ac:dyDescent="0.25">
      <c r="A964" s="9" t="s">
        <v>300</v>
      </c>
      <c r="B964" s="93" t="s">
        <v>1000</v>
      </c>
      <c r="C964" s="93"/>
      <c r="D964" s="94">
        <f t="shared" si="15"/>
        <v>1</v>
      </c>
      <c r="E964" s="94"/>
      <c r="F964" s="95" t="s">
        <v>12</v>
      </c>
      <c r="G964" s="95"/>
      <c r="H964" s="96">
        <v>42646</v>
      </c>
      <c r="I964" s="96"/>
      <c r="J964" s="96">
        <v>42646</v>
      </c>
      <c r="K964" s="96"/>
      <c r="L964" s="82" t="s">
        <v>648</v>
      </c>
      <c r="M964" s="82"/>
      <c r="N964" s="97">
        <v>1528</v>
      </c>
      <c r="O964" s="97"/>
    </row>
    <row r="965" spans="1:15" ht="45" customHeight="1" x14ac:dyDescent="0.25">
      <c r="A965" s="9" t="s">
        <v>300</v>
      </c>
      <c r="B965" s="93" t="s">
        <v>1001</v>
      </c>
      <c r="C965" s="93"/>
      <c r="D965" s="94">
        <f t="shared" si="15"/>
        <v>1</v>
      </c>
      <c r="E965" s="94"/>
      <c r="F965" s="95" t="s">
        <v>12</v>
      </c>
      <c r="G965" s="95"/>
      <c r="H965" s="96">
        <v>42635</v>
      </c>
      <c r="I965" s="96"/>
      <c r="J965" s="96">
        <v>42635</v>
      </c>
      <c r="K965" s="96"/>
      <c r="L965" s="82" t="s">
        <v>648</v>
      </c>
      <c r="M965" s="82"/>
      <c r="N965" s="97">
        <v>3556</v>
      </c>
      <c r="O965" s="97"/>
    </row>
    <row r="966" spans="1:15" ht="45" customHeight="1" x14ac:dyDescent="0.25">
      <c r="A966" s="9" t="s">
        <v>300</v>
      </c>
      <c r="B966" s="93" t="s">
        <v>1001</v>
      </c>
      <c r="C966" s="93"/>
      <c r="D966" s="94">
        <f t="shared" si="15"/>
        <v>1</v>
      </c>
      <c r="E966" s="94"/>
      <c r="F966" s="95" t="s">
        <v>12</v>
      </c>
      <c r="G966" s="95"/>
      <c r="H966" s="96">
        <v>42635</v>
      </c>
      <c r="I966" s="96"/>
      <c r="J966" s="96">
        <v>42635</v>
      </c>
      <c r="K966" s="96"/>
      <c r="L966" s="82" t="s">
        <v>648</v>
      </c>
      <c r="M966" s="82"/>
      <c r="N966" s="97">
        <v>1154</v>
      </c>
      <c r="O966" s="97"/>
    </row>
    <row r="967" spans="1:15" ht="45" customHeight="1" x14ac:dyDescent="0.25">
      <c r="A967" s="9" t="s">
        <v>300</v>
      </c>
      <c r="B967" s="93" t="s">
        <v>1002</v>
      </c>
      <c r="C967" s="93"/>
      <c r="D967" s="94">
        <f t="shared" si="15"/>
        <v>1</v>
      </c>
      <c r="E967" s="94"/>
      <c r="F967" s="95" t="s">
        <v>29</v>
      </c>
      <c r="G967" s="95"/>
      <c r="H967" s="96">
        <v>42640</v>
      </c>
      <c r="I967" s="96"/>
      <c r="J967" s="96">
        <v>42640</v>
      </c>
      <c r="K967" s="96"/>
      <c r="L967" s="82" t="s">
        <v>648</v>
      </c>
      <c r="M967" s="82"/>
      <c r="N967" s="97">
        <v>188</v>
      </c>
      <c r="O967" s="97"/>
    </row>
    <row r="968" spans="1:15" ht="45" customHeight="1" x14ac:dyDescent="0.25">
      <c r="A968" s="9" t="s">
        <v>300</v>
      </c>
      <c r="B968" s="93" t="s">
        <v>1002</v>
      </c>
      <c r="C968" s="93"/>
      <c r="D968" s="94">
        <f t="shared" si="15"/>
        <v>1</v>
      </c>
      <c r="E968" s="94"/>
      <c r="F968" s="95" t="s">
        <v>29</v>
      </c>
      <c r="G968" s="95"/>
      <c r="H968" s="96">
        <v>42640</v>
      </c>
      <c r="I968" s="96"/>
      <c r="J968" s="96">
        <v>42640</v>
      </c>
      <c r="K968" s="96"/>
      <c r="L968" s="82" t="s">
        <v>648</v>
      </c>
      <c r="M968" s="82"/>
      <c r="N968" s="97">
        <v>1191</v>
      </c>
      <c r="O968" s="97"/>
    </row>
    <row r="969" spans="1:15" ht="45" customHeight="1" x14ac:dyDescent="0.25">
      <c r="A969" s="9" t="s">
        <v>300</v>
      </c>
      <c r="B969" s="93" t="s">
        <v>1003</v>
      </c>
      <c r="C969" s="93"/>
      <c r="D969" s="94">
        <f t="shared" si="15"/>
        <v>1</v>
      </c>
      <c r="E969" s="94"/>
      <c r="F969" s="95" t="s">
        <v>29</v>
      </c>
      <c r="G969" s="95"/>
      <c r="H969" s="96">
        <v>42619</v>
      </c>
      <c r="I969" s="96"/>
      <c r="J969" s="96">
        <v>42619</v>
      </c>
      <c r="K969" s="96"/>
      <c r="L969" s="82" t="s">
        <v>648</v>
      </c>
      <c r="M969" s="82"/>
      <c r="N969" s="97">
        <v>94</v>
      </c>
      <c r="O969" s="97"/>
    </row>
    <row r="970" spans="1:15" ht="45" customHeight="1" x14ac:dyDescent="0.25">
      <c r="A970" s="9" t="s">
        <v>300</v>
      </c>
      <c r="B970" s="93" t="s">
        <v>1003</v>
      </c>
      <c r="C970" s="93"/>
      <c r="D970" s="94">
        <f t="shared" ref="D970:D1033" si="16">C970+1</f>
        <v>1</v>
      </c>
      <c r="E970" s="94"/>
      <c r="F970" s="95" t="s">
        <v>29</v>
      </c>
      <c r="G970" s="95"/>
      <c r="H970" s="96">
        <v>42649</v>
      </c>
      <c r="I970" s="96"/>
      <c r="J970" s="96">
        <v>42649</v>
      </c>
      <c r="K970" s="96"/>
      <c r="L970" s="82" t="s">
        <v>648</v>
      </c>
      <c r="M970" s="82"/>
      <c r="N970" s="97">
        <v>230</v>
      </c>
      <c r="O970" s="97"/>
    </row>
    <row r="971" spans="1:15" ht="45" customHeight="1" x14ac:dyDescent="0.25">
      <c r="A971" s="9" t="s">
        <v>300</v>
      </c>
      <c r="B971" s="93" t="s">
        <v>1004</v>
      </c>
      <c r="C971" s="93"/>
      <c r="D971" s="94">
        <f t="shared" si="16"/>
        <v>1</v>
      </c>
      <c r="E971" s="94"/>
      <c r="F971" s="95" t="s">
        <v>12</v>
      </c>
      <c r="G971" s="95"/>
      <c r="H971" s="96">
        <v>42677</v>
      </c>
      <c r="I971" s="96"/>
      <c r="J971" s="96">
        <v>42678</v>
      </c>
      <c r="K971" s="96"/>
      <c r="L971" s="82" t="s">
        <v>648</v>
      </c>
      <c r="M971" s="82"/>
      <c r="N971" s="97">
        <v>2498.7399999999998</v>
      </c>
      <c r="O971" s="97"/>
    </row>
    <row r="972" spans="1:15" ht="45" customHeight="1" x14ac:dyDescent="0.25">
      <c r="A972" s="9" t="s">
        <v>300</v>
      </c>
      <c r="B972" s="93" t="s">
        <v>1005</v>
      </c>
      <c r="C972" s="93"/>
      <c r="D972" s="94">
        <f t="shared" si="16"/>
        <v>1</v>
      </c>
      <c r="E972" s="94"/>
      <c r="F972" s="95" t="s">
        <v>12</v>
      </c>
      <c r="G972" s="95"/>
      <c r="H972" s="96">
        <v>42676</v>
      </c>
      <c r="I972" s="96"/>
      <c r="J972" s="96">
        <v>42679</v>
      </c>
      <c r="K972" s="96"/>
      <c r="L972" s="82" t="s">
        <v>648</v>
      </c>
      <c r="M972" s="82"/>
      <c r="N972" s="97">
        <v>4248</v>
      </c>
      <c r="O972" s="97"/>
    </row>
    <row r="973" spans="1:15" ht="45" customHeight="1" x14ac:dyDescent="0.25">
      <c r="A973" s="9" t="s">
        <v>300</v>
      </c>
      <c r="B973" s="93" t="str">
        <f>+A973</f>
        <v>Dirección de Comunicación e Imagen</v>
      </c>
      <c r="C973" s="93"/>
      <c r="D973" s="94">
        <f t="shared" si="16"/>
        <v>1</v>
      </c>
      <c r="E973" s="94"/>
      <c r="F973" s="95" t="s">
        <v>15</v>
      </c>
      <c r="G973" s="95"/>
      <c r="H973" s="96">
        <v>42652</v>
      </c>
      <c r="I973" s="96"/>
      <c r="J973" s="96">
        <v>42653</v>
      </c>
      <c r="K973" s="96"/>
      <c r="L973" s="82" t="s">
        <v>648</v>
      </c>
      <c r="M973" s="82"/>
      <c r="N973" s="97">
        <v>4111.5</v>
      </c>
      <c r="O973" s="97"/>
    </row>
    <row r="974" spans="1:15" ht="45" customHeight="1" x14ac:dyDescent="0.25">
      <c r="A974" s="9" t="s">
        <v>300</v>
      </c>
      <c r="B974" s="93" t="str">
        <f>+A974</f>
        <v>Dirección de Comunicación e Imagen</v>
      </c>
      <c r="C974" s="93"/>
      <c r="D974" s="94">
        <f t="shared" si="16"/>
        <v>1</v>
      </c>
      <c r="E974" s="94"/>
      <c r="F974" s="95" t="s">
        <v>12</v>
      </c>
      <c r="G974" s="95"/>
      <c r="H974" s="96">
        <v>42676</v>
      </c>
      <c r="I974" s="96"/>
      <c r="J974" s="96">
        <v>42679</v>
      </c>
      <c r="K974" s="96"/>
      <c r="L974" s="82" t="s">
        <v>648</v>
      </c>
      <c r="M974" s="82"/>
      <c r="N974" s="97">
        <v>4111.5</v>
      </c>
      <c r="O974" s="97"/>
    </row>
    <row r="975" spans="1:15" ht="45" customHeight="1" x14ac:dyDescent="0.25">
      <c r="A975" s="9" t="s">
        <v>300</v>
      </c>
      <c r="B975" s="93" t="s">
        <v>1006</v>
      </c>
      <c r="C975" s="93"/>
      <c r="D975" s="94">
        <f t="shared" si="16"/>
        <v>1</v>
      </c>
      <c r="E975" s="94"/>
      <c r="F975" s="95" t="s">
        <v>29</v>
      </c>
      <c r="G975" s="95"/>
      <c r="H975" s="96">
        <v>42613</v>
      </c>
      <c r="I975" s="96"/>
      <c r="J975" s="96">
        <v>42613</v>
      </c>
      <c r="K975" s="96"/>
      <c r="L975" s="82" t="s">
        <v>648</v>
      </c>
      <c r="M975" s="82"/>
      <c r="N975" s="97">
        <v>188</v>
      </c>
      <c r="O975" s="97"/>
    </row>
    <row r="976" spans="1:15" ht="45" customHeight="1" x14ac:dyDescent="0.25">
      <c r="A976" s="9" t="s">
        <v>300</v>
      </c>
      <c r="B976" s="93" t="s">
        <v>1006</v>
      </c>
      <c r="C976" s="93"/>
      <c r="D976" s="94">
        <f t="shared" si="16"/>
        <v>1</v>
      </c>
      <c r="E976" s="94"/>
      <c r="F976" s="95" t="s">
        <v>29</v>
      </c>
      <c r="G976" s="95"/>
      <c r="H976" s="96">
        <v>42613</v>
      </c>
      <c r="I976" s="96"/>
      <c r="J976" s="96">
        <v>42613</v>
      </c>
      <c r="K976" s="96"/>
      <c r="L976" s="82" t="s">
        <v>648</v>
      </c>
      <c r="M976" s="82"/>
      <c r="N976" s="97">
        <v>509</v>
      </c>
      <c r="O976" s="97"/>
    </row>
    <row r="977" spans="1:15" ht="45" customHeight="1" x14ac:dyDescent="0.25">
      <c r="A977" s="9" t="s">
        <v>300</v>
      </c>
      <c r="B977" s="93" t="s">
        <v>1007</v>
      </c>
      <c r="C977" s="93"/>
      <c r="D977" s="94">
        <f t="shared" si="16"/>
        <v>1</v>
      </c>
      <c r="E977" s="94"/>
      <c r="F977" s="95" t="s">
        <v>15</v>
      </c>
      <c r="G977" s="95"/>
      <c r="H977" s="96">
        <v>42683</v>
      </c>
      <c r="I977" s="96"/>
      <c r="J977" s="96">
        <v>42683</v>
      </c>
      <c r="K977" s="96"/>
      <c r="L977" s="82" t="s">
        <v>648</v>
      </c>
      <c r="M977" s="82"/>
      <c r="N977" s="97">
        <v>274</v>
      </c>
      <c r="O977" s="97"/>
    </row>
    <row r="978" spans="1:15" ht="45" customHeight="1" x14ac:dyDescent="0.25">
      <c r="A978" s="9" t="s">
        <v>1008</v>
      </c>
      <c r="B978" s="93" t="s">
        <v>1009</v>
      </c>
      <c r="C978" s="93"/>
      <c r="D978" s="94">
        <f t="shared" si="16"/>
        <v>1</v>
      </c>
      <c r="E978" s="94"/>
      <c r="F978" s="95" t="s">
        <v>29</v>
      </c>
      <c r="G978" s="95"/>
      <c r="H978" s="96">
        <v>42440</v>
      </c>
      <c r="I978" s="96"/>
      <c r="J978" s="96">
        <v>42440</v>
      </c>
      <c r="K978" s="96"/>
      <c r="L978" s="82" t="s">
        <v>648</v>
      </c>
      <c r="M978" s="82"/>
      <c r="N978" s="97">
        <v>588</v>
      </c>
      <c r="O978" s="97"/>
    </row>
    <row r="979" spans="1:15" ht="45" customHeight="1" x14ac:dyDescent="0.25">
      <c r="A979" s="9" t="s">
        <v>1008</v>
      </c>
      <c r="B979" s="93" t="s">
        <v>1010</v>
      </c>
      <c r="C979" s="93"/>
      <c r="D979" s="94">
        <f t="shared" si="16"/>
        <v>1</v>
      </c>
      <c r="E979" s="94"/>
      <c r="F979" s="95" t="s">
        <v>29</v>
      </c>
      <c r="G979" s="95"/>
      <c r="H979" s="96">
        <v>42487</v>
      </c>
      <c r="I979" s="96"/>
      <c r="J979" s="96">
        <v>42487</v>
      </c>
      <c r="K979" s="96"/>
      <c r="L979" s="82" t="s">
        <v>648</v>
      </c>
      <c r="M979" s="82"/>
      <c r="N979" s="97">
        <v>188</v>
      </c>
      <c r="O979" s="97"/>
    </row>
    <row r="980" spans="1:15" ht="45" customHeight="1" x14ac:dyDescent="0.25">
      <c r="A980" s="9" t="s">
        <v>1008</v>
      </c>
      <c r="B980" s="93" t="s">
        <v>1011</v>
      </c>
      <c r="C980" s="93"/>
      <c r="D980" s="94">
        <f t="shared" si="16"/>
        <v>1</v>
      </c>
      <c r="E980" s="94"/>
      <c r="F980" s="95" t="s">
        <v>29</v>
      </c>
      <c r="G980" s="95"/>
      <c r="H980" s="96">
        <v>42506</v>
      </c>
      <c r="I980" s="96"/>
      <c r="J980" s="96">
        <v>42506</v>
      </c>
      <c r="K980" s="96"/>
      <c r="L980" s="82" t="s">
        <v>648</v>
      </c>
      <c r="M980" s="82"/>
      <c r="N980" s="97">
        <v>188</v>
      </c>
      <c r="O980" s="97"/>
    </row>
    <row r="981" spans="1:15" ht="45" customHeight="1" x14ac:dyDescent="0.25">
      <c r="A981" s="9" t="s">
        <v>1008</v>
      </c>
      <c r="B981" s="93" t="s">
        <v>1012</v>
      </c>
      <c r="C981" s="93"/>
      <c r="D981" s="94">
        <f t="shared" si="16"/>
        <v>1</v>
      </c>
      <c r="E981" s="94"/>
      <c r="F981" s="95" t="s">
        <v>29</v>
      </c>
      <c r="G981" s="95"/>
      <c r="H981" s="96">
        <v>42531</v>
      </c>
      <c r="I981" s="96"/>
      <c r="J981" s="96">
        <v>42531</v>
      </c>
      <c r="K981" s="96"/>
      <c r="L981" s="82" t="s">
        <v>648</v>
      </c>
      <c r="M981" s="82"/>
      <c r="N981" s="97">
        <v>188</v>
      </c>
      <c r="O981" s="97"/>
    </row>
    <row r="982" spans="1:15" ht="45" customHeight="1" x14ac:dyDescent="0.25">
      <c r="A982" s="9" t="s">
        <v>1008</v>
      </c>
      <c r="B982" s="93" t="s">
        <v>1013</v>
      </c>
      <c r="C982" s="93"/>
      <c r="D982" s="94">
        <f t="shared" si="16"/>
        <v>1</v>
      </c>
      <c r="E982" s="94"/>
      <c r="F982" s="95" t="s">
        <v>29</v>
      </c>
      <c r="G982" s="95"/>
      <c r="H982" s="96">
        <v>42605</v>
      </c>
      <c r="I982" s="96"/>
      <c r="J982" s="96">
        <v>42605</v>
      </c>
      <c r="K982" s="96"/>
      <c r="L982" s="82" t="s">
        <v>648</v>
      </c>
      <c r="M982" s="82"/>
      <c r="N982" s="97">
        <v>188</v>
      </c>
      <c r="O982" s="97"/>
    </row>
    <row r="983" spans="1:15" ht="45" customHeight="1" x14ac:dyDescent="0.25">
      <c r="A983" s="9" t="s">
        <v>1008</v>
      </c>
      <c r="B983" s="93" t="s">
        <v>1013</v>
      </c>
      <c r="C983" s="93"/>
      <c r="D983" s="94">
        <f t="shared" si="16"/>
        <v>1</v>
      </c>
      <c r="E983" s="94"/>
      <c r="F983" s="95" t="s">
        <v>29</v>
      </c>
      <c r="G983" s="95"/>
      <c r="H983" s="96">
        <v>42605</v>
      </c>
      <c r="I983" s="96"/>
      <c r="J983" s="96">
        <v>42605</v>
      </c>
      <c r="K983" s="96"/>
      <c r="L983" s="82" t="s">
        <v>648</v>
      </c>
      <c r="M983" s="82"/>
      <c r="N983" s="97">
        <v>441</v>
      </c>
      <c r="O983" s="97"/>
    </row>
    <row r="984" spans="1:15" ht="45" customHeight="1" x14ac:dyDescent="0.25">
      <c r="A984" s="9" t="s">
        <v>302</v>
      </c>
      <c r="B984" s="93" t="s">
        <v>14</v>
      </c>
      <c r="C984" s="93"/>
      <c r="D984" s="94">
        <f t="shared" si="16"/>
        <v>1</v>
      </c>
      <c r="E984" s="94"/>
      <c r="F984" s="95" t="s">
        <v>15</v>
      </c>
      <c r="G984" s="95"/>
      <c r="H984" s="96">
        <v>42384</v>
      </c>
      <c r="I984" s="96"/>
      <c r="J984" s="96">
        <v>42384</v>
      </c>
      <c r="K984" s="96"/>
      <c r="L984" s="82" t="s">
        <v>648</v>
      </c>
      <c r="M984" s="82"/>
      <c r="N984" s="97">
        <v>3890</v>
      </c>
      <c r="O984" s="97"/>
    </row>
    <row r="985" spans="1:15" ht="45" customHeight="1" x14ac:dyDescent="0.25">
      <c r="A985" s="9" t="s">
        <v>302</v>
      </c>
      <c r="B985" s="93" t="s">
        <v>14</v>
      </c>
      <c r="C985" s="93"/>
      <c r="D985" s="94">
        <f t="shared" si="16"/>
        <v>1</v>
      </c>
      <c r="E985" s="94"/>
      <c r="F985" s="95" t="s">
        <v>15</v>
      </c>
      <c r="G985" s="95"/>
      <c r="H985" s="96">
        <v>42423</v>
      </c>
      <c r="I985" s="96"/>
      <c r="J985" s="96">
        <v>42423</v>
      </c>
      <c r="K985" s="96"/>
      <c r="L985" s="82" t="s">
        <v>648</v>
      </c>
      <c r="M985" s="82"/>
      <c r="N985" s="97">
        <v>1770</v>
      </c>
      <c r="O985" s="97"/>
    </row>
    <row r="986" spans="1:15" ht="45" customHeight="1" x14ac:dyDescent="0.25">
      <c r="A986" s="9" t="s">
        <v>302</v>
      </c>
      <c r="B986" s="93" t="s">
        <v>1014</v>
      </c>
      <c r="C986" s="93"/>
      <c r="D986" s="94">
        <f t="shared" si="16"/>
        <v>1</v>
      </c>
      <c r="E986" s="94"/>
      <c r="F986" s="95" t="s">
        <v>12</v>
      </c>
      <c r="G986" s="95"/>
      <c r="H986" s="96">
        <v>42398</v>
      </c>
      <c r="I986" s="96"/>
      <c r="J986" s="96">
        <v>42398</v>
      </c>
      <c r="K986" s="96"/>
      <c r="L986" s="82" t="s">
        <v>648</v>
      </c>
      <c r="M986" s="82"/>
      <c r="N986" s="97">
        <v>4908</v>
      </c>
      <c r="O986" s="97"/>
    </row>
    <row r="987" spans="1:15" ht="45" customHeight="1" x14ac:dyDescent="0.25">
      <c r="A987" s="9" t="s">
        <v>302</v>
      </c>
      <c r="B987" s="93" t="s">
        <v>1015</v>
      </c>
      <c r="C987" s="93"/>
      <c r="D987" s="94">
        <f t="shared" si="16"/>
        <v>1</v>
      </c>
      <c r="E987" s="94"/>
      <c r="F987" s="95" t="s">
        <v>29</v>
      </c>
      <c r="G987" s="95"/>
      <c r="H987" s="96">
        <v>42419</v>
      </c>
      <c r="I987" s="96"/>
      <c r="J987" s="96">
        <v>42420</v>
      </c>
      <c r="K987" s="96"/>
      <c r="L987" s="82" t="s">
        <v>648</v>
      </c>
      <c r="M987" s="82"/>
      <c r="N987" s="97">
        <v>675.6</v>
      </c>
      <c r="O987" s="97"/>
    </row>
    <row r="988" spans="1:15" ht="45" customHeight="1" x14ac:dyDescent="0.25">
      <c r="A988" s="9" t="s">
        <v>302</v>
      </c>
      <c r="B988" s="93" t="s">
        <v>1015</v>
      </c>
      <c r="C988" s="93"/>
      <c r="D988" s="94">
        <f t="shared" si="16"/>
        <v>1</v>
      </c>
      <c r="E988" s="94"/>
      <c r="F988" s="95" t="s">
        <v>29</v>
      </c>
      <c r="G988" s="95"/>
      <c r="H988" s="96">
        <v>42419</v>
      </c>
      <c r="I988" s="96"/>
      <c r="J988" s="96">
        <v>42420</v>
      </c>
      <c r="K988" s="96"/>
      <c r="L988" s="82" t="s">
        <v>648</v>
      </c>
      <c r="M988" s="82"/>
      <c r="N988" s="97">
        <v>619.70000000000005</v>
      </c>
      <c r="O988" s="97"/>
    </row>
    <row r="989" spans="1:15" ht="45" customHeight="1" x14ac:dyDescent="0.25">
      <c r="A989" s="9" t="s">
        <v>302</v>
      </c>
      <c r="B989" s="93" t="s">
        <v>14</v>
      </c>
      <c r="C989" s="93"/>
      <c r="D989" s="94">
        <f t="shared" si="16"/>
        <v>1</v>
      </c>
      <c r="E989" s="94"/>
      <c r="F989" s="95" t="s">
        <v>15</v>
      </c>
      <c r="G989" s="95"/>
      <c r="H989" s="96">
        <v>42419</v>
      </c>
      <c r="I989" s="96"/>
      <c r="J989" s="96">
        <v>42420</v>
      </c>
      <c r="K989" s="96"/>
      <c r="L989" s="82" t="s">
        <v>648</v>
      </c>
      <c r="M989" s="82"/>
      <c r="N989" s="97">
        <v>1004</v>
      </c>
      <c r="O989" s="97"/>
    </row>
    <row r="990" spans="1:15" ht="45" customHeight="1" x14ac:dyDescent="0.25">
      <c r="A990" s="9" t="s">
        <v>302</v>
      </c>
      <c r="B990" s="93" t="s">
        <v>14</v>
      </c>
      <c r="C990" s="93"/>
      <c r="D990" s="94">
        <f t="shared" si="16"/>
        <v>1</v>
      </c>
      <c r="E990" s="94"/>
      <c r="F990" s="95" t="s">
        <v>15</v>
      </c>
      <c r="G990" s="95"/>
      <c r="H990" s="96">
        <v>42382</v>
      </c>
      <c r="I990" s="96"/>
      <c r="J990" s="96">
        <v>42382</v>
      </c>
      <c r="K990" s="96"/>
      <c r="L990" s="82" t="s">
        <v>648</v>
      </c>
      <c r="M990" s="82"/>
      <c r="N990" s="97">
        <v>4350</v>
      </c>
      <c r="O990" s="97"/>
    </row>
    <row r="991" spans="1:15" ht="45" customHeight="1" x14ac:dyDescent="0.25">
      <c r="A991" s="9" t="s">
        <v>302</v>
      </c>
      <c r="B991" s="93" t="s">
        <v>14</v>
      </c>
      <c r="C991" s="93"/>
      <c r="D991" s="94">
        <f t="shared" si="16"/>
        <v>1</v>
      </c>
      <c r="E991" s="94"/>
      <c r="F991" s="95" t="s">
        <v>15</v>
      </c>
      <c r="G991" s="95"/>
      <c r="H991" s="96">
        <v>42382</v>
      </c>
      <c r="I991" s="96"/>
      <c r="J991" s="96">
        <v>42382</v>
      </c>
      <c r="K991" s="96"/>
      <c r="L991" s="82" t="s">
        <v>648</v>
      </c>
      <c r="M991" s="82"/>
      <c r="N991" s="97">
        <v>1500</v>
      </c>
      <c r="O991" s="97"/>
    </row>
    <row r="992" spans="1:15" ht="45" customHeight="1" x14ac:dyDescent="0.25">
      <c r="A992" s="9" t="s">
        <v>302</v>
      </c>
      <c r="B992" s="93" t="s">
        <v>1016</v>
      </c>
      <c r="C992" s="93"/>
      <c r="D992" s="94">
        <f t="shared" si="16"/>
        <v>1</v>
      </c>
      <c r="E992" s="94"/>
      <c r="F992" s="95" t="s">
        <v>29</v>
      </c>
      <c r="G992" s="95"/>
      <c r="H992" s="96">
        <v>42457</v>
      </c>
      <c r="I992" s="96"/>
      <c r="J992" s="96">
        <v>42457</v>
      </c>
      <c r="K992" s="96"/>
      <c r="L992" s="82" t="s">
        <v>648</v>
      </c>
      <c r="M992" s="82"/>
      <c r="N992" s="97">
        <v>651.20000000000005</v>
      </c>
      <c r="O992" s="97"/>
    </row>
    <row r="993" spans="1:15" ht="45" customHeight="1" x14ac:dyDescent="0.25">
      <c r="A993" s="9" t="s">
        <v>302</v>
      </c>
      <c r="B993" s="93" t="s">
        <v>1016</v>
      </c>
      <c r="C993" s="93"/>
      <c r="D993" s="94">
        <f t="shared" si="16"/>
        <v>1</v>
      </c>
      <c r="E993" s="94"/>
      <c r="F993" s="95" t="s">
        <v>29</v>
      </c>
      <c r="G993" s="95"/>
      <c r="H993" s="96">
        <v>42457</v>
      </c>
      <c r="I993" s="96"/>
      <c r="J993" s="96">
        <v>42457</v>
      </c>
      <c r="K993" s="96"/>
      <c r="L993" s="82" t="s">
        <v>648</v>
      </c>
      <c r="M993" s="82"/>
      <c r="N993" s="97">
        <v>399</v>
      </c>
      <c r="O993" s="97"/>
    </row>
    <row r="994" spans="1:15" ht="45" customHeight="1" x14ac:dyDescent="0.25">
      <c r="A994" s="9" t="s">
        <v>302</v>
      </c>
      <c r="B994" s="93" t="s">
        <v>14</v>
      </c>
      <c r="C994" s="93"/>
      <c r="D994" s="94">
        <f t="shared" si="16"/>
        <v>1</v>
      </c>
      <c r="E994" s="94"/>
      <c r="F994" s="95" t="s">
        <v>15</v>
      </c>
      <c r="G994" s="95"/>
      <c r="H994" s="96">
        <v>42457</v>
      </c>
      <c r="I994" s="96"/>
      <c r="J994" s="96">
        <v>42457</v>
      </c>
      <c r="K994" s="96"/>
      <c r="L994" s="82" t="s">
        <v>648</v>
      </c>
      <c r="M994" s="82"/>
      <c r="N994" s="97">
        <v>2180</v>
      </c>
      <c r="O994" s="97"/>
    </row>
    <row r="995" spans="1:15" ht="45" customHeight="1" x14ac:dyDescent="0.25">
      <c r="A995" s="9" t="s">
        <v>302</v>
      </c>
      <c r="B995" s="93" t="s">
        <v>1017</v>
      </c>
      <c r="C995" s="93"/>
      <c r="D995" s="94">
        <f t="shared" si="16"/>
        <v>1</v>
      </c>
      <c r="E995" s="94"/>
      <c r="F995" s="95" t="s">
        <v>1018</v>
      </c>
      <c r="G995" s="95"/>
      <c r="H995" s="96">
        <v>42437</v>
      </c>
      <c r="I995" s="96"/>
      <c r="J995" s="96">
        <v>42437</v>
      </c>
      <c r="K995" s="96"/>
      <c r="L995" s="82" t="s">
        <v>648</v>
      </c>
      <c r="M995" s="82"/>
      <c r="N995" s="97">
        <v>340</v>
      </c>
      <c r="O995" s="97"/>
    </row>
    <row r="996" spans="1:15" ht="45" customHeight="1" x14ac:dyDescent="0.25">
      <c r="A996" s="9" t="s">
        <v>302</v>
      </c>
      <c r="B996" s="93" t="s">
        <v>1019</v>
      </c>
      <c r="C996" s="93"/>
      <c r="D996" s="94">
        <f t="shared" si="16"/>
        <v>1</v>
      </c>
      <c r="E996" s="94"/>
      <c r="F996" s="95" t="s">
        <v>29</v>
      </c>
      <c r="G996" s="95"/>
      <c r="H996" s="96">
        <v>42431</v>
      </c>
      <c r="I996" s="96"/>
      <c r="J996" s="96">
        <v>42431</v>
      </c>
      <c r="K996" s="96"/>
      <c r="L996" s="82" t="s">
        <v>648</v>
      </c>
      <c r="M996" s="82"/>
      <c r="N996" s="97">
        <v>938</v>
      </c>
      <c r="O996" s="97"/>
    </row>
    <row r="997" spans="1:15" ht="45" customHeight="1" x14ac:dyDescent="0.25">
      <c r="A997" s="9" t="s">
        <v>302</v>
      </c>
      <c r="B997" s="93" t="s">
        <v>1017</v>
      </c>
      <c r="C997" s="93"/>
      <c r="D997" s="94">
        <f t="shared" si="16"/>
        <v>1</v>
      </c>
      <c r="E997" s="94"/>
      <c r="F997" s="95" t="s">
        <v>1018</v>
      </c>
      <c r="G997" s="95"/>
      <c r="H997" s="96">
        <v>42437</v>
      </c>
      <c r="I997" s="96"/>
      <c r="J997" s="96">
        <v>42437</v>
      </c>
      <c r="K997" s="96"/>
      <c r="L997" s="82" t="s">
        <v>648</v>
      </c>
      <c r="M997" s="82"/>
      <c r="N997" s="97">
        <v>145</v>
      </c>
      <c r="O997" s="97"/>
    </row>
    <row r="998" spans="1:15" ht="45" customHeight="1" x14ac:dyDescent="0.25">
      <c r="A998" s="9" t="s">
        <v>302</v>
      </c>
      <c r="B998" s="93" t="s">
        <v>1019</v>
      </c>
      <c r="C998" s="93"/>
      <c r="D998" s="94">
        <f t="shared" si="16"/>
        <v>1</v>
      </c>
      <c r="E998" s="94"/>
      <c r="F998" s="95" t="s">
        <v>29</v>
      </c>
      <c r="G998" s="95"/>
      <c r="H998" s="96">
        <v>42431</v>
      </c>
      <c r="I998" s="96"/>
      <c r="J998" s="96">
        <v>42431</v>
      </c>
      <c r="K998" s="96"/>
      <c r="L998" s="82" t="s">
        <v>648</v>
      </c>
      <c r="M998" s="82"/>
      <c r="N998" s="97">
        <v>1085</v>
      </c>
      <c r="O998" s="97"/>
    </row>
    <row r="999" spans="1:15" ht="45" customHeight="1" x14ac:dyDescent="0.25">
      <c r="A999" s="9" t="s">
        <v>302</v>
      </c>
      <c r="B999" s="93" t="s">
        <v>14</v>
      </c>
      <c r="C999" s="93"/>
      <c r="D999" s="94">
        <f t="shared" si="16"/>
        <v>1</v>
      </c>
      <c r="E999" s="94"/>
      <c r="F999" s="95" t="s">
        <v>15</v>
      </c>
      <c r="G999" s="95"/>
      <c r="H999" s="96">
        <v>42431</v>
      </c>
      <c r="I999" s="96"/>
      <c r="J999" s="96">
        <v>42431</v>
      </c>
      <c r="K999" s="96"/>
      <c r="L999" s="82" t="s">
        <v>648</v>
      </c>
      <c r="M999" s="82"/>
      <c r="N999" s="97">
        <v>180</v>
      </c>
      <c r="O999" s="97"/>
    </row>
    <row r="1000" spans="1:15" ht="45" customHeight="1" x14ac:dyDescent="0.25">
      <c r="A1000" s="9" t="s">
        <v>302</v>
      </c>
      <c r="B1000" s="93" t="s">
        <v>14</v>
      </c>
      <c r="C1000" s="93"/>
      <c r="D1000" s="94">
        <f t="shared" si="16"/>
        <v>1</v>
      </c>
      <c r="E1000" s="94"/>
      <c r="F1000" s="95" t="s">
        <v>15</v>
      </c>
      <c r="G1000" s="95"/>
      <c r="H1000" s="96">
        <v>42479</v>
      </c>
      <c r="I1000" s="96"/>
      <c r="J1000" s="96">
        <v>42479</v>
      </c>
      <c r="K1000" s="96"/>
      <c r="L1000" s="82" t="s">
        <v>648</v>
      </c>
      <c r="M1000" s="82"/>
      <c r="N1000" s="97">
        <v>300</v>
      </c>
      <c r="O1000" s="97"/>
    </row>
    <row r="1001" spans="1:15" ht="45" customHeight="1" x14ac:dyDescent="0.25">
      <c r="A1001" s="9" t="s">
        <v>302</v>
      </c>
      <c r="B1001" s="93" t="s">
        <v>14</v>
      </c>
      <c r="C1001" s="93"/>
      <c r="D1001" s="94">
        <f t="shared" si="16"/>
        <v>1</v>
      </c>
      <c r="E1001" s="94"/>
      <c r="F1001" s="95" t="s">
        <v>15</v>
      </c>
      <c r="G1001" s="95"/>
      <c r="H1001" s="96">
        <v>42416</v>
      </c>
      <c r="I1001" s="96"/>
      <c r="J1001" s="96">
        <v>42416</v>
      </c>
      <c r="K1001" s="96"/>
      <c r="L1001" s="82" t="s">
        <v>648</v>
      </c>
      <c r="M1001" s="82"/>
      <c r="N1001" s="97">
        <v>200</v>
      </c>
      <c r="O1001" s="97"/>
    </row>
    <row r="1002" spans="1:15" ht="45" customHeight="1" x14ac:dyDescent="0.25">
      <c r="A1002" s="9" t="s">
        <v>302</v>
      </c>
      <c r="B1002" s="93" t="s">
        <v>14</v>
      </c>
      <c r="C1002" s="93"/>
      <c r="D1002" s="94">
        <f t="shared" si="16"/>
        <v>1</v>
      </c>
      <c r="E1002" s="94"/>
      <c r="F1002" s="95" t="s">
        <v>15</v>
      </c>
      <c r="G1002" s="95"/>
      <c r="H1002" s="96">
        <v>42416</v>
      </c>
      <c r="I1002" s="96"/>
      <c r="J1002" s="96">
        <v>42416</v>
      </c>
      <c r="K1002" s="96"/>
      <c r="L1002" s="82" t="s">
        <v>648</v>
      </c>
      <c r="M1002" s="82"/>
      <c r="N1002" s="97">
        <v>2000</v>
      </c>
      <c r="O1002" s="97"/>
    </row>
    <row r="1003" spans="1:15" ht="45" customHeight="1" x14ac:dyDescent="0.25">
      <c r="A1003" s="9" t="s">
        <v>302</v>
      </c>
      <c r="B1003" s="93" t="s">
        <v>1020</v>
      </c>
      <c r="C1003" s="93"/>
      <c r="D1003" s="94">
        <f t="shared" si="16"/>
        <v>1</v>
      </c>
      <c r="E1003" s="94"/>
      <c r="F1003" s="95" t="s">
        <v>29</v>
      </c>
      <c r="G1003" s="95"/>
      <c r="H1003" s="96">
        <v>42485</v>
      </c>
      <c r="I1003" s="96"/>
      <c r="J1003" s="96">
        <v>42485</v>
      </c>
      <c r="K1003" s="96"/>
      <c r="L1003" s="82" t="s">
        <v>648</v>
      </c>
      <c r="M1003" s="82"/>
      <c r="N1003" s="97">
        <v>451.2</v>
      </c>
      <c r="O1003" s="97"/>
    </row>
    <row r="1004" spans="1:15" ht="45" customHeight="1" x14ac:dyDescent="0.25">
      <c r="A1004" s="9" t="s">
        <v>302</v>
      </c>
      <c r="B1004" s="93" t="s">
        <v>1021</v>
      </c>
      <c r="C1004" s="93"/>
      <c r="D1004" s="94">
        <f t="shared" si="16"/>
        <v>1</v>
      </c>
      <c r="E1004" s="94"/>
      <c r="F1004" s="95" t="s">
        <v>29</v>
      </c>
      <c r="G1004" s="95"/>
      <c r="H1004" s="96">
        <v>42488</v>
      </c>
      <c r="I1004" s="96"/>
      <c r="J1004" s="96">
        <v>42488</v>
      </c>
      <c r="K1004" s="96"/>
      <c r="L1004" s="82" t="s">
        <v>648</v>
      </c>
      <c r="M1004" s="82"/>
      <c r="N1004" s="97">
        <v>707.01</v>
      </c>
      <c r="O1004" s="97"/>
    </row>
    <row r="1005" spans="1:15" ht="45" customHeight="1" x14ac:dyDescent="0.25">
      <c r="A1005" s="9" t="s">
        <v>302</v>
      </c>
      <c r="B1005" s="93" t="s">
        <v>1021</v>
      </c>
      <c r="C1005" s="93"/>
      <c r="D1005" s="94">
        <f t="shared" si="16"/>
        <v>1</v>
      </c>
      <c r="E1005" s="94"/>
      <c r="F1005" s="95" t="s">
        <v>29</v>
      </c>
      <c r="G1005" s="95"/>
      <c r="H1005" s="96">
        <v>42482</v>
      </c>
      <c r="I1005" s="96"/>
      <c r="J1005" s="96">
        <v>42482</v>
      </c>
      <c r="K1005" s="96"/>
      <c r="L1005" s="82" t="s">
        <v>648</v>
      </c>
      <c r="M1005" s="82"/>
      <c r="N1005" s="97">
        <v>607.1</v>
      </c>
      <c r="O1005" s="97"/>
    </row>
    <row r="1006" spans="1:15" ht="45" customHeight="1" x14ac:dyDescent="0.25">
      <c r="A1006" s="9" t="s">
        <v>302</v>
      </c>
      <c r="B1006" s="93" t="s">
        <v>1020</v>
      </c>
      <c r="C1006" s="93"/>
      <c r="D1006" s="94">
        <f t="shared" si="16"/>
        <v>1</v>
      </c>
      <c r="E1006" s="94"/>
      <c r="F1006" s="95" t="s">
        <v>29</v>
      </c>
      <c r="G1006" s="95"/>
      <c r="H1006" s="96">
        <v>42485</v>
      </c>
      <c r="I1006" s="96"/>
      <c r="J1006" s="96">
        <v>42485</v>
      </c>
      <c r="K1006" s="96"/>
      <c r="L1006" s="82" t="s">
        <v>648</v>
      </c>
      <c r="M1006" s="82"/>
      <c r="N1006" s="97">
        <v>396</v>
      </c>
      <c r="O1006" s="97"/>
    </row>
    <row r="1007" spans="1:15" ht="45" customHeight="1" x14ac:dyDescent="0.25">
      <c r="A1007" s="9" t="s">
        <v>302</v>
      </c>
      <c r="B1007" s="93" t="s">
        <v>1021</v>
      </c>
      <c r="C1007" s="93"/>
      <c r="D1007" s="94">
        <f t="shared" si="16"/>
        <v>1</v>
      </c>
      <c r="E1007" s="94"/>
      <c r="F1007" s="95" t="s">
        <v>29</v>
      </c>
      <c r="G1007" s="95"/>
      <c r="H1007" s="96">
        <v>42482</v>
      </c>
      <c r="I1007" s="96"/>
      <c r="J1007" s="96">
        <v>42482</v>
      </c>
      <c r="K1007" s="96"/>
      <c r="L1007" s="82" t="s">
        <v>648</v>
      </c>
      <c r="M1007" s="82"/>
      <c r="N1007" s="97">
        <v>418.01</v>
      </c>
      <c r="O1007" s="97"/>
    </row>
    <row r="1008" spans="1:15" ht="45" customHeight="1" x14ac:dyDescent="0.25">
      <c r="A1008" s="9" t="s">
        <v>302</v>
      </c>
      <c r="B1008" s="93" t="s">
        <v>1021</v>
      </c>
      <c r="C1008" s="93"/>
      <c r="D1008" s="94">
        <f t="shared" si="16"/>
        <v>1</v>
      </c>
      <c r="E1008" s="94"/>
      <c r="F1008" s="95" t="s">
        <v>29</v>
      </c>
      <c r="G1008" s="95"/>
      <c r="H1008" s="96">
        <v>42488</v>
      </c>
      <c r="I1008" s="96"/>
      <c r="J1008" s="96">
        <v>42488</v>
      </c>
      <c r="K1008" s="96"/>
      <c r="L1008" s="82" t="s">
        <v>648</v>
      </c>
      <c r="M1008" s="82"/>
      <c r="N1008" s="97">
        <v>443</v>
      </c>
      <c r="O1008" s="97"/>
    </row>
    <row r="1009" spans="1:15" ht="45" customHeight="1" x14ac:dyDescent="0.25">
      <c r="A1009" s="9" t="s">
        <v>302</v>
      </c>
      <c r="B1009" s="93" t="s">
        <v>14</v>
      </c>
      <c r="C1009" s="93"/>
      <c r="D1009" s="94">
        <f t="shared" si="16"/>
        <v>1</v>
      </c>
      <c r="E1009" s="94"/>
      <c r="F1009" s="95" t="s">
        <v>15</v>
      </c>
      <c r="G1009" s="95"/>
      <c r="H1009" s="96">
        <v>42488</v>
      </c>
      <c r="I1009" s="96"/>
      <c r="J1009" s="96">
        <v>42488</v>
      </c>
      <c r="K1009" s="96"/>
      <c r="L1009" s="82" t="s">
        <v>648</v>
      </c>
      <c r="M1009" s="82"/>
      <c r="N1009" s="97">
        <v>2158</v>
      </c>
      <c r="O1009" s="97"/>
    </row>
    <row r="1010" spans="1:15" ht="45" customHeight="1" x14ac:dyDescent="0.25">
      <c r="A1010" s="9" t="s">
        <v>302</v>
      </c>
      <c r="B1010" s="93" t="s">
        <v>1022</v>
      </c>
      <c r="C1010" s="93"/>
      <c r="D1010" s="94">
        <f t="shared" si="16"/>
        <v>1</v>
      </c>
      <c r="E1010" s="94"/>
      <c r="F1010" s="95" t="s">
        <v>12</v>
      </c>
      <c r="G1010" s="95"/>
      <c r="H1010" s="96">
        <v>42517</v>
      </c>
      <c r="I1010" s="96"/>
      <c r="J1010" s="96">
        <v>42517</v>
      </c>
      <c r="K1010" s="96"/>
      <c r="L1010" s="82" t="s">
        <v>648</v>
      </c>
      <c r="M1010" s="82"/>
      <c r="N1010" s="97">
        <v>6514</v>
      </c>
      <c r="O1010" s="97"/>
    </row>
    <row r="1011" spans="1:15" ht="45" customHeight="1" x14ac:dyDescent="0.25">
      <c r="A1011" s="9" t="s">
        <v>302</v>
      </c>
      <c r="B1011" s="93" t="s">
        <v>1023</v>
      </c>
      <c r="C1011" s="93"/>
      <c r="D1011" s="94">
        <f t="shared" si="16"/>
        <v>1</v>
      </c>
      <c r="E1011" s="94"/>
      <c r="F1011" s="95" t="s">
        <v>29</v>
      </c>
      <c r="G1011" s="95"/>
      <c r="H1011" s="96">
        <v>42515</v>
      </c>
      <c r="I1011" s="96"/>
      <c r="J1011" s="96">
        <v>42515</v>
      </c>
      <c r="K1011" s="96"/>
      <c r="L1011" s="82" t="s">
        <v>648</v>
      </c>
      <c r="M1011" s="82"/>
      <c r="N1011" s="97">
        <v>709</v>
      </c>
      <c r="O1011" s="97"/>
    </row>
    <row r="1012" spans="1:15" ht="45" customHeight="1" x14ac:dyDescent="0.25">
      <c r="A1012" s="9" t="s">
        <v>302</v>
      </c>
      <c r="B1012" s="93" t="s">
        <v>1023</v>
      </c>
      <c r="C1012" s="93"/>
      <c r="D1012" s="94">
        <f t="shared" si="16"/>
        <v>1</v>
      </c>
      <c r="E1012" s="94"/>
      <c r="F1012" s="95" t="s">
        <v>29</v>
      </c>
      <c r="G1012" s="95"/>
      <c r="H1012" s="96">
        <v>42515</v>
      </c>
      <c r="I1012" s="96"/>
      <c r="J1012" s="96">
        <v>42515</v>
      </c>
      <c r="K1012" s="96"/>
      <c r="L1012" s="82" t="s">
        <v>648</v>
      </c>
      <c r="M1012" s="82"/>
      <c r="N1012" s="97">
        <v>454</v>
      </c>
      <c r="O1012" s="97"/>
    </row>
    <row r="1013" spans="1:15" ht="45" customHeight="1" x14ac:dyDescent="0.25">
      <c r="A1013" s="9" t="s">
        <v>302</v>
      </c>
      <c r="B1013" s="93" t="s">
        <v>14</v>
      </c>
      <c r="C1013" s="93"/>
      <c r="D1013" s="94">
        <f t="shared" si="16"/>
        <v>1</v>
      </c>
      <c r="E1013" s="94"/>
      <c r="F1013" s="95" t="s">
        <v>15</v>
      </c>
      <c r="G1013" s="95"/>
      <c r="H1013" s="96">
        <v>42531</v>
      </c>
      <c r="I1013" s="96"/>
      <c r="J1013" s="96">
        <v>42531</v>
      </c>
      <c r="K1013" s="96"/>
      <c r="L1013" s="82" t="s">
        <v>648</v>
      </c>
      <c r="M1013" s="82"/>
      <c r="N1013" s="97">
        <v>1850</v>
      </c>
      <c r="O1013" s="97"/>
    </row>
    <row r="1014" spans="1:15" ht="45" customHeight="1" x14ac:dyDescent="0.25">
      <c r="A1014" s="9" t="s">
        <v>302</v>
      </c>
      <c r="B1014" s="93" t="s">
        <v>1024</v>
      </c>
      <c r="C1014" s="93"/>
      <c r="D1014" s="94">
        <f t="shared" si="16"/>
        <v>1</v>
      </c>
      <c r="E1014" s="94"/>
      <c r="F1014" s="95" t="s">
        <v>29</v>
      </c>
      <c r="G1014" s="95"/>
      <c r="H1014" s="96">
        <v>42583</v>
      </c>
      <c r="I1014" s="96"/>
      <c r="J1014" s="96">
        <v>42583</v>
      </c>
      <c r="K1014" s="96"/>
      <c r="L1014" s="82" t="s">
        <v>648</v>
      </c>
      <c r="M1014" s="82"/>
      <c r="N1014" s="97">
        <v>467.2</v>
      </c>
      <c r="O1014" s="97"/>
    </row>
    <row r="1015" spans="1:15" ht="45" customHeight="1" x14ac:dyDescent="0.25">
      <c r="A1015" s="9" t="s">
        <v>302</v>
      </c>
      <c r="B1015" s="93" t="s">
        <v>1024</v>
      </c>
      <c r="C1015" s="93"/>
      <c r="D1015" s="94">
        <f t="shared" si="16"/>
        <v>1</v>
      </c>
      <c r="E1015" s="94"/>
      <c r="F1015" s="95" t="s">
        <v>29</v>
      </c>
      <c r="G1015" s="95"/>
      <c r="H1015" s="96">
        <v>42583</v>
      </c>
      <c r="I1015" s="96"/>
      <c r="J1015" s="96">
        <v>42583</v>
      </c>
      <c r="K1015" s="96"/>
      <c r="L1015" s="82" t="s">
        <v>648</v>
      </c>
      <c r="M1015" s="82"/>
      <c r="N1015" s="97">
        <v>770</v>
      </c>
      <c r="O1015" s="97"/>
    </row>
    <row r="1016" spans="1:15" ht="45" customHeight="1" x14ac:dyDescent="0.25">
      <c r="A1016" s="9" t="s">
        <v>302</v>
      </c>
      <c r="B1016" s="93" t="s">
        <v>1025</v>
      </c>
      <c r="C1016" s="93"/>
      <c r="D1016" s="94">
        <f t="shared" si="16"/>
        <v>1</v>
      </c>
      <c r="E1016" s="94"/>
      <c r="F1016" s="95" t="s">
        <v>29</v>
      </c>
      <c r="G1016" s="95"/>
      <c r="H1016" s="96">
        <v>42548</v>
      </c>
      <c r="I1016" s="96"/>
      <c r="J1016" s="96">
        <v>42548</v>
      </c>
      <c r="K1016" s="96"/>
      <c r="L1016" s="82" t="s">
        <v>648</v>
      </c>
      <c r="M1016" s="82"/>
      <c r="N1016" s="97">
        <v>488.03</v>
      </c>
      <c r="O1016" s="97"/>
    </row>
    <row r="1017" spans="1:15" ht="45" customHeight="1" x14ac:dyDescent="0.25">
      <c r="A1017" s="9" t="s">
        <v>302</v>
      </c>
      <c r="B1017" s="93" t="s">
        <v>1025</v>
      </c>
      <c r="C1017" s="93"/>
      <c r="D1017" s="94">
        <f t="shared" si="16"/>
        <v>1</v>
      </c>
      <c r="E1017" s="94"/>
      <c r="F1017" s="95" t="s">
        <v>29</v>
      </c>
      <c r="G1017" s="95"/>
      <c r="H1017" s="96">
        <v>42548</v>
      </c>
      <c r="I1017" s="96"/>
      <c r="J1017" s="96">
        <v>42548</v>
      </c>
      <c r="K1017" s="96"/>
      <c r="L1017" s="82" t="s">
        <v>648</v>
      </c>
      <c r="M1017" s="82"/>
      <c r="N1017" s="97">
        <v>435.9</v>
      </c>
      <c r="O1017" s="97"/>
    </row>
    <row r="1018" spans="1:15" ht="45" customHeight="1" x14ac:dyDescent="0.25">
      <c r="A1018" s="9" t="s">
        <v>302</v>
      </c>
      <c r="B1018" s="93" t="s">
        <v>14</v>
      </c>
      <c r="C1018" s="93"/>
      <c r="D1018" s="94">
        <f t="shared" si="16"/>
        <v>1</v>
      </c>
      <c r="E1018" s="94"/>
      <c r="F1018" s="95" t="s">
        <v>15</v>
      </c>
      <c r="G1018" s="95"/>
      <c r="H1018" s="96">
        <v>42548</v>
      </c>
      <c r="I1018" s="96"/>
      <c r="J1018" s="96">
        <v>42548</v>
      </c>
      <c r="K1018" s="96"/>
      <c r="L1018" s="82" t="s">
        <v>648</v>
      </c>
      <c r="M1018" s="82"/>
      <c r="N1018" s="97">
        <v>871</v>
      </c>
      <c r="O1018" s="97"/>
    </row>
    <row r="1019" spans="1:15" ht="45" customHeight="1" x14ac:dyDescent="0.25">
      <c r="A1019" s="9" t="s">
        <v>302</v>
      </c>
      <c r="B1019" s="93" t="s">
        <v>1026</v>
      </c>
      <c r="C1019" s="93"/>
      <c r="D1019" s="94">
        <f t="shared" si="16"/>
        <v>1</v>
      </c>
      <c r="E1019" s="94"/>
      <c r="F1019" s="95" t="s">
        <v>29</v>
      </c>
      <c r="G1019" s="95"/>
      <c r="H1019" s="96">
        <v>42576</v>
      </c>
      <c r="I1019" s="96"/>
      <c r="J1019" s="96">
        <v>42576</v>
      </c>
      <c r="K1019" s="96"/>
      <c r="L1019" s="82" t="s">
        <v>648</v>
      </c>
      <c r="M1019" s="82"/>
      <c r="N1019" s="97">
        <v>188</v>
      </c>
      <c r="O1019" s="97"/>
    </row>
    <row r="1020" spans="1:15" ht="45" customHeight="1" x14ac:dyDescent="0.25">
      <c r="A1020" s="9" t="s">
        <v>302</v>
      </c>
      <c r="B1020" s="93" t="s">
        <v>1027</v>
      </c>
      <c r="C1020" s="93"/>
      <c r="D1020" s="94">
        <f t="shared" si="16"/>
        <v>1</v>
      </c>
      <c r="E1020" s="94"/>
      <c r="F1020" s="95" t="s">
        <v>29</v>
      </c>
      <c r="G1020" s="95"/>
      <c r="H1020" s="96">
        <v>42576</v>
      </c>
      <c r="I1020" s="96"/>
      <c r="J1020" s="96">
        <v>42576</v>
      </c>
      <c r="K1020" s="96"/>
      <c r="L1020" s="82" t="s">
        <v>648</v>
      </c>
      <c r="M1020" s="82"/>
      <c r="N1020" s="97">
        <v>372</v>
      </c>
      <c r="O1020" s="97"/>
    </row>
    <row r="1021" spans="1:15" ht="45" customHeight="1" x14ac:dyDescent="0.25">
      <c r="A1021" s="9" t="s">
        <v>302</v>
      </c>
      <c r="B1021" s="93" t="s">
        <v>14</v>
      </c>
      <c r="C1021" s="93"/>
      <c r="D1021" s="94">
        <f t="shared" si="16"/>
        <v>1</v>
      </c>
      <c r="E1021" s="94"/>
      <c r="F1021" s="95" t="s">
        <v>15</v>
      </c>
      <c r="G1021" s="95"/>
      <c r="H1021" s="96">
        <v>42627</v>
      </c>
      <c r="I1021" s="96"/>
      <c r="J1021" s="96">
        <v>42627</v>
      </c>
      <c r="K1021" s="96"/>
      <c r="L1021" s="82" t="s">
        <v>648</v>
      </c>
      <c r="M1021" s="82"/>
      <c r="N1021" s="97">
        <v>1906</v>
      </c>
      <c r="O1021" s="97"/>
    </row>
    <row r="1022" spans="1:15" ht="45" customHeight="1" x14ac:dyDescent="0.25">
      <c r="A1022" s="9" t="s">
        <v>302</v>
      </c>
      <c r="B1022" s="93" t="s">
        <v>1028</v>
      </c>
      <c r="C1022" s="93"/>
      <c r="D1022" s="94">
        <f t="shared" si="16"/>
        <v>1</v>
      </c>
      <c r="E1022" s="94"/>
      <c r="F1022" s="95" t="s">
        <v>29</v>
      </c>
      <c r="G1022" s="95"/>
      <c r="H1022" s="96">
        <v>42612</v>
      </c>
      <c r="I1022" s="96"/>
      <c r="J1022" s="96">
        <v>42612</v>
      </c>
      <c r="K1022" s="96"/>
      <c r="L1022" s="82" t="s">
        <v>648</v>
      </c>
      <c r="M1022" s="82"/>
      <c r="N1022" s="97">
        <v>438.02</v>
      </c>
      <c r="O1022" s="97"/>
    </row>
    <row r="1023" spans="1:15" ht="45" customHeight="1" x14ac:dyDescent="0.25">
      <c r="A1023" s="9" t="s">
        <v>302</v>
      </c>
      <c r="B1023" s="93" t="s">
        <v>1028</v>
      </c>
      <c r="C1023" s="93"/>
      <c r="D1023" s="94">
        <f t="shared" si="16"/>
        <v>1</v>
      </c>
      <c r="E1023" s="94"/>
      <c r="F1023" s="95" t="s">
        <v>29</v>
      </c>
      <c r="G1023" s="95"/>
      <c r="H1023" s="96">
        <v>42612</v>
      </c>
      <c r="I1023" s="96"/>
      <c r="J1023" s="96">
        <v>42612</v>
      </c>
      <c r="K1023" s="96"/>
      <c r="L1023" s="82" t="s">
        <v>648</v>
      </c>
      <c r="M1023" s="82"/>
      <c r="N1023" s="97">
        <v>452</v>
      </c>
      <c r="O1023" s="97"/>
    </row>
    <row r="1024" spans="1:15" ht="45" customHeight="1" x14ac:dyDescent="0.25">
      <c r="A1024" s="9" t="s">
        <v>302</v>
      </c>
      <c r="B1024" s="93" t="s">
        <v>14</v>
      </c>
      <c r="C1024" s="93"/>
      <c r="D1024" s="94">
        <f t="shared" si="16"/>
        <v>1</v>
      </c>
      <c r="E1024" s="94"/>
      <c r="F1024" s="95" t="s">
        <v>15</v>
      </c>
      <c r="G1024" s="95"/>
      <c r="H1024" s="96">
        <v>42612</v>
      </c>
      <c r="I1024" s="96"/>
      <c r="J1024" s="96">
        <v>42612</v>
      </c>
      <c r="K1024" s="96"/>
      <c r="L1024" s="82" t="s">
        <v>648</v>
      </c>
      <c r="M1024" s="82"/>
      <c r="N1024" s="97">
        <v>3816</v>
      </c>
      <c r="O1024" s="97"/>
    </row>
    <row r="1025" spans="1:15" ht="45" customHeight="1" x14ac:dyDescent="0.25">
      <c r="A1025" s="9" t="s">
        <v>302</v>
      </c>
      <c r="B1025" s="93" t="s">
        <v>1029</v>
      </c>
      <c r="C1025" s="93"/>
      <c r="D1025" s="94">
        <f t="shared" si="16"/>
        <v>1</v>
      </c>
      <c r="E1025" s="94"/>
      <c r="F1025" s="95" t="s">
        <v>29</v>
      </c>
      <c r="G1025" s="95"/>
      <c r="H1025" s="96">
        <v>42607</v>
      </c>
      <c r="I1025" s="96"/>
      <c r="J1025" s="96">
        <v>42607</v>
      </c>
      <c r="K1025" s="96"/>
      <c r="L1025" s="82" t="s">
        <v>648</v>
      </c>
      <c r="M1025" s="82"/>
      <c r="N1025" s="97">
        <v>327.60000000000002</v>
      </c>
      <c r="O1025" s="97"/>
    </row>
    <row r="1026" spans="1:15" ht="45" customHeight="1" x14ac:dyDescent="0.25">
      <c r="A1026" s="9" t="s">
        <v>302</v>
      </c>
      <c r="B1026" s="93" t="s">
        <v>1030</v>
      </c>
      <c r="C1026" s="93"/>
      <c r="D1026" s="94">
        <f t="shared" si="16"/>
        <v>1</v>
      </c>
      <c r="E1026" s="94"/>
      <c r="F1026" s="95" t="s">
        <v>29</v>
      </c>
      <c r="G1026" s="95"/>
      <c r="H1026" s="96">
        <v>42611</v>
      </c>
      <c r="I1026" s="96"/>
      <c r="J1026" s="96">
        <v>42611</v>
      </c>
      <c r="K1026" s="96"/>
      <c r="L1026" s="82" t="s">
        <v>648</v>
      </c>
      <c r="M1026" s="82"/>
      <c r="N1026" s="97">
        <v>327.60000000000002</v>
      </c>
      <c r="O1026" s="97"/>
    </row>
    <row r="1027" spans="1:15" ht="45" customHeight="1" x14ac:dyDescent="0.25">
      <c r="A1027" s="9" t="s">
        <v>302</v>
      </c>
      <c r="B1027" s="93" t="s">
        <v>1029</v>
      </c>
      <c r="C1027" s="93"/>
      <c r="D1027" s="94">
        <f t="shared" si="16"/>
        <v>1</v>
      </c>
      <c r="E1027" s="94"/>
      <c r="F1027" s="95" t="s">
        <v>29</v>
      </c>
      <c r="G1027" s="95"/>
      <c r="H1027" s="96">
        <v>42607</v>
      </c>
      <c r="I1027" s="96"/>
      <c r="J1027" s="96">
        <v>42607</v>
      </c>
      <c r="K1027" s="96"/>
      <c r="L1027" s="82" t="s">
        <v>648</v>
      </c>
      <c r="M1027" s="82"/>
      <c r="N1027" s="97">
        <v>458</v>
      </c>
      <c r="O1027" s="97"/>
    </row>
    <row r="1028" spans="1:15" ht="45" customHeight="1" x14ac:dyDescent="0.25">
      <c r="A1028" s="9" t="s">
        <v>302</v>
      </c>
      <c r="B1028" s="93" t="s">
        <v>1030</v>
      </c>
      <c r="C1028" s="93"/>
      <c r="D1028" s="94">
        <f t="shared" si="16"/>
        <v>1</v>
      </c>
      <c r="E1028" s="94"/>
      <c r="F1028" s="95" t="s">
        <v>29</v>
      </c>
      <c r="G1028" s="95"/>
      <c r="H1028" s="96">
        <v>42611</v>
      </c>
      <c r="I1028" s="96"/>
      <c r="J1028" s="96">
        <v>42611</v>
      </c>
      <c r="K1028" s="96"/>
      <c r="L1028" s="82" t="s">
        <v>648</v>
      </c>
      <c r="M1028" s="82"/>
      <c r="N1028" s="97">
        <v>383.98</v>
      </c>
      <c r="O1028" s="97"/>
    </row>
    <row r="1029" spans="1:15" ht="45" customHeight="1" x14ac:dyDescent="0.25">
      <c r="A1029" s="9" t="s">
        <v>302</v>
      </c>
      <c r="B1029" s="93" t="s">
        <v>14</v>
      </c>
      <c r="C1029" s="93"/>
      <c r="D1029" s="94">
        <f t="shared" si="16"/>
        <v>1</v>
      </c>
      <c r="E1029" s="94"/>
      <c r="F1029" s="95" t="s">
        <v>15</v>
      </c>
      <c r="G1029" s="95"/>
      <c r="H1029" s="96">
        <v>42611</v>
      </c>
      <c r="I1029" s="96"/>
      <c r="J1029" s="96">
        <v>42611</v>
      </c>
      <c r="K1029" s="96"/>
      <c r="L1029" s="82" t="s">
        <v>648</v>
      </c>
      <c r="M1029" s="82"/>
      <c r="N1029" s="97">
        <v>30</v>
      </c>
      <c r="O1029" s="97"/>
    </row>
    <row r="1030" spans="1:15" ht="45" customHeight="1" x14ac:dyDescent="0.25">
      <c r="A1030" s="9" t="s">
        <v>302</v>
      </c>
      <c r="B1030" s="93" t="s">
        <v>14</v>
      </c>
      <c r="C1030" s="93"/>
      <c r="D1030" s="94">
        <f t="shared" si="16"/>
        <v>1</v>
      </c>
      <c r="E1030" s="94"/>
      <c r="F1030" s="95" t="s">
        <v>15</v>
      </c>
      <c r="G1030" s="95"/>
      <c r="H1030" s="96">
        <v>42669</v>
      </c>
      <c r="I1030" s="96"/>
      <c r="J1030" s="96">
        <v>42669</v>
      </c>
      <c r="K1030" s="96"/>
      <c r="L1030" s="82" t="s">
        <v>648</v>
      </c>
      <c r="M1030" s="82"/>
      <c r="N1030" s="97">
        <v>198</v>
      </c>
      <c r="O1030" s="97"/>
    </row>
    <row r="1031" spans="1:15" ht="45" customHeight="1" x14ac:dyDescent="0.25">
      <c r="A1031" s="9" t="s">
        <v>302</v>
      </c>
      <c r="B1031" s="93" t="s">
        <v>1031</v>
      </c>
      <c r="C1031" s="93"/>
      <c r="D1031" s="94">
        <f t="shared" si="16"/>
        <v>1</v>
      </c>
      <c r="E1031" s="94"/>
      <c r="F1031" s="95" t="s">
        <v>29</v>
      </c>
      <c r="G1031" s="95"/>
      <c r="H1031" s="96">
        <v>42646</v>
      </c>
      <c r="I1031" s="96"/>
      <c r="J1031" s="96">
        <v>42646</v>
      </c>
      <c r="K1031" s="96"/>
      <c r="L1031" s="82" t="s">
        <v>648</v>
      </c>
      <c r="M1031" s="82"/>
      <c r="N1031" s="97">
        <v>162</v>
      </c>
      <c r="O1031" s="97"/>
    </row>
    <row r="1032" spans="1:15" ht="45" customHeight="1" x14ac:dyDescent="0.25">
      <c r="A1032" s="9" t="s">
        <v>302</v>
      </c>
      <c r="B1032" s="93" t="s">
        <v>14</v>
      </c>
      <c r="C1032" s="93"/>
      <c r="D1032" s="94">
        <f t="shared" si="16"/>
        <v>1</v>
      </c>
      <c r="E1032" s="94"/>
      <c r="F1032" s="95" t="s">
        <v>15</v>
      </c>
      <c r="G1032" s="95"/>
      <c r="H1032" s="96">
        <v>42646</v>
      </c>
      <c r="I1032" s="96"/>
      <c r="J1032" s="96">
        <v>42646</v>
      </c>
      <c r="K1032" s="96"/>
      <c r="L1032" s="82" t="s">
        <v>648</v>
      </c>
      <c r="M1032" s="82"/>
      <c r="N1032" s="97">
        <v>600</v>
      </c>
      <c r="O1032" s="97"/>
    </row>
    <row r="1033" spans="1:15" ht="45" customHeight="1" x14ac:dyDescent="0.25">
      <c r="A1033" s="9" t="s">
        <v>302</v>
      </c>
      <c r="B1033" s="93" t="s">
        <v>1032</v>
      </c>
      <c r="C1033" s="93"/>
      <c r="D1033" s="94">
        <f t="shared" si="16"/>
        <v>1</v>
      </c>
      <c r="E1033" s="94"/>
      <c r="F1033" s="95" t="s">
        <v>29</v>
      </c>
      <c r="G1033" s="95"/>
      <c r="H1033" s="96">
        <v>42643</v>
      </c>
      <c r="I1033" s="96"/>
      <c r="J1033" s="96">
        <v>42643</v>
      </c>
      <c r="K1033" s="96"/>
      <c r="L1033" s="82" t="s">
        <v>648</v>
      </c>
      <c r="M1033" s="82"/>
      <c r="N1033" s="97">
        <v>388.01</v>
      </c>
      <c r="O1033" s="97"/>
    </row>
    <row r="1034" spans="1:15" ht="45" customHeight="1" x14ac:dyDescent="0.25">
      <c r="A1034" s="9" t="s">
        <v>302</v>
      </c>
      <c r="B1034" s="93" t="s">
        <v>1032</v>
      </c>
      <c r="C1034" s="93"/>
      <c r="D1034" s="94">
        <f t="shared" ref="D1034:D1097" si="17">C1034+1</f>
        <v>1</v>
      </c>
      <c r="E1034" s="94"/>
      <c r="F1034" s="95" t="s">
        <v>29</v>
      </c>
      <c r="G1034" s="95"/>
      <c r="H1034" s="96">
        <v>42643</v>
      </c>
      <c r="I1034" s="96"/>
      <c r="J1034" s="96">
        <v>42643</v>
      </c>
      <c r="K1034" s="96"/>
      <c r="L1034" s="82" t="s">
        <v>648</v>
      </c>
      <c r="M1034" s="82"/>
      <c r="N1034" s="97">
        <v>550</v>
      </c>
      <c r="O1034" s="97"/>
    </row>
    <row r="1035" spans="1:15" ht="45" customHeight="1" x14ac:dyDescent="0.25">
      <c r="A1035" s="9" t="s">
        <v>302</v>
      </c>
      <c r="B1035" s="93" t="s">
        <v>14</v>
      </c>
      <c r="C1035" s="93"/>
      <c r="D1035" s="94">
        <f t="shared" si="17"/>
        <v>1</v>
      </c>
      <c r="E1035" s="94"/>
      <c r="F1035" s="95" t="s">
        <v>15</v>
      </c>
      <c r="G1035" s="95"/>
      <c r="H1035" s="96">
        <v>42643</v>
      </c>
      <c r="I1035" s="96"/>
      <c r="J1035" s="96">
        <v>42643</v>
      </c>
      <c r="K1035" s="96"/>
      <c r="L1035" s="82" t="s">
        <v>648</v>
      </c>
      <c r="M1035" s="82"/>
      <c r="N1035" s="97">
        <v>4592</v>
      </c>
      <c r="O1035" s="97"/>
    </row>
    <row r="1036" spans="1:15" ht="45" customHeight="1" x14ac:dyDescent="0.25">
      <c r="A1036" s="9" t="s">
        <v>302</v>
      </c>
      <c r="B1036" s="93" t="s">
        <v>1033</v>
      </c>
      <c r="C1036" s="93"/>
      <c r="D1036" s="94">
        <f t="shared" si="17"/>
        <v>1</v>
      </c>
      <c r="E1036" s="94"/>
      <c r="F1036" s="95" t="s">
        <v>29</v>
      </c>
      <c r="G1036" s="95"/>
      <c r="H1036" s="96">
        <v>42639</v>
      </c>
      <c r="I1036" s="96"/>
      <c r="J1036" s="96">
        <v>42639</v>
      </c>
      <c r="K1036" s="96"/>
      <c r="L1036" s="82" t="s">
        <v>648</v>
      </c>
      <c r="M1036" s="82"/>
      <c r="N1036" s="97">
        <v>388.01</v>
      </c>
      <c r="O1036" s="97"/>
    </row>
    <row r="1037" spans="1:15" ht="45" customHeight="1" x14ac:dyDescent="0.25">
      <c r="A1037" s="9" t="s">
        <v>302</v>
      </c>
      <c r="B1037" s="93" t="s">
        <v>1033</v>
      </c>
      <c r="C1037" s="93"/>
      <c r="D1037" s="94">
        <f t="shared" si="17"/>
        <v>1</v>
      </c>
      <c r="E1037" s="94"/>
      <c r="F1037" s="95" t="s">
        <v>29</v>
      </c>
      <c r="G1037" s="95"/>
      <c r="H1037" s="96">
        <v>42639</v>
      </c>
      <c r="I1037" s="96"/>
      <c r="J1037" s="96">
        <v>42639</v>
      </c>
      <c r="K1037" s="96"/>
      <c r="L1037" s="82" t="s">
        <v>648</v>
      </c>
      <c r="M1037" s="82"/>
      <c r="N1037" s="97">
        <v>569.79999999999995</v>
      </c>
      <c r="O1037" s="97"/>
    </row>
    <row r="1038" spans="1:15" ht="45" customHeight="1" x14ac:dyDescent="0.25">
      <c r="A1038" s="9" t="s">
        <v>302</v>
      </c>
      <c r="B1038" s="93" t="s">
        <v>14</v>
      </c>
      <c r="C1038" s="93"/>
      <c r="D1038" s="94">
        <f t="shared" si="17"/>
        <v>1</v>
      </c>
      <c r="E1038" s="94"/>
      <c r="F1038" s="95" t="s">
        <v>15</v>
      </c>
      <c r="G1038" s="95"/>
      <c r="H1038" s="96">
        <v>42639</v>
      </c>
      <c r="I1038" s="96"/>
      <c r="J1038" s="96">
        <v>42639</v>
      </c>
      <c r="K1038" s="96"/>
      <c r="L1038" s="82" t="s">
        <v>648</v>
      </c>
      <c r="M1038" s="82"/>
      <c r="N1038" s="97">
        <v>3480</v>
      </c>
      <c r="O1038" s="97"/>
    </row>
    <row r="1039" spans="1:15" ht="45" customHeight="1" x14ac:dyDescent="0.25">
      <c r="A1039" s="9" t="s">
        <v>302</v>
      </c>
      <c r="B1039" s="93" t="s">
        <v>1034</v>
      </c>
      <c r="C1039" s="93"/>
      <c r="D1039" s="94">
        <f t="shared" si="17"/>
        <v>1</v>
      </c>
      <c r="E1039" s="94"/>
      <c r="F1039" s="95" t="s">
        <v>29</v>
      </c>
      <c r="G1039" s="95"/>
      <c r="H1039" s="96">
        <v>42713</v>
      </c>
      <c r="I1039" s="96"/>
      <c r="J1039" s="96">
        <v>42713</v>
      </c>
      <c r="K1039" s="96"/>
      <c r="L1039" s="82" t="s">
        <v>648</v>
      </c>
      <c r="M1039" s="82"/>
      <c r="N1039" s="97">
        <v>147</v>
      </c>
      <c r="O1039" s="97"/>
    </row>
    <row r="1040" spans="1:15" ht="45" customHeight="1" x14ac:dyDescent="0.25">
      <c r="A1040" s="9" t="s">
        <v>302</v>
      </c>
      <c r="B1040" s="93" t="s">
        <v>1034</v>
      </c>
      <c r="C1040" s="93"/>
      <c r="D1040" s="94">
        <f t="shared" si="17"/>
        <v>1</v>
      </c>
      <c r="E1040" s="94"/>
      <c r="F1040" s="95" t="s">
        <v>29</v>
      </c>
      <c r="G1040" s="95"/>
      <c r="H1040" s="96">
        <v>42713</v>
      </c>
      <c r="I1040" s="96"/>
      <c r="J1040" s="96">
        <v>42713</v>
      </c>
      <c r="K1040" s="96"/>
      <c r="L1040" s="82" t="s">
        <v>648</v>
      </c>
      <c r="M1040" s="82"/>
      <c r="N1040" s="97">
        <v>497</v>
      </c>
      <c r="O1040" s="97"/>
    </row>
    <row r="1041" spans="1:15" ht="45" customHeight="1" x14ac:dyDescent="0.25">
      <c r="A1041" s="9" t="s">
        <v>302</v>
      </c>
      <c r="B1041" s="93" t="s">
        <v>14</v>
      </c>
      <c r="C1041" s="93"/>
      <c r="D1041" s="94">
        <f t="shared" si="17"/>
        <v>1</v>
      </c>
      <c r="E1041" s="94"/>
      <c r="F1041" s="95" t="s">
        <v>15</v>
      </c>
      <c r="G1041" s="95"/>
      <c r="H1041" s="96">
        <v>42713</v>
      </c>
      <c r="I1041" s="96"/>
      <c r="J1041" s="96">
        <v>42713</v>
      </c>
      <c r="K1041" s="96"/>
      <c r="L1041" s="82" t="s">
        <v>648</v>
      </c>
      <c r="M1041" s="82"/>
      <c r="N1041" s="97">
        <v>2400</v>
      </c>
      <c r="O1041" s="97"/>
    </row>
    <row r="1042" spans="1:15" ht="45" customHeight="1" x14ac:dyDescent="0.25">
      <c r="A1042" s="9" t="s">
        <v>302</v>
      </c>
      <c r="B1042" s="93" t="s">
        <v>1035</v>
      </c>
      <c r="C1042" s="93"/>
      <c r="D1042" s="94">
        <f t="shared" si="17"/>
        <v>1</v>
      </c>
      <c r="E1042" s="94"/>
      <c r="F1042" s="95" t="s">
        <v>15</v>
      </c>
      <c r="G1042" s="95"/>
      <c r="H1042" s="96">
        <v>42660</v>
      </c>
      <c r="I1042" s="96"/>
      <c r="J1042" s="96">
        <v>42661</v>
      </c>
      <c r="K1042" s="96"/>
      <c r="L1042" s="82" t="s">
        <v>648</v>
      </c>
      <c r="M1042" s="82"/>
      <c r="N1042" s="97">
        <v>600</v>
      </c>
      <c r="O1042" s="97"/>
    </row>
    <row r="1043" spans="1:15" ht="45" customHeight="1" x14ac:dyDescent="0.25">
      <c r="A1043" s="9" t="s">
        <v>302</v>
      </c>
      <c r="B1043" s="93" t="s">
        <v>14</v>
      </c>
      <c r="C1043" s="93"/>
      <c r="D1043" s="94">
        <f t="shared" si="17"/>
        <v>1</v>
      </c>
      <c r="E1043" s="94"/>
      <c r="F1043" s="95" t="s">
        <v>15</v>
      </c>
      <c r="G1043" s="95"/>
      <c r="H1043" s="96">
        <v>42660</v>
      </c>
      <c r="I1043" s="96"/>
      <c r="J1043" s="96">
        <v>42660</v>
      </c>
      <c r="K1043" s="96"/>
      <c r="L1043" s="82" t="s">
        <v>648</v>
      </c>
      <c r="M1043" s="82"/>
      <c r="N1043" s="97">
        <v>1300</v>
      </c>
      <c r="O1043" s="97"/>
    </row>
    <row r="1044" spans="1:15" ht="45" customHeight="1" x14ac:dyDescent="0.25">
      <c r="A1044" s="9" t="s">
        <v>302</v>
      </c>
      <c r="B1044" s="93" t="s">
        <v>1036</v>
      </c>
      <c r="C1044" s="93"/>
      <c r="D1044" s="94">
        <f t="shared" si="17"/>
        <v>1</v>
      </c>
      <c r="E1044" s="94"/>
      <c r="F1044" s="95" t="s">
        <v>29</v>
      </c>
      <c r="G1044" s="95"/>
      <c r="H1044" s="96">
        <v>42706</v>
      </c>
      <c r="I1044" s="96"/>
      <c r="J1044" s="96">
        <v>42706</v>
      </c>
      <c r="K1044" s="96"/>
      <c r="L1044" s="82" t="s">
        <v>648</v>
      </c>
      <c r="M1044" s="82"/>
      <c r="N1044" s="97">
        <v>688</v>
      </c>
      <c r="O1044" s="97"/>
    </row>
    <row r="1045" spans="1:15" ht="45" customHeight="1" x14ac:dyDescent="0.25">
      <c r="A1045" s="9" t="s">
        <v>302</v>
      </c>
      <c r="B1045" s="93" t="s">
        <v>1036</v>
      </c>
      <c r="C1045" s="93"/>
      <c r="D1045" s="94">
        <f t="shared" si="17"/>
        <v>1</v>
      </c>
      <c r="E1045" s="94"/>
      <c r="F1045" s="95" t="s">
        <v>29</v>
      </c>
      <c r="G1045" s="95"/>
      <c r="H1045" s="96">
        <v>42706</v>
      </c>
      <c r="I1045" s="96"/>
      <c r="J1045" s="96">
        <v>42706</v>
      </c>
      <c r="K1045" s="96"/>
      <c r="L1045" s="82" t="s">
        <v>648</v>
      </c>
      <c r="M1045" s="82"/>
      <c r="N1045" s="97">
        <v>363</v>
      </c>
      <c r="O1045" s="97"/>
    </row>
    <row r="1046" spans="1:15" ht="45" customHeight="1" x14ac:dyDescent="0.25">
      <c r="A1046" s="9" t="s">
        <v>1037</v>
      </c>
      <c r="B1046" s="93" t="s">
        <v>1038</v>
      </c>
      <c r="C1046" s="93"/>
      <c r="D1046" s="94">
        <f t="shared" si="17"/>
        <v>1</v>
      </c>
      <c r="E1046" s="94"/>
      <c r="F1046" s="95" t="s">
        <v>29</v>
      </c>
      <c r="G1046" s="95"/>
      <c r="H1046" s="96">
        <v>42384</v>
      </c>
      <c r="I1046" s="96"/>
      <c r="J1046" s="96">
        <v>42384</v>
      </c>
      <c r="K1046" s="96"/>
      <c r="L1046" s="82" t="s">
        <v>648</v>
      </c>
      <c r="M1046" s="82"/>
      <c r="N1046" s="97">
        <v>92</v>
      </c>
      <c r="O1046" s="97"/>
    </row>
    <row r="1047" spans="1:15" ht="45" customHeight="1" x14ac:dyDescent="0.25">
      <c r="A1047" s="9" t="s">
        <v>1037</v>
      </c>
      <c r="B1047" s="93" t="s">
        <v>1039</v>
      </c>
      <c r="C1047" s="93"/>
      <c r="D1047" s="94">
        <f t="shared" si="17"/>
        <v>1</v>
      </c>
      <c r="E1047" s="94"/>
      <c r="F1047" s="95" t="s">
        <v>29</v>
      </c>
      <c r="G1047" s="95"/>
      <c r="H1047" s="96">
        <v>42384</v>
      </c>
      <c r="I1047" s="96"/>
      <c r="J1047" s="96">
        <v>42384</v>
      </c>
      <c r="K1047" s="96"/>
      <c r="L1047" s="82" t="s">
        <v>648</v>
      </c>
      <c r="M1047" s="82"/>
      <c r="N1047" s="97">
        <v>184</v>
      </c>
      <c r="O1047" s="97"/>
    </row>
    <row r="1048" spans="1:15" ht="45" customHeight="1" x14ac:dyDescent="0.25">
      <c r="A1048" s="9" t="s">
        <v>1037</v>
      </c>
      <c r="B1048" s="93" t="s">
        <v>1038</v>
      </c>
      <c r="C1048" s="93"/>
      <c r="D1048" s="94">
        <f t="shared" si="17"/>
        <v>1</v>
      </c>
      <c r="E1048" s="94"/>
      <c r="F1048" s="95" t="s">
        <v>29</v>
      </c>
      <c r="G1048" s="95"/>
      <c r="H1048" s="96">
        <v>42384</v>
      </c>
      <c r="I1048" s="96"/>
      <c r="J1048" s="96">
        <v>42384</v>
      </c>
      <c r="K1048" s="96"/>
      <c r="L1048" s="82" t="s">
        <v>648</v>
      </c>
      <c r="M1048" s="82"/>
      <c r="N1048" s="97">
        <v>500</v>
      </c>
      <c r="O1048" s="97"/>
    </row>
    <row r="1049" spans="1:15" ht="45" customHeight="1" x14ac:dyDescent="0.25">
      <c r="A1049" s="9" t="s">
        <v>1037</v>
      </c>
      <c r="B1049" s="93" t="s">
        <v>1039</v>
      </c>
      <c r="C1049" s="93"/>
      <c r="D1049" s="94">
        <f t="shared" si="17"/>
        <v>1</v>
      </c>
      <c r="E1049" s="94"/>
      <c r="F1049" s="95" t="s">
        <v>29</v>
      </c>
      <c r="G1049" s="95"/>
      <c r="H1049" s="96">
        <v>42384</v>
      </c>
      <c r="I1049" s="96"/>
      <c r="J1049" s="96">
        <v>42384</v>
      </c>
      <c r="K1049" s="96"/>
      <c r="L1049" s="82" t="s">
        <v>648</v>
      </c>
      <c r="M1049" s="82"/>
      <c r="N1049" s="97">
        <v>355</v>
      </c>
      <c r="O1049" s="97"/>
    </row>
    <row r="1050" spans="1:15" ht="45" customHeight="1" x14ac:dyDescent="0.25">
      <c r="A1050" s="9" t="s">
        <v>1037</v>
      </c>
      <c r="B1050" s="93" t="s">
        <v>1040</v>
      </c>
      <c r="C1050" s="93"/>
      <c r="D1050" s="94">
        <f t="shared" si="17"/>
        <v>1</v>
      </c>
      <c r="E1050" s="94"/>
      <c r="F1050" s="95" t="s">
        <v>12</v>
      </c>
      <c r="G1050" s="95"/>
      <c r="H1050" s="96">
        <v>42390</v>
      </c>
      <c r="I1050" s="96"/>
      <c r="J1050" s="96">
        <v>42391</v>
      </c>
      <c r="K1050" s="96"/>
      <c r="L1050" s="82" t="s">
        <v>648</v>
      </c>
      <c r="M1050" s="82"/>
      <c r="N1050" s="97">
        <v>369</v>
      </c>
      <c r="O1050" s="97"/>
    </row>
    <row r="1051" spans="1:15" ht="45" customHeight="1" x14ac:dyDescent="0.25">
      <c r="A1051" s="9" t="s">
        <v>1037</v>
      </c>
      <c r="B1051" s="93" t="s">
        <v>1040</v>
      </c>
      <c r="C1051" s="93"/>
      <c r="D1051" s="94">
        <f t="shared" si="17"/>
        <v>1</v>
      </c>
      <c r="E1051" s="94"/>
      <c r="F1051" s="95" t="s">
        <v>12</v>
      </c>
      <c r="G1051" s="95"/>
      <c r="H1051" s="96">
        <v>42390</v>
      </c>
      <c r="I1051" s="96"/>
      <c r="J1051" s="96">
        <v>42391</v>
      </c>
      <c r="K1051" s="96"/>
      <c r="L1051" s="82" t="s">
        <v>648</v>
      </c>
      <c r="M1051" s="82"/>
      <c r="N1051" s="97">
        <v>972</v>
      </c>
      <c r="O1051" s="97"/>
    </row>
    <row r="1052" spans="1:15" ht="45" customHeight="1" x14ac:dyDescent="0.25">
      <c r="A1052" s="9" t="s">
        <v>1037</v>
      </c>
      <c r="B1052" s="93" t="s">
        <v>1041</v>
      </c>
      <c r="C1052" s="93"/>
      <c r="D1052" s="94">
        <f t="shared" si="17"/>
        <v>1</v>
      </c>
      <c r="E1052" s="94"/>
      <c r="F1052" s="95" t="s">
        <v>29</v>
      </c>
      <c r="G1052" s="95"/>
      <c r="H1052" s="96">
        <v>42425</v>
      </c>
      <c r="I1052" s="96"/>
      <c r="J1052" s="96">
        <v>42425</v>
      </c>
      <c r="K1052" s="96"/>
      <c r="L1052" s="82" t="s">
        <v>648</v>
      </c>
      <c r="M1052" s="82"/>
      <c r="N1052" s="97">
        <v>416</v>
      </c>
      <c r="O1052" s="97"/>
    </row>
    <row r="1053" spans="1:15" ht="45" customHeight="1" x14ac:dyDescent="0.25">
      <c r="A1053" s="9" t="s">
        <v>1037</v>
      </c>
      <c r="B1053" s="93" t="s">
        <v>1042</v>
      </c>
      <c r="C1053" s="93"/>
      <c r="D1053" s="94">
        <f t="shared" si="17"/>
        <v>1</v>
      </c>
      <c r="E1053" s="94"/>
      <c r="F1053" s="95" t="s">
        <v>29</v>
      </c>
      <c r="G1053" s="95"/>
      <c r="H1053" s="96">
        <v>42426</v>
      </c>
      <c r="I1053" s="96"/>
      <c r="J1053" s="96">
        <v>42426</v>
      </c>
      <c r="K1053" s="96"/>
      <c r="L1053" s="82" t="s">
        <v>648</v>
      </c>
      <c r="M1053" s="82"/>
      <c r="N1053" s="97">
        <v>449</v>
      </c>
      <c r="O1053" s="97"/>
    </row>
    <row r="1054" spans="1:15" ht="45" customHeight="1" x14ac:dyDescent="0.25">
      <c r="A1054" s="9" t="s">
        <v>1037</v>
      </c>
      <c r="B1054" s="93" t="s">
        <v>1041</v>
      </c>
      <c r="C1054" s="93"/>
      <c r="D1054" s="94">
        <f t="shared" si="17"/>
        <v>1</v>
      </c>
      <c r="E1054" s="94"/>
      <c r="F1054" s="95" t="s">
        <v>29</v>
      </c>
      <c r="G1054" s="95"/>
      <c r="H1054" s="96">
        <v>42425</v>
      </c>
      <c r="I1054" s="96"/>
      <c r="J1054" s="96">
        <v>42425</v>
      </c>
      <c r="K1054" s="96"/>
      <c r="L1054" s="82" t="s">
        <v>648</v>
      </c>
      <c r="M1054" s="82"/>
      <c r="N1054" s="97">
        <v>288</v>
      </c>
      <c r="O1054" s="97"/>
    </row>
    <row r="1055" spans="1:15" ht="45" customHeight="1" x14ac:dyDescent="0.25">
      <c r="A1055" s="9" t="s">
        <v>1037</v>
      </c>
      <c r="B1055" s="93" t="s">
        <v>1043</v>
      </c>
      <c r="C1055" s="93"/>
      <c r="D1055" s="94">
        <f t="shared" si="17"/>
        <v>1</v>
      </c>
      <c r="E1055" s="94"/>
      <c r="F1055" s="95" t="s">
        <v>12</v>
      </c>
      <c r="G1055" s="95"/>
      <c r="H1055" s="96">
        <v>42382</v>
      </c>
      <c r="I1055" s="96"/>
      <c r="J1055" s="96">
        <v>42383</v>
      </c>
      <c r="K1055" s="96"/>
      <c r="L1055" s="82" t="s">
        <v>648</v>
      </c>
      <c r="M1055" s="82"/>
      <c r="N1055" s="97">
        <v>1402</v>
      </c>
      <c r="O1055" s="97"/>
    </row>
    <row r="1056" spans="1:15" ht="45" customHeight="1" x14ac:dyDescent="0.25">
      <c r="A1056" s="9" t="s">
        <v>1037</v>
      </c>
      <c r="B1056" s="93" t="s">
        <v>1044</v>
      </c>
      <c r="C1056" s="93"/>
      <c r="D1056" s="94">
        <f t="shared" si="17"/>
        <v>1</v>
      </c>
      <c r="E1056" s="94"/>
      <c r="F1056" s="95" t="s">
        <v>29</v>
      </c>
      <c r="G1056" s="95"/>
      <c r="H1056" s="96">
        <v>42397</v>
      </c>
      <c r="I1056" s="96"/>
      <c r="J1056" s="96">
        <v>42397</v>
      </c>
      <c r="K1056" s="96"/>
      <c r="L1056" s="82" t="s">
        <v>648</v>
      </c>
      <c r="M1056" s="82"/>
      <c r="N1056" s="97">
        <v>688.02</v>
      </c>
      <c r="O1056" s="97"/>
    </row>
    <row r="1057" spans="1:15" ht="45" customHeight="1" x14ac:dyDescent="0.25">
      <c r="A1057" s="9" t="s">
        <v>1037</v>
      </c>
      <c r="B1057" s="93" t="s">
        <v>1043</v>
      </c>
      <c r="C1057" s="93"/>
      <c r="D1057" s="94">
        <f t="shared" si="17"/>
        <v>1</v>
      </c>
      <c r="E1057" s="94"/>
      <c r="F1057" s="95" t="s">
        <v>12</v>
      </c>
      <c r="G1057" s="95"/>
      <c r="H1057" s="96">
        <v>42382</v>
      </c>
      <c r="I1057" s="96"/>
      <c r="J1057" s="96">
        <v>42383</v>
      </c>
      <c r="K1057" s="96"/>
      <c r="L1057" s="82" t="s">
        <v>648</v>
      </c>
      <c r="M1057" s="82"/>
      <c r="N1057" s="97">
        <v>797</v>
      </c>
      <c r="O1057" s="97"/>
    </row>
    <row r="1058" spans="1:15" ht="45" customHeight="1" x14ac:dyDescent="0.25">
      <c r="A1058" s="9" t="s">
        <v>1037</v>
      </c>
      <c r="B1058" s="93" t="s">
        <v>1045</v>
      </c>
      <c r="C1058" s="93"/>
      <c r="D1058" s="94">
        <f t="shared" si="17"/>
        <v>1</v>
      </c>
      <c r="E1058" s="94"/>
      <c r="F1058" s="95" t="s">
        <v>29</v>
      </c>
      <c r="G1058" s="95"/>
      <c r="H1058" s="96">
        <v>42381</v>
      </c>
      <c r="I1058" s="96"/>
      <c r="J1058" s="96">
        <v>42381</v>
      </c>
      <c r="K1058" s="96"/>
      <c r="L1058" s="82" t="s">
        <v>648</v>
      </c>
      <c r="M1058" s="82"/>
      <c r="N1058" s="97">
        <v>184</v>
      </c>
      <c r="O1058" s="97"/>
    </row>
    <row r="1059" spans="1:15" ht="45" customHeight="1" x14ac:dyDescent="0.25">
      <c r="A1059" s="9" t="s">
        <v>1037</v>
      </c>
      <c r="B1059" s="93" t="s">
        <v>1046</v>
      </c>
      <c r="C1059" s="93"/>
      <c r="D1059" s="94">
        <f t="shared" si="17"/>
        <v>1</v>
      </c>
      <c r="E1059" s="94"/>
      <c r="F1059" s="95" t="s">
        <v>29</v>
      </c>
      <c r="G1059" s="95"/>
      <c r="H1059" s="96">
        <v>42382</v>
      </c>
      <c r="I1059" s="96"/>
      <c r="J1059" s="96">
        <v>42383</v>
      </c>
      <c r="K1059" s="96"/>
      <c r="L1059" s="82" t="s">
        <v>648</v>
      </c>
      <c r="M1059" s="82"/>
      <c r="N1059" s="97">
        <v>92</v>
      </c>
      <c r="O1059" s="97"/>
    </row>
    <row r="1060" spans="1:15" ht="45" customHeight="1" x14ac:dyDescent="0.25">
      <c r="A1060" s="9" t="s">
        <v>1037</v>
      </c>
      <c r="B1060" s="93" t="s">
        <v>1045</v>
      </c>
      <c r="C1060" s="93"/>
      <c r="D1060" s="94">
        <f t="shared" si="17"/>
        <v>1</v>
      </c>
      <c r="E1060" s="94"/>
      <c r="F1060" s="95" t="s">
        <v>29</v>
      </c>
      <c r="G1060" s="95"/>
      <c r="H1060" s="96">
        <v>42381</v>
      </c>
      <c r="I1060" s="96"/>
      <c r="J1060" s="96">
        <v>42381</v>
      </c>
      <c r="K1060" s="96"/>
      <c r="L1060" s="82" t="s">
        <v>648</v>
      </c>
      <c r="M1060" s="82"/>
      <c r="N1060" s="97">
        <v>418</v>
      </c>
      <c r="O1060" s="97"/>
    </row>
    <row r="1061" spans="1:15" ht="45" customHeight="1" x14ac:dyDescent="0.25">
      <c r="A1061" s="9" t="s">
        <v>1037</v>
      </c>
      <c r="B1061" s="93" t="s">
        <v>1046</v>
      </c>
      <c r="C1061" s="93"/>
      <c r="D1061" s="94">
        <f t="shared" si="17"/>
        <v>1</v>
      </c>
      <c r="E1061" s="94"/>
      <c r="F1061" s="95" t="s">
        <v>29</v>
      </c>
      <c r="G1061" s="95"/>
      <c r="H1061" s="96">
        <v>42382</v>
      </c>
      <c r="I1061" s="96"/>
      <c r="J1061" s="96">
        <v>42383</v>
      </c>
      <c r="K1061" s="96"/>
      <c r="L1061" s="82" t="s">
        <v>648</v>
      </c>
      <c r="M1061" s="82"/>
      <c r="N1061" s="97">
        <v>256</v>
      </c>
      <c r="O1061" s="97"/>
    </row>
    <row r="1062" spans="1:15" ht="45" customHeight="1" x14ac:dyDescent="0.25">
      <c r="A1062" s="9" t="s">
        <v>1037</v>
      </c>
      <c r="B1062" s="93" t="s">
        <v>1047</v>
      </c>
      <c r="C1062" s="93"/>
      <c r="D1062" s="94">
        <f t="shared" si="17"/>
        <v>1</v>
      </c>
      <c r="E1062" s="94"/>
      <c r="F1062" s="95" t="s">
        <v>12</v>
      </c>
      <c r="G1062" s="95"/>
      <c r="H1062" s="96">
        <v>42389</v>
      </c>
      <c r="I1062" s="96"/>
      <c r="J1062" s="96">
        <v>42390</v>
      </c>
      <c r="K1062" s="96"/>
      <c r="L1062" s="82" t="s">
        <v>648</v>
      </c>
      <c r="M1062" s="82"/>
      <c r="N1062" s="97">
        <v>1048.27</v>
      </c>
      <c r="O1062" s="97"/>
    </row>
    <row r="1063" spans="1:15" ht="45" customHeight="1" x14ac:dyDescent="0.25">
      <c r="A1063" s="9" t="s">
        <v>1037</v>
      </c>
      <c r="B1063" s="93" t="s">
        <v>1048</v>
      </c>
      <c r="C1063" s="93"/>
      <c r="D1063" s="94">
        <f t="shared" si="17"/>
        <v>1</v>
      </c>
      <c r="E1063" s="94"/>
      <c r="F1063" s="95" t="s">
        <v>12</v>
      </c>
      <c r="G1063" s="95"/>
      <c r="H1063" s="96">
        <v>42423</v>
      </c>
      <c r="I1063" s="96"/>
      <c r="J1063" s="96">
        <v>42425</v>
      </c>
      <c r="K1063" s="96"/>
      <c r="L1063" s="82" t="s">
        <v>648</v>
      </c>
      <c r="M1063" s="82"/>
      <c r="N1063" s="97">
        <v>681.25</v>
      </c>
      <c r="O1063" s="97"/>
    </row>
    <row r="1064" spans="1:15" ht="45" customHeight="1" x14ac:dyDescent="0.25">
      <c r="A1064" s="9" t="s">
        <v>1037</v>
      </c>
      <c r="B1064" s="93" t="s">
        <v>1049</v>
      </c>
      <c r="C1064" s="93"/>
      <c r="D1064" s="94">
        <f t="shared" si="17"/>
        <v>1</v>
      </c>
      <c r="E1064" s="94"/>
      <c r="F1064" s="95" t="s">
        <v>12</v>
      </c>
      <c r="G1064" s="95"/>
      <c r="H1064" s="96">
        <v>42423</v>
      </c>
      <c r="I1064" s="96"/>
      <c r="J1064" s="96">
        <v>42423</v>
      </c>
      <c r="K1064" s="96"/>
      <c r="L1064" s="82" t="s">
        <v>648</v>
      </c>
      <c r="M1064" s="82"/>
      <c r="N1064" s="97">
        <v>1232.0999999999999</v>
      </c>
      <c r="O1064" s="97"/>
    </row>
    <row r="1065" spans="1:15" ht="45" customHeight="1" x14ac:dyDescent="0.25">
      <c r="A1065" s="9" t="s">
        <v>1037</v>
      </c>
      <c r="B1065" s="93" t="s">
        <v>1047</v>
      </c>
      <c r="C1065" s="93"/>
      <c r="D1065" s="94">
        <f t="shared" si="17"/>
        <v>1</v>
      </c>
      <c r="E1065" s="94"/>
      <c r="F1065" s="95" t="s">
        <v>12</v>
      </c>
      <c r="G1065" s="95"/>
      <c r="H1065" s="96">
        <v>42389</v>
      </c>
      <c r="I1065" s="96"/>
      <c r="J1065" s="96">
        <v>42390</v>
      </c>
      <c r="K1065" s="96"/>
      <c r="L1065" s="82" t="s">
        <v>648</v>
      </c>
      <c r="M1065" s="82"/>
      <c r="N1065" s="97">
        <v>1041</v>
      </c>
      <c r="O1065" s="97"/>
    </row>
    <row r="1066" spans="1:15" ht="45" customHeight="1" x14ac:dyDescent="0.25">
      <c r="A1066" s="9" t="s">
        <v>1037</v>
      </c>
      <c r="B1066" s="93" t="s">
        <v>1050</v>
      </c>
      <c r="C1066" s="93"/>
      <c r="D1066" s="94">
        <f t="shared" si="17"/>
        <v>1</v>
      </c>
      <c r="E1066" s="94"/>
      <c r="F1066" s="95" t="s">
        <v>29</v>
      </c>
      <c r="G1066" s="95"/>
      <c r="H1066" s="96">
        <v>42459</v>
      </c>
      <c r="I1066" s="96"/>
      <c r="J1066" s="96">
        <v>42459</v>
      </c>
      <c r="K1066" s="96"/>
      <c r="L1066" s="82" t="s">
        <v>648</v>
      </c>
      <c r="M1066" s="82"/>
      <c r="N1066" s="97">
        <v>345</v>
      </c>
      <c r="O1066" s="97"/>
    </row>
    <row r="1067" spans="1:15" ht="45" customHeight="1" x14ac:dyDescent="0.25">
      <c r="A1067" s="9" t="s">
        <v>1037</v>
      </c>
      <c r="B1067" s="93" t="s">
        <v>1051</v>
      </c>
      <c r="C1067" s="93"/>
      <c r="D1067" s="94">
        <f t="shared" si="17"/>
        <v>1</v>
      </c>
      <c r="E1067" s="94"/>
      <c r="F1067" s="95" t="s">
        <v>29</v>
      </c>
      <c r="G1067" s="95"/>
      <c r="H1067" s="96">
        <v>42459</v>
      </c>
      <c r="I1067" s="96"/>
      <c r="J1067" s="96">
        <v>42459</v>
      </c>
      <c r="K1067" s="96"/>
      <c r="L1067" s="82" t="s">
        <v>648</v>
      </c>
      <c r="M1067" s="82"/>
      <c r="N1067" s="97">
        <v>256</v>
      </c>
      <c r="O1067" s="97"/>
    </row>
    <row r="1068" spans="1:15" ht="45" customHeight="1" x14ac:dyDescent="0.25">
      <c r="A1068" s="9" t="s">
        <v>1037</v>
      </c>
      <c r="B1068" s="93" t="s">
        <v>1052</v>
      </c>
      <c r="C1068" s="93"/>
      <c r="D1068" s="94">
        <f t="shared" si="17"/>
        <v>1</v>
      </c>
      <c r="E1068" s="94"/>
      <c r="F1068" s="95" t="s">
        <v>29</v>
      </c>
      <c r="G1068" s="95"/>
      <c r="H1068" s="96">
        <v>42431</v>
      </c>
      <c r="I1068" s="96"/>
      <c r="J1068" s="96">
        <v>42431</v>
      </c>
      <c r="K1068" s="96"/>
      <c r="L1068" s="82" t="s">
        <v>648</v>
      </c>
      <c r="M1068" s="82"/>
      <c r="N1068" s="97">
        <v>30</v>
      </c>
      <c r="O1068" s="97"/>
    </row>
    <row r="1069" spans="1:15" ht="45" customHeight="1" x14ac:dyDescent="0.25">
      <c r="A1069" s="9" t="s">
        <v>1037</v>
      </c>
      <c r="B1069" s="93" t="s">
        <v>1053</v>
      </c>
      <c r="C1069" s="93"/>
      <c r="D1069" s="94">
        <f t="shared" si="17"/>
        <v>1</v>
      </c>
      <c r="E1069" s="94"/>
      <c r="F1069" s="95" t="s">
        <v>29</v>
      </c>
      <c r="G1069" s="95"/>
      <c r="H1069" s="96">
        <v>42433</v>
      </c>
      <c r="I1069" s="96"/>
      <c r="J1069" s="96">
        <v>42433</v>
      </c>
      <c r="K1069" s="96"/>
      <c r="L1069" s="82" t="s">
        <v>648</v>
      </c>
      <c r="M1069" s="82"/>
      <c r="N1069" s="97">
        <v>297</v>
      </c>
      <c r="O1069" s="97"/>
    </row>
    <row r="1070" spans="1:15" ht="45" customHeight="1" x14ac:dyDescent="0.25">
      <c r="A1070" s="9" t="s">
        <v>1037</v>
      </c>
      <c r="B1070" s="93" t="s">
        <v>1054</v>
      </c>
      <c r="C1070" s="93"/>
      <c r="D1070" s="94">
        <f t="shared" si="17"/>
        <v>1</v>
      </c>
      <c r="E1070" s="94"/>
      <c r="F1070" s="95" t="s">
        <v>29</v>
      </c>
      <c r="G1070" s="95"/>
      <c r="H1070" s="96">
        <v>42412</v>
      </c>
      <c r="I1070" s="96"/>
      <c r="J1070" s="96">
        <v>42412</v>
      </c>
      <c r="K1070" s="96"/>
      <c r="L1070" s="82" t="s">
        <v>648</v>
      </c>
      <c r="M1070" s="82"/>
      <c r="N1070" s="97">
        <v>662</v>
      </c>
      <c r="O1070" s="97"/>
    </row>
    <row r="1071" spans="1:15" ht="45" customHeight="1" x14ac:dyDescent="0.25">
      <c r="A1071" s="9" t="s">
        <v>1037</v>
      </c>
      <c r="B1071" s="93" t="s">
        <v>1055</v>
      </c>
      <c r="C1071" s="93"/>
      <c r="D1071" s="94">
        <f t="shared" si="17"/>
        <v>1</v>
      </c>
      <c r="E1071" s="94"/>
      <c r="F1071" s="95" t="s">
        <v>29</v>
      </c>
      <c r="G1071" s="95"/>
      <c r="H1071" s="96">
        <v>42431</v>
      </c>
      <c r="I1071" s="96"/>
      <c r="J1071" s="96">
        <v>42431</v>
      </c>
      <c r="K1071" s="96"/>
      <c r="L1071" s="82" t="s">
        <v>648</v>
      </c>
      <c r="M1071" s="82"/>
      <c r="N1071" s="97">
        <v>376</v>
      </c>
      <c r="O1071" s="97"/>
    </row>
    <row r="1072" spans="1:15" ht="45" customHeight="1" x14ac:dyDescent="0.25">
      <c r="A1072" s="9" t="s">
        <v>1037</v>
      </c>
      <c r="B1072" s="93" t="s">
        <v>1050</v>
      </c>
      <c r="C1072" s="93"/>
      <c r="D1072" s="94">
        <f t="shared" si="17"/>
        <v>1</v>
      </c>
      <c r="E1072" s="94"/>
      <c r="F1072" s="95" t="s">
        <v>29</v>
      </c>
      <c r="G1072" s="95"/>
      <c r="H1072" s="96">
        <v>42459</v>
      </c>
      <c r="I1072" s="96"/>
      <c r="J1072" s="96">
        <v>42459</v>
      </c>
      <c r="K1072" s="96"/>
      <c r="L1072" s="82" t="s">
        <v>648</v>
      </c>
      <c r="M1072" s="82"/>
      <c r="N1072" s="97">
        <v>185</v>
      </c>
      <c r="O1072" s="97"/>
    </row>
    <row r="1073" spans="1:15" ht="45" customHeight="1" x14ac:dyDescent="0.25">
      <c r="A1073" s="9" t="s">
        <v>1037</v>
      </c>
      <c r="B1073" s="93" t="s">
        <v>1052</v>
      </c>
      <c r="C1073" s="93"/>
      <c r="D1073" s="94">
        <f t="shared" si="17"/>
        <v>1</v>
      </c>
      <c r="E1073" s="94"/>
      <c r="F1073" s="95" t="s">
        <v>29</v>
      </c>
      <c r="G1073" s="95"/>
      <c r="H1073" s="96">
        <v>42431</v>
      </c>
      <c r="I1073" s="96"/>
      <c r="J1073" s="96">
        <v>42431</v>
      </c>
      <c r="K1073" s="96"/>
      <c r="L1073" s="82" t="s">
        <v>648</v>
      </c>
      <c r="M1073" s="82"/>
      <c r="N1073" s="97">
        <v>485</v>
      </c>
      <c r="O1073" s="97"/>
    </row>
    <row r="1074" spans="1:15" ht="45" customHeight="1" x14ac:dyDescent="0.25">
      <c r="A1074" s="9" t="s">
        <v>1037</v>
      </c>
      <c r="B1074" s="93" t="s">
        <v>1053</v>
      </c>
      <c r="C1074" s="93"/>
      <c r="D1074" s="94">
        <f t="shared" si="17"/>
        <v>1</v>
      </c>
      <c r="E1074" s="94"/>
      <c r="F1074" s="95" t="s">
        <v>29</v>
      </c>
      <c r="G1074" s="95"/>
      <c r="H1074" s="96">
        <v>42433</v>
      </c>
      <c r="I1074" s="96"/>
      <c r="J1074" s="96">
        <v>42433</v>
      </c>
      <c r="K1074" s="96"/>
      <c r="L1074" s="82" t="s">
        <v>648</v>
      </c>
      <c r="M1074" s="82"/>
      <c r="N1074" s="97">
        <v>229</v>
      </c>
      <c r="O1074" s="97"/>
    </row>
    <row r="1075" spans="1:15" ht="45" customHeight="1" x14ac:dyDescent="0.25">
      <c r="A1075" s="9" t="s">
        <v>1037</v>
      </c>
      <c r="B1075" s="93" t="s">
        <v>1056</v>
      </c>
      <c r="C1075" s="93"/>
      <c r="D1075" s="94">
        <f t="shared" si="17"/>
        <v>1</v>
      </c>
      <c r="E1075" s="94"/>
      <c r="F1075" s="95" t="s">
        <v>29</v>
      </c>
      <c r="G1075" s="95"/>
      <c r="H1075" s="96">
        <v>42437</v>
      </c>
      <c r="I1075" s="96"/>
      <c r="J1075" s="96">
        <v>42437</v>
      </c>
      <c r="K1075" s="96"/>
      <c r="L1075" s="82" t="s">
        <v>648</v>
      </c>
      <c r="M1075" s="82"/>
      <c r="N1075" s="97">
        <v>901</v>
      </c>
      <c r="O1075" s="97"/>
    </row>
    <row r="1076" spans="1:15" ht="45" customHeight="1" x14ac:dyDescent="0.25">
      <c r="A1076" s="9" t="s">
        <v>1037</v>
      </c>
      <c r="B1076" s="93" t="s">
        <v>1054</v>
      </c>
      <c r="C1076" s="93"/>
      <c r="D1076" s="94">
        <f t="shared" si="17"/>
        <v>1</v>
      </c>
      <c r="E1076" s="94"/>
      <c r="F1076" s="95" t="s">
        <v>29</v>
      </c>
      <c r="G1076" s="95"/>
      <c r="H1076" s="96">
        <v>42412</v>
      </c>
      <c r="I1076" s="96"/>
      <c r="J1076" s="96">
        <v>42412</v>
      </c>
      <c r="K1076" s="96"/>
      <c r="L1076" s="82" t="s">
        <v>648</v>
      </c>
      <c r="M1076" s="82"/>
      <c r="N1076" s="97">
        <v>229</v>
      </c>
      <c r="O1076" s="97"/>
    </row>
    <row r="1077" spans="1:15" ht="45" customHeight="1" x14ac:dyDescent="0.25">
      <c r="A1077" s="9" t="s">
        <v>1037</v>
      </c>
      <c r="B1077" s="93" t="s">
        <v>1055</v>
      </c>
      <c r="C1077" s="93"/>
      <c r="D1077" s="94">
        <f t="shared" si="17"/>
        <v>1</v>
      </c>
      <c r="E1077" s="94"/>
      <c r="F1077" s="95" t="s">
        <v>29</v>
      </c>
      <c r="G1077" s="95"/>
      <c r="H1077" s="96">
        <v>42431</v>
      </c>
      <c r="I1077" s="96"/>
      <c r="J1077" s="96">
        <v>42431</v>
      </c>
      <c r="K1077" s="96"/>
      <c r="L1077" s="82" t="s">
        <v>648</v>
      </c>
      <c r="M1077" s="82"/>
      <c r="N1077" s="97">
        <v>229</v>
      </c>
      <c r="O1077" s="97"/>
    </row>
    <row r="1078" spans="1:15" ht="45" customHeight="1" x14ac:dyDescent="0.25">
      <c r="A1078" s="9" t="s">
        <v>1037</v>
      </c>
      <c r="B1078" s="93" t="s">
        <v>1057</v>
      </c>
      <c r="C1078" s="93"/>
      <c r="D1078" s="94">
        <f t="shared" si="17"/>
        <v>1</v>
      </c>
      <c r="E1078" s="94"/>
      <c r="F1078" s="95" t="s">
        <v>29</v>
      </c>
      <c r="G1078" s="95"/>
      <c r="H1078" s="96">
        <v>42443</v>
      </c>
      <c r="I1078" s="96"/>
      <c r="J1078" s="96">
        <v>42445</v>
      </c>
      <c r="K1078" s="96"/>
      <c r="L1078" s="82" t="s">
        <v>648</v>
      </c>
      <c r="M1078" s="82"/>
      <c r="N1078" s="97">
        <v>1581</v>
      </c>
      <c r="O1078" s="97"/>
    </row>
    <row r="1079" spans="1:15" ht="45" customHeight="1" x14ac:dyDescent="0.25">
      <c r="A1079" s="9" t="s">
        <v>1037</v>
      </c>
      <c r="B1079" s="93" t="s">
        <v>1057</v>
      </c>
      <c r="C1079" s="93"/>
      <c r="D1079" s="94">
        <f t="shared" si="17"/>
        <v>1</v>
      </c>
      <c r="E1079" s="94"/>
      <c r="F1079" s="95" t="s">
        <v>29</v>
      </c>
      <c r="G1079" s="95"/>
      <c r="H1079" s="96">
        <v>42443</v>
      </c>
      <c r="I1079" s="96"/>
      <c r="J1079" s="96">
        <v>42445</v>
      </c>
      <c r="K1079" s="96"/>
      <c r="L1079" s="82" t="s">
        <v>648</v>
      </c>
      <c r="M1079" s="82"/>
      <c r="N1079" s="97">
        <v>1881</v>
      </c>
      <c r="O1079" s="97"/>
    </row>
    <row r="1080" spans="1:15" ht="45" customHeight="1" x14ac:dyDescent="0.25">
      <c r="A1080" s="9" t="s">
        <v>1037</v>
      </c>
      <c r="B1080" s="93" t="s">
        <v>14</v>
      </c>
      <c r="C1080" s="93"/>
      <c r="D1080" s="94">
        <f t="shared" si="17"/>
        <v>1</v>
      </c>
      <c r="E1080" s="94"/>
      <c r="F1080" s="95" t="s">
        <v>15</v>
      </c>
      <c r="G1080" s="95"/>
      <c r="H1080" s="96">
        <v>42443</v>
      </c>
      <c r="I1080" s="96"/>
      <c r="J1080" s="96">
        <v>42443</v>
      </c>
      <c r="K1080" s="96"/>
      <c r="L1080" s="82" t="s">
        <v>648</v>
      </c>
      <c r="M1080" s="82"/>
      <c r="N1080" s="97">
        <v>160</v>
      </c>
      <c r="O1080" s="97"/>
    </row>
    <row r="1081" spans="1:15" ht="45" customHeight="1" x14ac:dyDescent="0.25">
      <c r="A1081" s="9" t="s">
        <v>1037</v>
      </c>
      <c r="B1081" s="93" t="s">
        <v>1058</v>
      </c>
      <c r="C1081" s="93"/>
      <c r="D1081" s="94">
        <f t="shared" si="17"/>
        <v>1</v>
      </c>
      <c r="E1081" s="94"/>
      <c r="F1081" s="95" t="s">
        <v>29</v>
      </c>
      <c r="G1081" s="95"/>
      <c r="H1081" s="96">
        <v>42471</v>
      </c>
      <c r="I1081" s="96"/>
      <c r="J1081" s="96">
        <v>42471</v>
      </c>
      <c r="K1081" s="96"/>
      <c r="L1081" s="82" t="s">
        <v>648</v>
      </c>
      <c r="M1081" s="82"/>
      <c r="N1081" s="97">
        <v>748</v>
      </c>
      <c r="O1081" s="97"/>
    </row>
    <row r="1082" spans="1:15" ht="45" customHeight="1" x14ac:dyDescent="0.25">
      <c r="A1082" s="9" t="s">
        <v>1037</v>
      </c>
      <c r="B1082" s="93" t="s">
        <v>1059</v>
      </c>
      <c r="C1082" s="93"/>
      <c r="D1082" s="94">
        <f t="shared" si="17"/>
        <v>1</v>
      </c>
      <c r="E1082" s="94"/>
      <c r="F1082" s="95" t="s">
        <v>29</v>
      </c>
      <c r="G1082" s="95"/>
      <c r="H1082" s="96">
        <v>42467</v>
      </c>
      <c r="I1082" s="96"/>
      <c r="J1082" s="96">
        <v>42467</v>
      </c>
      <c r="K1082" s="96"/>
      <c r="L1082" s="82" t="s">
        <v>648</v>
      </c>
      <c r="M1082" s="82"/>
      <c r="N1082" s="97">
        <v>688.13</v>
      </c>
      <c r="O1082" s="97"/>
    </row>
    <row r="1083" spans="1:15" ht="45" customHeight="1" x14ac:dyDescent="0.25">
      <c r="A1083" s="9" t="s">
        <v>1037</v>
      </c>
      <c r="B1083" s="93" t="s">
        <v>1058</v>
      </c>
      <c r="C1083" s="93"/>
      <c r="D1083" s="94">
        <f t="shared" si="17"/>
        <v>1</v>
      </c>
      <c r="E1083" s="94"/>
      <c r="F1083" s="95" t="s">
        <v>29</v>
      </c>
      <c r="G1083" s="95"/>
      <c r="H1083" s="96">
        <v>42471</v>
      </c>
      <c r="I1083" s="96"/>
      <c r="J1083" s="96">
        <v>42471</v>
      </c>
      <c r="K1083" s="96"/>
      <c r="L1083" s="82" t="s">
        <v>648</v>
      </c>
      <c r="M1083" s="82"/>
      <c r="N1083" s="97">
        <v>162</v>
      </c>
      <c r="O1083" s="97"/>
    </row>
    <row r="1084" spans="1:15" ht="45" customHeight="1" x14ac:dyDescent="0.25">
      <c r="A1084" s="9" t="s">
        <v>1037</v>
      </c>
      <c r="B1084" s="93" t="s">
        <v>1059</v>
      </c>
      <c r="C1084" s="93"/>
      <c r="D1084" s="94">
        <f t="shared" si="17"/>
        <v>1</v>
      </c>
      <c r="E1084" s="94"/>
      <c r="F1084" s="95" t="s">
        <v>29</v>
      </c>
      <c r="G1084" s="95"/>
      <c r="H1084" s="96">
        <v>42467</v>
      </c>
      <c r="I1084" s="96"/>
      <c r="J1084" s="96">
        <v>42467</v>
      </c>
      <c r="K1084" s="96"/>
      <c r="L1084" s="82" t="s">
        <v>648</v>
      </c>
      <c r="M1084" s="82"/>
      <c r="N1084" s="97">
        <v>604</v>
      </c>
      <c r="O1084" s="97"/>
    </row>
    <row r="1085" spans="1:15" ht="45" customHeight="1" x14ac:dyDescent="0.25">
      <c r="A1085" s="9" t="s">
        <v>1037</v>
      </c>
      <c r="B1085" s="93" t="s">
        <v>1060</v>
      </c>
      <c r="C1085" s="93"/>
      <c r="D1085" s="94">
        <f t="shared" si="17"/>
        <v>1</v>
      </c>
      <c r="E1085" s="94"/>
      <c r="F1085" s="95" t="s">
        <v>12</v>
      </c>
      <c r="G1085" s="95"/>
      <c r="H1085" s="96">
        <v>42423</v>
      </c>
      <c r="I1085" s="96"/>
      <c r="J1085" s="96">
        <v>42425</v>
      </c>
      <c r="K1085" s="96"/>
      <c r="L1085" s="82" t="s">
        <v>648</v>
      </c>
      <c r="M1085" s="82"/>
      <c r="N1085" s="97">
        <v>6720</v>
      </c>
      <c r="O1085" s="97"/>
    </row>
    <row r="1086" spans="1:15" ht="45" customHeight="1" x14ac:dyDescent="0.25">
      <c r="A1086" s="9" t="s">
        <v>1037</v>
      </c>
      <c r="B1086" s="93" t="s">
        <v>1061</v>
      </c>
      <c r="C1086" s="93"/>
      <c r="D1086" s="94">
        <f t="shared" si="17"/>
        <v>1</v>
      </c>
      <c r="E1086" s="94"/>
      <c r="F1086" s="95" t="s">
        <v>29</v>
      </c>
      <c r="G1086" s="95"/>
      <c r="H1086" s="96">
        <v>42416</v>
      </c>
      <c r="I1086" s="96"/>
      <c r="J1086" s="96">
        <v>42416</v>
      </c>
      <c r="K1086" s="96"/>
      <c r="L1086" s="82" t="s">
        <v>648</v>
      </c>
      <c r="M1086" s="82"/>
      <c r="N1086" s="97">
        <v>188</v>
      </c>
      <c r="O1086" s="97"/>
    </row>
    <row r="1087" spans="1:15" ht="45" customHeight="1" x14ac:dyDescent="0.25">
      <c r="A1087" s="9" t="s">
        <v>1037</v>
      </c>
      <c r="B1087" s="93" t="s">
        <v>745</v>
      </c>
      <c r="C1087" s="93"/>
      <c r="D1087" s="94">
        <f t="shared" si="17"/>
        <v>1</v>
      </c>
      <c r="E1087" s="94"/>
      <c r="F1087" s="95" t="s">
        <v>29</v>
      </c>
      <c r="G1087" s="95"/>
      <c r="H1087" s="96">
        <v>42429</v>
      </c>
      <c r="I1087" s="96"/>
      <c r="J1087" s="96">
        <v>42429</v>
      </c>
      <c r="K1087" s="96"/>
      <c r="L1087" s="82" t="s">
        <v>648</v>
      </c>
      <c r="M1087" s="82"/>
      <c r="N1087" s="97">
        <v>188</v>
      </c>
      <c r="O1087" s="97"/>
    </row>
    <row r="1088" spans="1:15" ht="45" customHeight="1" x14ac:dyDescent="0.25">
      <c r="A1088" s="9" t="s">
        <v>1037</v>
      </c>
      <c r="B1088" s="93" t="s">
        <v>1062</v>
      </c>
      <c r="C1088" s="93"/>
      <c r="D1088" s="94">
        <f t="shared" si="17"/>
        <v>1</v>
      </c>
      <c r="E1088" s="94"/>
      <c r="F1088" s="95" t="s">
        <v>29</v>
      </c>
      <c r="G1088" s="95"/>
      <c r="H1088" s="96">
        <v>42439</v>
      </c>
      <c r="I1088" s="96"/>
      <c r="J1088" s="96">
        <v>42439</v>
      </c>
      <c r="K1088" s="96"/>
      <c r="L1088" s="82" t="s">
        <v>648</v>
      </c>
      <c r="M1088" s="82"/>
      <c r="N1088" s="97">
        <v>564</v>
      </c>
      <c r="O1088" s="97"/>
    </row>
    <row r="1089" spans="1:15" ht="45" customHeight="1" x14ac:dyDescent="0.25">
      <c r="A1089" s="9" t="s">
        <v>1037</v>
      </c>
      <c r="B1089" s="93" t="s">
        <v>1062</v>
      </c>
      <c r="C1089" s="93"/>
      <c r="D1089" s="94">
        <f t="shared" si="17"/>
        <v>1</v>
      </c>
      <c r="E1089" s="94"/>
      <c r="F1089" s="95" t="s">
        <v>29</v>
      </c>
      <c r="G1089" s="95"/>
      <c r="H1089" s="96">
        <v>42439</v>
      </c>
      <c r="I1089" s="96"/>
      <c r="J1089" s="96">
        <v>42439</v>
      </c>
      <c r="K1089" s="96"/>
      <c r="L1089" s="82" t="s">
        <v>648</v>
      </c>
      <c r="M1089" s="82"/>
      <c r="N1089" s="97">
        <v>229</v>
      </c>
      <c r="O1089" s="97"/>
    </row>
    <row r="1090" spans="1:15" ht="45" customHeight="1" x14ac:dyDescent="0.25">
      <c r="A1090" s="9" t="s">
        <v>1037</v>
      </c>
      <c r="B1090" s="93" t="s">
        <v>745</v>
      </c>
      <c r="C1090" s="93"/>
      <c r="D1090" s="94">
        <f t="shared" si="17"/>
        <v>1</v>
      </c>
      <c r="E1090" s="94"/>
      <c r="F1090" s="95" t="s">
        <v>29</v>
      </c>
      <c r="G1090" s="95"/>
      <c r="H1090" s="96">
        <v>42429</v>
      </c>
      <c r="I1090" s="96"/>
      <c r="J1090" s="96">
        <v>42429</v>
      </c>
      <c r="K1090" s="96"/>
      <c r="L1090" s="82" t="s">
        <v>648</v>
      </c>
      <c r="M1090" s="82"/>
      <c r="N1090" s="97">
        <v>521</v>
      </c>
      <c r="O1090" s="97"/>
    </row>
    <row r="1091" spans="1:15" ht="45" customHeight="1" x14ac:dyDescent="0.25">
      <c r="A1091" s="9" t="s">
        <v>1037</v>
      </c>
      <c r="B1091" s="93" t="s">
        <v>1061</v>
      </c>
      <c r="C1091" s="93"/>
      <c r="D1091" s="94">
        <f t="shared" si="17"/>
        <v>1</v>
      </c>
      <c r="E1091" s="94"/>
      <c r="F1091" s="95" t="s">
        <v>29</v>
      </c>
      <c r="G1091" s="95"/>
      <c r="H1091" s="96">
        <v>42416</v>
      </c>
      <c r="I1091" s="96"/>
      <c r="J1091" s="96">
        <v>42416</v>
      </c>
      <c r="K1091" s="96"/>
      <c r="L1091" s="82" t="s">
        <v>648</v>
      </c>
      <c r="M1091" s="82"/>
      <c r="N1091" s="97">
        <v>300.01</v>
      </c>
      <c r="O1091" s="97"/>
    </row>
    <row r="1092" spans="1:15" ht="45" customHeight="1" x14ac:dyDescent="0.25">
      <c r="A1092" s="9" t="s">
        <v>1037</v>
      </c>
      <c r="B1092" s="93" t="s">
        <v>1063</v>
      </c>
      <c r="C1092" s="93"/>
      <c r="D1092" s="94">
        <f t="shared" si="17"/>
        <v>1</v>
      </c>
      <c r="E1092" s="94"/>
      <c r="F1092" s="95" t="s">
        <v>29</v>
      </c>
      <c r="G1092" s="95"/>
      <c r="H1092" s="96">
        <v>42474</v>
      </c>
      <c r="I1092" s="96"/>
      <c r="J1092" s="96">
        <v>42474</v>
      </c>
      <c r="K1092" s="96"/>
      <c r="L1092" s="82" t="s">
        <v>648</v>
      </c>
      <c r="M1092" s="82"/>
      <c r="N1092" s="97">
        <v>306</v>
      </c>
      <c r="O1092" s="97"/>
    </row>
    <row r="1093" spans="1:15" ht="45" customHeight="1" x14ac:dyDescent="0.25">
      <c r="A1093" s="9" t="s">
        <v>1037</v>
      </c>
      <c r="B1093" s="93" t="s">
        <v>14</v>
      </c>
      <c r="C1093" s="93"/>
      <c r="D1093" s="94">
        <f t="shared" si="17"/>
        <v>1</v>
      </c>
      <c r="E1093" s="94"/>
      <c r="F1093" s="95" t="s">
        <v>15</v>
      </c>
      <c r="G1093" s="95"/>
      <c r="H1093" s="96">
        <v>42474</v>
      </c>
      <c r="I1093" s="96"/>
      <c r="J1093" s="96">
        <v>42474</v>
      </c>
      <c r="K1093" s="96"/>
      <c r="L1093" s="82" t="s">
        <v>648</v>
      </c>
      <c r="M1093" s="82"/>
      <c r="N1093" s="97">
        <v>70</v>
      </c>
      <c r="O1093" s="97"/>
    </row>
    <row r="1094" spans="1:15" ht="45" customHeight="1" x14ac:dyDescent="0.25">
      <c r="A1094" s="9" t="s">
        <v>1037</v>
      </c>
      <c r="B1094" s="93" t="s">
        <v>1064</v>
      </c>
      <c r="C1094" s="93"/>
      <c r="D1094" s="94">
        <f t="shared" si="17"/>
        <v>1</v>
      </c>
      <c r="E1094" s="94"/>
      <c r="F1094" s="95" t="s">
        <v>29</v>
      </c>
      <c r="G1094" s="95"/>
      <c r="H1094" s="96">
        <v>42488</v>
      </c>
      <c r="I1094" s="96"/>
      <c r="J1094" s="96">
        <v>42488</v>
      </c>
      <c r="K1094" s="96"/>
      <c r="L1094" s="82" t="s">
        <v>648</v>
      </c>
      <c r="M1094" s="82"/>
      <c r="N1094" s="97">
        <v>679.84</v>
      </c>
      <c r="O1094" s="97"/>
    </row>
    <row r="1095" spans="1:15" ht="45" customHeight="1" x14ac:dyDescent="0.25">
      <c r="A1095" s="9" t="s">
        <v>1037</v>
      </c>
      <c r="B1095" s="93" t="s">
        <v>1065</v>
      </c>
      <c r="C1095" s="93"/>
      <c r="D1095" s="94">
        <f t="shared" si="17"/>
        <v>1</v>
      </c>
      <c r="E1095" s="94"/>
      <c r="F1095" s="95" t="s">
        <v>29</v>
      </c>
      <c r="G1095" s="95"/>
      <c r="H1095" s="96">
        <v>42506</v>
      </c>
      <c r="I1095" s="96"/>
      <c r="J1095" s="96">
        <v>42506</v>
      </c>
      <c r="K1095" s="96"/>
      <c r="L1095" s="82" t="s">
        <v>648</v>
      </c>
      <c r="M1095" s="82"/>
      <c r="N1095" s="97">
        <v>647</v>
      </c>
      <c r="O1095" s="97"/>
    </row>
    <row r="1096" spans="1:15" ht="45" customHeight="1" x14ac:dyDescent="0.25">
      <c r="A1096" s="9" t="s">
        <v>1037</v>
      </c>
      <c r="B1096" s="93" t="s">
        <v>1066</v>
      </c>
      <c r="C1096" s="93"/>
      <c r="D1096" s="94">
        <f t="shared" si="17"/>
        <v>1</v>
      </c>
      <c r="E1096" s="94"/>
      <c r="F1096" s="95" t="s">
        <v>29</v>
      </c>
      <c r="G1096" s="95"/>
      <c r="H1096" s="96">
        <v>42530</v>
      </c>
      <c r="I1096" s="96"/>
      <c r="J1096" s="96">
        <v>42530</v>
      </c>
      <c r="K1096" s="96"/>
      <c r="L1096" s="82" t="s">
        <v>648</v>
      </c>
      <c r="M1096" s="82"/>
      <c r="N1096" s="97">
        <v>639.72</v>
      </c>
      <c r="O1096" s="97"/>
    </row>
    <row r="1097" spans="1:15" ht="45" customHeight="1" x14ac:dyDescent="0.25">
      <c r="A1097" s="9" t="s">
        <v>1037</v>
      </c>
      <c r="B1097" s="93" t="s">
        <v>1064</v>
      </c>
      <c r="C1097" s="93"/>
      <c r="D1097" s="94">
        <f t="shared" si="17"/>
        <v>1</v>
      </c>
      <c r="E1097" s="94"/>
      <c r="F1097" s="95" t="s">
        <v>29</v>
      </c>
      <c r="G1097" s="95"/>
      <c r="H1097" s="96">
        <v>42488</v>
      </c>
      <c r="I1097" s="96"/>
      <c r="J1097" s="96">
        <v>42488</v>
      </c>
      <c r="K1097" s="96"/>
      <c r="L1097" s="82" t="s">
        <v>648</v>
      </c>
      <c r="M1097" s="82"/>
      <c r="N1097" s="97">
        <v>210</v>
      </c>
      <c r="O1097" s="97"/>
    </row>
    <row r="1098" spans="1:15" ht="45" customHeight="1" x14ac:dyDescent="0.25">
      <c r="A1098" s="9" t="s">
        <v>1037</v>
      </c>
      <c r="B1098" s="93" t="s">
        <v>1065</v>
      </c>
      <c r="C1098" s="93"/>
      <c r="D1098" s="94">
        <f t="shared" ref="D1098:D1161" si="18">C1098+1</f>
        <v>1</v>
      </c>
      <c r="E1098" s="94"/>
      <c r="F1098" s="95" t="s">
        <v>29</v>
      </c>
      <c r="G1098" s="95"/>
      <c r="H1098" s="96">
        <v>42506</v>
      </c>
      <c r="I1098" s="96"/>
      <c r="J1098" s="96">
        <v>42506</v>
      </c>
      <c r="K1098" s="96"/>
      <c r="L1098" s="82" t="s">
        <v>648</v>
      </c>
      <c r="M1098" s="82"/>
      <c r="N1098" s="97">
        <v>549</v>
      </c>
      <c r="O1098" s="97"/>
    </row>
    <row r="1099" spans="1:15" ht="45" customHeight="1" x14ac:dyDescent="0.25">
      <c r="A1099" s="9" t="s">
        <v>1037</v>
      </c>
      <c r="B1099" s="93" t="s">
        <v>1067</v>
      </c>
      <c r="C1099" s="93"/>
      <c r="D1099" s="94">
        <f t="shared" si="18"/>
        <v>1</v>
      </c>
      <c r="E1099" s="94"/>
      <c r="F1099" s="95" t="s">
        <v>29</v>
      </c>
      <c r="G1099" s="95"/>
      <c r="H1099" s="96">
        <v>42544</v>
      </c>
      <c r="I1099" s="96"/>
      <c r="J1099" s="96">
        <v>42544</v>
      </c>
      <c r="K1099" s="96"/>
      <c r="L1099" s="82" t="s">
        <v>648</v>
      </c>
      <c r="M1099" s="82"/>
      <c r="N1099" s="97">
        <v>688</v>
      </c>
      <c r="O1099" s="97"/>
    </row>
    <row r="1100" spans="1:15" ht="45" customHeight="1" x14ac:dyDescent="0.25">
      <c r="A1100" s="9" t="s">
        <v>1037</v>
      </c>
      <c r="B1100" s="93" t="s">
        <v>1067</v>
      </c>
      <c r="C1100" s="93"/>
      <c r="D1100" s="94">
        <f t="shared" si="18"/>
        <v>1</v>
      </c>
      <c r="E1100" s="94"/>
      <c r="F1100" s="95" t="s">
        <v>29</v>
      </c>
      <c r="G1100" s="95"/>
      <c r="H1100" s="96">
        <v>42544</v>
      </c>
      <c r="I1100" s="96"/>
      <c r="J1100" s="96">
        <v>42544</v>
      </c>
      <c r="K1100" s="96"/>
      <c r="L1100" s="82" t="s">
        <v>648</v>
      </c>
      <c r="M1100" s="82"/>
      <c r="N1100" s="97">
        <v>608.97</v>
      </c>
      <c r="O1100" s="97"/>
    </row>
    <row r="1101" spans="1:15" ht="45" customHeight="1" x14ac:dyDescent="0.25">
      <c r="A1101" s="9" t="s">
        <v>1037</v>
      </c>
      <c r="B1101" s="93" t="s">
        <v>1067</v>
      </c>
      <c r="C1101" s="93"/>
      <c r="D1101" s="94">
        <f t="shared" si="18"/>
        <v>1</v>
      </c>
      <c r="E1101" s="94"/>
      <c r="F1101" s="95" t="s">
        <v>29</v>
      </c>
      <c r="G1101" s="95"/>
      <c r="H1101" s="96">
        <v>42544</v>
      </c>
      <c r="I1101" s="96"/>
      <c r="J1101" s="96">
        <v>42544</v>
      </c>
      <c r="K1101" s="96"/>
      <c r="L1101" s="82" t="s">
        <v>648</v>
      </c>
      <c r="M1101" s="82"/>
      <c r="N1101" s="97">
        <v>229</v>
      </c>
      <c r="O1101" s="97"/>
    </row>
    <row r="1102" spans="1:15" ht="45" customHeight="1" x14ac:dyDescent="0.25">
      <c r="A1102" s="9" t="s">
        <v>1037</v>
      </c>
      <c r="B1102" s="93" t="s">
        <v>1068</v>
      </c>
      <c r="C1102" s="93"/>
      <c r="D1102" s="94">
        <f t="shared" si="18"/>
        <v>1</v>
      </c>
      <c r="E1102" s="94"/>
      <c r="F1102" s="95" t="s">
        <v>29</v>
      </c>
      <c r="G1102" s="95"/>
      <c r="H1102" s="96">
        <v>42563</v>
      </c>
      <c r="I1102" s="96"/>
      <c r="J1102" s="96">
        <v>42563</v>
      </c>
      <c r="K1102" s="96"/>
      <c r="L1102" s="82" t="s">
        <v>648</v>
      </c>
      <c r="M1102" s="82"/>
      <c r="N1102" s="97">
        <v>457.3</v>
      </c>
      <c r="O1102" s="97"/>
    </row>
    <row r="1103" spans="1:15" ht="45" customHeight="1" x14ac:dyDescent="0.25">
      <c r="A1103" s="9" t="s">
        <v>1037</v>
      </c>
      <c r="B1103" s="93" t="s">
        <v>1069</v>
      </c>
      <c r="C1103" s="93"/>
      <c r="D1103" s="94">
        <f t="shared" si="18"/>
        <v>1</v>
      </c>
      <c r="E1103" s="94"/>
      <c r="F1103" s="95" t="s">
        <v>29</v>
      </c>
      <c r="G1103" s="95"/>
      <c r="H1103" s="96">
        <v>42492</v>
      </c>
      <c r="I1103" s="96"/>
      <c r="J1103" s="96">
        <v>42493</v>
      </c>
      <c r="K1103" s="96"/>
      <c r="L1103" s="82" t="s">
        <v>648</v>
      </c>
      <c r="M1103" s="82"/>
      <c r="N1103" s="97">
        <v>688</v>
      </c>
      <c r="O1103" s="97"/>
    </row>
    <row r="1104" spans="1:15" ht="45" customHeight="1" x14ac:dyDescent="0.25">
      <c r="A1104" s="9" t="s">
        <v>1037</v>
      </c>
      <c r="B1104" s="93" t="s">
        <v>1070</v>
      </c>
      <c r="C1104" s="93"/>
      <c r="D1104" s="94">
        <f t="shared" si="18"/>
        <v>1</v>
      </c>
      <c r="E1104" s="94"/>
      <c r="F1104" s="95" t="s">
        <v>29</v>
      </c>
      <c r="G1104" s="95"/>
      <c r="H1104" s="96">
        <v>42550</v>
      </c>
      <c r="I1104" s="96"/>
      <c r="J1104" s="96">
        <v>42550</v>
      </c>
      <c r="K1104" s="96"/>
      <c r="L1104" s="82" t="s">
        <v>648</v>
      </c>
      <c r="M1104" s="82"/>
      <c r="N1104" s="97">
        <v>364</v>
      </c>
      <c r="O1104" s="97"/>
    </row>
    <row r="1105" spans="1:15" ht="45" customHeight="1" x14ac:dyDescent="0.25">
      <c r="A1105" s="9" t="s">
        <v>1037</v>
      </c>
      <c r="B1105" s="93" t="s">
        <v>1068</v>
      </c>
      <c r="C1105" s="93"/>
      <c r="D1105" s="94">
        <f t="shared" si="18"/>
        <v>1</v>
      </c>
      <c r="E1105" s="94"/>
      <c r="F1105" s="95" t="s">
        <v>29</v>
      </c>
      <c r="G1105" s="95"/>
      <c r="H1105" s="96">
        <v>42573</v>
      </c>
      <c r="I1105" s="96"/>
      <c r="J1105" s="96">
        <v>42573</v>
      </c>
      <c r="K1105" s="96"/>
      <c r="L1105" s="82" t="s">
        <v>648</v>
      </c>
      <c r="M1105" s="82"/>
      <c r="N1105" s="97">
        <v>477</v>
      </c>
      <c r="O1105" s="97"/>
    </row>
    <row r="1106" spans="1:15" ht="45" customHeight="1" x14ac:dyDescent="0.25">
      <c r="A1106" s="9" t="s">
        <v>1037</v>
      </c>
      <c r="B1106" s="93" t="s">
        <v>1070</v>
      </c>
      <c r="C1106" s="93"/>
      <c r="D1106" s="94">
        <f t="shared" si="18"/>
        <v>1</v>
      </c>
      <c r="E1106" s="94"/>
      <c r="F1106" s="95" t="s">
        <v>29</v>
      </c>
      <c r="G1106" s="95"/>
      <c r="H1106" s="96">
        <v>42550</v>
      </c>
      <c r="I1106" s="96"/>
      <c r="J1106" s="96">
        <v>42550</v>
      </c>
      <c r="K1106" s="96"/>
      <c r="L1106" s="82" t="s">
        <v>648</v>
      </c>
      <c r="M1106" s="82"/>
      <c r="N1106" s="97">
        <v>229</v>
      </c>
      <c r="O1106" s="97"/>
    </row>
    <row r="1107" spans="1:15" ht="45" customHeight="1" x14ac:dyDescent="0.25">
      <c r="A1107" s="9" t="s">
        <v>1037</v>
      </c>
      <c r="B1107" s="93" t="s">
        <v>1071</v>
      </c>
      <c r="C1107" s="93"/>
      <c r="D1107" s="94">
        <f t="shared" si="18"/>
        <v>1</v>
      </c>
      <c r="E1107" s="94"/>
      <c r="F1107" s="95" t="s">
        <v>29</v>
      </c>
      <c r="G1107" s="95"/>
      <c r="H1107" s="96">
        <v>42562</v>
      </c>
      <c r="I1107" s="96"/>
      <c r="J1107" s="96">
        <v>42562</v>
      </c>
      <c r="K1107" s="96"/>
      <c r="L1107" s="82" t="s">
        <v>648</v>
      </c>
      <c r="M1107" s="82"/>
      <c r="N1107" s="97">
        <v>594</v>
      </c>
      <c r="O1107" s="97"/>
    </row>
    <row r="1108" spans="1:15" ht="45" customHeight="1" x14ac:dyDescent="0.25">
      <c r="A1108" s="9" t="s">
        <v>1037</v>
      </c>
      <c r="B1108" s="93" t="s">
        <v>1072</v>
      </c>
      <c r="C1108" s="93"/>
      <c r="D1108" s="94">
        <f t="shared" si="18"/>
        <v>1</v>
      </c>
      <c r="E1108" s="94"/>
      <c r="F1108" s="95" t="s">
        <v>29</v>
      </c>
      <c r="G1108" s="95"/>
      <c r="H1108" s="96">
        <v>42562</v>
      </c>
      <c r="I1108" s="96"/>
      <c r="J1108" s="96">
        <v>42562</v>
      </c>
      <c r="K1108" s="96"/>
      <c r="L1108" s="82" t="s">
        <v>648</v>
      </c>
      <c r="M1108" s="82"/>
      <c r="N1108" s="97">
        <v>590</v>
      </c>
      <c r="O1108" s="97"/>
    </row>
    <row r="1109" spans="1:15" ht="45" customHeight="1" x14ac:dyDescent="0.25">
      <c r="A1109" s="9" t="s">
        <v>1037</v>
      </c>
      <c r="B1109" s="93" t="s">
        <v>1073</v>
      </c>
      <c r="C1109" s="93"/>
      <c r="D1109" s="94">
        <f t="shared" si="18"/>
        <v>1</v>
      </c>
      <c r="E1109" s="94"/>
      <c r="F1109" s="95" t="s">
        <v>29</v>
      </c>
      <c r="G1109" s="95"/>
      <c r="H1109" s="96">
        <v>42522</v>
      </c>
      <c r="I1109" s="96"/>
      <c r="J1109" s="96">
        <v>42552</v>
      </c>
      <c r="K1109" s="96"/>
      <c r="L1109" s="82" t="s">
        <v>648</v>
      </c>
      <c r="M1109" s="82"/>
      <c r="N1109" s="97">
        <v>538</v>
      </c>
      <c r="O1109" s="97"/>
    </row>
    <row r="1110" spans="1:15" ht="45" customHeight="1" x14ac:dyDescent="0.25">
      <c r="A1110" s="9" t="s">
        <v>1037</v>
      </c>
      <c r="B1110" s="93" t="s">
        <v>1071</v>
      </c>
      <c r="C1110" s="93"/>
      <c r="D1110" s="94">
        <f t="shared" si="18"/>
        <v>1</v>
      </c>
      <c r="E1110" s="94"/>
      <c r="F1110" s="95" t="s">
        <v>29</v>
      </c>
      <c r="G1110" s="95"/>
      <c r="H1110" s="96">
        <v>42562</v>
      </c>
      <c r="I1110" s="96"/>
      <c r="J1110" s="96">
        <v>42562</v>
      </c>
      <c r="K1110" s="96"/>
      <c r="L1110" s="82" t="s">
        <v>648</v>
      </c>
      <c r="M1110" s="82"/>
      <c r="N1110" s="97">
        <v>128.01</v>
      </c>
      <c r="O1110" s="97"/>
    </row>
    <row r="1111" spans="1:15" ht="45" customHeight="1" x14ac:dyDescent="0.25">
      <c r="A1111" s="9" t="s">
        <v>1037</v>
      </c>
      <c r="B1111" s="93" t="s">
        <v>1074</v>
      </c>
      <c r="C1111" s="93"/>
      <c r="D1111" s="94">
        <f t="shared" si="18"/>
        <v>1</v>
      </c>
      <c r="E1111" s="94"/>
      <c r="F1111" s="95" t="s">
        <v>180</v>
      </c>
      <c r="G1111" s="95"/>
      <c r="H1111" s="96">
        <v>42590</v>
      </c>
      <c r="I1111" s="96"/>
      <c r="J1111" s="96">
        <v>42590</v>
      </c>
      <c r="K1111" s="96"/>
      <c r="L1111" s="82" t="s">
        <v>648</v>
      </c>
      <c r="M1111" s="82"/>
      <c r="N1111" s="97">
        <v>608</v>
      </c>
      <c r="O1111" s="97"/>
    </row>
    <row r="1112" spans="1:15" ht="45" customHeight="1" x14ac:dyDescent="0.25">
      <c r="A1112" s="9" t="s">
        <v>1037</v>
      </c>
      <c r="B1112" s="93" t="s">
        <v>1074</v>
      </c>
      <c r="C1112" s="93"/>
      <c r="D1112" s="94">
        <f t="shared" si="18"/>
        <v>1</v>
      </c>
      <c r="E1112" s="94"/>
      <c r="F1112" s="95" t="s">
        <v>180</v>
      </c>
      <c r="G1112" s="95"/>
      <c r="H1112" s="96">
        <v>42638</v>
      </c>
      <c r="I1112" s="96"/>
      <c r="J1112" s="96">
        <v>42638</v>
      </c>
      <c r="K1112" s="96"/>
      <c r="L1112" s="82" t="s">
        <v>648</v>
      </c>
      <c r="M1112" s="82"/>
      <c r="N1112" s="97">
        <v>520.78</v>
      </c>
      <c r="O1112" s="97"/>
    </row>
    <row r="1113" spans="1:15" ht="45" customHeight="1" x14ac:dyDescent="0.25">
      <c r="A1113" s="9" t="s">
        <v>1037</v>
      </c>
      <c r="B1113" s="93" t="s">
        <v>1075</v>
      </c>
      <c r="C1113" s="93"/>
      <c r="D1113" s="94">
        <f t="shared" si="18"/>
        <v>1</v>
      </c>
      <c r="E1113" s="94"/>
      <c r="F1113" s="95" t="s">
        <v>29</v>
      </c>
      <c r="G1113" s="95"/>
      <c r="H1113" s="96">
        <v>42580</v>
      </c>
      <c r="I1113" s="96"/>
      <c r="J1113" s="96">
        <v>42580</v>
      </c>
      <c r="K1113" s="96"/>
      <c r="L1113" s="82" t="s">
        <v>648</v>
      </c>
      <c r="M1113" s="82"/>
      <c r="N1113" s="97">
        <v>172</v>
      </c>
      <c r="O1113" s="97"/>
    </row>
    <row r="1114" spans="1:15" ht="45" customHeight="1" x14ac:dyDescent="0.25">
      <c r="A1114" s="9" t="s">
        <v>1037</v>
      </c>
      <c r="B1114" s="93" t="s">
        <v>1076</v>
      </c>
      <c r="C1114" s="93"/>
      <c r="D1114" s="94">
        <f t="shared" si="18"/>
        <v>1</v>
      </c>
      <c r="E1114" s="94"/>
      <c r="F1114" s="95" t="s">
        <v>29</v>
      </c>
      <c r="G1114" s="95"/>
      <c r="H1114" s="96">
        <v>42607</v>
      </c>
      <c r="I1114" s="96"/>
      <c r="J1114" s="96">
        <v>42608</v>
      </c>
      <c r="K1114" s="96"/>
      <c r="L1114" s="82" t="s">
        <v>648</v>
      </c>
      <c r="M1114" s="82"/>
      <c r="N1114" s="97">
        <v>712</v>
      </c>
      <c r="O1114" s="97"/>
    </row>
    <row r="1115" spans="1:15" ht="45" customHeight="1" x14ac:dyDescent="0.25">
      <c r="A1115" s="9" t="s">
        <v>1037</v>
      </c>
      <c r="B1115" s="93" t="s">
        <v>1076</v>
      </c>
      <c r="C1115" s="93"/>
      <c r="D1115" s="94">
        <f t="shared" si="18"/>
        <v>1</v>
      </c>
      <c r="E1115" s="94"/>
      <c r="F1115" s="95" t="s">
        <v>29</v>
      </c>
      <c r="G1115" s="95"/>
      <c r="H1115" s="96">
        <v>42607</v>
      </c>
      <c r="I1115" s="96"/>
      <c r="J1115" s="96">
        <v>42608</v>
      </c>
      <c r="K1115" s="96"/>
      <c r="L1115" s="82" t="s">
        <v>648</v>
      </c>
      <c r="M1115" s="82"/>
      <c r="N1115" s="97">
        <v>292</v>
      </c>
      <c r="O1115" s="97"/>
    </row>
    <row r="1116" spans="1:15" ht="45" customHeight="1" x14ac:dyDescent="0.25">
      <c r="A1116" s="9" t="s">
        <v>1037</v>
      </c>
      <c r="B1116" s="93" t="s">
        <v>1075</v>
      </c>
      <c r="C1116" s="93"/>
      <c r="D1116" s="94">
        <f t="shared" si="18"/>
        <v>1</v>
      </c>
      <c r="E1116" s="94"/>
      <c r="F1116" s="95" t="s">
        <v>29</v>
      </c>
      <c r="G1116" s="95"/>
      <c r="H1116" s="96">
        <v>42580</v>
      </c>
      <c r="I1116" s="96"/>
      <c r="J1116" s="96">
        <v>42580</v>
      </c>
      <c r="K1116" s="96"/>
      <c r="L1116" s="82" t="s">
        <v>648</v>
      </c>
      <c r="M1116" s="82"/>
      <c r="N1116" s="97">
        <v>220</v>
      </c>
      <c r="O1116" s="97"/>
    </row>
    <row r="1117" spans="1:15" ht="45" customHeight="1" x14ac:dyDescent="0.25">
      <c r="A1117" s="9" t="s">
        <v>1037</v>
      </c>
      <c r="B1117" s="93" t="s">
        <v>1077</v>
      </c>
      <c r="C1117" s="93"/>
      <c r="D1117" s="94">
        <f t="shared" si="18"/>
        <v>1</v>
      </c>
      <c r="E1117" s="94"/>
      <c r="F1117" s="95" t="s">
        <v>29</v>
      </c>
      <c r="G1117" s="95"/>
      <c r="H1117" s="96">
        <v>42618</v>
      </c>
      <c r="I1117" s="96"/>
      <c r="J1117" s="96">
        <v>42618</v>
      </c>
      <c r="K1117" s="96"/>
      <c r="L1117" s="82" t="s">
        <v>648</v>
      </c>
      <c r="M1117" s="82"/>
      <c r="N1117" s="97">
        <v>1441</v>
      </c>
      <c r="O1117" s="97"/>
    </row>
    <row r="1118" spans="1:15" ht="45" customHeight="1" x14ac:dyDescent="0.25">
      <c r="A1118" s="9" t="s">
        <v>1037</v>
      </c>
      <c r="B1118" s="93" t="s">
        <v>1078</v>
      </c>
      <c r="C1118" s="93"/>
      <c r="D1118" s="94">
        <f t="shared" si="18"/>
        <v>1</v>
      </c>
      <c r="E1118" s="94"/>
      <c r="F1118" s="95" t="s">
        <v>29</v>
      </c>
      <c r="G1118" s="95"/>
      <c r="H1118" s="96">
        <v>42633</v>
      </c>
      <c r="I1118" s="96"/>
      <c r="J1118" s="96">
        <v>42633</v>
      </c>
      <c r="K1118" s="96"/>
      <c r="L1118" s="82" t="s">
        <v>648</v>
      </c>
      <c r="M1118" s="82"/>
      <c r="N1118" s="97">
        <v>705</v>
      </c>
      <c r="O1118" s="97"/>
    </row>
    <row r="1119" spans="1:15" ht="45" customHeight="1" x14ac:dyDescent="0.25">
      <c r="A1119" s="9" t="s">
        <v>1037</v>
      </c>
      <c r="B1119" s="93" t="s">
        <v>1079</v>
      </c>
      <c r="C1119" s="93"/>
      <c r="D1119" s="94">
        <f t="shared" si="18"/>
        <v>1</v>
      </c>
      <c r="E1119" s="94"/>
      <c r="F1119" s="95" t="s">
        <v>29</v>
      </c>
      <c r="G1119" s="95"/>
      <c r="H1119" s="96">
        <v>42649</v>
      </c>
      <c r="I1119" s="96"/>
      <c r="J1119" s="96">
        <v>42649</v>
      </c>
      <c r="K1119" s="96"/>
      <c r="L1119" s="82" t="s">
        <v>648</v>
      </c>
      <c r="M1119" s="82"/>
      <c r="N1119" s="97">
        <v>648</v>
      </c>
      <c r="O1119" s="97"/>
    </row>
    <row r="1120" spans="1:15" ht="45" customHeight="1" x14ac:dyDescent="0.25">
      <c r="A1120" s="9" t="s">
        <v>1037</v>
      </c>
      <c r="B1120" s="93" t="s">
        <v>1080</v>
      </c>
      <c r="C1120" s="93"/>
      <c r="D1120" s="94">
        <f t="shared" si="18"/>
        <v>1</v>
      </c>
      <c r="E1120" s="94"/>
      <c r="F1120" s="95" t="s">
        <v>29</v>
      </c>
      <c r="G1120" s="95"/>
      <c r="H1120" s="96">
        <v>42602</v>
      </c>
      <c r="I1120" s="96"/>
      <c r="J1120" s="96">
        <v>42602</v>
      </c>
      <c r="K1120" s="96"/>
      <c r="L1120" s="82" t="s">
        <v>648</v>
      </c>
      <c r="M1120" s="82"/>
      <c r="N1120" s="97">
        <v>603.09</v>
      </c>
      <c r="O1120" s="97"/>
    </row>
    <row r="1121" spans="1:15" ht="45" customHeight="1" x14ac:dyDescent="0.25">
      <c r="A1121" s="9" t="s">
        <v>1037</v>
      </c>
      <c r="B1121" s="93" t="s">
        <v>1081</v>
      </c>
      <c r="C1121" s="93"/>
      <c r="D1121" s="94">
        <f t="shared" si="18"/>
        <v>1</v>
      </c>
      <c r="E1121" s="94"/>
      <c r="F1121" s="95" t="s">
        <v>29</v>
      </c>
      <c r="G1121" s="95"/>
      <c r="H1121" s="96">
        <v>42576</v>
      </c>
      <c r="I1121" s="96"/>
      <c r="J1121" s="96">
        <v>42576</v>
      </c>
      <c r="K1121" s="96"/>
      <c r="L1121" s="82" t="s">
        <v>648</v>
      </c>
      <c r="M1121" s="82"/>
      <c r="N1121" s="97">
        <v>588.20000000000005</v>
      </c>
      <c r="O1121" s="97"/>
    </row>
    <row r="1122" spans="1:15" ht="45" customHeight="1" x14ac:dyDescent="0.25">
      <c r="A1122" s="9" t="s">
        <v>1037</v>
      </c>
      <c r="B1122" s="93" t="s">
        <v>1077</v>
      </c>
      <c r="C1122" s="93"/>
      <c r="D1122" s="94">
        <f t="shared" si="18"/>
        <v>1</v>
      </c>
      <c r="E1122" s="94"/>
      <c r="F1122" s="95" t="s">
        <v>29</v>
      </c>
      <c r="G1122" s="95"/>
      <c r="H1122" s="96">
        <v>42618</v>
      </c>
      <c r="I1122" s="96"/>
      <c r="J1122" s="96">
        <v>42618</v>
      </c>
      <c r="K1122" s="96"/>
      <c r="L1122" s="82" t="s">
        <v>648</v>
      </c>
      <c r="M1122" s="82"/>
      <c r="N1122" s="97">
        <v>1145</v>
      </c>
      <c r="O1122" s="97"/>
    </row>
    <row r="1123" spans="1:15" ht="45" customHeight="1" x14ac:dyDescent="0.25">
      <c r="A1123" s="9" t="s">
        <v>1037</v>
      </c>
      <c r="B1123" s="93" t="s">
        <v>1078</v>
      </c>
      <c r="C1123" s="93"/>
      <c r="D1123" s="94">
        <f t="shared" si="18"/>
        <v>1</v>
      </c>
      <c r="E1123" s="94"/>
      <c r="F1123" s="95" t="s">
        <v>29</v>
      </c>
      <c r="G1123" s="95"/>
      <c r="H1123" s="96">
        <v>42633</v>
      </c>
      <c r="I1123" s="96"/>
      <c r="J1123" s="96">
        <v>42633</v>
      </c>
      <c r="K1123" s="96"/>
      <c r="L1123" s="82" t="s">
        <v>648</v>
      </c>
      <c r="M1123" s="82"/>
      <c r="N1123" s="97">
        <v>669</v>
      </c>
      <c r="O1123" s="97"/>
    </row>
    <row r="1124" spans="1:15" ht="45" customHeight="1" x14ac:dyDescent="0.25">
      <c r="A1124" s="9" t="s">
        <v>1037</v>
      </c>
      <c r="B1124" s="93" t="s">
        <v>1079</v>
      </c>
      <c r="C1124" s="93"/>
      <c r="D1124" s="94">
        <f t="shared" si="18"/>
        <v>1</v>
      </c>
      <c r="E1124" s="94"/>
      <c r="F1124" s="95" t="s">
        <v>29</v>
      </c>
      <c r="G1124" s="95"/>
      <c r="H1124" s="96">
        <v>42649</v>
      </c>
      <c r="I1124" s="96"/>
      <c r="J1124" s="96">
        <v>42649</v>
      </c>
      <c r="K1124" s="96"/>
      <c r="L1124" s="82" t="s">
        <v>648</v>
      </c>
      <c r="M1124" s="82"/>
      <c r="N1124" s="97">
        <v>584</v>
      </c>
      <c r="O1124" s="97"/>
    </row>
    <row r="1125" spans="1:15" ht="45" customHeight="1" x14ac:dyDescent="0.25">
      <c r="A1125" s="9" t="s">
        <v>1037</v>
      </c>
      <c r="B1125" s="93" t="s">
        <v>14</v>
      </c>
      <c r="C1125" s="93"/>
      <c r="D1125" s="94">
        <f t="shared" si="18"/>
        <v>1</v>
      </c>
      <c r="E1125" s="94"/>
      <c r="F1125" s="95" t="s">
        <v>15</v>
      </c>
      <c r="G1125" s="95"/>
      <c r="H1125" s="96">
        <v>42649</v>
      </c>
      <c r="I1125" s="96"/>
      <c r="J1125" s="96">
        <v>42649</v>
      </c>
      <c r="K1125" s="96"/>
      <c r="L1125" s="82" t="s">
        <v>648</v>
      </c>
      <c r="M1125" s="82"/>
      <c r="N1125" s="97">
        <v>505</v>
      </c>
      <c r="O1125" s="97"/>
    </row>
    <row r="1126" spans="1:15" ht="45" customHeight="1" x14ac:dyDescent="0.25">
      <c r="A1126" s="9" t="s">
        <v>1037</v>
      </c>
      <c r="B1126" s="93" t="s">
        <v>1082</v>
      </c>
      <c r="C1126" s="93"/>
      <c r="D1126" s="94">
        <f t="shared" si="18"/>
        <v>1</v>
      </c>
      <c r="E1126" s="94"/>
      <c r="F1126" s="95" t="s">
        <v>29</v>
      </c>
      <c r="G1126" s="95"/>
      <c r="H1126" s="96">
        <v>42615</v>
      </c>
      <c r="I1126" s="96"/>
      <c r="J1126" s="96">
        <v>42615</v>
      </c>
      <c r="K1126" s="96"/>
      <c r="L1126" s="82" t="s">
        <v>648</v>
      </c>
      <c r="M1126" s="82"/>
      <c r="N1126" s="97">
        <v>188</v>
      </c>
      <c r="O1126" s="97"/>
    </row>
    <row r="1127" spans="1:15" ht="45" customHeight="1" x14ac:dyDescent="0.25">
      <c r="A1127" s="9" t="s">
        <v>1037</v>
      </c>
      <c r="B1127" s="93" t="s">
        <v>1083</v>
      </c>
      <c r="C1127" s="93"/>
      <c r="D1127" s="94">
        <f t="shared" si="18"/>
        <v>1</v>
      </c>
      <c r="E1127" s="94"/>
      <c r="F1127" s="95" t="s">
        <v>29</v>
      </c>
      <c r="G1127" s="95"/>
      <c r="H1127" s="96">
        <v>42639</v>
      </c>
      <c r="I1127" s="96"/>
      <c r="J1127" s="96">
        <v>42639</v>
      </c>
      <c r="K1127" s="96"/>
      <c r="L1127" s="82" t="s">
        <v>648</v>
      </c>
      <c r="M1127" s="82"/>
      <c r="N1127" s="97">
        <v>688</v>
      </c>
      <c r="O1127" s="97"/>
    </row>
    <row r="1128" spans="1:15" ht="45" customHeight="1" x14ac:dyDescent="0.25">
      <c r="A1128" s="9" t="s">
        <v>1037</v>
      </c>
      <c r="B1128" s="93" t="s">
        <v>1084</v>
      </c>
      <c r="C1128" s="93"/>
      <c r="D1128" s="94">
        <f t="shared" si="18"/>
        <v>1</v>
      </c>
      <c r="E1128" s="94"/>
      <c r="F1128" s="95" t="s">
        <v>29</v>
      </c>
      <c r="G1128" s="95"/>
      <c r="H1128" s="96">
        <v>42643</v>
      </c>
      <c r="I1128" s="96"/>
      <c r="J1128" s="96">
        <v>42643</v>
      </c>
      <c r="K1128" s="96"/>
      <c r="L1128" s="82" t="s">
        <v>648</v>
      </c>
      <c r="M1128" s="82"/>
      <c r="N1128" s="97">
        <v>488</v>
      </c>
      <c r="O1128" s="97"/>
    </row>
    <row r="1129" spans="1:15" ht="45" customHeight="1" x14ac:dyDescent="0.25">
      <c r="A1129" s="9" t="s">
        <v>1037</v>
      </c>
      <c r="B1129" s="93" t="s">
        <v>1085</v>
      </c>
      <c r="C1129" s="93"/>
      <c r="D1129" s="94">
        <f t="shared" si="18"/>
        <v>1</v>
      </c>
      <c r="E1129" s="94"/>
      <c r="F1129" s="95" t="s">
        <v>29</v>
      </c>
      <c r="G1129" s="95"/>
      <c r="H1129" s="96">
        <v>42632</v>
      </c>
      <c r="I1129" s="96"/>
      <c r="J1129" s="96">
        <v>42633</v>
      </c>
      <c r="K1129" s="96"/>
      <c r="L1129" s="82" t="s">
        <v>648</v>
      </c>
      <c r="M1129" s="82"/>
      <c r="N1129" s="97">
        <v>360</v>
      </c>
      <c r="O1129" s="97"/>
    </row>
    <row r="1130" spans="1:15" ht="45" customHeight="1" x14ac:dyDescent="0.25">
      <c r="A1130" s="9" t="s">
        <v>1037</v>
      </c>
      <c r="B1130" s="93" t="s">
        <v>1086</v>
      </c>
      <c r="C1130" s="93"/>
      <c r="D1130" s="94">
        <f t="shared" si="18"/>
        <v>1</v>
      </c>
      <c r="E1130" s="94"/>
      <c r="F1130" s="95" t="s">
        <v>29</v>
      </c>
      <c r="G1130" s="95"/>
      <c r="H1130" s="96">
        <v>42493</v>
      </c>
      <c r="I1130" s="96"/>
      <c r="J1130" s="96">
        <v>42493</v>
      </c>
      <c r="K1130" s="96"/>
      <c r="L1130" s="82" t="s">
        <v>648</v>
      </c>
      <c r="M1130" s="82"/>
      <c r="N1130" s="97">
        <v>188</v>
      </c>
      <c r="O1130" s="97"/>
    </row>
    <row r="1131" spans="1:15" ht="45" customHeight="1" x14ac:dyDescent="0.25">
      <c r="A1131" s="9" t="s">
        <v>1037</v>
      </c>
      <c r="B1131" s="93" t="s">
        <v>1087</v>
      </c>
      <c r="C1131" s="93"/>
      <c r="D1131" s="94">
        <f t="shared" si="18"/>
        <v>1</v>
      </c>
      <c r="E1131" s="94"/>
      <c r="F1131" s="95" t="s">
        <v>29</v>
      </c>
      <c r="G1131" s="95"/>
      <c r="H1131" s="96">
        <v>42657</v>
      </c>
      <c r="I1131" s="96"/>
      <c r="J1131" s="96">
        <v>42657</v>
      </c>
      <c r="K1131" s="96"/>
      <c r="L1131" s="82" t="s">
        <v>648</v>
      </c>
      <c r="M1131" s="82"/>
      <c r="N1131" s="97">
        <v>35</v>
      </c>
      <c r="O1131" s="97"/>
    </row>
    <row r="1132" spans="1:15" ht="45" customHeight="1" x14ac:dyDescent="0.25">
      <c r="A1132" s="9" t="s">
        <v>1037</v>
      </c>
      <c r="B1132" s="93" t="s">
        <v>1087</v>
      </c>
      <c r="C1132" s="93"/>
      <c r="D1132" s="94">
        <f t="shared" si="18"/>
        <v>1</v>
      </c>
      <c r="E1132" s="94"/>
      <c r="F1132" s="95" t="s">
        <v>29</v>
      </c>
      <c r="G1132" s="95"/>
      <c r="H1132" s="96">
        <v>42657</v>
      </c>
      <c r="I1132" s="96"/>
      <c r="J1132" s="96">
        <v>42657</v>
      </c>
      <c r="K1132" s="96"/>
      <c r="L1132" s="82" t="s">
        <v>648</v>
      </c>
      <c r="M1132" s="82"/>
      <c r="N1132" s="97">
        <v>132</v>
      </c>
      <c r="O1132" s="97"/>
    </row>
    <row r="1133" spans="1:15" ht="45" customHeight="1" x14ac:dyDescent="0.25">
      <c r="A1133" s="9" t="s">
        <v>1037</v>
      </c>
      <c r="B1133" s="93" t="s">
        <v>1087</v>
      </c>
      <c r="C1133" s="93"/>
      <c r="D1133" s="94">
        <f t="shared" si="18"/>
        <v>1</v>
      </c>
      <c r="E1133" s="94"/>
      <c r="F1133" s="95" t="s">
        <v>29</v>
      </c>
      <c r="G1133" s="95"/>
      <c r="H1133" s="96">
        <v>42657</v>
      </c>
      <c r="I1133" s="96"/>
      <c r="J1133" s="96">
        <v>42657</v>
      </c>
      <c r="K1133" s="96"/>
      <c r="L1133" s="82" t="s">
        <v>648</v>
      </c>
      <c r="M1133" s="82"/>
      <c r="N1133" s="97">
        <v>515</v>
      </c>
      <c r="O1133" s="97"/>
    </row>
    <row r="1134" spans="1:15" ht="45" customHeight="1" x14ac:dyDescent="0.25">
      <c r="A1134" s="9" t="s">
        <v>1037</v>
      </c>
      <c r="B1134" s="93" t="s">
        <v>14</v>
      </c>
      <c r="C1134" s="93"/>
      <c r="D1134" s="94">
        <f t="shared" si="18"/>
        <v>1</v>
      </c>
      <c r="E1134" s="94"/>
      <c r="F1134" s="95" t="s">
        <v>15</v>
      </c>
      <c r="G1134" s="95"/>
      <c r="H1134" s="96">
        <v>42657</v>
      </c>
      <c r="I1134" s="96"/>
      <c r="J1134" s="96">
        <v>42657</v>
      </c>
      <c r="K1134" s="96"/>
      <c r="L1134" s="82" t="s">
        <v>648</v>
      </c>
      <c r="M1134" s="82"/>
      <c r="N1134" s="97">
        <v>125</v>
      </c>
      <c r="O1134" s="97"/>
    </row>
    <row r="1135" spans="1:15" ht="45" customHeight="1" x14ac:dyDescent="0.25">
      <c r="A1135" s="9" t="s">
        <v>1037</v>
      </c>
      <c r="B1135" s="93" t="e">
        <f>+#REF!</f>
        <v>#REF!</v>
      </c>
      <c r="C1135" s="93"/>
      <c r="D1135" s="94">
        <f t="shared" si="18"/>
        <v>1</v>
      </c>
      <c r="E1135" s="94"/>
      <c r="F1135" s="95" t="s">
        <v>12</v>
      </c>
      <c r="G1135" s="95"/>
      <c r="H1135" s="96">
        <v>42649</v>
      </c>
      <c r="I1135" s="96"/>
      <c r="J1135" s="96">
        <v>42649</v>
      </c>
      <c r="K1135" s="96"/>
      <c r="L1135" s="82" t="s">
        <v>648</v>
      </c>
      <c r="M1135" s="82"/>
      <c r="N1135" s="97">
        <v>4412</v>
      </c>
      <c r="O1135" s="97"/>
    </row>
    <row r="1136" spans="1:15" ht="45" customHeight="1" x14ac:dyDescent="0.25">
      <c r="A1136" s="9" t="s">
        <v>1037</v>
      </c>
      <c r="B1136" s="93" t="s">
        <v>1088</v>
      </c>
      <c r="C1136" s="93"/>
      <c r="D1136" s="94">
        <f t="shared" si="18"/>
        <v>1</v>
      </c>
      <c r="E1136" s="94"/>
      <c r="F1136" s="95" t="s">
        <v>29</v>
      </c>
      <c r="G1136" s="95"/>
      <c r="H1136" s="96">
        <v>42625</v>
      </c>
      <c r="I1136" s="96"/>
      <c r="J1136" s="96">
        <v>42625</v>
      </c>
      <c r="K1136" s="96"/>
      <c r="L1136" s="82" t="s">
        <v>648</v>
      </c>
      <c r="M1136" s="82"/>
      <c r="N1136" s="97">
        <v>538</v>
      </c>
      <c r="O1136" s="97"/>
    </row>
    <row r="1137" spans="1:15" ht="45" customHeight="1" x14ac:dyDescent="0.25">
      <c r="A1137" s="9" t="s">
        <v>1037</v>
      </c>
      <c r="B1137" s="93" t="s">
        <v>1089</v>
      </c>
      <c r="C1137" s="93"/>
      <c r="D1137" s="94">
        <f t="shared" si="18"/>
        <v>1</v>
      </c>
      <c r="E1137" s="94"/>
      <c r="F1137" s="95" t="s">
        <v>29</v>
      </c>
      <c r="G1137" s="95"/>
      <c r="H1137" s="96">
        <v>42653</v>
      </c>
      <c r="I1137" s="96"/>
      <c r="J1137" s="96">
        <v>42653</v>
      </c>
      <c r="K1137" s="96"/>
      <c r="L1137" s="82" t="s">
        <v>648</v>
      </c>
      <c r="M1137" s="82"/>
      <c r="N1137" s="97">
        <v>688</v>
      </c>
      <c r="O1137" s="97"/>
    </row>
    <row r="1138" spans="1:15" ht="45" customHeight="1" x14ac:dyDescent="0.25">
      <c r="A1138" s="9" t="s">
        <v>1037</v>
      </c>
      <c r="B1138" s="93" t="s">
        <v>1090</v>
      </c>
      <c r="C1138" s="93"/>
      <c r="D1138" s="94">
        <f t="shared" si="18"/>
        <v>1</v>
      </c>
      <c r="E1138" s="94"/>
      <c r="F1138" s="95" t="s">
        <v>29</v>
      </c>
      <c r="G1138" s="95"/>
      <c r="H1138" s="96">
        <v>42654</v>
      </c>
      <c r="I1138" s="96"/>
      <c r="J1138" s="96">
        <v>42657</v>
      </c>
      <c r="K1138" s="96"/>
      <c r="L1138" s="82" t="s">
        <v>648</v>
      </c>
      <c r="M1138" s="82"/>
      <c r="N1138" s="97">
        <v>688</v>
      </c>
      <c r="O1138" s="97"/>
    </row>
    <row r="1139" spans="1:15" ht="45" customHeight="1" x14ac:dyDescent="0.25">
      <c r="A1139" s="9" t="s">
        <v>1037</v>
      </c>
      <c r="B1139" s="93" t="s">
        <v>1091</v>
      </c>
      <c r="C1139" s="93"/>
      <c r="D1139" s="94">
        <f t="shared" si="18"/>
        <v>1</v>
      </c>
      <c r="E1139" s="94"/>
      <c r="F1139" s="95" t="s">
        <v>29</v>
      </c>
      <c r="G1139" s="95"/>
      <c r="H1139" s="96">
        <v>42643</v>
      </c>
      <c r="I1139" s="96"/>
      <c r="J1139" s="96">
        <v>42647</v>
      </c>
      <c r="K1139" s="96"/>
      <c r="L1139" s="82" t="s">
        <v>648</v>
      </c>
      <c r="M1139" s="82"/>
      <c r="N1139" s="97">
        <v>292</v>
      </c>
      <c r="O1139" s="97"/>
    </row>
    <row r="1140" spans="1:15" ht="45" customHeight="1" x14ac:dyDescent="0.25">
      <c r="A1140" s="9" t="s">
        <v>1037</v>
      </c>
      <c r="B1140" s="93" t="s">
        <v>1088</v>
      </c>
      <c r="C1140" s="93"/>
      <c r="D1140" s="94">
        <f t="shared" si="18"/>
        <v>1</v>
      </c>
      <c r="E1140" s="94"/>
      <c r="F1140" s="95" t="s">
        <v>29</v>
      </c>
      <c r="G1140" s="95"/>
      <c r="H1140" s="96">
        <v>42625</v>
      </c>
      <c r="I1140" s="96"/>
      <c r="J1140" s="96">
        <v>42625</v>
      </c>
      <c r="K1140" s="96"/>
      <c r="L1140" s="82" t="s">
        <v>648</v>
      </c>
      <c r="M1140" s="82"/>
      <c r="N1140" s="97">
        <v>117</v>
      </c>
      <c r="O1140" s="97"/>
    </row>
    <row r="1141" spans="1:15" ht="45" customHeight="1" x14ac:dyDescent="0.25">
      <c r="A1141" s="9" t="s">
        <v>1037</v>
      </c>
      <c r="B1141" s="93" t="s">
        <v>1092</v>
      </c>
      <c r="C1141" s="93"/>
      <c r="D1141" s="94">
        <f t="shared" si="18"/>
        <v>1</v>
      </c>
      <c r="E1141" s="94"/>
      <c r="F1141" s="95" t="s">
        <v>29</v>
      </c>
      <c r="G1141" s="95"/>
      <c r="H1141" s="96">
        <v>42681</v>
      </c>
      <c r="I1141" s="96"/>
      <c r="J1141" s="96">
        <v>42681</v>
      </c>
      <c r="K1141" s="96"/>
      <c r="L1141" s="82" t="s">
        <v>648</v>
      </c>
      <c r="M1141" s="82"/>
      <c r="N1141" s="97">
        <v>589.36</v>
      </c>
      <c r="O1141" s="97"/>
    </row>
    <row r="1142" spans="1:15" ht="45" customHeight="1" x14ac:dyDescent="0.25">
      <c r="A1142" s="9" t="s">
        <v>1037</v>
      </c>
      <c r="B1142" s="93" t="s">
        <v>1093</v>
      </c>
      <c r="C1142" s="93"/>
      <c r="D1142" s="94">
        <f t="shared" si="18"/>
        <v>1</v>
      </c>
      <c r="E1142" s="94"/>
      <c r="F1142" s="95" t="s">
        <v>29</v>
      </c>
      <c r="G1142" s="95"/>
      <c r="H1142" s="96">
        <v>42685</v>
      </c>
      <c r="I1142" s="96"/>
      <c r="J1142" s="96">
        <v>42685</v>
      </c>
      <c r="K1142" s="96"/>
      <c r="L1142" s="82" t="s">
        <v>648</v>
      </c>
      <c r="M1142" s="82"/>
      <c r="N1142" s="97">
        <v>621.69000000000005</v>
      </c>
      <c r="O1142" s="97"/>
    </row>
    <row r="1143" spans="1:15" ht="45" customHeight="1" x14ac:dyDescent="0.25">
      <c r="A1143" s="9" t="s">
        <v>1037</v>
      </c>
      <c r="B1143" s="93" t="s">
        <v>1094</v>
      </c>
      <c r="C1143" s="93"/>
      <c r="D1143" s="94">
        <f t="shared" si="18"/>
        <v>1</v>
      </c>
      <c r="E1143" s="94"/>
      <c r="F1143" s="95" t="s">
        <v>29</v>
      </c>
      <c r="G1143" s="95"/>
      <c r="H1143" s="96">
        <v>42662</v>
      </c>
      <c r="I1143" s="96"/>
      <c r="J1143" s="96">
        <v>42662</v>
      </c>
      <c r="K1143" s="96"/>
      <c r="L1143" s="82" t="s">
        <v>648</v>
      </c>
      <c r="M1143" s="82"/>
      <c r="N1143" s="97">
        <v>688</v>
      </c>
      <c r="O1143" s="97"/>
    </row>
    <row r="1144" spans="1:15" ht="45" customHeight="1" x14ac:dyDescent="0.25">
      <c r="A1144" s="9" t="s">
        <v>1037</v>
      </c>
      <c r="B1144" s="93" t="s">
        <v>1095</v>
      </c>
      <c r="C1144" s="93"/>
      <c r="D1144" s="94">
        <f t="shared" si="18"/>
        <v>1</v>
      </c>
      <c r="E1144" s="94"/>
      <c r="F1144" s="95" t="s">
        <v>29</v>
      </c>
      <c r="G1144" s="95"/>
      <c r="H1144" s="96">
        <v>42667</v>
      </c>
      <c r="I1144" s="96"/>
      <c r="J1144" s="96">
        <v>42664</v>
      </c>
      <c r="K1144" s="96"/>
      <c r="L1144" s="82" t="s">
        <v>648</v>
      </c>
      <c r="M1144" s="82"/>
      <c r="N1144" s="97">
        <v>588.04999999999995</v>
      </c>
      <c r="O1144" s="97"/>
    </row>
    <row r="1145" spans="1:15" ht="45" customHeight="1" x14ac:dyDescent="0.25">
      <c r="A1145" s="9" t="s">
        <v>1037</v>
      </c>
      <c r="B1145" s="93" t="s">
        <v>1092</v>
      </c>
      <c r="C1145" s="93"/>
      <c r="D1145" s="94">
        <f t="shared" si="18"/>
        <v>1</v>
      </c>
      <c r="E1145" s="94"/>
      <c r="F1145" s="95" t="s">
        <v>29</v>
      </c>
      <c r="G1145" s="95"/>
      <c r="H1145" s="96">
        <v>42681</v>
      </c>
      <c r="I1145" s="96"/>
      <c r="J1145" s="96">
        <v>42681</v>
      </c>
      <c r="K1145" s="96"/>
      <c r="L1145" s="82" t="s">
        <v>648</v>
      </c>
      <c r="M1145" s="82"/>
      <c r="N1145" s="97">
        <v>223</v>
      </c>
      <c r="O1145" s="97"/>
    </row>
    <row r="1146" spans="1:15" ht="45" customHeight="1" x14ac:dyDescent="0.25">
      <c r="A1146" s="9" t="s">
        <v>1037</v>
      </c>
      <c r="B1146" s="93" t="s">
        <v>1094</v>
      </c>
      <c r="C1146" s="93"/>
      <c r="D1146" s="94">
        <f t="shared" si="18"/>
        <v>1</v>
      </c>
      <c r="E1146" s="94"/>
      <c r="F1146" s="95" t="s">
        <v>29</v>
      </c>
      <c r="G1146" s="95"/>
      <c r="H1146" s="96">
        <v>42662</v>
      </c>
      <c r="I1146" s="96"/>
      <c r="J1146" s="96">
        <v>42662</v>
      </c>
      <c r="K1146" s="96"/>
      <c r="L1146" s="82" t="s">
        <v>648</v>
      </c>
      <c r="M1146" s="82"/>
      <c r="N1146" s="97">
        <v>270</v>
      </c>
      <c r="O1146" s="97"/>
    </row>
    <row r="1147" spans="1:15" ht="45" customHeight="1" x14ac:dyDescent="0.25">
      <c r="A1147" s="9" t="s">
        <v>1037</v>
      </c>
      <c r="B1147" s="93" t="s">
        <v>1096</v>
      </c>
      <c r="C1147" s="93"/>
      <c r="D1147" s="94">
        <f t="shared" si="18"/>
        <v>1</v>
      </c>
      <c r="E1147" s="94"/>
      <c r="F1147" s="95" t="s">
        <v>29</v>
      </c>
      <c r="G1147" s="95"/>
      <c r="H1147" s="96">
        <v>42674</v>
      </c>
      <c r="I1147" s="96"/>
      <c r="J1147" s="96">
        <v>42674</v>
      </c>
      <c r="K1147" s="96"/>
      <c r="L1147" s="82" t="s">
        <v>648</v>
      </c>
      <c r="M1147" s="82"/>
      <c r="N1147" s="97">
        <v>188</v>
      </c>
      <c r="O1147" s="97"/>
    </row>
    <row r="1148" spans="1:15" ht="45" customHeight="1" x14ac:dyDescent="0.25">
      <c r="A1148" s="9" t="s">
        <v>1037</v>
      </c>
      <c r="B1148" s="93" t="s">
        <v>1097</v>
      </c>
      <c r="C1148" s="93"/>
      <c r="D1148" s="94">
        <f t="shared" si="18"/>
        <v>1</v>
      </c>
      <c r="E1148" s="94"/>
      <c r="F1148" s="95" t="s">
        <v>29</v>
      </c>
      <c r="G1148" s="95"/>
      <c r="H1148" s="96">
        <v>42670</v>
      </c>
      <c r="I1148" s="96"/>
      <c r="J1148" s="96">
        <v>42670</v>
      </c>
      <c r="K1148" s="96"/>
      <c r="L1148" s="82" t="s">
        <v>648</v>
      </c>
      <c r="M1148" s="82"/>
      <c r="N1148" s="97">
        <v>652.11</v>
      </c>
      <c r="O1148" s="97"/>
    </row>
    <row r="1149" spans="1:15" ht="45" customHeight="1" x14ac:dyDescent="0.25">
      <c r="A1149" s="9" t="s">
        <v>1037</v>
      </c>
      <c r="B1149" s="93" t="s">
        <v>1096</v>
      </c>
      <c r="C1149" s="93"/>
      <c r="D1149" s="94">
        <f t="shared" si="18"/>
        <v>1</v>
      </c>
      <c r="E1149" s="94"/>
      <c r="F1149" s="95" t="s">
        <v>29</v>
      </c>
      <c r="G1149" s="95"/>
      <c r="H1149" s="96">
        <v>42674</v>
      </c>
      <c r="I1149" s="96"/>
      <c r="J1149" s="96">
        <v>42674</v>
      </c>
      <c r="K1149" s="96"/>
      <c r="L1149" s="82" t="s">
        <v>648</v>
      </c>
      <c r="M1149" s="82"/>
      <c r="N1149" s="97">
        <v>292</v>
      </c>
      <c r="O1149" s="97"/>
    </row>
    <row r="1150" spans="1:15" ht="45" customHeight="1" x14ac:dyDescent="0.25">
      <c r="A1150" s="9" t="s">
        <v>1037</v>
      </c>
      <c r="B1150" s="93" t="s">
        <v>1098</v>
      </c>
      <c r="C1150" s="93"/>
      <c r="D1150" s="94">
        <f t="shared" si="18"/>
        <v>1</v>
      </c>
      <c r="E1150" s="94"/>
      <c r="F1150" s="95" t="s">
        <v>12</v>
      </c>
      <c r="G1150" s="95"/>
      <c r="H1150" s="96">
        <v>42685</v>
      </c>
      <c r="I1150" s="96"/>
      <c r="J1150" s="96">
        <v>42685</v>
      </c>
      <c r="K1150" s="96"/>
      <c r="L1150" s="82" t="s">
        <v>648</v>
      </c>
      <c r="M1150" s="82"/>
      <c r="N1150" s="97">
        <v>94</v>
      </c>
      <c r="O1150" s="97"/>
    </row>
    <row r="1151" spans="1:15" ht="45" customHeight="1" x14ac:dyDescent="0.25">
      <c r="A1151" s="9" t="s">
        <v>1037</v>
      </c>
      <c r="B1151" s="93" t="s">
        <v>1098</v>
      </c>
      <c r="C1151" s="93"/>
      <c r="D1151" s="94">
        <f t="shared" si="18"/>
        <v>1</v>
      </c>
      <c r="E1151" s="94"/>
      <c r="F1151" s="95" t="s">
        <v>12</v>
      </c>
      <c r="G1151" s="95"/>
      <c r="H1151" s="96">
        <v>42688</v>
      </c>
      <c r="I1151" s="96"/>
      <c r="J1151" s="96">
        <v>42688</v>
      </c>
      <c r="K1151" s="96"/>
      <c r="L1151" s="82" t="s">
        <v>648</v>
      </c>
      <c r="M1151" s="82"/>
      <c r="N1151" s="97">
        <v>316</v>
      </c>
      <c r="O1151" s="97"/>
    </row>
    <row r="1152" spans="1:15" ht="45" customHeight="1" x14ac:dyDescent="0.25">
      <c r="A1152" s="9" t="s">
        <v>330</v>
      </c>
      <c r="B1152" s="93" t="s">
        <v>334</v>
      </c>
      <c r="C1152" s="93"/>
      <c r="D1152" s="94">
        <f t="shared" si="18"/>
        <v>1</v>
      </c>
      <c r="E1152" s="94"/>
      <c r="F1152" s="95" t="s">
        <v>12</v>
      </c>
      <c r="G1152" s="95"/>
      <c r="H1152" s="96">
        <v>42422</v>
      </c>
      <c r="I1152" s="96"/>
      <c r="J1152" s="96">
        <v>42423</v>
      </c>
      <c r="K1152" s="96"/>
      <c r="L1152" s="82" t="s">
        <v>648</v>
      </c>
      <c r="M1152" s="82"/>
      <c r="N1152" s="97">
        <v>4848</v>
      </c>
      <c r="O1152" s="97"/>
    </row>
    <row r="1153" spans="1:15" ht="45" customHeight="1" x14ac:dyDescent="0.25">
      <c r="A1153" s="9" t="s">
        <v>330</v>
      </c>
      <c r="B1153" s="93" t="s">
        <v>334</v>
      </c>
      <c r="C1153" s="93"/>
      <c r="D1153" s="94">
        <f t="shared" si="18"/>
        <v>1</v>
      </c>
      <c r="E1153" s="94"/>
      <c r="F1153" s="95" t="s">
        <v>12</v>
      </c>
      <c r="G1153" s="95"/>
      <c r="H1153" s="96">
        <v>42422</v>
      </c>
      <c r="I1153" s="96"/>
      <c r="J1153" s="96">
        <v>42423</v>
      </c>
      <c r="K1153" s="96"/>
      <c r="L1153" s="82" t="s">
        <v>648</v>
      </c>
      <c r="M1153" s="82"/>
      <c r="N1153" s="97">
        <v>4404</v>
      </c>
      <c r="O1153" s="97"/>
    </row>
    <row r="1154" spans="1:15" ht="45" customHeight="1" x14ac:dyDescent="0.25">
      <c r="A1154" s="9" t="s">
        <v>330</v>
      </c>
      <c r="B1154" s="93" t="s">
        <v>334</v>
      </c>
      <c r="C1154" s="93"/>
      <c r="D1154" s="94">
        <f t="shared" si="18"/>
        <v>1</v>
      </c>
      <c r="E1154" s="94"/>
      <c r="F1154" s="95" t="s">
        <v>12</v>
      </c>
      <c r="G1154" s="95"/>
      <c r="H1154" s="96">
        <v>42389</v>
      </c>
      <c r="I1154" s="96"/>
      <c r="J1154" s="96">
        <v>42391</v>
      </c>
      <c r="K1154" s="96"/>
      <c r="L1154" s="82" t="s">
        <v>648</v>
      </c>
      <c r="M1154" s="82"/>
      <c r="N1154" s="97">
        <v>4504</v>
      </c>
      <c r="O1154" s="97"/>
    </row>
    <row r="1155" spans="1:15" ht="45" customHeight="1" x14ac:dyDescent="0.25">
      <c r="A1155" s="9" t="s">
        <v>330</v>
      </c>
      <c r="B1155" s="93" t="s">
        <v>1099</v>
      </c>
      <c r="C1155" s="93"/>
      <c r="D1155" s="94">
        <f t="shared" si="18"/>
        <v>1</v>
      </c>
      <c r="E1155" s="94"/>
      <c r="F1155" s="95" t="s">
        <v>12</v>
      </c>
      <c r="G1155" s="95"/>
      <c r="H1155" s="96">
        <v>42509</v>
      </c>
      <c r="I1155" s="96"/>
      <c r="J1155" s="96">
        <v>42510</v>
      </c>
      <c r="K1155" s="96"/>
      <c r="L1155" s="82" t="s">
        <v>648</v>
      </c>
      <c r="M1155" s="82"/>
      <c r="N1155" s="97">
        <v>5209</v>
      </c>
      <c r="O1155" s="97"/>
    </row>
    <row r="1156" spans="1:15" ht="45" customHeight="1" x14ac:dyDescent="0.25">
      <c r="A1156" s="9" t="s">
        <v>330</v>
      </c>
      <c r="B1156" s="93" t="s">
        <v>1100</v>
      </c>
      <c r="C1156" s="93"/>
      <c r="D1156" s="94">
        <f t="shared" si="18"/>
        <v>1</v>
      </c>
      <c r="E1156" s="94"/>
      <c r="F1156" s="95" t="s">
        <v>12</v>
      </c>
      <c r="G1156" s="95"/>
      <c r="H1156" s="96">
        <v>42536</v>
      </c>
      <c r="I1156" s="96"/>
      <c r="J1156" s="96">
        <v>42537</v>
      </c>
      <c r="K1156" s="96"/>
      <c r="L1156" s="82" t="s">
        <v>648</v>
      </c>
      <c r="M1156" s="82"/>
      <c r="N1156" s="97">
        <v>3036.01</v>
      </c>
      <c r="O1156" s="97"/>
    </row>
    <row r="1157" spans="1:15" ht="45" customHeight="1" x14ac:dyDescent="0.25">
      <c r="A1157" s="9" t="s">
        <v>330</v>
      </c>
      <c r="B1157" s="93" t="s">
        <v>1101</v>
      </c>
      <c r="C1157" s="93"/>
      <c r="D1157" s="94">
        <f t="shared" si="18"/>
        <v>1</v>
      </c>
      <c r="E1157" s="94"/>
      <c r="F1157" s="95" t="s">
        <v>12</v>
      </c>
      <c r="G1157" s="95"/>
      <c r="H1157" s="96">
        <v>42543</v>
      </c>
      <c r="I1157" s="96"/>
      <c r="J1157" s="96">
        <v>42543</v>
      </c>
      <c r="K1157" s="96"/>
      <c r="L1157" s="82" t="s">
        <v>648</v>
      </c>
      <c r="M1157" s="82"/>
      <c r="N1157" s="97">
        <v>4178</v>
      </c>
      <c r="O1157" s="97"/>
    </row>
    <row r="1158" spans="1:15" ht="45" customHeight="1" x14ac:dyDescent="0.25">
      <c r="A1158" s="9" t="s">
        <v>330</v>
      </c>
      <c r="B1158" s="93" t="s">
        <v>1102</v>
      </c>
      <c r="C1158" s="93"/>
      <c r="D1158" s="94">
        <f t="shared" si="18"/>
        <v>1</v>
      </c>
      <c r="E1158" s="94"/>
      <c r="F1158" s="95" t="s">
        <v>12</v>
      </c>
      <c r="G1158" s="95"/>
      <c r="H1158" s="96">
        <v>42562</v>
      </c>
      <c r="I1158" s="96"/>
      <c r="J1158" s="96">
        <v>42563</v>
      </c>
      <c r="K1158" s="96"/>
      <c r="L1158" s="82" t="s">
        <v>648</v>
      </c>
      <c r="M1158" s="82"/>
      <c r="N1158" s="97">
        <v>9853</v>
      </c>
      <c r="O1158" s="97"/>
    </row>
    <row r="1159" spans="1:15" ht="45" customHeight="1" x14ac:dyDescent="0.25">
      <c r="A1159" s="9" t="s">
        <v>330</v>
      </c>
      <c r="B1159" s="93" t="s">
        <v>1103</v>
      </c>
      <c r="C1159" s="93"/>
      <c r="D1159" s="94">
        <f t="shared" si="18"/>
        <v>1</v>
      </c>
      <c r="E1159" s="94"/>
      <c r="F1159" s="95" t="s">
        <v>29</v>
      </c>
      <c r="G1159" s="95"/>
      <c r="H1159" s="96">
        <v>42640</v>
      </c>
      <c r="I1159" s="96"/>
      <c r="J1159" s="96">
        <v>42640</v>
      </c>
      <c r="K1159" s="96"/>
      <c r="L1159" s="82" t="s">
        <v>648</v>
      </c>
      <c r="M1159" s="82"/>
      <c r="N1159" s="97">
        <v>352</v>
      </c>
      <c r="O1159" s="97"/>
    </row>
    <row r="1160" spans="1:15" ht="45" customHeight="1" x14ac:dyDescent="0.25">
      <c r="A1160" s="9" t="s">
        <v>330</v>
      </c>
      <c r="B1160" s="93" t="s">
        <v>1103</v>
      </c>
      <c r="C1160" s="93"/>
      <c r="D1160" s="94">
        <f t="shared" si="18"/>
        <v>1</v>
      </c>
      <c r="E1160" s="94"/>
      <c r="F1160" s="95" t="s">
        <v>29</v>
      </c>
      <c r="G1160" s="95"/>
      <c r="H1160" s="96">
        <v>42640</v>
      </c>
      <c r="I1160" s="96"/>
      <c r="J1160" s="96">
        <v>42640</v>
      </c>
      <c r="K1160" s="96"/>
      <c r="L1160" s="82" t="s">
        <v>648</v>
      </c>
      <c r="M1160" s="82"/>
      <c r="N1160" s="97">
        <v>171</v>
      </c>
      <c r="O1160" s="97"/>
    </row>
    <row r="1161" spans="1:15" ht="45" customHeight="1" x14ac:dyDescent="0.25">
      <c r="A1161" s="9" t="s">
        <v>330</v>
      </c>
      <c r="B1161" s="93" t="e">
        <f>+#REF!</f>
        <v>#REF!</v>
      </c>
      <c r="C1161" s="93"/>
      <c r="D1161" s="94">
        <f t="shared" si="18"/>
        <v>1</v>
      </c>
      <c r="E1161" s="94"/>
      <c r="F1161" s="95" t="s">
        <v>12</v>
      </c>
      <c r="G1161" s="95"/>
      <c r="H1161" s="96">
        <v>42480</v>
      </c>
      <c r="I1161" s="96"/>
      <c r="J1161" s="96">
        <v>42481</v>
      </c>
      <c r="K1161" s="96"/>
      <c r="L1161" s="82" t="s">
        <v>648</v>
      </c>
      <c r="M1161" s="82"/>
      <c r="N1161" s="97">
        <v>1578.01</v>
      </c>
      <c r="O1161" s="97"/>
    </row>
    <row r="1162" spans="1:15" ht="45" customHeight="1" x14ac:dyDescent="0.25">
      <c r="A1162" s="9" t="s">
        <v>336</v>
      </c>
      <c r="B1162" s="93" t="s">
        <v>14</v>
      </c>
      <c r="C1162" s="93"/>
      <c r="D1162" s="94">
        <f t="shared" ref="D1162:D1225" si="19">C1162+1</f>
        <v>1</v>
      </c>
      <c r="E1162" s="94"/>
      <c r="F1162" s="95" t="s">
        <v>15</v>
      </c>
      <c r="G1162" s="95"/>
      <c r="H1162" s="96">
        <v>42384</v>
      </c>
      <c r="I1162" s="96"/>
      <c r="J1162" s="96">
        <v>42384</v>
      </c>
      <c r="K1162" s="96"/>
      <c r="L1162" s="82" t="s">
        <v>648</v>
      </c>
      <c r="M1162" s="82"/>
      <c r="N1162" s="97">
        <v>1620</v>
      </c>
      <c r="O1162" s="97"/>
    </row>
    <row r="1163" spans="1:15" ht="45" customHeight="1" x14ac:dyDescent="0.25">
      <c r="A1163" s="9" t="s">
        <v>336</v>
      </c>
      <c r="B1163" s="93" t="s">
        <v>1104</v>
      </c>
      <c r="C1163" s="93"/>
      <c r="D1163" s="94">
        <f t="shared" si="19"/>
        <v>1</v>
      </c>
      <c r="E1163" s="94"/>
      <c r="F1163" s="95" t="s">
        <v>29</v>
      </c>
      <c r="G1163" s="95"/>
      <c r="H1163" s="96">
        <v>42388</v>
      </c>
      <c r="I1163" s="96"/>
      <c r="J1163" s="96">
        <v>42389</v>
      </c>
      <c r="K1163" s="96"/>
      <c r="L1163" s="82" t="s">
        <v>648</v>
      </c>
      <c r="M1163" s="82"/>
      <c r="N1163" s="97">
        <v>1040</v>
      </c>
      <c r="O1163" s="97"/>
    </row>
    <row r="1164" spans="1:15" ht="45" customHeight="1" x14ac:dyDescent="0.25">
      <c r="A1164" s="9" t="s">
        <v>336</v>
      </c>
      <c r="B1164" s="93" t="s">
        <v>1105</v>
      </c>
      <c r="C1164" s="93"/>
      <c r="D1164" s="94">
        <f t="shared" si="19"/>
        <v>1</v>
      </c>
      <c r="E1164" s="94"/>
      <c r="F1164" s="95" t="s">
        <v>12</v>
      </c>
      <c r="G1164" s="95"/>
      <c r="H1164" s="96">
        <v>42389</v>
      </c>
      <c r="I1164" s="96"/>
      <c r="J1164" s="96">
        <v>42389</v>
      </c>
      <c r="K1164" s="96"/>
      <c r="L1164" s="82" t="s">
        <v>648</v>
      </c>
      <c r="M1164" s="82"/>
      <c r="N1164" s="97">
        <v>322</v>
      </c>
      <c r="O1164" s="97"/>
    </row>
    <row r="1165" spans="1:15" ht="45" customHeight="1" x14ac:dyDescent="0.25">
      <c r="A1165" s="9" t="s">
        <v>336</v>
      </c>
      <c r="B1165" s="93" t="s">
        <v>1105</v>
      </c>
      <c r="C1165" s="93"/>
      <c r="D1165" s="94">
        <f t="shared" si="19"/>
        <v>1</v>
      </c>
      <c r="E1165" s="94"/>
      <c r="F1165" s="95" t="s">
        <v>29</v>
      </c>
      <c r="G1165" s="95"/>
      <c r="H1165" s="96">
        <v>42388</v>
      </c>
      <c r="I1165" s="96"/>
      <c r="J1165" s="96">
        <v>42389</v>
      </c>
      <c r="K1165" s="96"/>
      <c r="L1165" s="82" t="s">
        <v>648</v>
      </c>
      <c r="M1165" s="82"/>
      <c r="N1165" s="97">
        <v>220</v>
      </c>
      <c r="O1165" s="97"/>
    </row>
    <row r="1166" spans="1:15" ht="45" customHeight="1" x14ac:dyDescent="0.25">
      <c r="A1166" s="9" t="s">
        <v>336</v>
      </c>
      <c r="B1166" s="93" t="s">
        <v>1105</v>
      </c>
      <c r="C1166" s="93"/>
      <c r="D1166" s="94">
        <f t="shared" si="19"/>
        <v>1</v>
      </c>
      <c r="E1166" s="94"/>
      <c r="F1166" s="95" t="s">
        <v>12</v>
      </c>
      <c r="G1166" s="95"/>
      <c r="H1166" s="96">
        <v>42389</v>
      </c>
      <c r="I1166" s="96"/>
      <c r="J1166" s="96">
        <v>42389</v>
      </c>
      <c r="K1166" s="96"/>
      <c r="L1166" s="82" t="s">
        <v>648</v>
      </c>
      <c r="M1166" s="82"/>
      <c r="N1166" s="97">
        <v>138</v>
      </c>
      <c r="O1166" s="97"/>
    </row>
    <row r="1167" spans="1:15" ht="45" customHeight="1" x14ac:dyDescent="0.25">
      <c r="A1167" s="9" t="s">
        <v>336</v>
      </c>
      <c r="B1167" s="93" t="s">
        <v>14</v>
      </c>
      <c r="C1167" s="93"/>
      <c r="D1167" s="94">
        <f t="shared" si="19"/>
        <v>1</v>
      </c>
      <c r="E1167" s="94"/>
      <c r="F1167" s="95" t="s">
        <v>15</v>
      </c>
      <c r="G1167" s="95"/>
      <c r="H1167" s="96">
        <v>42389</v>
      </c>
      <c r="I1167" s="96"/>
      <c r="J1167" s="96">
        <v>42389</v>
      </c>
      <c r="K1167" s="96"/>
      <c r="L1167" s="82" t="s">
        <v>648</v>
      </c>
      <c r="M1167" s="82"/>
      <c r="N1167" s="97">
        <v>1341</v>
      </c>
      <c r="O1167" s="97"/>
    </row>
    <row r="1168" spans="1:15" ht="45" customHeight="1" x14ac:dyDescent="0.25">
      <c r="A1168" s="9" t="s">
        <v>336</v>
      </c>
      <c r="B1168" s="93" t="s">
        <v>14</v>
      </c>
      <c r="C1168" s="93"/>
      <c r="D1168" s="94">
        <f t="shared" si="19"/>
        <v>1</v>
      </c>
      <c r="E1168" s="94"/>
      <c r="F1168" s="95" t="s">
        <v>15</v>
      </c>
      <c r="G1168" s="95"/>
      <c r="H1168" s="96">
        <v>42423</v>
      </c>
      <c r="I1168" s="96"/>
      <c r="J1168" s="96">
        <v>42423</v>
      </c>
      <c r="K1168" s="96"/>
      <c r="L1168" s="82" t="s">
        <v>648</v>
      </c>
      <c r="M1168" s="82"/>
      <c r="N1168" s="97">
        <v>1485</v>
      </c>
      <c r="O1168" s="97"/>
    </row>
    <row r="1169" spans="1:15" ht="45" customHeight="1" x14ac:dyDescent="0.25">
      <c r="A1169" s="9" t="s">
        <v>336</v>
      </c>
      <c r="B1169" s="93" t="s">
        <v>746</v>
      </c>
      <c r="C1169" s="93"/>
      <c r="D1169" s="94">
        <f t="shared" si="19"/>
        <v>1</v>
      </c>
      <c r="E1169" s="94"/>
      <c r="F1169" s="95" t="s">
        <v>12</v>
      </c>
      <c r="G1169" s="95"/>
      <c r="H1169" s="96">
        <v>42389</v>
      </c>
      <c r="I1169" s="96"/>
      <c r="J1169" s="96">
        <v>42389</v>
      </c>
      <c r="K1169" s="96"/>
      <c r="L1169" s="82" t="s">
        <v>648</v>
      </c>
      <c r="M1169" s="82"/>
      <c r="N1169" s="97">
        <v>7433</v>
      </c>
      <c r="O1169" s="97"/>
    </row>
    <row r="1170" spans="1:15" ht="45" customHeight="1" x14ac:dyDescent="0.25">
      <c r="A1170" s="9" t="s">
        <v>336</v>
      </c>
      <c r="B1170" s="93" t="s">
        <v>14</v>
      </c>
      <c r="C1170" s="93"/>
      <c r="D1170" s="94">
        <f t="shared" si="19"/>
        <v>1</v>
      </c>
      <c r="E1170" s="94"/>
      <c r="F1170" s="95" t="s">
        <v>15</v>
      </c>
      <c r="G1170" s="95"/>
      <c r="H1170" s="96">
        <v>42457</v>
      </c>
      <c r="I1170" s="96"/>
      <c r="J1170" s="96">
        <v>42457</v>
      </c>
      <c r="K1170" s="96"/>
      <c r="L1170" s="82" t="s">
        <v>648</v>
      </c>
      <c r="M1170" s="82"/>
      <c r="N1170" s="97">
        <v>432</v>
      </c>
      <c r="O1170" s="97"/>
    </row>
    <row r="1171" spans="1:15" ht="45" customHeight="1" x14ac:dyDescent="0.25">
      <c r="A1171" s="9" t="s">
        <v>336</v>
      </c>
      <c r="B1171" s="93" t="s">
        <v>1106</v>
      </c>
      <c r="C1171" s="93"/>
      <c r="D1171" s="94">
        <f t="shared" si="19"/>
        <v>1</v>
      </c>
      <c r="E1171" s="94"/>
      <c r="F1171" s="95" t="s">
        <v>12</v>
      </c>
      <c r="G1171" s="95"/>
      <c r="H1171" s="96">
        <v>42423</v>
      </c>
      <c r="I1171" s="96"/>
      <c r="J1171" s="96">
        <v>42424</v>
      </c>
      <c r="K1171" s="96"/>
      <c r="L1171" s="82" t="s">
        <v>648</v>
      </c>
      <c r="M1171" s="82"/>
      <c r="N1171" s="97">
        <v>329</v>
      </c>
      <c r="O1171" s="97"/>
    </row>
    <row r="1172" spans="1:15" ht="45" customHeight="1" x14ac:dyDescent="0.25">
      <c r="A1172" s="9" t="s">
        <v>336</v>
      </c>
      <c r="B1172" s="93" t="s">
        <v>1106</v>
      </c>
      <c r="C1172" s="93"/>
      <c r="D1172" s="94">
        <f t="shared" si="19"/>
        <v>1</v>
      </c>
      <c r="E1172" s="94"/>
      <c r="F1172" s="95" t="s">
        <v>12</v>
      </c>
      <c r="G1172" s="95"/>
      <c r="H1172" s="96">
        <v>42423</v>
      </c>
      <c r="I1172" s="96"/>
      <c r="J1172" s="96">
        <v>42424</v>
      </c>
      <c r="K1172" s="96"/>
      <c r="L1172" s="82" t="s">
        <v>648</v>
      </c>
      <c r="M1172" s="82"/>
      <c r="N1172" s="97">
        <v>725.52</v>
      </c>
      <c r="O1172" s="97"/>
    </row>
    <row r="1173" spans="1:15" ht="45" customHeight="1" x14ac:dyDescent="0.25">
      <c r="A1173" s="9" t="s">
        <v>336</v>
      </c>
      <c r="B1173" s="93" t="s">
        <v>14</v>
      </c>
      <c r="C1173" s="93"/>
      <c r="D1173" s="94">
        <f t="shared" si="19"/>
        <v>1</v>
      </c>
      <c r="E1173" s="94"/>
      <c r="F1173" s="95" t="s">
        <v>15</v>
      </c>
      <c r="G1173" s="95"/>
      <c r="H1173" s="96">
        <v>42440</v>
      </c>
      <c r="I1173" s="96"/>
      <c r="J1173" s="96">
        <v>42440</v>
      </c>
      <c r="K1173" s="96"/>
      <c r="L1173" s="82" t="s">
        <v>648</v>
      </c>
      <c r="M1173" s="82"/>
      <c r="N1173" s="97">
        <v>1737</v>
      </c>
      <c r="O1173" s="97"/>
    </row>
    <row r="1174" spans="1:15" ht="45" customHeight="1" x14ac:dyDescent="0.25">
      <c r="A1174" s="9" t="s">
        <v>336</v>
      </c>
      <c r="B1174" s="93" t="s">
        <v>1060</v>
      </c>
      <c r="C1174" s="93"/>
      <c r="D1174" s="94">
        <f t="shared" si="19"/>
        <v>1</v>
      </c>
      <c r="E1174" s="94"/>
      <c r="F1174" s="95" t="s">
        <v>12</v>
      </c>
      <c r="G1174" s="95"/>
      <c r="H1174" s="96">
        <v>42423</v>
      </c>
      <c r="I1174" s="96"/>
      <c r="J1174" s="96">
        <v>42425</v>
      </c>
      <c r="K1174" s="96"/>
      <c r="L1174" s="82" t="s">
        <v>648</v>
      </c>
      <c r="M1174" s="82"/>
      <c r="N1174" s="97">
        <v>6720</v>
      </c>
      <c r="O1174" s="97"/>
    </row>
    <row r="1175" spans="1:15" ht="45" customHeight="1" x14ac:dyDescent="0.25">
      <c r="A1175" s="9" t="s">
        <v>336</v>
      </c>
      <c r="B1175" s="93" t="s">
        <v>14</v>
      </c>
      <c r="C1175" s="93"/>
      <c r="D1175" s="94">
        <f t="shared" si="19"/>
        <v>1</v>
      </c>
      <c r="E1175" s="94"/>
      <c r="F1175" s="95" t="s">
        <v>15</v>
      </c>
      <c r="G1175" s="95"/>
      <c r="H1175" s="96">
        <v>42416</v>
      </c>
      <c r="I1175" s="96"/>
      <c r="J1175" s="96">
        <v>42416</v>
      </c>
      <c r="K1175" s="96"/>
      <c r="L1175" s="82" t="s">
        <v>648</v>
      </c>
      <c r="M1175" s="82"/>
      <c r="N1175" s="97">
        <v>2808</v>
      </c>
      <c r="O1175" s="97"/>
    </row>
    <row r="1176" spans="1:15" ht="45" customHeight="1" x14ac:dyDescent="0.25">
      <c r="A1176" s="9" t="s">
        <v>336</v>
      </c>
      <c r="B1176" s="93" t="s">
        <v>14</v>
      </c>
      <c r="C1176" s="93"/>
      <c r="D1176" s="94">
        <f t="shared" si="19"/>
        <v>1</v>
      </c>
      <c r="E1176" s="94"/>
      <c r="F1176" s="95" t="s">
        <v>15</v>
      </c>
      <c r="G1176" s="95"/>
      <c r="H1176" s="96">
        <v>42424</v>
      </c>
      <c r="I1176" s="96"/>
      <c r="J1176" s="96">
        <v>42424</v>
      </c>
      <c r="K1176" s="96"/>
      <c r="L1176" s="82" t="s">
        <v>648</v>
      </c>
      <c r="M1176" s="82"/>
      <c r="N1176" s="97">
        <v>1620</v>
      </c>
      <c r="O1176" s="97"/>
    </row>
    <row r="1177" spans="1:15" ht="45" customHeight="1" x14ac:dyDescent="0.25">
      <c r="A1177" s="9" t="s">
        <v>336</v>
      </c>
      <c r="B1177" s="93" t="s">
        <v>14</v>
      </c>
      <c r="C1177" s="93"/>
      <c r="D1177" s="94">
        <f t="shared" si="19"/>
        <v>1</v>
      </c>
      <c r="E1177" s="94"/>
      <c r="F1177" s="95" t="s">
        <v>15</v>
      </c>
      <c r="G1177" s="95"/>
      <c r="H1177" s="96">
        <v>42506</v>
      </c>
      <c r="I1177" s="96"/>
      <c r="J1177" s="96">
        <v>42506</v>
      </c>
      <c r="K1177" s="96"/>
      <c r="L1177" s="82" t="s">
        <v>648</v>
      </c>
      <c r="M1177" s="82"/>
      <c r="N1177" s="97">
        <v>1530</v>
      </c>
      <c r="O1177" s="97"/>
    </row>
    <row r="1178" spans="1:15" ht="45" customHeight="1" x14ac:dyDescent="0.25">
      <c r="A1178" s="9" t="s">
        <v>336</v>
      </c>
      <c r="B1178" s="93" t="s">
        <v>14</v>
      </c>
      <c r="C1178" s="93"/>
      <c r="D1178" s="94">
        <f t="shared" si="19"/>
        <v>1</v>
      </c>
      <c r="E1178" s="94"/>
      <c r="F1178" s="95" t="s">
        <v>15</v>
      </c>
      <c r="G1178" s="95"/>
      <c r="H1178" s="96">
        <v>42515</v>
      </c>
      <c r="I1178" s="96"/>
      <c r="J1178" s="96">
        <v>42515</v>
      </c>
      <c r="K1178" s="96"/>
      <c r="L1178" s="82" t="s">
        <v>648</v>
      </c>
      <c r="M1178" s="82"/>
      <c r="N1178" s="97">
        <v>1098</v>
      </c>
      <c r="O1178" s="97"/>
    </row>
    <row r="1179" spans="1:15" ht="45" customHeight="1" x14ac:dyDescent="0.25">
      <c r="A1179" s="9" t="s">
        <v>336</v>
      </c>
      <c r="B1179" s="93" t="s">
        <v>14</v>
      </c>
      <c r="C1179" s="93"/>
      <c r="D1179" s="94">
        <f t="shared" si="19"/>
        <v>1</v>
      </c>
      <c r="E1179" s="94"/>
      <c r="F1179" s="95" t="s">
        <v>15</v>
      </c>
      <c r="G1179" s="95"/>
      <c r="H1179" s="96">
        <v>42531</v>
      </c>
      <c r="I1179" s="96"/>
      <c r="J1179" s="96">
        <v>42531</v>
      </c>
      <c r="K1179" s="96"/>
      <c r="L1179" s="82" t="s">
        <v>648</v>
      </c>
      <c r="M1179" s="82"/>
      <c r="N1179" s="97">
        <v>432</v>
      </c>
      <c r="O1179" s="97"/>
    </row>
    <row r="1180" spans="1:15" ht="45" customHeight="1" x14ac:dyDescent="0.25">
      <c r="A1180" s="9" t="s">
        <v>336</v>
      </c>
      <c r="B1180" s="93" t="s">
        <v>14</v>
      </c>
      <c r="C1180" s="93"/>
      <c r="D1180" s="94">
        <f t="shared" si="19"/>
        <v>1</v>
      </c>
      <c r="E1180" s="94"/>
      <c r="F1180" s="95" t="s">
        <v>15</v>
      </c>
      <c r="G1180" s="95"/>
      <c r="H1180" s="96">
        <v>42506</v>
      </c>
      <c r="I1180" s="96"/>
      <c r="J1180" s="96">
        <v>42506</v>
      </c>
      <c r="K1180" s="96"/>
      <c r="L1180" s="82" t="s">
        <v>648</v>
      </c>
      <c r="M1180" s="82"/>
      <c r="N1180" s="97">
        <v>819</v>
      </c>
      <c r="O1180" s="97"/>
    </row>
    <row r="1181" spans="1:15" ht="45" customHeight="1" x14ac:dyDescent="0.25">
      <c r="A1181" s="9" t="s">
        <v>336</v>
      </c>
      <c r="B1181" s="93" t="s">
        <v>14</v>
      </c>
      <c r="C1181" s="93"/>
      <c r="D1181" s="94">
        <f t="shared" si="19"/>
        <v>1</v>
      </c>
      <c r="E1181" s="94"/>
      <c r="F1181" s="95" t="s">
        <v>15</v>
      </c>
      <c r="G1181" s="95"/>
      <c r="H1181" s="96">
        <v>42565</v>
      </c>
      <c r="I1181" s="96"/>
      <c r="J1181" s="96">
        <v>42565</v>
      </c>
      <c r="K1181" s="96"/>
      <c r="L1181" s="82" t="s">
        <v>648</v>
      </c>
      <c r="M1181" s="82"/>
      <c r="N1181" s="97">
        <v>1332</v>
      </c>
      <c r="O1181" s="97"/>
    </row>
    <row r="1182" spans="1:15" ht="45" customHeight="1" x14ac:dyDescent="0.25">
      <c r="A1182" s="9" t="s">
        <v>336</v>
      </c>
      <c r="B1182" s="93" t="s">
        <v>14</v>
      </c>
      <c r="C1182" s="93"/>
      <c r="D1182" s="94">
        <f t="shared" si="19"/>
        <v>1</v>
      </c>
      <c r="E1182" s="94"/>
      <c r="F1182" s="95" t="s">
        <v>15</v>
      </c>
      <c r="G1182" s="95"/>
      <c r="H1182" s="96">
        <v>42550</v>
      </c>
      <c r="I1182" s="96"/>
      <c r="J1182" s="96">
        <v>42550</v>
      </c>
      <c r="K1182" s="96"/>
      <c r="L1182" s="82" t="s">
        <v>648</v>
      </c>
      <c r="M1182" s="82"/>
      <c r="N1182" s="97">
        <v>855</v>
      </c>
      <c r="O1182" s="97"/>
    </row>
    <row r="1183" spans="1:15" ht="45" customHeight="1" x14ac:dyDescent="0.25">
      <c r="A1183" s="9" t="s">
        <v>336</v>
      </c>
      <c r="B1183" s="93" t="s">
        <v>14</v>
      </c>
      <c r="C1183" s="93"/>
      <c r="D1183" s="94">
        <f t="shared" si="19"/>
        <v>1</v>
      </c>
      <c r="E1183" s="94"/>
      <c r="F1183" s="95" t="s">
        <v>15</v>
      </c>
      <c r="G1183" s="95"/>
      <c r="H1183" s="96">
        <v>42576</v>
      </c>
      <c r="I1183" s="96"/>
      <c r="J1183" s="96">
        <v>42576</v>
      </c>
      <c r="K1183" s="96"/>
      <c r="L1183" s="82" t="s">
        <v>648</v>
      </c>
      <c r="M1183" s="82"/>
      <c r="N1183" s="97">
        <v>432</v>
      </c>
      <c r="O1183" s="97"/>
    </row>
    <row r="1184" spans="1:15" ht="45" customHeight="1" x14ac:dyDescent="0.25">
      <c r="A1184" s="9" t="s">
        <v>336</v>
      </c>
      <c r="B1184" s="93" t="s">
        <v>14</v>
      </c>
      <c r="C1184" s="93"/>
      <c r="D1184" s="94">
        <f t="shared" si="19"/>
        <v>1</v>
      </c>
      <c r="E1184" s="94"/>
      <c r="F1184" s="95" t="s">
        <v>15</v>
      </c>
      <c r="G1184" s="95"/>
      <c r="H1184" s="96">
        <v>42601</v>
      </c>
      <c r="I1184" s="96"/>
      <c r="J1184" s="96">
        <v>42601</v>
      </c>
      <c r="K1184" s="96"/>
      <c r="L1184" s="82" t="s">
        <v>648</v>
      </c>
      <c r="M1184" s="82"/>
      <c r="N1184" s="97">
        <v>630</v>
      </c>
      <c r="O1184" s="97"/>
    </row>
    <row r="1185" spans="1:15" ht="45" customHeight="1" x14ac:dyDescent="0.25">
      <c r="A1185" s="9" t="s">
        <v>336</v>
      </c>
      <c r="B1185" s="93" t="s">
        <v>14</v>
      </c>
      <c r="C1185" s="93"/>
      <c r="D1185" s="94">
        <f t="shared" si="19"/>
        <v>1</v>
      </c>
      <c r="E1185" s="94"/>
      <c r="F1185" s="95" t="s">
        <v>15</v>
      </c>
      <c r="G1185" s="95"/>
      <c r="H1185" s="96">
        <v>42627</v>
      </c>
      <c r="I1185" s="96"/>
      <c r="J1185" s="96">
        <v>42627</v>
      </c>
      <c r="K1185" s="96"/>
      <c r="L1185" s="82" t="s">
        <v>648</v>
      </c>
      <c r="M1185" s="82"/>
      <c r="N1185" s="97">
        <v>783</v>
      </c>
      <c r="O1185" s="97"/>
    </row>
    <row r="1186" spans="1:15" ht="45" customHeight="1" x14ac:dyDescent="0.25">
      <c r="A1186" s="9" t="s">
        <v>336</v>
      </c>
      <c r="B1186" s="93" t="s">
        <v>14</v>
      </c>
      <c r="C1186" s="93"/>
      <c r="D1186" s="94">
        <f t="shared" si="19"/>
        <v>1</v>
      </c>
      <c r="E1186" s="94"/>
      <c r="F1186" s="95" t="s">
        <v>15</v>
      </c>
      <c r="G1186" s="95"/>
      <c r="H1186" s="96">
        <v>42605</v>
      </c>
      <c r="I1186" s="96"/>
      <c r="J1186" s="96">
        <v>42605</v>
      </c>
      <c r="K1186" s="96"/>
      <c r="L1186" s="82" t="s">
        <v>648</v>
      </c>
      <c r="M1186" s="82"/>
      <c r="N1186" s="97">
        <v>432</v>
      </c>
      <c r="O1186" s="97"/>
    </row>
    <row r="1187" spans="1:15" ht="45" customHeight="1" x14ac:dyDescent="0.25">
      <c r="A1187" s="9" t="s">
        <v>336</v>
      </c>
      <c r="B1187" s="93" t="s">
        <v>14</v>
      </c>
      <c r="C1187" s="93"/>
      <c r="D1187" s="94">
        <f t="shared" si="19"/>
        <v>1</v>
      </c>
      <c r="E1187" s="94"/>
      <c r="F1187" s="95" t="s">
        <v>15</v>
      </c>
      <c r="G1187" s="95"/>
      <c r="H1187" s="96">
        <v>42640</v>
      </c>
      <c r="I1187" s="96"/>
      <c r="J1187" s="96">
        <v>42640</v>
      </c>
      <c r="K1187" s="96"/>
      <c r="L1187" s="82" t="s">
        <v>648</v>
      </c>
      <c r="M1187" s="82"/>
      <c r="N1187" s="97">
        <v>720</v>
      </c>
      <c r="O1187" s="97"/>
    </row>
    <row r="1188" spans="1:15" ht="45" customHeight="1" x14ac:dyDescent="0.25">
      <c r="A1188" s="9" t="s">
        <v>336</v>
      </c>
      <c r="B1188" s="93" t="s">
        <v>14</v>
      </c>
      <c r="C1188" s="93"/>
      <c r="D1188" s="94">
        <f t="shared" si="19"/>
        <v>1</v>
      </c>
      <c r="E1188" s="94"/>
      <c r="F1188" s="95" t="s">
        <v>15</v>
      </c>
      <c r="G1188" s="95"/>
      <c r="H1188" s="96">
        <v>42639</v>
      </c>
      <c r="I1188" s="96"/>
      <c r="J1188" s="96">
        <v>42639</v>
      </c>
      <c r="K1188" s="96"/>
      <c r="L1188" s="82" t="s">
        <v>648</v>
      </c>
      <c r="M1188" s="82"/>
      <c r="N1188" s="97">
        <v>828</v>
      </c>
      <c r="O1188" s="97"/>
    </row>
    <row r="1189" spans="1:15" ht="45" customHeight="1" x14ac:dyDescent="0.25">
      <c r="A1189" s="9" t="s">
        <v>336</v>
      </c>
      <c r="B1189" s="93" t="s">
        <v>14</v>
      </c>
      <c r="C1189" s="93"/>
      <c r="D1189" s="94">
        <f t="shared" si="19"/>
        <v>1</v>
      </c>
      <c r="E1189" s="94"/>
      <c r="F1189" s="95" t="s">
        <v>15</v>
      </c>
      <c r="G1189" s="95"/>
      <c r="H1189" s="96">
        <v>42641</v>
      </c>
      <c r="I1189" s="96"/>
      <c r="J1189" s="96">
        <v>42641</v>
      </c>
      <c r="K1189" s="96"/>
      <c r="L1189" s="82" t="s">
        <v>648</v>
      </c>
      <c r="M1189" s="82"/>
      <c r="N1189" s="97">
        <v>873</v>
      </c>
      <c r="O1189" s="97"/>
    </row>
    <row r="1190" spans="1:15" ht="45" customHeight="1" x14ac:dyDescent="0.25">
      <c r="A1190" s="9" t="s">
        <v>336</v>
      </c>
      <c r="B1190" s="93" t="s">
        <v>14</v>
      </c>
      <c r="C1190" s="93"/>
      <c r="D1190" s="94">
        <f t="shared" si="19"/>
        <v>1</v>
      </c>
      <c r="E1190" s="94"/>
      <c r="F1190" s="95" t="s">
        <v>15</v>
      </c>
      <c r="G1190" s="95"/>
      <c r="H1190" s="96">
        <v>42622</v>
      </c>
      <c r="I1190" s="96"/>
      <c r="J1190" s="96">
        <v>42622</v>
      </c>
      <c r="K1190" s="96"/>
      <c r="L1190" s="82" t="s">
        <v>648</v>
      </c>
      <c r="M1190" s="82"/>
      <c r="N1190" s="97">
        <v>2781</v>
      </c>
      <c r="O1190" s="97"/>
    </row>
    <row r="1191" spans="1:15" ht="45" customHeight="1" x14ac:dyDescent="0.25">
      <c r="A1191" s="9" t="s">
        <v>336</v>
      </c>
      <c r="B1191" s="93" t="s">
        <v>14</v>
      </c>
      <c r="C1191" s="93"/>
      <c r="D1191" s="94">
        <f t="shared" si="19"/>
        <v>1</v>
      </c>
      <c r="E1191" s="94"/>
      <c r="F1191" s="95" t="s">
        <v>15</v>
      </c>
      <c r="G1191" s="95"/>
      <c r="H1191" s="96">
        <v>42625</v>
      </c>
      <c r="I1191" s="96"/>
      <c r="J1191" s="96">
        <v>42625</v>
      </c>
      <c r="K1191" s="96"/>
      <c r="L1191" s="82" t="s">
        <v>648</v>
      </c>
      <c r="M1191" s="82"/>
      <c r="N1191" s="97">
        <v>2898</v>
      </c>
      <c r="O1191" s="97"/>
    </row>
    <row r="1192" spans="1:15" ht="45" customHeight="1" x14ac:dyDescent="0.25">
      <c r="A1192" s="9" t="s">
        <v>341</v>
      </c>
      <c r="B1192" s="93" t="s">
        <v>14</v>
      </c>
      <c r="C1192" s="93"/>
      <c r="D1192" s="94">
        <f t="shared" si="19"/>
        <v>1</v>
      </c>
      <c r="E1192" s="94"/>
      <c r="F1192" s="95" t="s">
        <v>15</v>
      </c>
      <c r="G1192" s="95"/>
      <c r="H1192" s="96">
        <v>42384</v>
      </c>
      <c r="I1192" s="96"/>
      <c r="J1192" s="96">
        <v>42384</v>
      </c>
      <c r="K1192" s="96"/>
      <c r="L1192" s="82" t="s">
        <v>648</v>
      </c>
      <c r="M1192" s="82"/>
      <c r="N1192" s="97">
        <v>1890</v>
      </c>
      <c r="O1192" s="97"/>
    </row>
    <row r="1193" spans="1:15" ht="45" customHeight="1" x14ac:dyDescent="0.25">
      <c r="A1193" s="9" t="s">
        <v>341</v>
      </c>
      <c r="B1193" s="93" t="s">
        <v>14</v>
      </c>
      <c r="C1193" s="93"/>
      <c r="D1193" s="94">
        <f t="shared" si="19"/>
        <v>1</v>
      </c>
      <c r="E1193" s="94"/>
      <c r="F1193" s="95" t="s">
        <v>15</v>
      </c>
      <c r="G1193" s="95"/>
      <c r="H1193" s="96">
        <v>42389</v>
      </c>
      <c r="I1193" s="96"/>
      <c r="J1193" s="96">
        <v>42389</v>
      </c>
      <c r="K1193" s="96"/>
      <c r="L1193" s="82" t="s">
        <v>648</v>
      </c>
      <c r="M1193" s="82"/>
      <c r="N1193" s="97">
        <v>1802</v>
      </c>
      <c r="O1193" s="97"/>
    </row>
    <row r="1194" spans="1:15" ht="45" customHeight="1" x14ac:dyDescent="0.25">
      <c r="A1194" s="9" t="s">
        <v>341</v>
      </c>
      <c r="B1194" s="93" t="s">
        <v>1107</v>
      </c>
      <c r="C1194" s="93"/>
      <c r="D1194" s="94">
        <f t="shared" si="19"/>
        <v>1</v>
      </c>
      <c r="E1194" s="94"/>
      <c r="F1194" s="95" t="s">
        <v>29</v>
      </c>
      <c r="G1194" s="95"/>
      <c r="H1194" s="96">
        <v>42415</v>
      </c>
      <c r="I1194" s="96"/>
      <c r="J1194" s="96">
        <v>42415</v>
      </c>
      <c r="K1194" s="96"/>
      <c r="L1194" s="82" t="s">
        <v>648</v>
      </c>
      <c r="M1194" s="82"/>
      <c r="N1194" s="97">
        <v>535</v>
      </c>
      <c r="O1194" s="97"/>
    </row>
    <row r="1195" spans="1:15" ht="45" customHeight="1" x14ac:dyDescent="0.25">
      <c r="A1195" s="9" t="s">
        <v>341</v>
      </c>
      <c r="B1195" s="93" t="s">
        <v>14</v>
      </c>
      <c r="C1195" s="93"/>
      <c r="D1195" s="94">
        <f t="shared" si="19"/>
        <v>1</v>
      </c>
      <c r="E1195" s="94"/>
      <c r="F1195" s="95" t="s">
        <v>15</v>
      </c>
      <c r="G1195" s="95"/>
      <c r="H1195" s="96">
        <v>42415</v>
      </c>
      <c r="I1195" s="96"/>
      <c r="J1195" s="96">
        <v>42415</v>
      </c>
      <c r="K1195" s="96"/>
      <c r="L1195" s="82" t="s">
        <v>648</v>
      </c>
      <c r="M1195" s="82"/>
      <c r="N1195" s="97">
        <v>972</v>
      </c>
      <c r="O1195" s="97"/>
    </row>
    <row r="1196" spans="1:15" ht="45" customHeight="1" x14ac:dyDescent="0.25">
      <c r="A1196" s="9" t="s">
        <v>341</v>
      </c>
      <c r="B1196" s="93" t="s">
        <v>14</v>
      </c>
      <c r="C1196" s="93"/>
      <c r="D1196" s="94">
        <f t="shared" si="19"/>
        <v>1</v>
      </c>
      <c r="E1196" s="94"/>
      <c r="F1196" s="95" t="s">
        <v>15</v>
      </c>
      <c r="G1196" s="95"/>
      <c r="H1196" s="96">
        <v>42419</v>
      </c>
      <c r="I1196" s="96"/>
      <c r="J1196" s="96">
        <v>42420</v>
      </c>
      <c r="K1196" s="96"/>
      <c r="L1196" s="82" t="s">
        <v>648</v>
      </c>
      <c r="M1196" s="82"/>
      <c r="N1196" s="97">
        <v>1692</v>
      </c>
      <c r="O1196" s="97"/>
    </row>
    <row r="1197" spans="1:15" ht="45" customHeight="1" x14ac:dyDescent="0.25">
      <c r="A1197" s="9" t="s">
        <v>341</v>
      </c>
      <c r="B1197" s="93" t="s">
        <v>14</v>
      </c>
      <c r="C1197" s="93"/>
      <c r="D1197" s="94">
        <f t="shared" si="19"/>
        <v>1</v>
      </c>
      <c r="E1197" s="94"/>
      <c r="F1197" s="95" t="s">
        <v>15</v>
      </c>
      <c r="G1197" s="95"/>
      <c r="H1197" s="96">
        <v>42382</v>
      </c>
      <c r="I1197" s="96"/>
      <c r="J1197" s="96">
        <v>42382</v>
      </c>
      <c r="K1197" s="96"/>
      <c r="L1197" s="82" t="s">
        <v>648</v>
      </c>
      <c r="M1197" s="82"/>
      <c r="N1197" s="97">
        <v>1755</v>
      </c>
      <c r="O1197" s="97"/>
    </row>
    <row r="1198" spans="1:15" ht="45" customHeight="1" x14ac:dyDescent="0.25">
      <c r="A1198" s="9" t="s">
        <v>341</v>
      </c>
      <c r="B1198" s="93" t="s">
        <v>14</v>
      </c>
      <c r="C1198" s="93"/>
      <c r="D1198" s="94">
        <f t="shared" si="19"/>
        <v>1</v>
      </c>
      <c r="E1198" s="94"/>
      <c r="F1198" s="95" t="s">
        <v>15</v>
      </c>
      <c r="G1198" s="95"/>
      <c r="H1198" s="96">
        <v>42382</v>
      </c>
      <c r="I1198" s="96"/>
      <c r="J1198" s="96">
        <v>42382</v>
      </c>
      <c r="K1198" s="96"/>
      <c r="L1198" s="82" t="s">
        <v>648</v>
      </c>
      <c r="M1198" s="82"/>
      <c r="N1198" s="97">
        <v>405</v>
      </c>
      <c r="O1198" s="97"/>
    </row>
    <row r="1199" spans="1:15" ht="45" customHeight="1" x14ac:dyDescent="0.25">
      <c r="A1199" s="9" t="s">
        <v>341</v>
      </c>
      <c r="B1199" s="93" t="s">
        <v>1108</v>
      </c>
      <c r="C1199" s="93"/>
      <c r="D1199" s="94">
        <f t="shared" si="19"/>
        <v>1</v>
      </c>
      <c r="E1199" s="94"/>
      <c r="F1199" s="95" t="s">
        <v>12</v>
      </c>
      <c r="G1199" s="95"/>
      <c r="H1199" s="96">
        <v>42430</v>
      </c>
      <c r="I1199" s="96"/>
      <c r="J1199" s="96">
        <v>42430</v>
      </c>
      <c r="K1199" s="96"/>
      <c r="L1199" s="82" t="s">
        <v>648</v>
      </c>
      <c r="M1199" s="82"/>
      <c r="N1199" s="97">
        <v>1393</v>
      </c>
      <c r="O1199" s="97"/>
    </row>
    <row r="1200" spans="1:15" ht="45" customHeight="1" x14ac:dyDescent="0.25">
      <c r="A1200" s="9" t="s">
        <v>341</v>
      </c>
      <c r="B1200" s="93" t="s">
        <v>14</v>
      </c>
      <c r="C1200" s="93"/>
      <c r="D1200" s="94">
        <f t="shared" si="19"/>
        <v>1</v>
      </c>
      <c r="E1200" s="94"/>
      <c r="F1200" s="95" t="s">
        <v>15</v>
      </c>
      <c r="G1200" s="95"/>
      <c r="H1200" s="96">
        <v>42430</v>
      </c>
      <c r="I1200" s="96"/>
      <c r="J1200" s="96">
        <v>42430</v>
      </c>
      <c r="K1200" s="96"/>
      <c r="L1200" s="82" t="s">
        <v>648</v>
      </c>
      <c r="M1200" s="82"/>
      <c r="N1200" s="97">
        <v>1395</v>
      </c>
      <c r="O1200" s="97"/>
    </row>
    <row r="1201" spans="1:15" ht="45" customHeight="1" x14ac:dyDescent="0.25">
      <c r="A1201" s="9" t="s">
        <v>341</v>
      </c>
      <c r="B1201" s="93" t="s">
        <v>1109</v>
      </c>
      <c r="C1201" s="93"/>
      <c r="D1201" s="94">
        <f t="shared" si="19"/>
        <v>1</v>
      </c>
      <c r="E1201" s="94"/>
      <c r="F1201" s="95" t="s">
        <v>1110</v>
      </c>
      <c r="G1201" s="95"/>
      <c r="H1201" s="96">
        <v>42383</v>
      </c>
      <c r="I1201" s="96"/>
      <c r="J1201" s="96">
        <v>42383</v>
      </c>
      <c r="K1201" s="96"/>
      <c r="L1201" s="82" t="s">
        <v>648</v>
      </c>
      <c r="M1201" s="82"/>
      <c r="N1201" s="97">
        <v>534</v>
      </c>
      <c r="O1201" s="97"/>
    </row>
    <row r="1202" spans="1:15" ht="45" customHeight="1" x14ac:dyDescent="0.25">
      <c r="A1202" s="9" t="s">
        <v>341</v>
      </c>
      <c r="B1202" s="93" t="s">
        <v>14</v>
      </c>
      <c r="C1202" s="93"/>
      <c r="D1202" s="94">
        <f t="shared" si="19"/>
        <v>1</v>
      </c>
      <c r="E1202" s="94"/>
      <c r="F1202" s="95" t="s">
        <v>15</v>
      </c>
      <c r="G1202" s="95"/>
      <c r="H1202" s="96">
        <v>42383</v>
      </c>
      <c r="I1202" s="96"/>
      <c r="J1202" s="96">
        <v>42383</v>
      </c>
      <c r="K1202" s="96"/>
      <c r="L1202" s="82" t="s">
        <v>648</v>
      </c>
      <c r="M1202" s="82"/>
      <c r="N1202" s="97">
        <v>1080</v>
      </c>
      <c r="O1202" s="97"/>
    </row>
    <row r="1203" spans="1:15" ht="45" customHeight="1" x14ac:dyDescent="0.25">
      <c r="A1203" s="9" t="s">
        <v>341</v>
      </c>
      <c r="B1203" s="93" t="s">
        <v>14</v>
      </c>
      <c r="C1203" s="93"/>
      <c r="D1203" s="94">
        <f t="shared" si="19"/>
        <v>1</v>
      </c>
      <c r="E1203" s="94"/>
      <c r="F1203" s="95" t="s">
        <v>15</v>
      </c>
      <c r="G1203" s="95"/>
      <c r="H1203" s="96">
        <v>42440</v>
      </c>
      <c r="I1203" s="96"/>
      <c r="J1203" s="96">
        <v>42440</v>
      </c>
      <c r="K1203" s="96"/>
      <c r="L1203" s="82" t="s">
        <v>648</v>
      </c>
      <c r="M1203" s="82"/>
      <c r="N1203" s="97">
        <v>3557</v>
      </c>
      <c r="O1203" s="97"/>
    </row>
    <row r="1204" spans="1:15" ht="45" customHeight="1" x14ac:dyDescent="0.25">
      <c r="A1204" s="9" t="s">
        <v>341</v>
      </c>
      <c r="B1204" s="93" t="s">
        <v>14</v>
      </c>
      <c r="C1204" s="93"/>
      <c r="D1204" s="94">
        <f t="shared" si="19"/>
        <v>1</v>
      </c>
      <c r="E1204" s="94"/>
      <c r="F1204" s="95" t="s">
        <v>15</v>
      </c>
      <c r="G1204" s="95"/>
      <c r="H1204" s="96">
        <v>42479</v>
      </c>
      <c r="I1204" s="96"/>
      <c r="J1204" s="96">
        <v>42479</v>
      </c>
      <c r="K1204" s="96"/>
      <c r="L1204" s="82" t="s">
        <v>648</v>
      </c>
      <c r="M1204" s="82"/>
      <c r="N1204" s="97">
        <v>1440</v>
      </c>
      <c r="O1204" s="97"/>
    </row>
    <row r="1205" spans="1:15" ht="45" customHeight="1" x14ac:dyDescent="0.25">
      <c r="A1205" s="9" t="s">
        <v>341</v>
      </c>
      <c r="B1205" s="93" t="s">
        <v>1111</v>
      </c>
      <c r="C1205" s="93"/>
      <c r="D1205" s="94">
        <f t="shared" si="19"/>
        <v>1</v>
      </c>
      <c r="E1205" s="94"/>
      <c r="F1205" s="95" t="s">
        <v>347</v>
      </c>
      <c r="G1205" s="95"/>
      <c r="H1205" s="96">
        <v>42380</v>
      </c>
      <c r="I1205" s="96"/>
      <c r="J1205" s="96">
        <v>42380</v>
      </c>
      <c r="K1205" s="96"/>
      <c r="L1205" s="82" t="s">
        <v>648</v>
      </c>
      <c r="M1205" s="82"/>
      <c r="N1205" s="97">
        <v>176</v>
      </c>
      <c r="O1205" s="97"/>
    </row>
    <row r="1206" spans="1:15" ht="45" customHeight="1" x14ac:dyDescent="0.25">
      <c r="A1206" s="9" t="s">
        <v>341</v>
      </c>
      <c r="B1206" s="93" t="s">
        <v>1112</v>
      </c>
      <c r="C1206" s="93"/>
      <c r="D1206" s="94">
        <f t="shared" si="19"/>
        <v>1</v>
      </c>
      <c r="E1206" s="94"/>
      <c r="F1206" s="95" t="s">
        <v>347</v>
      </c>
      <c r="G1206" s="95"/>
      <c r="H1206" s="96">
        <v>42390</v>
      </c>
      <c r="I1206" s="96"/>
      <c r="J1206" s="96">
        <v>42390</v>
      </c>
      <c r="K1206" s="96"/>
      <c r="L1206" s="82" t="s">
        <v>648</v>
      </c>
      <c r="M1206" s="82"/>
      <c r="N1206" s="97">
        <v>219</v>
      </c>
      <c r="O1206" s="97"/>
    </row>
    <row r="1207" spans="1:15" ht="45" customHeight="1" x14ac:dyDescent="0.25">
      <c r="A1207" s="9" t="s">
        <v>341</v>
      </c>
      <c r="B1207" s="93" t="s">
        <v>14</v>
      </c>
      <c r="C1207" s="93"/>
      <c r="D1207" s="94">
        <f t="shared" si="19"/>
        <v>1</v>
      </c>
      <c r="E1207" s="94"/>
      <c r="F1207" s="95" t="s">
        <v>15</v>
      </c>
      <c r="G1207" s="95"/>
      <c r="H1207" s="96">
        <v>42390</v>
      </c>
      <c r="I1207" s="96"/>
      <c r="J1207" s="96">
        <v>42390</v>
      </c>
      <c r="K1207" s="96"/>
      <c r="L1207" s="82" t="s">
        <v>648</v>
      </c>
      <c r="M1207" s="82"/>
      <c r="N1207" s="97">
        <v>1656</v>
      </c>
      <c r="O1207" s="97"/>
    </row>
    <row r="1208" spans="1:15" ht="45" customHeight="1" x14ac:dyDescent="0.25">
      <c r="A1208" s="9" t="s">
        <v>341</v>
      </c>
      <c r="B1208" s="93" t="s">
        <v>14</v>
      </c>
      <c r="C1208" s="93"/>
      <c r="D1208" s="94">
        <f t="shared" si="19"/>
        <v>1</v>
      </c>
      <c r="E1208" s="94"/>
      <c r="F1208" s="95" t="s">
        <v>15</v>
      </c>
      <c r="G1208" s="95"/>
      <c r="H1208" s="96">
        <v>42424</v>
      </c>
      <c r="I1208" s="96"/>
      <c r="J1208" s="96">
        <v>42424</v>
      </c>
      <c r="K1208" s="96"/>
      <c r="L1208" s="82" t="s">
        <v>648</v>
      </c>
      <c r="M1208" s="82"/>
      <c r="N1208" s="97">
        <v>1800</v>
      </c>
      <c r="O1208" s="97"/>
    </row>
    <row r="1209" spans="1:15" ht="45" customHeight="1" x14ac:dyDescent="0.25">
      <c r="A1209" s="9" t="s">
        <v>341</v>
      </c>
      <c r="B1209" s="93" t="s">
        <v>14</v>
      </c>
      <c r="C1209" s="93"/>
      <c r="D1209" s="94">
        <f t="shared" si="19"/>
        <v>1</v>
      </c>
      <c r="E1209" s="94"/>
      <c r="F1209" s="95" t="s">
        <v>15</v>
      </c>
      <c r="G1209" s="95"/>
      <c r="H1209" s="96">
        <v>42506</v>
      </c>
      <c r="I1209" s="96"/>
      <c r="J1209" s="96">
        <v>42506</v>
      </c>
      <c r="K1209" s="96"/>
      <c r="L1209" s="82" t="s">
        <v>648</v>
      </c>
      <c r="M1209" s="82"/>
      <c r="N1209" s="97">
        <v>2160</v>
      </c>
      <c r="O1209" s="97"/>
    </row>
    <row r="1210" spans="1:15" ht="45" customHeight="1" x14ac:dyDescent="0.25">
      <c r="A1210" s="9" t="s">
        <v>341</v>
      </c>
      <c r="B1210" s="93" t="s">
        <v>1113</v>
      </c>
      <c r="C1210" s="93"/>
      <c r="D1210" s="94">
        <f t="shared" si="19"/>
        <v>1</v>
      </c>
      <c r="E1210" s="94"/>
      <c r="F1210" s="95" t="s">
        <v>29</v>
      </c>
      <c r="G1210" s="95"/>
      <c r="H1210" s="96">
        <v>42446</v>
      </c>
      <c r="I1210" s="96"/>
      <c r="J1210" s="96">
        <v>42446</v>
      </c>
      <c r="K1210" s="96"/>
      <c r="L1210" s="82" t="s">
        <v>648</v>
      </c>
      <c r="M1210" s="82"/>
      <c r="N1210" s="97">
        <v>188</v>
      </c>
      <c r="O1210" s="97"/>
    </row>
    <row r="1211" spans="1:15" ht="45" customHeight="1" x14ac:dyDescent="0.25">
      <c r="A1211" s="9" t="s">
        <v>341</v>
      </c>
      <c r="B1211" s="93" t="s">
        <v>1114</v>
      </c>
      <c r="C1211" s="93"/>
      <c r="D1211" s="94">
        <f t="shared" si="19"/>
        <v>1</v>
      </c>
      <c r="E1211" s="94"/>
      <c r="F1211" s="95" t="s">
        <v>29</v>
      </c>
      <c r="G1211" s="95"/>
      <c r="H1211" s="96">
        <v>42469</v>
      </c>
      <c r="I1211" s="96"/>
      <c r="J1211" s="96">
        <v>42469</v>
      </c>
      <c r="K1211" s="96"/>
      <c r="L1211" s="82" t="s">
        <v>648</v>
      </c>
      <c r="M1211" s="82"/>
      <c r="N1211" s="97">
        <v>594</v>
      </c>
      <c r="O1211" s="97"/>
    </row>
    <row r="1212" spans="1:15" ht="45" customHeight="1" x14ac:dyDescent="0.25">
      <c r="A1212" s="9" t="s">
        <v>341</v>
      </c>
      <c r="B1212" s="93" t="s">
        <v>1113</v>
      </c>
      <c r="C1212" s="93"/>
      <c r="D1212" s="94">
        <f t="shared" si="19"/>
        <v>1</v>
      </c>
      <c r="E1212" s="94"/>
      <c r="F1212" s="95" t="s">
        <v>29</v>
      </c>
      <c r="G1212" s="95"/>
      <c r="H1212" s="96">
        <v>42446</v>
      </c>
      <c r="I1212" s="96"/>
      <c r="J1212" s="96">
        <v>42446</v>
      </c>
      <c r="K1212" s="96"/>
      <c r="L1212" s="82" t="s">
        <v>648</v>
      </c>
      <c r="M1212" s="82"/>
      <c r="N1212" s="97">
        <v>300</v>
      </c>
      <c r="O1212" s="97"/>
    </row>
    <row r="1213" spans="1:15" ht="45" customHeight="1" x14ac:dyDescent="0.25">
      <c r="A1213" s="9" t="s">
        <v>341</v>
      </c>
      <c r="B1213" s="93" t="s">
        <v>1114</v>
      </c>
      <c r="C1213" s="93"/>
      <c r="D1213" s="94">
        <f t="shared" si="19"/>
        <v>1</v>
      </c>
      <c r="E1213" s="94"/>
      <c r="F1213" s="95" t="s">
        <v>29</v>
      </c>
      <c r="G1213" s="95"/>
      <c r="H1213" s="96">
        <v>42469</v>
      </c>
      <c r="I1213" s="96"/>
      <c r="J1213" s="96">
        <v>42469</v>
      </c>
      <c r="K1213" s="96"/>
      <c r="L1213" s="82" t="s">
        <v>648</v>
      </c>
      <c r="M1213" s="82"/>
      <c r="N1213" s="97">
        <v>496</v>
      </c>
      <c r="O1213" s="97"/>
    </row>
    <row r="1214" spans="1:15" ht="45" customHeight="1" x14ac:dyDescent="0.25">
      <c r="A1214" s="9" t="s">
        <v>341</v>
      </c>
      <c r="B1214" s="93" t="s">
        <v>14</v>
      </c>
      <c r="C1214" s="93"/>
      <c r="D1214" s="94">
        <f t="shared" si="19"/>
        <v>1</v>
      </c>
      <c r="E1214" s="94"/>
      <c r="F1214" s="95" t="s">
        <v>15</v>
      </c>
      <c r="G1214" s="95"/>
      <c r="H1214" s="96">
        <v>42469</v>
      </c>
      <c r="I1214" s="96"/>
      <c r="J1214" s="96">
        <v>42469</v>
      </c>
      <c r="K1214" s="96"/>
      <c r="L1214" s="82" t="s">
        <v>648</v>
      </c>
      <c r="M1214" s="82"/>
      <c r="N1214" s="97">
        <v>1251</v>
      </c>
      <c r="O1214" s="97"/>
    </row>
    <row r="1215" spans="1:15" ht="45" customHeight="1" x14ac:dyDescent="0.25">
      <c r="A1215" s="9" t="s">
        <v>341</v>
      </c>
      <c r="B1215" s="93" t="s">
        <v>1115</v>
      </c>
      <c r="C1215" s="93"/>
      <c r="D1215" s="94">
        <f t="shared" si="19"/>
        <v>1</v>
      </c>
      <c r="E1215" s="94"/>
      <c r="F1215" s="95" t="s">
        <v>29</v>
      </c>
      <c r="G1215" s="95"/>
      <c r="H1215" s="96">
        <v>42452</v>
      </c>
      <c r="I1215" s="96"/>
      <c r="J1215" s="96">
        <v>42452</v>
      </c>
      <c r="K1215" s="96"/>
      <c r="L1215" s="82" t="s">
        <v>648</v>
      </c>
      <c r="M1215" s="82"/>
      <c r="N1215" s="97">
        <v>447.01</v>
      </c>
      <c r="O1215" s="97"/>
    </row>
    <row r="1216" spans="1:15" ht="45" customHeight="1" x14ac:dyDescent="0.25">
      <c r="A1216" s="9" t="s">
        <v>341</v>
      </c>
      <c r="B1216" s="93" t="s">
        <v>14</v>
      </c>
      <c r="C1216" s="93"/>
      <c r="D1216" s="94">
        <f t="shared" si="19"/>
        <v>1</v>
      </c>
      <c r="E1216" s="94"/>
      <c r="F1216" s="95" t="s">
        <v>15</v>
      </c>
      <c r="G1216" s="95"/>
      <c r="H1216" s="96">
        <v>42452</v>
      </c>
      <c r="I1216" s="96"/>
      <c r="J1216" s="96">
        <v>42452</v>
      </c>
      <c r="K1216" s="96"/>
      <c r="L1216" s="82" t="s">
        <v>648</v>
      </c>
      <c r="M1216" s="82"/>
      <c r="N1216" s="97">
        <v>3461</v>
      </c>
      <c r="O1216" s="97"/>
    </row>
    <row r="1217" spans="1:15" ht="45" customHeight="1" x14ac:dyDescent="0.25">
      <c r="A1217" s="9" t="s">
        <v>341</v>
      </c>
      <c r="B1217" s="93" t="s">
        <v>1116</v>
      </c>
      <c r="C1217" s="93"/>
      <c r="D1217" s="94">
        <f t="shared" si="19"/>
        <v>1</v>
      </c>
      <c r="E1217" s="94"/>
      <c r="F1217" s="95" t="s">
        <v>29</v>
      </c>
      <c r="G1217" s="95"/>
      <c r="H1217" s="96">
        <v>42515</v>
      </c>
      <c r="I1217" s="96"/>
      <c r="J1217" s="96">
        <v>42515</v>
      </c>
      <c r="K1217" s="96"/>
      <c r="L1217" s="82" t="s">
        <v>648</v>
      </c>
      <c r="M1217" s="82"/>
      <c r="N1217" s="97">
        <v>455</v>
      </c>
      <c r="O1217" s="97"/>
    </row>
    <row r="1218" spans="1:15" ht="45" customHeight="1" x14ac:dyDescent="0.25">
      <c r="A1218" s="9" t="s">
        <v>341</v>
      </c>
      <c r="B1218" s="93" t="s">
        <v>1117</v>
      </c>
      <c r="C1218" s="93"/>
      <c r="D1218" s="94">
        <f t="shared" si="19"/>
        <v>1</v>
      </c>
      <c r="E1218" s="94"/>
      <c r="F1218" s="95" t="s">
        <v>29</v>
      </c>
      <c r="G1218" s="95"/>
      <c r="H1218" s="96">
        <v>42515</v>
      </c>
      <c r="I1218" s="96"/>
      <c r="J1218" s="96">
        <v>42515</v>
      </c>
      <c r="K1218" s="96"/>
      <c r="L1218" s="82" t="s">
        <v>648</v>
      </c>
      <c r="M1218" s="82"/>
      <c r="N1218" s="97">
        <v>609.26</v>
      </c>
      <c r="O1218" s="97"/>
    </row>
    <row r="1219" spans="1:15" ht="45" customHeight="1" x14ac:dyDescent="0.25">
      <c r="A1219" s="9" t="s">
        <v>341</v>
      </c>
      <c r="B1219" s="93" t="s">
        <v>14</v>
      </c>
      <c r="C1219" s="93"/>
      <c r="D1219" s="94">
        <f t="shared" si="19"/>
        <v>1</v>
      </c>
      <c r="E1219" s="94"/>
      <c r="F1219" s="95" t="s">
        <v>15</v>
      </c>
      <c r="G1219" s="95"/>
      <c r="H1219" s="96">
        <v>42515</v>
      </c>
      <c r="I1219" s="96"/>
      <c r="J1219" s="96">
        <v>42515</v>
      </c>
      <c r="K1219" s="96"/>
      <c r="L1219" s="82" t="s">
        <v>648</v>
      </c>
      <c r="M1219" s="82"/>
      <c r="N1219" s="97">
        <v>2177</v>
      </c>
      <c r="O1219" s="97"/>
    </row>
    <row r="1220" spans="1:15" ht="45" customHeight="1" x14ac:dyDescent="0.25">
      <c r="A1220" s="9" t="s">
        <v>341</v>
      </c>
      <c r="B1220" s="93" t="s">
        <v>14</v>
      </c>
      <c r="C1220" s="93"/>
      <c r="D1220" s="94">
        <f t="shared" si="19"/>
        <v>1</v>
      </c>
      <c r="E1220" s="94"/>
      <c r="F1220" s="95" t="s">
        <v>15</v>
      </c>
      <c r="G1220" s="95"/>
      <c r="H1220" s="96">
        <v>42536</v>
      </c>
      <c r="I1220" s="96"/>
      <c r="J1220" s="96">
        <v>42536</v>
      </c>
      <c r="K1220" s="96"/>
      <c r="L1220" s="82" t="s">
        <v>648</v>
      </c>
      <c r="M1220" s="82"/>
      <c r="N1220" s="97">
        <v>720</v>
      </c>
      <c r="O1220" s="97"/>
    </row>
    <row r="1221" spans="1:15" ht="45" customHeight="1" x14ac:dyDescent="0.25">
      <c r="A1221" s="9" t="s">
        <v>341</v>
      </c>
      <c r="B1221" s="93" t="s">
        <v>14</v>
      </c>
      <c r="C1221" s="93"/>
      <c r="D1221" s="94">
        <f t="shared" si="19"/>
        <v>1</v>
      </c>
      <c r="E1221" s="94"/>
      <c r="F1221" s="95" t="s">
        <v>15</v>
      </c>
      <c r="G1221" s="95"/>
      <c r="H1221" s="96">
        <v>42537</v>
      </c>
      <c r="I1221" s="96"/>
      <c r="J1221" s="96">
        <v>42537</v>
      </c>
      <c r="K1221" s="96"/>
      <c r="L1221" s="82" t="s">
        <v>648</v>
      </c>
      <c r="M1221" s="82"/>
      <c r="N1221" s="97">
        <v>1515</v>
      </c>
      <c r="O1221" s="97"/>
    </row>
    <row r="1222" spans="1:15" ht="45" customHeight="1" x14ac:dyDescent="0.25">
      <c r="A1222" s="9" t="s">
        <v>341</v>
      </c>
      <c r="B1222" s="93" t="s">
        <v>14</v>
      </c>
      <c r="C1222" s="93"/>
      <c r="D1222" s="94">
        <f t="shared" si="19"/>
        <v>1</v>
      </c>
      <c r="E1222" s="94"/>
      <c r="F1222" s="95" t="s">
        <v>15</v>
      </c>
      <c r="G1222" s="95"/>
      <c r="H1222" s="96">
        <v>42487</v>
      </c>
      <c r="I1222" s="96"/>
      <c r="J1222" s="96">
        <v>42487</v>
      </c>
      <c r="K1222" s="96"/>
      <c r="L1222" s="82" t="s">
        <v>648</v>
      </c>
      <c r="M1222" s="82"/>
      <c r="N1222" s="97">
        <v>1908</v>
      </c>
      <c r="O1222" s="97"/>
    </row>
    <row r="1223" spans="1:15" ht="45" customHeight="1" x14ac:dyDescent="0.25">
      <c r="A1223" s="9" t="s">
        <v>341</v>
      </c>
      <c r="B1223" s="93" t="s">
        <v>14</v>
      </c>
      <c r="C1223" s="93"/>
      <c r="D1223" s="94">
        <f t="shared" si="19"/>
        <v>1</v>
      </c>
      <c r="E1223" s="94"/>
      <c r="F1223" s="95" t="s">
        <v>15</v>
      </c>
      <c r="G1223" s="95"/>
      <c r="H1223" s="96">
        <v>42566</v>
      </c>
      <c r="I1223" s="96"/>
      <c r="J1223" s="96">
        <v>42566</v>
      </c>
      <c r="K1223" s="96"/>
      <c r="L1223" s="82" t="s">
        <v>648</v>
      </c>
      <c r="M1223" s="82"/>
      <c r="N1223" s="97">
        <v>2214</v>
      </c>
      <c r="O1223" s="97"/>
    </row>
    <row r="1224" spans="1:15" ht="45" customHeight="1" x14ac:dyDescent="0.25">
      <c r="A1224" s="9" t="s">
        <v>341</v>
      </c>
      <c r="B1224" s="93" t="s">
        <v>1118</v>
      </c>
      <c r="C1224" s="93"/>
      <c r="D1224" s="94">
        <f t="shared" si="19"/>
        <v>1</v>
      </c>
      <c r="E1224" s="94"/>
      <c r="F1224" s="95" t="s">
        <v>1119</v>
      </c>
      <c r="G1224" s="95"/>
      <c r="H1224" s="96">
        <v>42571</v>
      </c>
      <c r="I1224" s="96"/>
      <c r="J1224" s="96">
        <v>42571</v>
      </c>
      <c r="K1224" s="96"/>
      <c r="L1224" s="82" t="s">
        <v>648</v>
      </c>
      <c r="M1224" s="82"/>
      <c r="N1224" s="97">
        <v>324</v>
      </c>
      <c r="O1224" s="97"/>
    </row>
    <row r="1225" spans="1:15" ht="45" customHeight="1" x14ac:dyDescent="0.25">
      <c r="A1225" s="9" t="s">
        <v>341</v>
      </c>
      <c r="B1225" s="93" t="s">
        <v>14</v>
      </c>
      <c r="C1225" s="93"/>
      <c r="D1225" s="94">
        <f t="shared" si="19"/>
        <v>1</v>
      </c>
      <c r="E1225" s="94"/>
      <c r="F1225" s="95" t="s">
        <v>15</v>
      </c>
      <c r="G1225" s="95"/>
      <c r="H1225" s="96">
        <v>42571</v>
      </c>
      <c r="I1225" s="96"/>
      <c r="J1225" s="96">
        <v>42571</v>
      </c>
      <c r="K1225" s="96"/>
      <c r="L1225" s="82" t="s">
        <v>648</v>
      </c>
      <c r="M1225" s="82"/>
      <c r="N1225" s="97">
        <v>2655</v>
      </c>
      <c r="O1225" s="97"/>
    </row>
    <row r="1226" spans="1:15" ht="45" customHeight="1" x14ac:dyDescent="0.25">
      <c r="A1226" s="9" t="s">
        <v>341</v>
      </c>
      <c r="B1226" s="93" t="s">
        <v>14</v>
      </c>
      <c r="C1226" s="93"/>
      <c r="D1226" s="94">
        <f t="shared" ref="D1226:D1289" si="20">C1226+1</f>
        <v>1</v>
      </c>
      <c r="E1226" s="94"/>
      <c r="F1226" s="95" t="s">
        <v>15</v>
      </c>
      <c r="G1226" s="95"/>
      <c r="H1226" s="96">
        <v>42506</v>
      </c>
      <c r="I1226" s="96"/>
      <c r="J1226" s="96">
        <v>42506</v>
      </c>
      <c r="K1226" s="96"/>
      <c r="L1226" s="82" t="s">
        <v>648</v>
      </c>
      <c r="M1226" s="82"/>
      <c r="N1226" s="97">
        <v>2547</v>
      </c>
      <c r="O1226" s="97"/>
    </row>
    <row r="1227" spans="1:15" ht="45" customHeight="1" x14ac:dyDescent="0.25">
      <c r="A1227" s="9" t="s">
        <v>341</v>
      </c>
      <c r="B1227" s="93" t="s">
        <v>14</v>
      </c>
      <c r="C1227" s="93"/>
      <c r="D1227" s="94">
        <f t="shared" si="20"/>
        <v>1</v>
      </c>
      <c r="E1227" s="94"/>
      <c r="F1227" s="95" t="s">
        <v>15</v>
      </c>
      <c r="G1227" s="95"/>
      <c r="H1227" s="96">
        <v>42548</v>
      </c>
      <c r="I1227" s="96"/>
      <c r="J1227" s="96">
        <v>42548</v>
      </c>
      <c r="K1227" s="96"/>
      <c r="L1227" s="82" t="s">
        <v>648</v>
      </c>
      <c r="M1227" s="82"/>
      <c r="N1227" s="97">
        <v>1386</v>
      </c>
      <c r="O1227" s="97"/>
    </row>
    <row r="1228" spans="1:15" ht="45" customHeight="1" x14ac:dyDescent="0.25">
      <c r="A1228" s="9" t="s">
        <v>341</v>
      </c>
      <c r="B1228" s="93" t="s">
        <v>14</v>
      </c>
      <c r="C1228" s="93"/>
      <c r="D1228" s="94">
        <f t="shared" si="20"/>
        <v>1</v>
      </c>
      <c r="E1228" s="94"/>
      <c r="F1228" s="95" t="s">
        <v>15</v>
      </c>
      <c r="G1228" s="95"/>
      <c r="H1228" s="96">
        <v>42565</v>
      </c>
      <c r="I1228" s="96"/>
      <c r="J1228" s="96">
        <v>42565</v>
      </c>
      <c r="K1228" s="96"/>
      <c r="L1228" s="82" t="s">
        <v>648</v>
      </c>
      <c r="M1228" s="82"/>
      <c r="N1228" s="97">
        <v>3080</v>
      </c>
      <c r="O1228" s="97"/>
    </row>
    <row r="1229" spans="1:15" ht="45" customHeight="1" x14ac:dyDescent="0.25">
      <c r="A1229" s="9" t="s">
        <v>341</v>
      </c>
      <c r="B1229" s="93" t="s">
        <v>14</v>
      </c>
      <c r="C1229" s="93"/>
      <c r="D1229" s="94">
        <f t="shared" si="20"/>
        <v>1</v>
      </c>
      <c r="E1229" s="94"/>
      <c r="F1229" s="95" t="s">
        <v>15</v>
      </c>
      <c r="G1229" s="95"/>
      <c r="H1229" s="96">
        <v>42576</v>
      </c>
      <c r="I1229" s="96"/>
      <c r="J1229" s="96">
        <v>42576</v>
      </c>
      <c r="K1229" s="96"/>
      <c r="L1229" s="82" t="s">
        <v>648</v>
      </c>
      <c r="M1229" s="82"/>
      <c r="N1229" s="97">
        <v>2759</v>
      </c>
      <c r="O1229" s="97"/>
    </row>
    <row r="1230" spans="1:15" ht="45" customHeight="1" x14ac:dyDescent="0.25">
      <c r="A1230" s="9" t="s">
        <v>341</v>
      </c>
      <c r="B1230" s="93" t="s">
        <v>14</v>
      </c>
      <c r="C1230" s="93"/>
      <c r="D1230" s="94">
        <f t="shared" si="20"/>
        <v>1</v>
      </c>
      <c r="E1230" s="94"/>
      <c r="F1230" s="95" t="s">
        <v>15</v>
      </c>
      <c r="G1230" s="95"/>
      <c r="H1230" s="96">
        <v>42601</v>
      </c>
      <c r="I1230" s="96"/>
      <c r="J1230" s="96">
        <v>42601</v>
      </c>
      <c r="K1230" s="96"/>
      <c r="L1230" s="82" t="s">
        <v>648</v>
      </c>
      <c r="M1230" s="82"/>
      <c r="N1230" s="97">
        <v>1386</v>
      </c>
      <c r="O1230" s="97"/>
    </row>
    <row r="1231" spans="1:15" ht="45" customHeight="1" x14ac:dyDescent="0.25">
      <c r="A1231" s="9" t="s">
        <v>341</v>
      </c>
      <c r="B1231" s="93" t="s">
        <v>1120</v>
      </c>
      <c r="C1231" s="93"/>
      <c r="D1231" s="94">
        <f t="shared" si="20"/>
        <v>1</v>
      </c>
      <c r="E1231" s="94"/>
      <c r="F1231" s="95" t="s">
        <v>1121</v>
      </c>
      <c r="G1231" s="95"/>
      <c r="H1231" s="96">
        <v>42564</v>
      </c>
      <c r="I1231" s="96"/>
      <c r="J1231" s="96">
        <v>42564</v>
      </c>
      <c r="K1231" s="96"/>
      <c r="L1231" s="82" t="s">
        <v>648</v>
      </c>
      <c r="M1231" s="82"/>
      <c r="N1231" s="97">
        <v>528</v>
      </c>
      <c r="O1231" s="97"/>
    </row>
    <row r="1232" spans="1:15" ht="45" customHeight="1" x14ac:dyDescent="0.25">
      <c r="A1232" s="9" t="s">
        <v>341</v>
      </c>
      <c r="B1232" s="93" t="s">
        <v>1120</v>
      </c>
      <c r="C1232" s="93"/>
      <c r="D1232" s="94">
        <f t="shared" si="20"/>
        <v>1</v>
      </c>
      <c r="E1232" s="94"/>
      <c r="F1232" s="95" t="s">
        <v>1121</v>
      </c>
      <c r="G1232" s="95"/>
      <c r="H1232" s="96">
        <v>42564</v>
      </c>
      <c r="I1232" s="96"/>
      <c r="J1232" s="96">
        <v>42564</v>
      </c>
      <c r="K1232" s="96"/>
      <c r="L1232" s="82" t="s">
        <v>648</v>
      </c>
      <c r="M1232" s="82"/>
      <c r="N1232" s="97">
        <v>255</v>
      </c>
      <c r="O1232" s="97"/>
    </row>
    <row r="1233" spans="1:15" ht="45" customHeight="1" x14ac:dyDescent="0.25">
      <c r="A1233" s="9" t="s">
        <v>341</v>
      </c>
      <c r="B1233" s="93" t="s">
        <v>14</v>
      </c>
      <c r="C1233" s="93"/>
      <c r="D1233" s="94">
        <f t="shared" si="20"/>
        <v>1</v>
      </c>
      <c r="E1233" s="94"/>
      <c r="F1233" s="95" t="s">
        <v>15</v>
      </c>
      <c r="G1233" s="95"/>
      <c r="H1233" s="96">
        <v>42564</v>
      </c>
      <c r="I1233" s="96"/>
      <c r="J1233" s="96">
        <v>42564</v>
      </c>
      <c r="K1233" s="96"/>
      <c r="L1233" s="82" t="s">
        <v>648</v>
      </c>
      <c r="M1233" s="82"/>
      <c r="N1233" s="97">
        <v>1432</v>
      </c>
      <c r="O1233" s="97"/>
    </row>
    <row r="1234" spans="1:15" ht="45" customHeight="1" x14ac:dyDescent="0.25">
      <c r="A1234" s="9" t="s">
        <v>341</v>
      </c>
      <c r="B1234" s="93" t="s">
        <v>1122</v>
      </c>
      <c r="C1234" s="93"/>
      <c r="D1234" s="94">
        <f t="shared" si="20"/>
        <v>1</v>
      </c>
      <c r="E1234" s="94"/>
      <c r="F1234" s="95" t="s">
        <v>347</v>
      </c>
      <c r="G1234" s="95"/>
      <c r="H1234" s="96">
        <v>42604</v>
      </c>
      <c r="I1234" s="96"/>
      <c r="J1234" s="96">
        <v>42604</v>
      </c>
      <c r="K1234" s="96"/>
      <c r="L1234" s="82" t="s">
        <v>648</v>
      </c>
      <c r="M1234" s="82"/>
      <c r="N1234" s="97">
        <v>162</v>
      </c>
      <c r="O1234" s="97"/>
    </row>
    <row r="1235" spans="1:15" ht="45" customHeight="1" x14ac:dyDescent="0.25">
      <c r="A1235" s="9" t="s">
        <v>341</v>
      </c>
      <c r="B1235" s="93" t="s">
        <v>1123</v>
      </c>
      <c r="C1235" s="93"/>
      <c r="D1235" s="94">
        <f t="shared" si="20"/>
        <v>1</v>
      </c>
      <c r="E1235" s="94"/>
      <c r="F1235" s="95" t="s">
        <v>15</v>
      </c>
      <c r="G1235" s="95"/>
      <c r="H1235" s="96">
        <v>42611</v>
      </c>
      <c r="I1235" s="96"/>
      <c r="J1235" s="96">
        <v>42615</v>
      </c>
      <c r="K1235" s="96"/>
      <c r="L1235" s="82" t="s">
        <v>648</v>
      </c>
      <c r="M1235" s="82"/>
      <c r="N1235" s="97">
        <v>180</v>
      </c>
      <c r="O1235" s="97"/>
    </row>
    <row r="1236" spans="1:15" ht="45" customHeight="1" x14ac:dyDescent="0.25">
      <c r="A1236" s="9" t="s">
        <v>341</v>
      </c>
      <c r="B1236" s="93" t="s">
        <v>14</v>
      </c>
      <c r="C1236" s="93"/>
      <c r="D1236" s="94">
        <f t="shared" si="20"/>
        <v>1</v>
      </c>
      <c r="E1236" s="94"/>
      <c r="F1236" s="95" t="s">
        <v>15</v>
      </c>
      <c r="G1236" s="95"/>
      <c r="H1236" s="96">
        <v>42605</v>
      </c>
      <c r="I1236" s="96"/>
      <c r="J1236" s="96">
        <v>42605</v>
      </c>
      <c r="K1236" s="96"/>
      <c r="L1236" s="82" t="s">
        <v>648</v>
      </c>
      <c r="M1236" s="82"/>
      <c r="N1236" s="97">
        <v>1881</v>
      </c>
      <c r="O1236" s="97"/>
    </row>
    <row r="1237" spans="1:15" ht="45" customHeight="1" x14ac:dyDescent="0.25">
      <c r="A1237" s="9" t="s">
        <v>341</v>
      </c>
      <c r="B1237" s="93" t="s">
        <v>14</v>
      </c>
      <c r="C1237" s="93"/>
      <c r="D1237" s="94">
        <f t="shared" si="20"/>
        <v>1</v>
      </c>
      <c r="E1237" s="94"/>
      <c r="F1237" s="95" t="s">
        <v>15</v>
      </c>
      <c r="G1237" s="95"/>
      <c r="H1237" s="96">
        <v>42592</v>
      </c>
      <c r="I1237" s="96"/>
      <c r="J1237" s="96">
        <v>42592</v>
      </c>
      <c r="K1237" s="96"/>
      <c r="L1237" s="82" t="s">
        <v>648</v>
      </c>
      <c r="M1237" s="82"/>
      <c r="N1237" s="97">
        <v>1185</v>
      </c>
      <c r="O1237" s="97"/>
    </row>
    <row r="1238" spans="1:15" ht="45" customHeight="1" x14ac:dyDescent="0.25">
      <c r="A1238" s="9" t="s">
        <v>341</v>
      </c>
      <c r="B1238" s="93" t="s">
        <v>14</v>
      </c>
      <c r="C1238" s="93"/>
      <c r="D1238" s="94">
        <f t="shared" si="20"/>
        <v>1</v>
      </c>
      <c r="E1238" s="94"/>
      <c r="F1238" s="95" t="s">
        <v>15</v>
      </c>
      <c r="G1238" s="95"/>
      <c r="H1238" s="96">
        <v>42638</v>
      </c>
      <c r="I1238" s="96"/>
      <c r="J1238" s="96">
        <v>42638</v>
      </c>
      <c r="K1238" s="96"/>
      <c r="L1238" s="82" t="s">
        <v>648</v>
      </c>
      <c r="M1238" s="82"/>
      <c r="N1238" s="97">
        <v>1075</v>
      </c>
      <c r="O1238" s="97"/>
    </row>
    <row r="1239" spans="1:15" ht="45" customHeight="1" x14ac:dyDescent="0.25">
      <c r="A1239" s="9" t="s">
        <v>341</v>
      </c>
      <c r="B1239" s="93" t="s">
        <v>14</v>
      </c>
      <c r="C1239" s="93"/>
      <c r="D1239" s="94">
        <f t="shared" si="20"/>
        <v>1</v>
      </c>
      <c r="E1239" s="94"/>
      <c r="F1239" s="95" t="s">
        <v>15</v>
      </c>
      <c r="G1239" s="95"/>
      <c r="H1239" s="96">
        <v>42640</v>
      </c>
      <c r="I1239" s="96"/>
      <c r="J1239" s="96">
        <v>42640</v>
      </c>
      <c r="K1239" s="96"/>
      <c r="L1239" s="82" t="s">
        <v>648</v>
      </c>
      <c r="M1239" s="82"/>
      <c r="N1239" s="97">
        <v>859</v>
      </c>
      <c r="O1239" s="97"/>
    </row>
    <row r="1240" spans="1:15" ht="45" customHeight="1" x14ac:dyDescent="0.25">
      <c r="A1240" s="9" t="s">
        <v>341</v>
      </c>
      <c r="B1240" s="93" t="s">
        <v>1124</v>
      </c>
      <c r="C1240" s="93"/>
      <c r="D1240" s="94">
        <f t="shared" si="20"/>
        <v>1</v>
      </c>
      <c r="E1240" s="94"/>
      <c r="F1240" s="95" t="s">
        <v>1125</v>
      </c>
      <c r="G1240" s="95"/>
      <c r="H1240" s="96">
        <v>42634</v>
      </c>
      <c r="I1240" s="96"/>
      <c r="J1240" s="96">
        <v>42634</v>
      </c>
      <c r="K1240" s="96"/>
      <c r="L1240" s="82" t="s">
        <v>648</v>
      </c>
      <c r="M1240" s="82"/>
      <c r="N1240" s="97">
        <v>162</v>
      </c>
      <c r="O1240" s="97"/>
    </row>
    <row r="1241" spans="1:15" ht="45" customHeight="1" x14ac:dyDescent="0.25">
      <c r="A1241" s="9" t="s">
        <v>341</v>
      </c>
      <c r="B1241" s="93" t="s">
        <v>14</v>
      </c>
      <c r="C1241" s="93"/>
      <c r="D1241" s="94">
        <f t="shared" si="20"/>
        <v>1</v>
      </c>
      <c r="E1241" s="94"/>
      <c r="F1241" s="95" t="s">
        <v>15</v>
      </c>
      <c r="G1241" s="95"/>
      <c r="H1241" s="96">
        <v>42634</v>
      </c>
      <c r="I1241" s="96"/>
      <c r="J1241" s="96">
        <v>42634</v>
      </c>
      <c r="K1241" s="96"/>
      <c r="L1241" s="82" t="s">
        <v>648</v>
      </c>
      <c r="M1241" s="82"/>
      <c r="N1241" s="97">
        <v>1314</v>
      </c>
      <c r="O1241" s="97"/>
    </row>
    <row r="1242" spans="1:15" ht="45" customHeight="1" x14ac:dyDescent="0.25">
      <c r="A1242" s="9" t="s">
        <v>341</v>
      </c>
      <c r="B1242" s="93" t="s">
        <v>14</v>
      </c>
      <c r="C1242" s="93"/>
      <c r="D1242" s="94">
        <f t="shared" si="20"/>
        <v>1</v>
      </c>
      <c r="E1242" s="94"/>
      <c r="F1242" s="95" t="s">
        <v>15</v>
      </c>
      <c r="G1242" s="95"/>
      <c r="H1242" s="96">
        <v>42649</v>
      </c>
      <c r="I1242" s="96"/>
      <c r="J1242" s="96">
        <v>42649</v>
      </c>
      <c r="K1242" s="96"/>
      <c r="L1242" s="82" t="s">
        <v>648</v>
      </c>
      <c r="M1242" s="82"/>
      <c r="N1242" s="97">
        <v>3024</v>
      </c>
      <c r="O1242" s="97"/>
    </row>
    <row r="1243" spans="1:15" ht="45" customHeight="1" x14ac:dyDescent="0.25">
      <c r="A1243" s="9" t="s">
        <v>341</v>
      </c>
      <c r="B1243" s="93" t="s">
        <v>14</v>
      </c>
      <c r="C1243" s="93"/>
      <c r="D1243" s="94">
        <f t="shared" si="20"/>
        <v>1</v>
      </c>
      <c r="E1243" s="94"/>
      <c r="F1243" s="95" t="s">
        <v>15</v>
      </c>
      <c r="G1243" s="95"/>
      <c r="H1243" s="96">
        <v>42622</v>
      </c>
      <c r="I1243" s="96"/>
      <c r="J1243" s="96">
        <v>42622</v>
      </c>
      <c r="K1243" s="96"/>
      <c r="L1243" s="82" t="s">
        <v>648</v>
      </c>
      <c r="M1243" s="82"/>
      <c r="N1243" s="97">
        <v>828</v>
      </c>
      <c r="O1243" s="97"/>
    </row>
    <row r="1244" spans="1:15" ht="45" customHeight="1" x14ac:dyDescent="0.25">
      <c r="A1244" s="9" t="s">
        <v>341</v>
      </c>
      <c r="B1244" s="93" t="s">
        <v>1126</v>
      </c>
      <c r="C1244" s="93"/>
      <c r="D1244" s="94">
        <f t="shared" si="20"/>
        <v>1</v>
      </c>
      <c r="E1244" s="94"/>
      <c r="F1244" s="95" t="s">
        <v>12</v>
      </c>
      <c r="G1244" s="95"/>
      <c r="H1244" s="96">
        <v>42641</v>
      </c>
      <c r="I1244" s="96"/>
      <c r="J1244" s="96">
        <v>42643</v>
      </c>
      <c r="K1244" s="96"/>
      <c r="L1244" s="82" t="s">
        <v>648</v>
      </c>
      <c r="M1244" s="82"/>
      <c r="N1244" s="97">
        <v>1676</v>
      </c>
      <c r="O1244" s="97"/>
    </row>
    <row r="1245" spans="1:15" ht="45" customHeight="1" x14ac:dyDescent="0.25">
      <c r="A1245" s="9" t="s">
        <v>341</v>
      </c>
      <c r="B1245" s="93" t="s">
        <v>14</v>
      </c>
      <c r="C1245" s="93"/>
      <c r="D1245" s="94">
        <f t="shared" si="20"/>
        <v>1</v>
      </c>
      <c r="E1245" s="94"/>
      <c r="F1245" s="95" t="s">
        <v>15</v>
      </c>
      <c r="G1245" s="95"/>
      <c r="H1245" s="96">
        <v>42688</v>
      </c>
      <c r="I1245" s="96"/>
      <c r="J1245" s="96">
        <v>42688</v>
      </c>
      <c r="K1245" s="96"/>
      <c r="L1245" s="82" t="s">
        <v>648</v>
      </c>
      <c r="M1245" s="82"/>
      <c r="N1245" s="97">
        <v>4059</v>
      </c>
      <c r="O1245" s="97"/>
    </row>
    <row r="1246" spans="1:15" ht="45" customHeight="1" x14ac:dyDescent="0.25">
      <c r="A1246" s="9" t="s">
        <v>341</v>
      </c>
      <c r="B1246" s="93" t="s">
        <v>1127</v>
      </c>
      <c r="C1246" s="93"/>
      <c r="D1246" s="94">
        <f t="shared" si="20"/>
        <v>1</v>
      </c>
      <c r="E1246" s="94"/>
      <c r="F1246" s="95" t="s">
        <v>15</v>
      </c>
      <c r="G1246" s="95"/>
      <c r="H1246" s="96">
        <v>42660</v>
      </c>
      <c r="I1246" s="96"/>
      <c r="J1246" s="96">
        <v>42663</v>
      </c>
      <c r="K1246" s="96"/>
      <c r="L1246" s="82" t="s">
        <v>648</v>
      </c>
      <c r="M1246" s="82"/>
      <c r="N1246" s="97">
        <v>171</v>
      </c>
      <c r="O1246" s="97"/>
    </row>
    <row r="1247" spans="1:15" ht="45" customHeight="1" x14ac:dyDescent="0.25">
      <c r="A1247" s="9" t="s">
        <v>341</v>
      </c>
      <c r="B1247" s="93" t="s">
        <v>14</v>
      </c>
      <c r="C1247" s="93"/>
      <c r="D1247" s="94">
        <f t="shared" si="20"/>
        <v>1</v>
      </c>
      <c r="E1247" s="94"/>
      <c r="F1247" s="95" t="s">
        <v>15</v>
      </c>
      <c r="G1247" s="95"/>
      <c r="H1247" s="96">
        <v>42660</v>
      </c>
      <c r="I1247" s="96"/>
      <c r="J1247" s="96">
        <v>42663</v>
      </c>
      <c r="K1247" s="96"/>
      <c r="L1247" s="82" t="s">
        <v>648</v>
      </c>
      <c r="M1247" s="82"/>
      <c r="N1247" s="97">
        <v>2754</v>
      </c>
      <c r="O1247" s="97"/>
    </row>
    <row r="1248" spans="1:15" ht="45" customHeight="1" x14ac:dyDescent="0.25">
      <c r="A1248" s="9" t="s">
        <v>341</v>
      </c>
      <c r="B1248" s="93" t="s">
        <v>1128</v>
      </c>
      <c r="C1248" s="93"/>
      <c r="D1248" s="94">
        <f t="shared" si="20"/>
        <v>1</v>
      </c>
      <c r="E1248" s="94"/>
      <c r="F1248" s="95" t="s">
        <v>1125</v>
      </c>
      <c r="G1248" s="95"/>
      <c r="H1248" s="96">
        <v>42651</v>
      </c>
      <c r="I1248" s="96"/>
      <c r="J1248" s="96">
        <v>42651</v>
      </c>
      <c r="K1248" s="96"/>
      <c r="L1248" s="82" t="s">
        <v>648</v>
      </c>
      <c r="M1248" s="82"/>
      <c r="N1248" s="97">
        <v>682.3</v>
      </c>
      <c r="O1248" s="97"/>
    </row>
    <row r="1249" spans="1:15" ht="45" customHeight="1" x14ac:dyDescent="0.25">
      <c r="A1249" s="9" t="s">
        <v>341</v>
      </c>
      <c r="B1249" s="93" t="s">
        <v>1129</v>
      </c>
      <c r="C1249" s="93"/>
      <c r="D1249" s="94">
        <f t="shared" si="20"/>
        <v>1</v>
      </c>
      <c r="E1249" s="94"/>
      <c r="F1249" s="95" t="s">
        <v>1125</v>
      </c>
      <c r="G1249" s="95"/>
      <c r="H1249" s="96">
        <v>42661</v>
      </c>
      <c r="I1249" s="96"/>
      <c r="J1249" s="96">
        <v>42661</v>
      </c>
      <c r="K1249" s="96"/>
      <c r="L1249" s="82" t="s">
        <v>648</v>
      </c>
      <c r="M1249" s="82"/>
      <c r="N1249" s="97">
        <v>162</v>
      </c>
      <c r="O1249" s="97"/>
    </row>
    <row r="1250" spans="1:15" ht="45" customHeight="1" x14ac:dyDescent="0.25">
      <c r="A1250" s="9" t="s">
        <v>341</v>
      </c>
      <c r="B1250" s="93" t="s">
        <v>14</v>
      </c>
      <c r="C1250" s="93"/>
      <c r="D1250" s="94">
        <f t="shared" si="20"/>
        <v>1</v>
      </c>
      <c r="E1250" s="94"/>
      <c r="F1250" s="95" t="s">
        <v>15</v>
      </c>
      <c r="G1250" s="95"/>
      <c r="H1250" s="96">
        <v>42661</v>
      </c>
      <c r="I1250" s="96"/>
      <c r="J1250" s="96">
        <v>42661</v>
      </c>
      <c r="K1250" s="96"/>
      <c r="L1250" s="82" t="s">
        <v>648</v>
      </c>
      <c r="M1250" s="82"/>
      <c r="N1250" s="97">
        <v>675</v>
      </c>
      <c r="O1250" s="97"/>
    </row>
    <row r="1251" spans="1:15" ht="45" customHeight="1" x14ac:dyDescent="0.25">
      <c r="A1251" s="9" t="s">
        <v>341</v>
      </c>
      <c r="B1251" s="93" t="s">
        <v>14</v>
      </c>
      <c r="C1251" s="93"/>
      <c r="D1251" s="94">
        <f t="shared" si="20"/>
        <v>1</v>
      </c>
      <c r="E1251" s="94"/>
      <c r="F1251" s="95" t="s">
        <v>15</v>
      </c>
      <c r="G1251" s="95"/>
      <c r="H1251" s="96">
        <v>42674</v>
      </c>
      <c r="I1251" s="96"/>
      <c r="J1251" s="96">
        <v>42674</v>
      </c>
      <c r="K1251" s="96"/>
      <c r="L1251" s="82" t="s">
        <v>648</v>
      </c>
      <c r="M1251" s="82"/>
      <c r="N1251" s="97">
        <v>1748</v>
      </c>
      <c r="O1251" s="97"/>
    </row>
    <row r="1252" spans="1:15" ht="45" customHeight="1" x14ac:dyDescent="0.25">
      <c r="A1252" s="9" t="s">
        <v>341</v>
      </c>
      <c r="B1252" s="93" t="s">
        <v>14</v>
      </c>
      <c r="C1252" s="93"/>
      <c r="D1252" s="94">
        <f t="shared" si="20"/>
        <v>1</v>
      </c>
      <c r="E1252" s="94"/>
      <c r="F1252" s="95" t="s">
        <v>15</v>
      </c>
      <c r="G1252" s="95"/>
      <c r="H1252" s="96">
        <v>42706</v>
      </c>
      <c r="I1252" s="96"/>
      <c r="J1252" s="96">
        <v>42706</v>
      </c>
      <c r="K1252" s="96"/>
      <c r="L1252" s="82" t="s">
        <v>648</v>
      </c>
      <c r="M1252" s="82"/>
      <c r="N1252" s="97">
        <v>1737</v>
      </c>
      <c r="O1252" s="97"/>
    </row>
    <row r="1253" spans="1:15" ht="45" customHeight="1" x14ac:dyDescent="0.25">
      <c r="A1253" s="9" t="s">
        <v>371</v>
      </c>
      <c r="B1253" s="93" t="s">
        <v>1130</v>
      </c>
      <c r="C1253" s="93"/>
      <c r="D1253" s="94">
        <f t="shared" si="20"/>
        <v>1</v>
      </c>
      <c r="E1253" s="94"/>
      <c r="F1253" s="95" t="s">
        <v>1131</v>
      </c>
      <c r="G1253" s="95"/>
      <c r="H1253" s="96">
        <v>42416</v>
      </c>
      <c r="I1253" s="96"/>
      <c r="J1253" s="96">
        <v>42419</v>
      </c>
      <c r="K1253" s="96"/>
      <c r="L1253" s="82" t="s">
        <v>648</v>
      </c>
      <c r="M1253" s="82"/>
      <c r="N1253" s="97">
        <v>1975.02</v>
      </c>
      <c r="O1253" s="97"/>
    </row>
    <row r="1254" spans="1:15" ht="45" customHeight="1" x14ac:dyDescent="0.25">
      <c r="A1254" s="9" t="s">
        <v>371</v>
      </c>
      <c r="B1254" s="93" t="s">
        <v>1130</v>
      </c>
      <c r="C1254" s="93"/>
      <c r="D1254" s="94">
        <f t="shared" si="20"/>
        <v>1</v>
      </c>
      <c r="E1254" s="94"/>
      <c r="F1254" s="95" t="s">
        <v>1131</v>
      </c>
      <c r="G1254" s="95"/>
      <c r="H1254" s="96">
        <v>42416</v>
      </c>
      <c r="I1254" s="96"/>
      <c r="J1254" s="96">
        <v>42419</v>
      </c>
      <c r="K1254" s="96"/>
      <c r="L1254" s="82" t="s">
        <v>648</v>
      </c>
      <c r="M1254" s="82"/>
      <c r="N1254" s="97">
        <v>785</v>
      </c>
      <c r="O1254" s="97"/>
    </row>
    <row r="1255" spans="1:15" ht="45" customHeight="1" x14ac:dyDescent="0.25">
      <c r="A1255" s="9" t="s">
        <v>371</v>
      </c>
      <c r="B1255" s="93" t="s">
        <v>1132</v>
      </c>
      <c r="C1255" s="93"/>
      <c r="D1255" s="94">
        <f t="shared" si="20"/>
        <v>1</v>
      </c>
      <c r="E1255" s="94"/>
      <c r="F1255" s="95" t="s">
        <v>12</v>
      </c>
      <c r="G1255" s="95"/>
      <c r="H1255" s="96">
        <v>42485</v>
      </c>
      <c r="I1255" s="96"/>
      <c r="J1255" s="96">
        <v>42485</v>
      </c>
      <c r="K1255" s="96"/>
      <c r="L1255" s="82" t="s">
        <v>648</v>
      </c>
      <c r="M1255" s="82"/>
      <c r="N1255" s="97">
        <v>1075</v>
      </c>
      <c r="O1255" s="97"/>
    </row>
    <row r="1256" spans="1:15" ht="45" customHeight="1" x14ac:dyDescent="0.25">
      <c r="A1256" s="9" t="s">
        <v>371</v>
      </c>
      <c r="B1256" s="93" t="s">
        <v>1133</v>
      </c>
      <c r="C1256" s="93"/>
      <c r="D1256" s="94">
        <f t="shared" si="20"/>
        <v>1</v>
      </c>
      <c r="E1256" s="94"/>
      <c r="F1256" s="95" t="s">
        <v>12</v>
      </c>
      <c r="G1256" s="95"/>
      <c r="H1256" s="96">
        <v>42485</v>
      </c>
      <c r="I1256" s="96"/>
      <c r="J1256" s="96">
        <v>42486</v>
      </c>
      <c r="K1256" s="96"/>
      <c r="L1256" s="82" t="s">
        <v>648</v>
      </c>
      <c r="M1256" s="82"/>
      <c r="N1256" s="97">
        <v>2599</v>
      </c>
      <c r="O1256" s="97"/>
    </row>
    <row r="1257" spans="1:15" ht="45" customHeight="1" x14ac:dyDescent="0.25">
      <c r="A1257" s="9" t="s">
        <v>371</v>
      </c>
      <c r="B1257" s="93" t="s">
        <v>1134</v>
      </c>
      <c r="C1257" s="93"/>
      <c r="D1257" s="94">
        <f t="shared" si="20"/>
        <v>1</v>
      </c>
      <c r="E1257" s="94"/>
      <c r="F1257" s="95" t="s">
        <v>1135</v>
      </c>
      <c r="G1257" s="95"/>
      <c r="H1257" s="96">
        <v>42601</v>
      </c>
      <c r="I1257" s="96"/>
      <c r="J1257" s="96">
        <v>42605</v>
      </c>
      <c r="K1257" s="96"/>
      <c r="L1257" s="82" t="s">
        <v>648</v>
      </c>
      <c r="M1257" s="82"/>
      <c r="N1257" s="97">
        <v>1657.3</v>
      </c>
      <c r="O1257" s="97"/>
    </row>
    <row r="1258" spans="1:15" ht="45" customHeight="1" x14ac:dyDescent="0.25">
      <c r="A1258" s="9" t="s">
        <v>371</v>
      </c>
      <c r="B1258" s="93" t="s">
        <v>1134</v>
      </c>
      <c r="C1258" s="93"/>
      <c r="D1258" s="94">
        <f t="shared" si="20"/>
        <v>1</v>
      </c>
      <c r="E1258" s="94"/>
      <c r="F1258" s="95" t="s">
        <v>1135</v>
      </c>
      <c r="G1258" s="95"/>
      <c r="H1258" s="96">
        <v>42601</v>
      </c>
      <c r="I1258" s="96"/>
      <c r="J1258" s="96">
        <v>42605</v>
      </c>
      <c r="K1258" s="96"/>
      <c r="L1258" s="82" t="s">
        <v>648</v>
      </c>
      <c r="M1258" s="82"/>
      <c r="N1258" s="97">
        <v>3068.78</v>
      </c>
      <c r="O1258" s="97"/>
    </row>
    <row r="1259" spans="1:15" ht="45" customHeight="1" x14ac:dyDescent="0.25">
      <c r="A1259" s="9" t="s">
        <v>371</v>
      </c>
      <c r="B1259" s="93" t="s">
        <v>1136</v>
      </c>
      <c r="C1259" s="93"/>
      <c r="D1259" s="94">
        <f t="shared" si="20"/>
        <v>1</v>
      </c>
      <c r="E1259" s="94"/>
      <c r="F1259" s="95" t="s">
        <v>12</v>
      </c>
      <c r="G1259" s="95"/>
      <c r="H1259" s="96">
        <v>42624</v>
      </c>
      <c r="I1259" s="96"/>
      <c r="J1259" s="96">
        <v>42624</v>
      </c>
      <c r="K1259" s="96"/>
      <c r="L1259" s="82" t="s">
        <v>648</v>
      </c>
      <c r="M1259" s="82"/>
      <c r="N1259" s="97">
        <v>690</v>
      </c>
      <c r="O1259" s="97"/>
    </row>
    <row r="1260" spans="1:15" ht="45" customHeight="1" x14ac:dyDescent="0.25">
      <c r="A1260" s="9" t="s">
        <v>371</v>
      </c>
      <c r="B1260" s="93" t="s">
        <v>1136</v>
      </c>
      <c r="C1260" s="93"/>
      <c r="D1260" s="94">
        <f t="shared" si="20"/>
        <v>1</v>
      </c>
      <c r="E1260" s="94"/>
      <c r="F1260" s="95" t="s">
        <v>12</v>
      </c>
      <c r="G1260" s="95"/>
      <c r="H1260" s="96">
        <v>42625</v>
      </c>
      <c r="I1260" s="96"/>
      <c r="J1260" s="96">
        <v>42624</v>
      </c>
      <c r="K1260" s="96"/>
      <c r="L1260" s="82" t="s">
        <v>648</v>
      </c>
      <c r="M1260" s="82"/>
      <c r="N1260" s="97">
        <v>574</v>
      </c>
      <c r="O1260" s="97"/>
    </row>
    <row r="1261" spans="1:15" ht="45" customHeight="1" x14ac:dyDescent="0.25">
      <c r="A1261" s="9" t="s">
        <v>371</v>
      </c>
      <c r="B1261" s="93" t="s">
        <v>1137</v>
      </c>
      <c r="C1261" s="93"/>
      <c r="D1261" s="94">
        <f t="shared" si="20"/>
        <v>1</v>
      </c>
      <c r="E1261" s="94"/>
      <c r="F1261" s="95" t="s">
        <v>12</v>
      </c>
      <c r="G1261" s="95"/>
      <c r="H1261" s="96">
        <v>42624</v>
      </c>
      <c r="I1261" s="96"/>
      <c r="J1261" s="96">
        <v>42625</v>
      </c>
      <c r="K1261" s="96"/>
      <c r="L1261" s="82" t="s">
        <v>648</v>
      </c>
      <c r="M1261" s="82"/>
      <c r="N1261" s="97">
        <v>6044</v>
      </c>
      <c r="O1261" s="97"/>
    </row>
    <row r="1262" spans="1:15" ht="45" customHeight="1" x14ac:dyDescent="0.25">
      <c r="A1262" s="9" t="s">
        <v>371</v>
      </c>
      <c r="B1262" s="93" t="e">
        <f>+#REF!</f>
        <v>#REF!</v>
      </c>
      <c r="C1262" s="93"/>
      <c r="D1262" s="94">
        <f t="shared" si="20"/>
        <v>1</v>
      </c>
      <c r="E1262" s="94"/>
      <c r="F1262" s="95" t="s">
        <v>12</v>
      </c>
      <c r="G1262" s="95"/>
      <c r="H1262" s="96">
        <v>42670</v>
      </c>
      <c r="I1262" s="96"/>
      <c r="J1262" s="96">
        <v>42674</v>
      </c>
      <c r="K1262" s="96"/>
      <c r="L1262" s="82" t="s">
        <v>648</v>
      </c>
      <c r="M1262" s="82"/>
      <c r="N1262" s="97">
        <v>3371</v>
      </c>
      <c r="O1262" s="97"/>
    </row>
    <row r="1263" spans="1:15" ht="45" customHeight="1" x14ac:dyDescent="0.25">
      <c r="A1263" s="9" t="s">
        <v>371</v>
      </c>
      <c r="B1263" s="93" t="s">
        <v>1138</v>
      </c>
      <c r="C1263" s="93"/>
      <c r="D1263" s="94">
        <f t="shared" si="20"/>
        <v>1</v>
      </c>
      <c r="E1263" s="94"/>
      <c r="F1263" s="95" t="s">
        <v>15</v>
      </c>
      <c r="G1263" s="95"/>
      <c r="H1263" s="96">
        <v>42684</v>
      </c>
      <c r="I1263" s="96"/>
      <c r="J1263" s="96">
        <v>42684</v>
      </c>
      <c r="K1263" s="96"/>
      <c r="L1263" s="82" t="s">
        <v>648</v>
      </c>
      <c r="M1263" s="82"/>
      <c r="N1263" s="97">
        <v>500.01</v>
      </c>
      <c r="O1263" s="97"/>
    </row>
    <row r="1264" spans="1:15" ht="45" customHeight="1" x14ac:dyDescent="0.25">
      <c r="A1264" s="9" t="s">
        <v>371</v>
      </c>
      <c r="B1264" s="93" t="s">
        <v>1139</v>
      </c>
      <c r="C1264" s="93"/>
      <c r="D1264" s="94">
        <f t="shared" si="20"/>
        <v>1</v>
      </c>
      <c r="E1264" s="94"/>
      <c r="F1264" s="95" t="s">
        <v>12</v>
      </c>
      <c r="G1264" s="95"/>
      <c r="H1264" s="96">
        <v>42670</v>
      </c>
      <c r="I1264" s="96"/>
      <c r="J1264" s="96">
        <v>42671</v>
      </c>
      <c r="K1264" s="96"/>
      <c r="L1264" s="82" t="s">
        <v>648</v>
      </c>
      <c r="M1264" s="82"/>
      <c r="N1264" s="97">
        <v>575</v>
      </c>
      <c r="O1264" s="97"/>
    </row>
    <row r="1265" spans="1:15" ht="45" customHeight="1" x14ac:dyDescent="0.25">
      <c r="A1265" s="9" t="s">
        <v>378</v>
      </c>
      <c r="B1265" s="93" t="s">
        <v>1140</v>
      </c>
      <c r="C1265" s="93"/>
      <c r="D1265" s="94">
        <f t="shared" si="20"/>
        <v>1</v>
      </c>
      <c r="E1265" s="94"/>
      <c r="F1265" s="95" t="s">
        <v>12</v>
      </c>
      <c r="G1265" s="95"/>
      <c r="H1265" s="96">
        <v>42418</v>
      </c>
      <c r="I1265" s="96"/>
      <c r="J1265" s="96">
        <v>42418</v>
      </c>
      <c r="K1265" s="96"/>
      <c r="L1265" s="82" t="s">
        <v>648</v>
      </c>
      <c r="M1265" s="82"/>
      <c r="N1265" s="97">
        <v>3548</v>
      </c>
      <c r="O1265" s="97"/>
    </row>
    <row r="1266" spans="1:15" ht="45" customHeight="1" x14ac:dyDescent="0.25">
      <c r="A1266" s="9" t="s">
        <v>378</v>
      </c>
      <c r="B1266" s="93" t="s">
        <v>1141</v>
      </c>
      <c r="C1266" s="93"/>
      <c r="D1266" s="94">
        <f t="shared" si="20"/>
        <v>1</v>
      </c>
      <c r="E1266" s="94"/>
      <c r="F1266" s="95" t="s">
        <v>29</v>
      </c>
      <c r="G1266" s="95"/>
      <c r="H1266" s="96">
        <v>42398</v>
      </c>
      <c r="I1266" s="96"/>
      <c r="J1266" s="96">
        <v>42398</v>
      </c>
      <c r="K1266" s="96"/>
      <c r="L1266" s="82" t="s">
        <v>648</v>
      </c>
      <c r="M1266" s="82"/>
      <c r="N1266" s="97">
        <v>688</v>
      </c>
      <c r="O1266" s="97"/>
    </row>
    <row r="1267" spans="1:15" ht="45" customHeight="1" x14ac:dyDescent="0.25">
      <c r="A1267" s="9" t="s">
        <v>378</v>
      </c>
      <c r="B1267" s="93" t="s">
        <v>1141</v>
      </c>
      <c r="C1267" s="93"/>
      <c r="D1267" s="94">
        <f t="shared" si="20"/>
        <v>1</v>
      </c>
      <c r="E1267" s="94"/>
      <c r="F1267" s="95" t="s">
        <v>29</v>
      </c>
      <c r="G1267" s="95"/>
      <c r="H1267" s="96">
        <v>42394</v>
      </c>
      <c r="I1267" s="96"/>
      <c r="J1267" s="96">
        <v>42398</v>
      </c>
      <c r="K1267" s="96"/>
      <c r="L1267" s="82" t="s">
        <v>648</v>
      </c>
      <c r="M1267" s="82"/>
      <c r="N1267" s="97">
        <v>400</v>
      </c>
      <c r="O1267" s="97"/>
    </row>
    <row r="1268" spans="1:15" ht="45" customHeight="1" x14ac:dyDescent="0.25">
      <c r="A1268" s="9" t="s">
        <v>378</v>
      </c>
      <c r="B1268" s="93" t="s">
        <v>746</v>
      </c>
      <c r="C1268" s="93"/>
      <c r="D1268" s="94">
        <f t="shared" si="20"/>
        <v>1</v>
      </c>
      <c r="E1268" s="94"/>
      <c r="F1268" s="95" t="s">
        <v>12</v>
      </c>
      <c r="G1268" s="95"/>
      <c r="H1268" s="96">
        <v>42389</v>
      </c>
      <c r="I1268" s="96"/>
      <c r="J1268" s="96">
        <v>42389</v>
      </c>
      <c r="K1268" s="96"/>
      <c r="L1268" s="82" t="s">
        <v>648</v>
      </c>
      <c r="M1268" s="82"/>
      <c r="N1268" s="97">
        <v>5181</v>
      </c>
      <c r="O1268" s="97"/>
    </row>
    <row r="1269" spans="1:15" ht="45" customHeight="1" x14ac:dyDescent="0.25">
      <c r="A1269" s="9" t="s">
        <v>378</v>
      </c>
      <c r="B1269" s="93" t="s">
        <v>465</v>
      </c>
      <c r="C1269" s="93"/>
      <c r="D1269" s="94">
        <f t="shared" si="20"/>
        <v>1</v>
      </c>
      <c r="E1269" s="94"/>
      <c r="F1269" s="95" t="s">
        <v>29</v>
      </c>
      <c r="G1269" s="95"/>
      <c r="H1269" s="96">
        <v>42394</v>
      </c>
      <c r="I1269" s="96"/>
      <c r="J1269" s="96">
        <v>42394</v>
      </c>
      <c r="K1269" s="96"/>
      <c r="L1269" s="82" t="s">
        <v>648</v>
      </c>
      <c r="M1269" s="82"/>
      <c r="N1269" s="97">
        <v>456</v>
      </c>
      <c r="O1269" s="97"/>
    </row>
    <row r="1270" spans="1:15" ht="45" customHeight="1" x14ac:dyDescent="0.25">
      <c r="A1270" s="9" t="s">
        <v>378</v>
      </c>
      <c r="B1270" s="93" t="s">
        <v>1142</v>
      </c>
      <c r="C1270" s="93"/>
      <c r="D1270" s="94">
        <f t="shared" si="20"/>
        <v>1</v>
      </c>
      <c r="E1270" s="94"/>
      <c r="F1270" s="95" t="s">
        <v>29</v>
      </c>
      <c r="G1270" s="95"/>
      <c r="H1270" s="96">
        <v>42030</v>
      </c>
      <c r="I1270" s="96"/>
      <c r="J1270" s="96">
        <v>42030</v>
      </c>
      <c r="K1270" s="96"/>
      <c r="L1270" s="82" t="s">
        <v>648</v>
      </c>
      <c r="M1270" s="82"/>
      <c r="N1270" s="97">
        <v>688</v>
      </c>
      <c r="O1270" s="97"/>
    </row>
    <row r="1271" spans="1:15" ht="45" customHeight="1" x14ac:dyDescent="0.25">
      <c r="A1271" s="9" t="s">
        <v>378</v>
      </c>
      <c r="B1271" s="93" t="s">
        <v>465</v>
      </c>
      <c r="C1271" s="93"/>
      <c r="D1271" s="94">
        <f t="shared" si="20"/>
        <v>1</v>
      </c>
      <c r="E1271" s="94"/>
      <c r="F1271" s="95" t="s">
        <v>29</v>
      </c>
      <c r="G1271" s="95"/>
      <c r="H1271" s="96">
        <v>42394</v>
      </c>
      <c r="I1271" s="96"/>
      <c r="J1271" s="96">
        <v>42394</v>
      </c>
      <c r="K1271" s="96"/>
      <c r="L1271" s="82" t="s">
        <v>648</v>
      </c>
      <c r="M1271" s="82"/>
      <c r="N1271" s="97">
        <v>109.99</v>
      </c>
      <c r="O1271" s="97"/>
    </row>
    <row r="1272" spans="1:15" ht="45" customHeight="1" x14ac:dyDescent="0.25">
      <c r="A1272" s="9" t="s">
        <v>378</v>
      </c>
      <c r="B1272" s="93" t="s">
        <v>1142</v>
      </c>
      <c r="C1272" s="93"/>
      <c r="D1272" s="94">
        <f t="shared" si="20"/>
        <v>1</v>
      </c>
      <c r="E1272" s="94"/>
      <c r="F1272" s="95" t="s">
        <v>29</v>
      </c>
      <c r="G1272" s="95"/>
      <c r="H1272" s="96">
        <v>42030</v>
      </c>
      <c r="I1272" s="96"/>
      <c r="J1272" s="96">
        <v>42030</v>
      </c>
      <c r="K1272" s="96"/>
      <c r="L1272" s="82" t="s">
        <v>648</v>
      </c>
      <c r="M1272" s="82"/>
      <c r="N1272" s="97">
        <v>440</v>
      </c>
      <c r="O1272" s="97"/>
    </row>
    <row r="1273" spans="1:15" ht="45" customHeight="1" x14ac:dyDescent="0.25">
      <c r="A1273" s="9" t="s">
        <v>378</v>
      </c>
      <c r="B1273" s="93" t="s">
        <v>14</v>
      </c>
      <c r="C1273" s="93"/>
      <c r="D1273" s="94">
        <f t="shared" si="20"/>
        <v>1</v>
      </c>
      <c r="E1273" s="94"/>
      <c r="F1273" s="95" t="s">
        <v>15</v>
      </c>
      <c r="G1273" s="95"/>
      <c r="H1273" s="96">
        <v>42030</v>
      </c>
      <c r="I1273" s="96"/>
      <c r="J1273" s="96">
        <v>42030</v>
      </c>
      <c r="K1273" s="96"/>
      <c r="L1273" s="82" t="s">
        <v>648</v>
      </c>
      <c r="M1273" s="82"/>
      <c r="N1273" s="97">
        <v>88</v>
      </c>
      <c r="O1273" s="97"/>
    </row>
    <row r="1274" spans="1:15" ht="45" customHeight="1" x14ac:dyDescent="0.25">
      <c r="A1274" s="9" t="s">
        <v>378</v>
      </c>
      <c r="B1274" s="93" t="s">
        <v>1143</v>
      </c>
      <c r="C1274" s="93"/>
      <c r="D1274" s="94">
        <f t="shared" si="20"/>
        <v>1</v>
      </c>
      <c r="E1274" s="94"/>
      <c r="F1274" s="95" t="s">
        <v>29</v>
      </c>
      <c r="G1274" s="95"/>
      <c r="H1274" s="96">
        <v>42432</v>
      </c>
      <c r="I1274" s="96"/>
      <c r="J1274" s="96">
        <v>42432</v>
      </c>
      <c r="K1274" s="96"/>
      <c r="L1274" s="82" t="s">
        <v>648</v>
      </c>
      <c r="M1274" s="82"/>
      <c r="N1274" s="97">
        <v>635</v>
      </c>
      <c r="O1274" s="97"/>
    </row>
    <row r="1275" spans="1:15" ht="45" customHeight="1" x14ac:dyDescent="0.25">
      <c r="A1275" s="9" t="s">
        <v>378</v>
      </c>
      <c r="B1275" s="93" t="s">
        <v>1144</v>
      </c>
      <c r="C1275" s="93"/>
      <c r="D1275" s="94">
        <f t="shared" si="20"/>
        <v>1</v>
      </c>
      <c r="E1275" s="94"/>
      <c r="F1275" s="95" t="s">
        <v>29</v>
      </c>
      <c r="G1275" s="95"/>
      <c r="H1275" s="96">
        <v>42440</v>
      </c>
      <c r="I1275" s="96"/>
      <c r="J1275" s="96">
        <v>42440</v>
      </c>
      <c r="K1275" s="96"/>
      <c r="L1275" s="82" t="s">
        <v>648</v>
      </c>
      <c r="M1275" s="82"/>
      <c r="N1275" s="97">
        <v>688</v>
      </c>
      <c r="O1275" s="97"/>
    </row>
    <row r="1276" spans="1:15" ht="45" customHeight="1" x14ac:dyDescent="0.25">
      <c r="A1276" s="9" t="s">
        <v>378</v>
      </c>
      <c r="B1276" s="93" t="s">
        <v>1145</v>
      </c>
      <c r="C1276" s="93"/>
      <c r="D1276" s="94">
        <f t="shared" si="20"/>
        <v>1</v>
      </c>
      <c r="E1276" s="94"/>
      <c r="F1276" s="95" t="s">
        <v>29</v>
      </c>
      <c r="G1276" s="95"/>
      <c r="H1276" s="96">
        <v>42444</v>
      </c>
      <c r="I1276" s="96"/>
      <c r="J1276" s="96">
        <v>42444</v>
      </c>
      <c r="K1276" s="96"/>
      <c r="L1276" s="82" t="s">
        <v>648</v>
      </c>
      <c r="M1276" s="82"/>
      <c r="N1276" s="97">
        <v>688</v>
      </c>
      <c r="O1276" s="97"/>
    </row>
    <row r="1277" spans="1:15" ht="45" customHeight="1" x14ac:dyDescent="0.25">
      <c r="A1277" s="9" t="s">
        <v>378</v>
      </c>
      <c r="B1277" s="93" t="s">
        <v>1146</v>
      </c>
      <c r="C1277" s="93"/>
      <c r="D1277" s="94">
        <f t="shared" si="20"/>
        <v>1</v>
      </c>
      <c r="E1277" s="94"/>
      <c r="F1277" s="95" t="s">
        <v>29</v>
      </c>
      <c r="G1277" s="95"/>
      <c r="H1277" s="96">
        <v>42436</v>
      </c>
      <c r="I1277" s="96"/>
      <c r="J1277" s="96">
        <v>42436</v>
      </c>
      <c r="K1277" s="96"/>
      <c r="L1277" s="82" t="s">
        <v>648</v>
      </c>
      <c r="M1277" s="82"/>
      <c r="N1277" s="97">
        <v>488.02</v>
      </c>
      <c r="O1277" s="97"/>
    </row>
    <row r="1278" spans="1:15" ht="45" customHeight="1" x14ac:dyDescent="0.25">
      <c r="A1278" s="9" t="s">
        <v>378</v>
      </c>
      <c r="B1278" s="93" t="s">
        <v>1143</v>
      </c>
      <c r="C1278" s="93"/>
      <c r="D1278" s="94">
        <f t="shared" si="20"/>
        <v>1</v>
      </c>
      <c r="E1278" s="94"/>
      <c r="F1278" s="95" t="s">
        <v>29</v>
      </c>
      <c r="G1278" s="95"/>
      <c r="H1278" s="96">
        <v>42432</v>
      </c>
      <c r="I1278" s="96"/>
      <c r="J1278" s="96">
        <v>42432</v>
      </c>
      <c r="K1278" s="96"/>
      <c r="L1278" s="82" t="s">
        <v>648</v>
      </c>
      <c r="M1278" s="82"/>
      <c r="N1278" s="97">
        <v>341.8</v>
      </c>
      <c r="O1278" s="97"/>
    </row>
    <row r="1279" spans="1:15" ht="45" customHeight="1" x14ac:dyDescent="0.25">
      <c r="A1279" s="9" t="s">
        <v>378</v>
      </c>
      <c r="B1279" s="93" t="s">
        <v>1144</v>
      </c>
      <c r="C1279" s="93"/>
      <c r="D1279" s="94">
        <f t="shared" si="20"/>
        <v>1</v>
      </c>
      <c r="E1279" s="94"/>
      <c r="F1279" s="95" t="s">
        <v>29</v>
      </c>
      <c r="G1279" s="95"/>
      <c r="H1279" s="96">
        <v>42440</v>
      </c>
      <c r="I1279" s="96"/>
      <c r="J1279" s="96">
        <v>42440</v>
      </c>
      <c r="K1279" s="96"/>
      <c r="L1279" s="82" t="s">
        <v>648</v>
      </c>
      <c r="M1279" s="82"/>
      <c r="N1279" s="97">
        <v>367</v>
      </c>
      <c r="O1279" s="97"/>
    </row>
    <row r="1280" spans="1:15" ht="45" customHeight="1" x14ac:dyDescent="0.25">
      <c r="A1280" s="9" t="s">
        <v>378</v>
      </c>
      <c r="B1280" s="93" t="s">
        <v>1145</v>
      </c>
      <c r="C1280" s="93"/>
      <c r="D1280" s="94">
        <f t="shared" si="20"/>
        <v>1</v>
      </c>
      <c r="E1280" s="94"/>
      <c r="F1280" s="95" t="s">
        <v>29</v>
      </c>
      <c r="G1280" s="95"/>
      <c r="H1280" s="96">
        <v>42444</v>
      </c>
      <c r="I1280" s="96"/>
      <c r="J1280" s="96">
        <v>42444</v>
      </c>
      <c r="K1280" s="96"/>
      <c r="L1280" s="82" t="s">
        <v>648</v>
      </c>
      <c r="M1280" s="82"/>
      <c r="N1280" s="97">
        <v>414.8</v>
      </c>
      <c r="O1280" s="97"/>
    </row>
    <row r="1281" spans="1:15" ht="45" customHeight="1" x14ac:dyDescent="0.25">
      <c r="A1281" s="9" t="s">
        <v>378</v>
      </c>
      <c r="B1281" s="93" t="s">
        <v>1146</v>
      </c>
      <c r="C1281" s="93"/>
      <c r="D1281" s="94">
        <f t="shared" si="20"/>
        <v>1</v>
      </c>
      <c r="E1281" s="94"/>
      <c r="F1281" s="95" t="s">
        <v>29</v>
      </c>
      <c r="G1281" s="95"/>
      <c r="H1281" s="96">
        <v>42436</v>
      </c>
      <c r="I1281" s="96"/>
      <c r="J1281" s="96">
        <v>42436</v>
      </c>
      <c r="K1281" s="96"/>
      <c r="L1281" s="82" t="s">
        <v>648</v>
      </c>
      <c r="M1281" s="82"/>
      <c r="N1281" s="97">
        <v>480</v>
      </c>
      <c r="O1281" s="97"/>
    </row>
    <row r="1282" spans="1:15" ht="45" customHeight="1" x14ac:dyDescent="0.25">
      <c r="A1282" s="9" t="s">
        <v>378</v>
      </c>
      <c r="B1282" s="93" t="s">
        <v>1147</v>
      </c>
      <c r="C1282" s="93"/>
      <c r="D1282" s="94">
        <f t="shared" si="20"/>
        <v>1</v>
      </c>
      <c r="E1282" s="94"/>
      <c r="F1282" s="95" t="s">
        <v>29</v>
      </c>
      <c r="G1282" s="95"/>
      <c r="H1282" s="96">
        <v>42416</v>
      </c>
      <c r="I1282" s="96"/>
      <c r="J1282" s="96">
        <v>42416</v>
      </c>
      <c r="K1282" s="96"/>
      <c r="L1282" s="82" t="s">
        <v>648</v>
      </c>
      <c r="M1282" s="82"/>
      <c r="N1282" s="97">
        <v>688</v>
      </c>
      <c r="O1282" s="97"/>
    </row>
    <row r="1283" spans="1:15" ht="45" customHeight="1" x14ac:dyDescent="0.25">
      <c r="A1283" s="9" t="s">
        <v>378</v>
      </c>
      <c r="B1283" s="93" t="s">
        <v>1148</v>
      </c>
      <c r="C1283" s="93"/>
      <c r="D1283" s="94">
        <f t="shared" si="20"/>
        <v>1</v>
      </c>
      <c r="E1283" s="94"/>
      <c r="F1283" s="95" t="s">
        <v>29</v>
      </c>
      <c r="G1283" s="95"/>
      <c r="H1283" s="96">
        <v>42427</v>
      </c>
      <c r="I1283" s="96"/>
      <c r="J1283" s="96">
        <v>42427</v>
      </c>
      <c r="K1283" s="96"/>
      <c r="L1283" s="82" t="s">
        <v>648</v>
      </c>
      <c r="M1283" s="82"/>
      <c r="N1283" s="97">
        <v>688</v>
      </c>
      <c r="O1283" s="97"/>
    </row>
    <row r="1284" spans="1:15" ht="45" customHeight="1" x14ac:dyDescent="0.25">
      <c r="A1284" s="9" t="s">
        <v>378</v>
      </c>
      <c r="B1284" s="93" t="s">
        <v>1149</v>
      </c>
      <c r="C1284" s="93"/>
      <c r="D1284" s="94">
        <f t="shared" si="20"/>
        <v>1</v>
      </c>
      <c r="E1284" s="94"/>
      <c r="F1284" s="95" t="s">
        <v>29</v>
      </c>
      <c r="G1284" s="95"/>
      <c r="H1284" s="96">
        <v>42424</v>
      </c>
      <c r="I1284" s="96"/>
      <c r="J1284" s="96">
        <v>42424</v>
      </c>
      <c r="K1284" s="96"/>
      <c r="L1284" s="82" t="s">
        <v>648</v>
      </c>
      <c r="M1284" s="82"/>
      <c r="N1284" s="97">
        <v>688</v>
      </c>
      <c r="O1284" s="97"/>
    </row>
    <row r="1285" spans="1:15" ht="45" customHeight="1" x14ac:dyDescent="0.25">
      <c r="A1285" s="9" t="s">
        <v>378</v>
      </c>
      <c r="B1285" s="93" t="s">
        <v>1150</v>
      </c>
      <c r="C1285" s="93"/>
      <c r="D1285" s="94">
        <f t="shared" si="20"/>
        <v>1</v>
      </c>
      <c r="E1285" s="94"/>
      <c r="F1285" s="95" t="s">
        <v>29</v>
      </c>
      <c r="G1285" s="95"/>
      <c r="H1285" s="96">
        <v>42424</v>
      </c>
      <c r="I1285" s="96"/>
      <c r="J1285" s="96">
        <v>42424</v>
      </c>
      <c r="K1285" s="96"/>
      <c r="L1285" s="82" t="s">
        <v>648</v>
      </c>
      <c r="M1285" s="82"/>
      <c r="N1285" s="97">
        <v>688</v>
      </c>
      <c r="O1285" s="97"/>
    </row>
    <row r="1286" spans="1:15" ht="45" customHeight="1" x14ac:dyDescent="0.25">
      <c r="A1286" s="9" t="s">
        <v>378</v>
      </c>
      <c r="B1286" s="93" t="s">
        <v>1151</v>
      </c>
      <c r="C1286" s="93"/>
      <c r="D1286" s="94">
        <f t="shared" si="20"/>
        <v>1</v>
      </c>
      <c r="E1286" s="94"/>
      <c r="F1286" s="95" t="s">
        <v>29</v>
      </c>
      <c r="G1286" s="95"/>
      <c r="H1286" s="96">
        <v>42422</v>
      </c>
      <c r="I1286" s="96"/>
      <c r="J1286" s="96">
        <v>42422</v>
      </c>
      <c r="K1286" s="96"/>
      <c r="L1286" s="82" t="s">
        <v>648</v>
      </c>
      <c r="M1286" s="82"/>
      <c r="N1286" s="97">
        <v>688</v>
      </c>
      <c r="O1286" s="97"/>
    </row>
    <row r="1287" spans="1:15" ht="45" customHeight="1" x14ac:dyDescent="0.25">
      <c r="A1287" s="9" t="s">
        <v>378</v>
      </c>
      <c r="B1287" s="93" t="s">
        <v>1147</v>
      </c>
      <c r="C1287" s="93"/>
      <c r="D1287" s="94">
        <f t="shared" si="20"/>
        <v>1</v>
      </c>
      <c r="E1287" s="94"/>
      <c r="F1287" s="95" t="s">
        <v>29</v>
      </c>
      <c r="G1287" s="95"/>
      <c r="H1287" s="96">
        <v>42416</v>
      </c>
      <c r="I1287" s="96"/>
      <c r="J1287" s="96">
        <v>42416</v>
      </c>
      <c r="K1287" s="96"/>
      <c r="L1287" s="82" t="s">
        <v>648</v>
      </c>
      <c r="M1287" s="82"/>
      <c r="N1287" s="97">
        <v>217</v>
      </c>
      <c r="O1287" s="97"/>
    </row>
    <row r="1288" spans="1:15" ht="45" customHeight="1" x14ac:dyDescent="0.25">
      <c r="A1288" s="9" t="s">
        <v>378</v>
      </c>
      <c r="B1288" s="93" t="s">
        <v>1148</v>
      </c>
      <c r="C1288" s="93"/>
      <c r="D1288" s="94">
        <f t="shared" si="20"/>
        <v>1</v>
      </c>
      <c r="E1288" s="94"/>
      <c r="F1288" s="95" t="s">
        <v>29</v>
      </c>
      <c r="G1288" s="95"/>
      <c r="H1288" s="96">
        <v>42427</v>
      </c>
      <c r="I1288" s="96"/>
      <c r="J1288" s="96">
        <v>42427</v>
      </c>
      <c r="K1288" s="96"/>
      <c r="L1288" s="82" t="s">
        <v>648</v>
      </c>
      <c r="M1288" s="82"/>
      <c r="N1288" s="97">
        <v>483</v>
      </c>
      <c r="O1288" s="97"/>
    </row>
    <row r="1289" spans="1:15" ht="45" customHeight="1" x14ac:dyDescent="0.25">
      <c r="A1289" s="9" t="s">
        <v>378</v>
      </c>
      <c r="B1289" s="93" t="s">
        <v>1149</v>
      </c>
      <c r="C1289" s="93"/>
      <c r="D1289" s="94">
        <f t="shared" si="20"/>
        <v>1</v>
      </c>
      <c r="E1289" s="94"/>
      <c r="F1289" s="95" t="s">
        <v>29</v>
      </c>
      <c r="G1289" s="95"/>
      <c r="H1289" s="96">
        <v>42424</v>
      </c>
      <c r="I1289" s="96"/>
      <c r="J1289" s="96">
        <v>42424</v>
      </c>
      <c r="K1289" s="96"/>
      <c r="L1289" s="82" t="s">
        <v>648</v>
      </c>
      <c r="M1289" s="82"/>
      <c r="N1289" s="97">
        <v>390.8</v>
      </c>
      <c r="O1289" s="97"/>
    </row>
    <row r="1290" spans="1:15" ht="45" customHeight="1" x14ac:dyDescent="0.25">
      <c r="A1290" s="9" t="s">
        <v>378</v>
      </c>
      <c r="B1290" s="93" t="s">
        <v>1150</v>
      </c>
      <c r="C1290" s="93"/>
      <c r="D1290" s="94">
        <f t="shared" ref="D1290:D1353" si="21">C1290+1</f>
        <v>1</v>
      </c>
      <c r="E1290" s="94"/>
      <c r="F1290" s="95" t="s">
        <v>29</v>
      </c>
      <c r="G1290" s="95"/>
      <c r="H1290" s="96">
        <v>42424</v>
      </c>
      <c r="I1290" s="96"/>
      <c r="J1290" s="96">
        <v>42424</v>
      </c>
      <c r="K1290" s="96"/>
      <c r="L1290" s="82" t="s">
        <v>648</v>
      </c>
      <c r="M1290" s="82"/>
      <c r="N1290" s="97">
        <v>375.8</v>
      </c>
      <c r="O1290" s="97"/>
    </row>
    <row r="1291" spans="1:15" ht="45" customHeight="1" x14ac:dyDescent="0.25">
      <c r="A1291" s="9" t="s">
        <v>378</v>
      </c>
      <c r="B1291" s="93" t="s">
        <v>1151</v>
      </c>
      <c r="C1291" s="93"/>
      <c r="D1291" s="94">
        <f t="shared" si="21"/>
        <v>1</v>
      </c>
      <c r="E1291" s="94"/>
      <c r="F1291" s="95" t="s">
        <v>29</v>
      </c>
      <c r="G1291" s="95"/>
      <c r="H1291" s="96">
        <v>42422</v>
      </c>
      <c r="I1291" s="96"/>
      <c r="J1291" s="96">
        <v>42422</v>
      </c>
      <c r="K1291" s="96"/>
      <c r="L1291" s="82" t="s">
        <v>648</v>
      </c>
      <c r="M1291" s="82"/>
      <c r="N1291" s="97">
        <v>447</v>
      </c>
      <c r="O1291" s="97"/>
    </row>
    <row r="1292" spans="1:15" ht="45" customHeight="1" x14ac:dyDescent="0.25">
      <c r="A1292" s="9" t="s">
        <v>378</v>
      </c>
      <c r="B1292" s="93" t="s">
        <v>1152</v>
      </c>
      <c r="C1292" s="93"/>
      <c r="D1292" s="94">
        <f t="shared" si="21"/>
        <v>1</v>
      </c>
      <c r="E1292" s="94"/>
      <c r="F1292" s="95" t="s">
        <v>12</v>
      </c>
      <c r="G1292" s="95"/>
      <c r="H1292" s="96">
        <v>42423</v>
      </c>
      <c r="I1292" s="96"/>
      <c r="J1292" s="96">
        <v>42425</v>
      </c>
      <c r="K1292" s="96"/>
      <c r="L1292" s="82" t="s">
        <v>648</v>
      </c>
      <c r="M1292" s="82"/>
      <c r="N1292" s="97">
        <v>480.62</v>
      </c>
      <c r="O1292" s="97"/>
    </row>
    <row r="1293" spans="1:15" ht="45" customHeight="1" x14ac:dyDescent="0.25">
      <c r="A1293" s="9" t="s">
        <v>378</v>
      </c>
      <c r="B1293" s="93" t="s">
        <v>1153</v>
      </c>
      <c r="C1293" s="93"/>
      <c r="D1293" s="94">
        <f t="shared" si="21"/>
        <v>1</v>
      </c>
      <c r="E1293" s="94"/>
      <c r="F1293" s="95" t="s">
        <v>12</v>
      </c>
      <c r="G1293" s="95"/>
      <c r="H1293" s="96">
        <v>42418</v>
      </c>
      <c r="I1293" s="96"/>
      <c r="J1293" s="96">
        <v>42418</v>
      </c>
      <c r="K1293" s="96"/>
      <c r="L1293" s="82" t="s">
        <v>648</v>
      </c>
      <c r="M1293" s="82"/>
      <c r="N1293" s="97">
        <v>1522</v>
      </c>
      <c r="O1293" s="97"/>
    </row>
    <row r="1294" spans="1:15" ht="45" customHeight="1" x14ac:dyDescent="0.25">
      <c r="A1294" s="9" t="s">
        <v>378</v>
      </c>
      <c r="B1294" s="93" t="s">
        <v>1153</v>
      </c>
      <c r="C1294" s="93"/>
      <c r="D1294" s="94">
        <f t="shared" si="21"/>
        <v>1</v>
      </c>
      <c r="E1294" s="94"/>
      <c r="F1294" s="95" t="s">
        <v>12</v>
      </c>
      <c r="G1294" s="95"/>
      <c r="H1294" s="96">
        <v>42419</v>
      </c>
      <c r="I1294" s="96"/>
      <c r="J1294" s="96">
        <v>42419</v>
      </c>
      <c r="K1294" s="96"/>
      <c r="L1294" s="82" t="s">
        <v>648</v>
      </c>
      <c r="M1294" s="82"/>
      <c r="N1294" s="97">
        <v>60</v>
      </c>
      <c r="O1294" s="97"/>
    </row>
    <row r="1295" spans="1:15" ht="45" customHeight="1" x14ac:dyDescent="0.25">
      <c r="A1295" s="9" t="s">
        <v>378</v>
      </c>
      <c r="B1295" s="93" t="s">
        <v>1154</v>
      </c>
      <c r="C1295" s="93"/>
      <c r="D1295" s="94">
        <f t="shared" si="21"/>
        <v>1</v>
      </c>
      <c r="E1295" s="94"/>
      <c r="F1295" s="95" t="s">
        <v>12</v>
      </c>
      <c r="G1295" s="95"/>
      <c r="H1295" s="96">
        <v>42388</v>
      </c>
      <c r="I1295" s="96"/>
      <c r="J1295" s="96">
        <v>42389</v>
      </c>
      <c r="K1295" s="96"/>
      <c r="L1295" s="82" t="s">
        <v>648</v>
      </c>
      <c r="M1295" s="82"/>
      <c r="N1295" s="97">
        <v>1834</v>
      </c>
      <c r="O1295" s="97"/>
    </row>
    <row r="1296" spans="1:15" ht="45" customHeight="1" x14ac:dyDescent="0.25">
      <c r="A1296" s="9" t="s">
        <v>378</v>
      </c>
      <c r="B1296" s="93" t="s">
        <v>1154</v>
      </c>
      <c r="C1296" s="93"/>
      <c r="D1296" s="94">
        <f t="shared" si="21"/>
        <v>1</v>
      </c>
      <c r="E1296" s="94"/>
      <c r="F1296" s="95" t="s">
        <v>12</v>
      </c>
      <c r="G1296" s="95"/>
      <c r="H1296" s="96">
        <v>42388</v>
      </c>
      <c r="I1296" s="96"/>
      <c r="J1296" s="96">
        <v>42389</v>
      </c>
      <c r="K1296" s="96"/>
      <c r="L1296" s="82" t="s">
        <v>648</v>
      </c>
      <c r="M1296" s="82"/>
      <c r="N1296" s="97">
        <v>2745</v>
      </c>
      <c r="O1296" s="97"/>
    </row>
    <row r="1297" spans="1:15" ht="45" customHeight="1" x14ac:dyDescent="0.25">
      <c r="A1297" s="9" t="s">
        <v>378</v>
      </c>
      <c r="B1297" s="93" t="s">
        <v>14</v>
      </c>
      <c r="C1297" s="93"/>
      <c r="D1297" s="94">
        <f t="shared" si="21"/>
        <v>1</v>
      </c>
      <c r="E1297" s="94"/>
      <c r="F1297" s="95" t="s">
        <v>15</v>
      </c>
      <c r="G1297" s="95"/>
      <c r="H1297" s="96">
        <v>42388</v>
      </c>
      <c r="I1297" s="96"/>
      <c r="J1297" s="96">
        <v>42388</v>
      </c>
      <c r="K1297" s="96"/>
      <c r="L1297" s="82" t="s">
        <v>648</v>
      </c>
      <c r="M1297" s="82"/>
      <c r="N1297" s="97">
        <v>600</v>
      </c>
      <c r="O1297" s="97"/>
    </row>
    <row r="1298" spans="1:15" ht="45" customHeight="1" x14ac:dyDescent="0.25">
      <c r="A1298" s="9" t="s">
        <v>378</v>
      </c>
      <c r="B1298" s="93" t="s">
        <v>1155</v>
      </c>
      <c r="C1298" s="93"/>
      <c r="D1298" s="94">
        <f t="shared" si="21"/>
        <v>1</v>
      </c>
      <c r="E1298" s="94"/>
      <c r="F1298" s="95" t="s">
        <v>12</v>
      </c>
      <c r="G1298" s="95"/>
      <c r="H1298" s="96">
        <v>42403</v>
      </c>
      <c r="I1298" s="96"/>
      <c r="J1298" s="96">
        <v>42404</v>
      </c>
      <c r="K1298" s="96"/>
      <c r="L1298" s="82" t="s">
        <v>648</v>
      </c>
      <c r="M1298" s="82"/>
      <c r="N1298" s="97">
        <v>1395</v>
      </c>
      <c r="O1298" s="97"/>
    </row>
    <row r="1299" spans="1:15" ht="45" customHeight="1" x14ac:dyDescent="0.25">
      <c r="A1299" s="9" t="s">
        <v>378</v>
      </c>
      <c r="B1299" s="93" t="s">
        <v>1155</v>
      </c>
      <c r="C1299" s="93"/>
      <c r="D1299" s="94">
        <f t="shared" si="21"/>
        <v>1</v>
      </c>
      <c r="E1299" s="94"/>
      <c r="F1299" s="95" t="s">
        <v>12</v>
      </c>
      <c r="G1299" s="95"/>
      <c r="H1299" s="96">
        <v>42403</v>
      </c>
      <c r="I1299" s="96"/>
      <c r="J1299" s="96">
        <v>42404</v>
      </c>
      <c r="K1299" s="96"/>
      <c r="L1299" s="82" t="s">
        <v>648</v>
      </c>
      <c r="M1299" s="82"/>
      <c r="N1299" s="97">
        <v>340.52</v>
      </c>
      <c r="O1299" s="97"/>
    </row>
    <row r="1300" spans="1:15" ht="45" customHeight="1" x14ac:dyDescent="0.25">
      <c r="A1300" s="9" t="s">
        <v>378</v>
      </c>
      <c r="B1300" s="93" t="s">
        <v>1156</v>
      </c>
      <c r="C1300" s="93"/>
      <c r="D1300" s="94">
        <f t="shared" si="21"/>
        <v>1</v>
      </c>
      <c r="E1300" s="94"/>
      <c r="F1300" s="95" t="s">
        <v>29</v>
      </c>
      <c r="G1300" s="95"/>
      <c r="H1300" s="96">
        <v>42457</v>
      </c>
      <c r="I1300" s="96"/>
      <c r="J1300" s="96">
        <v>42457</v>
      </c>
      <c r="K1300" s="96"/>
      <c r="L1300" s="82" t="s">
        <v>648</v>
      </c>
      <c r="M1300" s="82"/>
      <c r="N1300" s="97">
        <v>758</v>
      </c>
      <c r="O1300" s="97"/>
    </row>
    <row r="1301" spans="1:15" ht="45" customHeight="1" x14ac:dyDescent="0.25">
      <c r="A1301" s="9" t="s">
        <v>378</v>
      </c>
      <c r="B1301" s="93" t="s">
        <v>1157</v>
      </c>
      <c r="C1301" s="93"/>
      <c r="D1301" s="94">
        <f t="shared" si="21"/>
        <v>1</v>
      </c>
      <c r="E1301" s="94"/>
      <c r="F1301" s="95" t="s">
        <v>29</v>
      </c>
      <c r="G1301" s="95"/>
      <c r="H1301" s="96">
        <v>42468</v>
      </c>
      <c r="I1301" s="96"/>
      <c r="J1301" s="96">
        <v>42468</v>
      </c>
      <c r="K1301" s="96"/>
      <c r="L1301" s="82" t="s">
        <v>648</v>
      </c>
      <c r="M1301" s="82"/>
      <c r="N1301" s="97">
        <v>688</v>
      </c>
      <c r="O1301" s="97"/>
    </row>
    <row r="1302" spans="1:15" ht="45" customHeight="1" x14ac:dyDescent="0.25">
      <c r="A1302" s="9" t="s">
        <v>378</v>
      </c>
      <c r="B1302" s="93" t="s">
        <v>1156</v>
      </c>
      <c r="C1302" s="93"/>
      <c r="D1302" s="94">
        <f t="shared" si="21"/>
        <v>1</v>
      </c>
      <c r="E1302" s="94"/>
      <c r="F1302" s="95" t="s">
        <v>29</v>
      </c>
      <c r="G1302" s="95"/>
      <c r="H1302" s="96">
        <v>42457</v>
      </c>
      <c r="I1302" s="96"/>
      <c r="J1302" s="96">
        <v>42457</v>
      </c>
      <c r="K1302" s="96"/>
      <c r="L1302" s="82" t="s">
        <v>648</v>
      </c>
      <c r="M1302" s="82"/>
      <c r="N1302" s="97">
        <v>200</v>
      </c>
      <c r="O1302" s="97"/>
    </row>
    <row r="1303" spans="1:15" ht="45" customHeight="1" x14ac:dyDescent="0.25">
      <c r="A1303" s="9" t="s">
        <v>378</v>
      </c>
      <c r="B1303" s="93" t="s">
        <v>1157</v>
      </c>
      <c r="C1303" s="93"/>
      <c r="D1303" s="94">
        <f t="shared" si="21"/>
        <v>1</v>
      </c>
      <c r="E1303" s="94"/>
      <c r="F1303" s="95" t="s">
        <v>29</v>
      </c>
      <c r="G1303" s="95"/>
      <c r="H1303" s="96">
        <v>42468</v>
      </c>
      <c r="I1303" s="96"/>
      <c r="J1303" s="96">
        <v>42468</v>
      </c>
      <c r="K1303" s="96"/>
      <c r="L1303" s="82" t="s">
        <v>648</v>
      </c>
      <c r="M1303" s="82"/>
      <c r="N1303" s="97">
        <v>483</v>
      </c>
      <c r="O1303" s="97"/>
    </row>
    <row r="1304" spans="1:15" ht="45" customHeight="1" x14ac:dyDescent="0.25">
      <c r="A1304" s="9" t="s">
        <v>378</v>
      </c>
      <c r="B1304" s="93" t="s">
        <v>1060</v>
      </c>
      <c r="C1304" s="93"/>
      <c r="D1304" s="94">
        <f t="shared" si="21"/>
        <v>1</v>
      </c>
      <c r="E1304" s="94"/>
      <c r="F1304" s="95" t="s">
        <v>12</v>
      </c>
      <c r="G1304" s="95"/>
      <c r="H1304" s="96">
        <v>42423</v>
      </c>
      <c r="I1304" s="96"/>
      <c r="J1304" s="96">
        <v>42425</v>
      </c>
      <c r="K1304" s="96"/>
      <c r="L1304" s="82" t="s">
        <v>648</v>
      </c>
      <c r="M1304" s="82"/>
      <c r="N1304" s="97">
        <v>6720</v>
      </c>
      <c r="O1304" s="97"/>
    </row>
    <row r="1305" spans="1:15" ht="45" customHeight="1" x14ac:dyDescent="0.25">
      <c r="A1305" s="9" t="s">
        <v>378</v>
      </c>
      <c r="B1305" s="93" t="s">
        <v>1158</v>
      </c>
      <c r="C1305" s="93"/>
      <c r="D1305" s="94">
        <f t="shared" si="21"/>
        <v>1</v>
      </c>
      <c r="E1305" s="94"/>
      <c r="F1305" s="95" t="s">
        <v>29</v>
      </c>
      <c r="G1305" s="95"/>
      <c r="H1305" s="96">
        <v>42425</v>
      </c>
      <c r="I1305" s="96"/>
      <c r="J1305" s="96">
        <v>42425</v>
      </c>
      <c r="K1305" s="96"/>
      <c r="L1305" s="82" t="s">
        <v>648</v>
      </c>
      <c r="M1305" s="82"/>
      <c r="N1305" s="97">
        <v>208</v>
      </c>
      <c r="O1305" s="97"/>
    </row>
    <row r="1306" spans="1:15" ht="45" customHeight="1" x14ac:dyDescent="0.25">
      <c r="A1306" s="9" t="s">
        <v>378</v>
      </c>
      <c r="B1306" s="93" t="s">
        <v>1158</v>
      </c>
      <c r="C1306" s="93"/>
      <c r="D1306" s="94">
        <f t="shared" si="21"/>
        <v>1</v>
      </c>
      <c r="E1306" s="94"/>
      <c r="F1306" s="95" t="s">
        <v>29</v>
      </c>
      <c r="G1306" s="95"/>
      <c r="H1306" s="96">
        <v>42429</v>
      </c>
      <c r="I1306" s="96"/>
      <c r="J1306" s="96">
        <v>42429</v>
      </c>
      <c r="K1306" s="96"/>
      <c r="L1306" s="82" t="s">
        <v>648</v>
      </c>
      <c r="M1306" s="82"/>
      <c r="N1306" s="97">
        <v>188</v>
      </c>
      <c r="O1306" s="97"/>
    </row>
    <row r="1307" spans="1:15" ht="45" customHeight="1" x14ac:dyDescent="0.25">
      <c r="A1307" s="9" t="s">
        <v>378</v>
      </c>
      <c r="B1307" s="93" t="s">
        <v>1158</v>
      </c>
      <c r="C1307" s="93"/>
      <c r="D1307" s="94">
        <f t="shared" si="21"/>
        <v>1</v>
      </c>
      <c r="E1307" s="94"/>
      <c r="F1307" s="95" t="s">
        <v>29</v>
      </c>
      <c r="G1307" s="95"/>
      <c r="H1307" s="96">
        <v>42390</v>
      </c>
      <c r="I1307" s="96"/>
      <c r="J1307" s="96">
        <v>42390</v>
      </c>
      <c r="K1307" s="96"/>
      <c r="L1307" s="82" t="s">
        <v>648</v>
      </c>
      <c r="M1307" s="82"/>
      <c r="N1307" s="97">
        <v>184</v>
      </c>
      <c r="O1307" s="97"/>
    </row>
    <row r="1308" spans="1:15" ht="45" customHeight="1" x14ac:dyDescent="0.25">
      <c r="A1308" s="9" t="s">
        <v>378</v>
      </c>
      <c r="B1308" s="93" t="s">
        <v>1158</v>
      </c>
      <c r="C1308" s="93"/>
      <c r="D1308" s="94">
        <f t="shared" si="21"/>
        <v>1</v>
      </c>
      <c r="E1308" s="94"/>
      <c r="F1308" s="95" t="s">
        <v>29</v>
      </c>
      <c r="G1308" s="95"/>
      <c r="H1308" s="96">
        <v>42383</v>
      </c>
      <c r="I1308" s="96"/>
      <c r="J1308" s="96">
        <v>42383</v>
      </c>
      <c r="K1308" s="96"/>
      <c r="L1308" s="82" t="s">
        <v>648</v>
      </c>
      <c r="M1308" s="82"/>
      <c r="N1308" s="97">
        <v>132</v>
      </c>
      <c r="O1308" s="97"/>
    </row>
    <row r="1309" spans="1:15" ht="45" customHeight="1" x14ac:dyDescent="0.25">
      <c r="A1309" s="9" t="s">
        <v>378</v>
      </c>
      <c r="B1309" s="93" t="s">
        <v>1158</v>
      </c>
      <c r="C1309" s="93"/>
      <c r="D1309" s="94">
        <f t="shared" si="21"/>
        <v>1</v>
      </c>
      <c r="E1309" s="94"/>
      <c r="F1309" s="95" t="s">
        <v>29</v>
      </c>
      <c r="G1309" s="95"/>
      <c r="H1309" s="96">
        <v>42377</v>
      </c>
      <c r="I1309" s="96"/>
      <c r="J1309" s="96">
        <v>42377</v>
      </c>
      <c r="K1309" s="96"/>
      <c r="L1309" s="82" t="s">
        <v>648</v>
      </c>
      <c r="M1309" s="82"/>
      <c r="N1309" s="97">
        <v>184</v>
      </c>
      <c r="O1309" s="97"/>
    </row>
    <row r="1310" spans="1:15" ht="45" customHeight="1" x14ac:dyDescent="0.25">
      <c r="A1310" s="9" t="s">
        <v>378</v>
      </c>
      <c r="B1310" s="93" t="s">
        <v>1158</v>
      </c>
      <c r="C1310" s="93"/>
      <c r="D1310" s="94">
        <f t="shared" si="21"/>
        <v>1</v>
      </c>
      <c r="E1310" s="94"/>
      <c r="F1310" s="95" t="s">
        <v>29</v>
      </c>
      <c r="G1310" s="95"/>
      <c r="H1310" s="96">
        <v>42429</v>
      </c>
      <c r="I1310" s="96"/>
      <c r="J1310" s="96">
        <v>42429</v>
      </c>
      <c r="K1310" s="96"/>
      <c r="L1310" s="82" t="s">
        <v>648</v>
      </c>
      <c r="M1310" s="82"/>
      <c r="N1310" s="97">
        <v>292</v>
      </c>
      <c r="O1310" s="97"/>
    </row>
    <row r="1311" spans="1:15" ht="45" customHeight="1" x14ac:dyDescent="0.25">
      <c r="A1311" s="9" t="s">
        <v>378</v>
      </c>
      <c r="B1311" s="93" t="s">
        <v>1158</v>
      </c>
      <c r="C1311" s="93"/>
      <c r="D1311" s="94">
        <f t="shared" si="21"/>
        <v>1</v>
      </c>
      <c r="E1311" s="94"/>
      <c r="F1311" s="95" t="s">
        <v>29</v>
      </c>
      <c r="G1311" s="95"/>
      <c r="H1311" s="96">
        <v>42390</v>
      </c>
      <c r="I1311" s="96"/>
      <c r="J1311" s="96">
        <v>42390</v>
      </c>
      <c r="K1311" s="96"/>
      <c r="L1311" s="82" t="s">
        <v>648</v>
      </c>
      <c r="M1311" s="82"/>
      <c r="N1311" s="97">
        <v>280</v>
      </c>
      <c r="O1311" s="97"/>
    </row>
    <row r="1312" spans="1:15" ht="45" customHeight="1" x14ac:dyDescent="0.25">
      <c r="A1312" s="9" t="s">
        <v>378</v>
      </c>
      <c r="B1312" s="93" t="s">
        <v>1158</v>
      </c>
      <c r="C1312" s="93"/>
      <c r="D1312" s="94">
        <f t="shared" si="21"/>
        <v>1</v>
      </c>
      <c r="E1312" s="94"/>
      <c r="F1312" s="95" t="s">
        <v>29</v>
      </c>
      <c r="G1312" s="95"/>
      <c r="H1312" s="96">
        <v>42377</v>
      </c>
      <c r="I1312" s="96"/>
      <c r="J1312" s="96">
        <v>42377</v>
      </c>
      <c r="K1312" s="96"/>
      <c r="L1312" s="82" t="s">
        <v>648</v>
      </c>
      <c r="M1312" s="82"/>
      <c r="N1312" s="97">
        <v>96</v>
      </c>
      <c r="O1312" s="97"/>
    </row>
    <row r="1313" spans="1:15" ht="45" customHeight="1" x14ac:dyDescent="0.25">
      <c r="A1313" s="9" t="s">
        <v>378</v>
      </c>
      <c r="B1313" s="93" t="s">
        <v>1158</v>
      </c>
      <c r="C1313" s="93"/>
      <c r="D1313" s="94">
        <f t="shared" si="21"/>
        <v>1</v>
      </c>
      <c r="E1313" s="94"/>
      <c r="F1313" s="95" t="s">
        <v>29</v>
      </c>
      <c r="G1313" s="95"/>
      <c r="H1313" s="96">
        <v>42383</v>
      </c>
      <c r="I1313" s="96"/>
      <c r="J1313" s="96">
        <v>42383</v>
      </c>
      <c r="K1313" s="96"/>
      <c r="L1313" s="82" t="s">
        <v>648</v>
      </c>
      <c r="M1313" s="82"/>
      <c r="N1313" s="97">
        <v>280</v>
      </c>
      <c r="O1313" s="97"/>
    </row>
    <row r="1314" spans="1:15" ht="45" customHeight="1" x14ac:dyDescent="0.25">
      <c r="A1314" s="9" t="s">
        <v>378</v>
      </c>
      <c r="B1314" s="93" t="s">
        <v>14</v>
      </c>
      <c r="C1314" s="93"/>
      <c r="D1314" s="94">
        <f t="shared" si="21"/>
        <v>1</v>
      </c>
      <c r="E1314" s="94"/>
      <c r="F1314" s="95" t="s">
        <v>15</v>
      </c>
      <c r="G1314" s="95"/>
      <c r="H1314" s="96">
        <v>42383</v>
      </c>
      <c r="I1314" s="96"/>
      <c r="J1314" s="96">
        <v>42383</v>
      </c>
      <c r="K1314" s="96"/>
      <c r="L1314" s="82" t="s">
        <v>648</v>
      </c>
      <c r="M1314" s="82"/>
      <c r="N1314" s="97">
        <v>112</v>
      </c>
      <c r="O1314" s="97"/>
    </row>
    <row r="1315" spans="1:15" ht="45" customHeight="1" x14ac:dyDescent="0.25">
      <c r="A1315" s="9" t="s">
        <v>378</v>
      </c>
      <c r="B1315" s="93" t="s">
        <v>1159</v>
      </c>
      <c r="C1315" s="93"/>
      <c r="D1315" s="94">
        <f t="shared" si="21"/>
        <v>1</v>
      </c>
      <c r="E1315" s="94"/>
      <c r="F1315" s="95" t="s">
        <v>29</v>
      </c>
      <c r="G1315" s="95"/>
      <c r="H1315" s="96">
        <v>42466</v>
      </c>
      <c r="I1315" s="96"/>
      <c r="J1315" s="96">
        <v>42467</v>
      </c>
      <c r="K1315" s="96"/>
      <c r="L1315" s="82" t="s">
        <v>648</v>
      </c>
      <c r="M1315" s="82"/>
      <c r="N1315" s="97">
        <v>594.01</v>
      </c>
      <c r="O1315" s="97"/>
    </row>
    <row r="1316" spans="1:15" ht="45" customHeight="1" x14ac:dyDescent="0.25">
      <c r="A1316" s="9" t="s">
        <v>378</v>
      </c>
      <c r="B1316" s="93" t="s">
        <v>1159</v>
      </c>
      <c r="C1316" s="93"/>
      <c r="D1316" s="94">
        <f t="shared" si="21"/>
        <v>1</v>
      </c>
      <c r="E1316" s="94"/>
      <c r="F1316" s="95" t="s">
        <v>29</v>
      </c>
      <c r="G1316" s="95"/>
      <c r="H1316" s="96">
        <v>42466</v>
      </c>
      <c r="I1316" s="96"/>
      <c r="J1316" s="96">
        <v>42467</v>
      </c>
      <c r="K1316" s="96"/>
      <c r="L1316" s="82" t="s">
        <v>648</v>
      </c>
      <c r="M1316" s="82"/>
      <c r="N1316" s="97">
        <v>231</v>
      </c>
      <c r="O1316" s="97"/>
    </row>
    <row r="1317" spans="1:15" ht="45" customHeight="1" x14ac:dyDescent="0.25">
      <c r="A1317" s="9" t="s">
        <v>378</v>
      </c>
      <c r="B1317" s="93" t="s">
        <v>1160</v>
      </c>
      <c r="C1317" s="93"/>
      <c r="D1317" s="94">
        <f t="shared" si="21"/>
        <v>1</v>
      </c>
      <c r="E1317" s="94"/>
      <c r="F1317" s="95" t="s">
        <v>29</v>
      </c>
      <c r="G1317" s="95"/>
      <c r="H1317" s="96">
        <v>42485</v>
      </c>
      <c r="I1317" s="96"/>
      <c r="J1317" s="96">
        <v>42485</v>
      </c>
      <c r="K1317" s="96"/>
      <c r="L1317" s="82" t="s">
        <v>648</v>
      </c>
      <c r="M1317" s="82"/>
      <c r="N1317" s="97">
        <v>688</v>
      </c>
      <c r="O1317" s="97"/>
    </row>
    <row r="1318" spans="1:15" ht="45" customHeight="1" x14ac:dyDescent="0.25">
      <c r="A1318" s="9" t="s">
        <v>378</v>
      </c>
      <c r="B1318" s="93" t="s">
        <v>1161</v>
      </c>
      <c r="C1318" s="93"/>
      <c r="D1318" s="94">
        <f t="shared" si="21"/>
        <v>1</v>
      </c>
      <c r="E1318" s="94"/>
      <c r="F1318" s="95" t="s">
        <v>29</v>
      </c>
      <c r="G1318" s="95"/>
      <c r="H1318" s="96">
        <v>42481</v>
      </c>
      <c r="I1318" s="96"/>
      <c r="J1318" s="96">
        <v>42481</v>
      </c>
      <c r="K1318" s="96"/>
      <c r="L1318" s="82" t="s">
        <v>648</v>
      </c>
      <c r="M1318" s="82"/>
      <c r="N1318" s="97">
        <v>688</v>
      </c>
      <c r="O1318" s="97"/>
    </row>
    <row r="1319" spans="1:15" ht="45" customHeight="1" x14ac:dyDescent="0.25">
      <c r="A1319" s="9" t="s">
        <v>378</v>
      </c>
      <c r="B1319" s="93" t="s">
        <v>1162</v>
      </c>
      <c r="C1319" s="93"/>
      <c r="D1319" s="94">
        <f t="shared" si="21"/>
        <v>1</v>
      </c>
      <c r="E1319" s="94"/>
      <c r="F1319" s="95" t="s">
        <v>29</v>
      </c>
      <c r="G1319" s="95"/>
      <c r="H1319" s="96">
        <v>42485</v>
      </c>
      <c r="I1319" s="96"/>
      <c r="J1319" s="96">
        <v>42485</v>
      </c>
      <c r="K1319" s="96"/>
      <c r="L1319" s="82" t="s">
        <v>648</v>
      </c>
      <c r="M1319" s="82"/>
      <c r="N1319" s="97">
        <v>411.8</v>
      </c>
      <c r="O1319" s="97"/>
    </row>
    <row r="1320" spans="1:15" ht="45" customHeight="1" x14ac:dyDescent="0.25">
      <c r="A1320" s="9" t="s">
        <v>378</v>
      </c>
      <c r="B1320" s="93" t="s">
        <v>1161</v>
      </c>
      <c r="C1320" s="93"/>
      <c r="D1320" s="94">
        <f t="shared" si="21"/>
        <v>1</v>
      </c>
      <c r="E1320" s="94"/>
      <c r="F1320" s="95" t="s">
        <v>29</v>
      </c>
      <c r="G1320" s="95"/>
      <c r="H1320" s="96">
        <v>42481</v>
      </c>
      <c r="I1320" s="96"/>
      <c r="J1320" s="96">
        <v>42481</v>
      </c>
      <c r="K1320" s="96"/>
      <c r="L1320" s="82" t="s">
        <v>648</v>
      </c>
      <c r="M1320" s="82"/>
      <c r="N1320" s="97">
        <v>358</v>
      </c>
      <c r="O1320" s="97"/>
    </row>
    <row r="1321" spans="1:15" ht="45" customHeight="1" x14ac:dyDescent="0.25">
      <c r="A1321" s="9" t="s">
        <v>378</v>
      </c>
      <c r="B1321" s="93" t="s">
        <v>14</v>
      </c>
      <c r="C1321" s="93"/>
      <c r="D1321" s="94">
        <f t="shared" si="21"/>
        <v>1</v>
      </c>
      <c r="E1321" s="94"/>
      <c r="F1321" s="95" t="s">
        <v>15</v>
      </c>
      <c r="G1321" s="95"/>
      <c r="H1321" s="96">
        <v>42481</v>
      </c>
      <c r="I1321" s="96"/>
      <c r="J1321" s="96">
        <v>42481</v>
      </c>
      <c r="K1321" s="96"/>
      <c r="L1321" s="82" t="s">
        <v>648</v>
      </c>
      <c r="M1321" s="82"/>
      <c r="N1321" s="97">
        <v>19</v>
      </c>
      <c r="O1321" s="97"/>
    </row>
    <row r="1322" spans="1:15" ht="45" customHeight="1" x14ac:dyDescent="0.25">
      <c r="A1322" s="9" t="s">
        <v>378</v>
      </c>
      <c r="B1322" s="93" t="s">
        <v>1163</v>
      </c>
      <c r="C1322" s="93"/>
      <c r="D1322" s="94">
        <f t="shared" si="21"/>
        <v>1</v>
      </c>
      <c r="E1322" s="94"/>
      <c r="F1322" s="95" t="s">
        <v>29</v>
      </c>
      <c r="G1322" s="95"/>
      <c r="H1322" s="96">
        <v>42472</v>
      </c>
      <c r="I1322" s="96"/>
      <c r="J1322" s="96">
        <v>42472</v>
      </c>
      <c r="K1322" s="96"/>
      <c r="L1322" s="82" t="s">
        <v>648</v>
      </c>
      <c r="M1322" s="82"/>
      <c r="N1322" s="97">
        <v>688</v>
      </c>
      <c r="O1322" s="97"/>
    </row>
    <row r="1323" spans="1:15" ht="45" customHeight="1" x14ac:dyDescent="0.25">
      <c r="A1323" s="9" t="s">
        <v>378</v>
      </c>
      <c r="B1323" s="93" t="s">
        <v>1163</v>
      </c>
      <c r="C1323" s="93"/>
      <c r="D1323" s="94">
        <f t="shared" si="21"/>
        <v>1</v>
      </c>
      <c r="E1323" s="94"/>
      <c r="F1323" s="95" t="s">
        <v>29</v>
      </c>
      <c r="G1323" s="95"/>
      <c r="H1323" s="96">
        <v>42472</v>
      </c>
      <c r="I1323" s="96"/>
      <c r="J1323" s="96">
        <v>42472</v>
      </c>
      <c r="K1323" s="96"/>
      <c r="L1323" s="82" t="s">
        <v>648</v>
      </c>
      <c r="M1323" s="82"/>
      <c r="N1323" s="97">
        <v>497</v>
      </c>
      <c r="O1323" s="97"/>
    </row>
    <row r="1324" spans="1:15" ht="45" customHeight="1" x14ac:dyDescent="0.25">
      <c r="A1324" s="9" t="s">
        <v>378</v>
      </c>
      <c r="B1324" s="93" t="s">
        <v>198</v>
      </c>
      <c r="C1324" s="93"/>
      <c r="D1324" s="94">
        <f t="shared" si="21"/>
        <v>1</v>
      </c>
      <c r="E1324" s="94"/>
      <c r="F1324" s="95" t="s">
        <v>29</v>
      </c>
      <c r="G1324" s="95"/>
      <c r="H1324" s="96">
        <v>42496</v>
      </c>
      <c r="I1324" s="96"/>
      <c r="J1324" s="96">
        <v>42496</v>
      </c>
      <c r="K1324" s="96"/>
      <c r="L1324" s="82" t="s">
        <v>648</v>
      </c>
      <c r="M1324" s="82"/>
      <c r="N1324" s="97">
        <v>188</v>
      </c>
      <c r="O1324" s="97"/>
    </row>
    <row r="1325" spans="1:15" ht="45" customHeight="1" x14ac:dyDescent="0.25">
      <c r="A1325" s="9" t="s">
        <v>378</v>
      </c>
      <c r="B1325" s="93" t="s">
        <v>198</v>
      </c>
      <c r="C1325" s="93"/>
      <c r="D1325" s="94">
        <f t="shared" si="21"/>
        <v>1</v>
      </c>
      <c r="E1325" s="94"/>
      <c r="F1325" s="95" t="s">
        <v>29</v>
      </c>
      <c r="G1325" s="95"/>
      <c r="H1325" s="96">
        <v>42489</v>
      </c>
      <c r="I1325" s="96"/>
      <c r="J1325" s="96">
        <v>42489</v>
      </c>
      <c r="K1325" s="96"/>
      <c r="L1325" s="82" t="s">
        <v>648</v>
      </c>
      <c r="M1325" s="82"/>
      <c r="N1325" s="97">
        <v>348</v>
      </c>
      <c r="O1325" s="97"/>
    </row>
    <row r="1326" spans="1:15" ht="45" customHeight="1" x14ac:dyDescent="0.25">
      <c r="A1326" s="9" t="s">
        <v>378</v>
      </c>
      <c r="B1326" s="93" t="s">
        <v>198</v>
      </c>
      <c r="C1326" s="93"/>
      <c r="D1326" s="94">
        <f t="shared" si="21"/>
        <v>1</v>
      </c>
      <c r="E1326" s="94"/>
      <c r="F1326" s="95" t="s">
        <v>29</v>
      </c>
      <c r="G1326" s="95"/>
      <c r="H1326" s="96">
        <v>42489</v>
      </c>
      <c r="I1326" s="96"/>
      <c r="J1326" s="96">
        <v>42489</v>
      </c>
      <c r="K1326" s="96"/>
      <c r="L1326" s="82" t="s">
        <v>648</v>
      </c>
      <c r="M1326" s="82"/>
      <c r="N1326" s="97">
        <v>165</v>
      </c>
      <c r="O1326" s="97"/>
    </row>
    <row r="1327" spans="1:15" ht="45" customHeight="1" x14ac:dyDescent="0.25">
      <c r="A1327" s="9" t="s">
        <v>378</v>
      </c>
      <c r="B1327" s="93" t="s">
        <v>198</v>
      </c>
      <c r="C1327" s="93"/>
      <c r="D1327" s="94">
        <f t="shared" si="21"/>
        <v>1</v>
      </c>
      <c r="E1327" s="94"/>
      <c r="F1327" s="95" t="s">
        <v>29</v>
      </c>
      <c r="G1327" s="95"/>
      <c r="H1327" s="96">
        <v>42496</v>
      </c>
      <c r="I1327" s="96"/>
      <c r="J1327" s="96">
        <v>42496</v>
      </c>
      <c r="K1327" s="96"/>
      <c r="L1327" s="82" t="s">
        <v>648</v>
      </c>
      <c r="M1327" s="82"/>
      <c r="N1327" s="97">
        <v>312</v>
      </c>
      <c r="O1327" s="97"/>
    </row>
    <row r="1328" spans="1:15" ht="45" customHeight="1" x14ac:dyDescent="0.25">
      <c r="A1328" s="9" t="s">
        <v>378</v>
      </c>
      <c r="B1328" s="93" t="s">
        <v>1164</v>
      </c>
      <c r="C1328" s="93"/>
      <c r="D1328" s="94">
        <f t="shared" si="21"/>
        <v>1</v>
      </c>
      <c r="E1328" s="94"/>
      <c r="F1328" s="95" t="s">
        <v>29</v>
      </c>
      <c r="G1328" s="95"/>
      <c r="H1328" s="96">
        <v>42494</v>
      </c>
      <c r="I1328" s="96"/>
      <c r="J1328" s="96">
        <v>42494</v>
      </c>
      <c r="K1328" s="96"/>
      <c r="L1328" s="82" t="s">
        <v>648</v>
      </c>
      <c r="M1328" s="82"/>
      <c r="N1328" s="97">
        <v>709</v>
      </c>
      <c r="O1328" s="97"/>
    </row>
    <row r="1329" spans="1:15" ht="45" customHeight="1" x14ac:dyDescent="0.25">
      <c r="A1329" s="9" t="s">
        <v>378</v>
      </c>
      <c r="B1329" s="93" t="s">
        <v>1164</v>
      </c>
      <c r="C1329" s="93"/>
      <c r="D1329" s="94">
        <f t="shared" si="21"/>
        <v>1</v>
      </c>
      <c r="E1329" s="94"/>
      <c r="F1329" s="95" t="s">
        <v>29</v>
      </c>
      <c r="G1329" s="95"/>
      <c r="H1329" s="96">
        <v>42494</v>
      </c>
      <c r="I1329" s="96"/>
      <c r="J1329" s="96">
        <v>42494</v>
      </c>
      <c r="K1329" s="96"/>
      <c r="L1329" s="82" t="s">
        <v>648</v>
      </c>
      <c r="M1329" s="82"/>
      <c r="N1329" s="97">
        <v>425.8</v>
      </c>
      <c r="O1329" s="97"/>
    </row>
    <row r="1330" spans="1:15" ht="45" customHeight="1" x14ac:dyDescent="0.25">
      <c r="A1330" s="9" t="s">
        <v>378</v>
      </c>
      <c r="B1330" s="93" t="s">
        <v>198</v>
      </c>
      <c r="C1330" s="93"/>
      <c r="D1330" s="94">
        <f t="shared" si="21"/>
        <v>1</v>
      </c>
      <c r="E1330" s="94"/>
      <c r="F1330" s="95" t="s">
        <v>29</v>
      </c>
      <c r="G1330" s="95"/>
      <c r="H1330" s="96">
        <v>42509</v>
      </c>
      <c r="I1330" s="96"/>
      <c r="J1330" s="96">
        <v>42509</v>
      </c>
      <c r="K1330" s="96"/>
      <c r="L1330" s="82" t="s">
        <v>648</v>
      </c>
      <c r="M1330" s="82"/>
      <c r="N1330" s="97">
        <v>688</v>
      </c>
      <c r="O1330" s="97"/>
    </row>
    <row r="1331" spans="1:15" ht="45" customHeight="1" x14ac:dyDescent="0.25">
      <c r="A1331" s="9" t="s">
        <v>378</v>
      </c>
      <c r="B1331" s="93" t="s">
        <v>198</v>
      </c>
      <c r="C1331" s="93"/>
      <c r="D1331" s="94">
        <f t="shared" si="21"/>
        <v>1</v>
      </c>
      <c r="E1331" s="94"/>
      <c r="F1331" s="95" t="s">
        <v>29</v>
      </c>
      <c r="G1331" s="95"/>
      <c r="H1331" s="96">
        <v>42509</v>
      </c>
      <c r="I1331" s="96"/>
      <c r="J1331" s="96">
        <v>42509</v>
      </c>
      <c r="K1331" s="96"/>
      <c r="L1331" s="82" t="s">
        <v>648</v>
      </c>
      <c r="M1331" s="82"/>
      <c r="N1331" s="97">
        <v>688</v>
      </c>
      <c r="O1331" s="97"/>
    </row>
    <row r="1332" spans="1:15" ht="45" customHeight="1" x14ac:dyDescent="0.25">
      <c r="A1332" s="9" t="s">
        <v>378</v>
      </c>
      <c r="B1332" s="93" t="s">
        <v>14</v>
      </c>
      <c r="C1332" s="93"/>
      <c r="D1332" s="94">
        <f t="shared" si="21"/>
        <v>1</v>
      </c>
      <c r="E1332" s="94"/>
      <c r="F1332" s="95" t="s">
        <v>15</v>
      </c>
      <c r="G1332" s="95"/>
      <c r="H1332" s="96">
        <v>42509</v>
      </c>
      <c r="I1332" s="96"/>
      <c r="J1332" s="96">
        <v>42509</v>
      </c>
      <c r="K1332" s="96"/>
      <c r="L1332" s="82" t="s">
        <v>648</v>
      </c>
      <c r="M1332" s="82"/>
      <c r="N1332" s="97">
        <v>12</v>
      </c>
      <c r="O1332" s="97"/>
    </row>
    <row r="1333" spans="1:15" ht="45" customHeight="1" x14ac:dyDescent="0.25">
      <c r="A1333" s="9" t="s">
        <v>378</v>
      </c>
      <c r="B1333" s="93" t="s">
        <v>332</v>
      </c>
      <c r="C1333" s="93"/>
      <c r="D1333" s="94">
        <f t="shared" si="21"/>
        <v>1</v>
      </c>
      <c r="E1333" s="94"/>
      <c r="F1333" s="95" t="s">
        <v>12</v>
      </c>
      <c r="G1333" s="95"/>
      <c r="H1333" s="96">
        <v>42473</v>
      </c>
      <c r="I1333" s="96"/>
      <c r="J1333" s="96">
        <v>42473</v>
      </c>
      <c r="K1333" s="96"/>
      <c r="L1333" s="82" t="s">
        <v>648</v>
      </c>
      <c r="M1333" s="82"/>
      <c r="N1333" s="97">
        <v>3643</v>
      </c>
      <c r="O1333" s="97"/>
    </row>
    <row r="1334" spans="1:15" ht="45" customHeight="1" x14ac:dyDescent="0.25">
      <c r="A1334" s="9" t="s">
        <v>378</v>
      </c>
      <c r="B1334" s="93" t="s">
        <v>1165</v>
      </c>
      <c r="C1334" s="93"/>
      <c r="D1334" s="94">
        <f t="shared" si="21"/>
        <v>1</v>
      </c>
      <c r="E1334" s="94"/>
      <c r="F1334" s="95" t="s">
        <v>29</v>
      </c>
      <c r="G1334" s="95"/>
      <c r="H1334" s="96">
        <v>42515</v>
      </c>
      <c r="I1334" s="96"/>
      <c r="J1334" s="96">
        <v>42515</v>
      </c>
      <c r="K1334" s="96"/>
      <c r="L1334" s="82" t="s">
        <v>648</v>
      </c>
      <c r="M1334" s="82"/>
      <c r="N1334" s="97">
        <v>688</v>
      </c>
      <c r="O1334" s="97"/>
    </row>
    <row r="1335" spans="1:15" ht="45" customHeight="1" x14ac:dyDescent="0.25">
      <c r="A1335" s="9" t="s">
        <v>378</v>
      </c>
      <c r="B1335" s="93" t="s">
        <v>1166</v>
      </c>
      <c r="C1335" s="93"/>
      <c r="D1335" s="94">
        <f t="shared" si="21"/>
        <v>1</v>
      </c>
      <c r="E1335" s="94"/>
      <c r="F1335" s="95" t="s">
        <v>29</v>
      </c>
      <c r="G1335" s="95"/>
      <c r="H1335" s="96">
        <v>42542</v>
      </c>
      <c r="I1335" s="96"/>
      <c r="J1335" s="96">
        <v>42542</v>
      </c>
      <c r="K1335" s="96"/>
      <c r="L1335" s="82" t="s">
        <v>648</v>
      </c>
      <c r="M1335" s="82"/>
      <c r="N1335" s="97">
        <v>677.95</v>
      </c>
      <c r="O1335" s="97"/>
    </row>
    <row r="1336" spans="1:15" ht="45" customHeight="1" x14ac:dyDescent="0.25">
      <c r="A1336" s="9" t="s">
        <v>378</v>
      </c>
      <c r="B1336" s="93" t="s">
        <v>1167</v>
      </c>
      <c r="C1336" s="93"/>
      <c r="D1336" s="94">
        <f t="shared" si="21"/>
        <v>1</v>
      </c>
      <c r="E1336" s="94"/>
      <c r="F1336" s="95" t="s">
        <v>29</v>
      </c>
      <c r="G1336" s="95"/>
      <c r="H1336" s="96">
        <v>42576</v>
      </c>
      <c r="I1336" s="96"/>
      <c r="J1336" s="96">
        <v>42576</v>
      </c>
      <c r="K1336" s="96"/>
      <c r="L1336" s="82" t="s">
        <v>648</v>
      </c>
      <c r="M1336" s="82"/>
      <c r="N1336" s="97">
        <v>708</v>
      </c>
      <c r="O1336" s="97"/>
    </row>
    <row r="1337" spans="1:15" ht="45" customHeight="1" x14ac:dyDescent="0.25">
      <c r="A1337" s="9" t="s">
        <v>378</v>
      </c>
      <c r="B1337" s="93" t="s">
        <v>1168</v>
      </c>
      <c r="C1337" s="93"/>
      <c r="D1337" s="94">
        <f t="shared" si="21"/>
        <v>1</v>
      </c>
      <c r="E1337" s="94"/>
      <c r="F1337" s="95" t="s">
        <v>29</v>
      </c>
      <c r="G1337" s="95"/>
      <c r="H1337" s="96">
        <v>42576</v>
      </c>
      <c r="I1337" s="96"/>
      <c r="J1337" s="96">
        <v>42576</v>
      </c>
      <c r="K1337" s="96"/>
      <c r="L1337" s="82" t="s">
        <v>648</v>
      </c>
      <c r="M1337" s="82"/>
      <c r="N1337" s="97">
        <v>688</v>
      </c>
      <c r="O1337" s="97"/>
    </row>
    <row r="1338" spans="1:15" ht="45" customHeight="1" x14ac:dyDescent="0.25">
      <c r="A1338" s="9" t="s">
        <v>378</v>
      </c>
      <c r="B1338" s="93" t="s">
        <v>1165</v>
      </c>
      <c r="C1338" s="93"/>
      <c r="D1338" s="94">
        <f t="shared" si="21"/>
        <v>1</v>
      </c>
      <c r="E1338" s="94"/>
      <c r="F1338" s="95" t="s">
        <v>29</v>
      </c>
      <c r="G1338" s="95"/>
      <c r="H1338" s="96">
        <v>42515</v>
      </c>
      <c r="I1338" s="96"/>
      <c r="J1338" s="96">
        <v>42515</v>
      </c>
      <c r="K1338" s="96"/>
      <c r="L1338" s="82" t="s">
        <v>648</v>
      </c>
      <c r="M1338" s="82"/>
      <c r="N1338" s="97">
        <v>892</v>
      </c>
      <c r="O1338" s="97"/>
    </row>
    <row r="1339" spans="1:15" ht="45" customHeight="1" x14ac:dyDescent="0.25">
      <c r="A1339" s="9" t="s">
        <v>378</v>
      </c>
      <c r="B1339" s="93" t="s">
        <v>1166</v>
      </c>
      <c r="C1339" s="93"/>
      <c r="D1339" s="94">
        <f t="shared" si="21"/>
        <v>1</v>
      </c>
      <c r="E1339" s="94"/>
      <c r="F1339" s="95" t="s">
        <v>29</v>
      </c>
      <c r="G1339" s="95"/>
      <c r="H1339" s="96">
        <v>42542</v>
      </c>
      <c r="I1339" s="96"/>
      <c r="J1339" s="96">
        <v>42542</v>
      </c>
      <c r="K1339" s="96"/>
      <c r="L1339" s="82" t="s">
        <v>648</v>
      </c>
      <c r="M1339" s="82"/>
      <c r="N1339" s="97">
        <v>430</v>
      </c>
      <c r="O1339" s="97"/>
    </row>
    <row r="1340" spans="1:15" ht="45" customHeight="1" x14ac:dyDescent="0.25">
      <c r="A1340" s="9" t="s">
        <v>378</v>
      </c>
      <c r="B1340" s="93" t="s">
        <v>1168</v>
      </c>
      <c r="C1340" s="93"/>
      <c r="D1340" s="94">
        <f t="shared" si="21"/>
        <v>1</v>
      </c>
      <c r="E1340" s="94"/>
      <c r="F1340" s="95" t="s">
        <v>29</v>
      </c>
      <c r="G1340" s="95"/>
      <c r="H1340" s="96">
        <v>42576</v>
      </c>
      <c r="I1340" s="96"/>
      <c r="J1340" s="96">
        <v>42576</v>
      </c>
      <c r="K1340" s="96"/>
      <c r="L1340" s="82" t="s">
        <v>648</v>
      </c>
      <c r="M1340" s="82"/>
      <c r="N1340" s="97">
        <v>634</v>
      </c>
      <c r="O1340" s="97"/>
    </row>
    <row r="1341" spans="1:15" ht="45" customHeight="1" x14ac:dyDescent="0.25">
      <c r="A1341" s="9" t="s">
        <v>378</v>
      </c>
      <c r="B1341" s="93" t="s">
        <v>14</v>
      </c>
      <c r="C1341" s="93"/>
      <c r="D1341" s="94">
        <f t="shared" si="21"/>
        <v>1</v>
      </c>
      <c r="E1341" s="94"/>
      <c r="F1341" s="95" t="s">
        <v>15</v>
      </c>
      <c r="G1341" s="95"/>
      <c r="H1341" s="96">
        <v>42576</v>
      </c>
      <c r="I1341" s="96"/>
      <c r="J1341" s="96">
        <v>42576</v>
      </c>
      <c r="K1341" s="96"/>
      <c r="L1341" s="82" t="s">
        <v>648</v>
      </c>
      <c r="M1341" s="82"/>
      <c r="N1341" s="97">
        <v>76.3</v>
      </c>
      <c r="O1341" s="97"/>
    </row>
    <row r="1342" spans="1:15" ht="45" customHeight="1" x14ac:dyDescent="0.25">
      <c r="A1342" s="9" t="s">
        <v>378</v>
      </c>
      <c r="B1342" s="93" t="s">
        <v>1169</v>
      </c>
      <c r="C1342" s="93"/>
      <c r="D1342" s="94">
        <f t="shared" si="21"/>
        <v>1</v>
      </c>
      <c r="E1342" s="94"/>
      <c r="F1342" s="95" t="s">
        <v>29</v>
      </c>
      <c r="G1342" s="95"/>
      <c r="H1342" s="96">
        <v>42473</v>
      </c>
      <c r="I1342" s="96"/>
      <c r="J1342" s="96">
        <v>42473</v>
      </c>
      <c r="K1342" s="96"/>
      <c r="L1342" s="82" t="s">
        <v>648</v>
      </c>
      <c r="M1342" s="82"/>
      <c r="N1342" s="97">
        <v>188</v>
      </c>
      <c r="O1342" s="97"/>
    </row>
    <row r="1343" spans="1:15" ht="45" customHeight="1" x14ac:dyDescent="0.25">
      <c r="A1343" s="9" t="s">
        <v>378</v>
      </c>
      <c r="B1343" s="93" t="s">
        <v>1169</v>
      </c>
      <c r="C1343" s="93"/>
      <c r="D1343" s="94">
        <f t="shared" si="21"/>
        <v>1</v>
      </c>
      <c r="E1343" s="94"/>
      <c r="F1343" s="95" t="s">
        <v>29</v>
      </c>
      <c r="G1343" s="95"/>
      <c r="H1343" s="96">
        <v>42373</v>
      </c>
      <c r="I1343" s="96"/>
      <c r="J1343" s="96">
        <v>42383</v>
      </c>
      <c r="K1343" s="96"/>
      <c r="L1343" s="82" t="s">
        <v>648</v>
      </c>
      <c r="M1343" s="82"/>
      <c r="N1343" s="97">
        <v>184</v>
      </c>
      <c r="O1343" s="97"/>
    </row>
    <row r="1344" spans="1:15" ht="45" customHeight="1" x14ac:dyDescent="0.25">
      <c r="A1344" s="9" t="s">
        <v>378</v>
      </c>
      <c r="B1344" s="93" t="s">
        <v>1169</v>
      </c>
      <c r="C1344" s="93"/>
      <c r="D1344" s="94">
        <f t="shared" si="21"/>
        <v>1</v>
      </c>
      <c r="E1344" s="94"/>
      <c r="F1344" s="95" t="s">
        <v>29</v>
      </c>
      <c r="G1344" s="95"/>
      <c r="H1344" s="96">
        <v>42562</v>
      </c>
      <c r="I1344" s="96"/>
      <c r="J1344" s="96">
        <v>42562</v>
      </c>
      <c r="K1344" s="96"/>
      <c r="L1344" s="82" t="s">
        <v>648</v>
      </c>
      <c r="M1344" s="82"/>
      <c r="N1344" s="97">
        <v>322</v>
      </c>
      <c r="O1344" s="97"/>
    </row>
    <row r="1345" spans="1:15" ht="45" customHeight="1" x14ac:dyDescent="0.25">
      <c r="A1345" s="9" t="s">
        <v>378</v>
      </c>
      <c r="B1345" s="93" t="s">
        <v>1169</v>
      </c>
      <c r="C1345" s="93"/>
      <c r="D1345" s="94">
        <f t="shared" si="21"/>
        <v>1</v>
      </c>
      <c r="E1345" s="94"/>
      <c r="F1345" s="95" t="s">
        <v>29</v>
      </c>
      <c r="G1345" s="95"/>
      <c r="H1345" s="96">
        <v>42562</v>
      </c>
      <c r="I1345" s="96"/>
      <c r="J1345" s="96">
        <v>42562</v>
      </c>
      <c r="K1345" s="96"/>
      <c r="L1345" s="82" t="s">
        <v>648</v>
      </c>
      <c r="M1345" s="82"/>
      <c r="N1345" s="97">
        <v>188</v>
      </c>
      <c r="O1345" s="97"/>
    </row>
    <row r="1346" spans="1:15" ht="45" customHeight="1" x14ac:dyDescent="0.25">
      <c r="A1346" s="9" t="s">
        <v>378</v>
      </c>
      <c r="B1346" s="93" t="s">
        <v>1169</v>
      </c>
      <c r="C1346" s="93"/>
      <c r="D1346" s="94">
        <f t="shared" si="21"/>
        <v>1</v>
      </c>
      <c r="E1346" s="94"/>
      <c r="F1346" s="95" t="s">
        <v>29</v>
      </c>
      <c r="G1346" s="95"/>
      <c r="H1346" s="96">
        <v>42473</v>
      </c>
      <c r="I1346" s="96"/>
      <c r="J1346" s="96">
        <v>42473</v>
      </c>
      <c r="K1346" s="96"/>
      <c r="L1346" s="82" t="s">
        <v>648</v>
      </c>
      <c r="M1346" s="82"/>
      <c r="N1346" s="97">
        <v>145</v>
      </c>
      <c r="O1346" s="97"/>
    </row>
    <row r="1347" spans="1:15" ht="45" customHeight="1" x14ac:dyDescent="0.25">
      <c r="A1347" s="9" t="s">
        <v>378</v>
      </c>
      <c r="B1347" s="93" t="s">
        <v>14</v>
      </c>
      <c r="C1347" s="93"/>
      <c r="D1347" s="94">
        <f t="shared" si="21"/>
        <v>1</v>
      </c>
      <c r="E1347" s="94"/>
      <c r="F1347" s="95" t="s">
        <v>15</v>
      </c>
      <c r="G1347" s="95"/>
      <c r="H1347" s="96">
        <v>42473</v>
      </c>
      <c r="I1347" s="96"/>
      <c r="J1347" s="96">
        <v>42473</v>
      </c>
      <c r="K1347" s="96"/>
      <c r="L1347" s="82" t="s">
        <v>648</v>
      </c>
      <c r="M1347" s="82"/>
      <c r="N1347" s="97">
        <v>70</v>
      </c>
      <c r="O1347" s="97"/>
    </row>
    <row r="1348" spans="1:15" ht="45" customHeight="1" x14ac:dyDescent="0.25">
      <c r="A1348" s="9" t="s">
        <v>378</v>
      </c>
      <c r="B1348" s="93" t="s">
        <v>1170</v>
      </c>
      <c r="C1348" s="93"/>
      <c r="D1348" s="94">
        <f t="shared" si="21"/>
        <v>1</v>
      </c>
      <c r="E1348" s="94"/>
      <c r="F1348" s="95" t="s">
        <v>12</v>
      </c>
      <c r="G1348" s="95"/>
      <c r="H1348" s="96">
        <v>42509</v>
      </c>
      <c r="I1348" s="96"/>
      <c r="J1348" s="96">
        <v>42506</v>
      </c>
      <c r="K1348" s="96"/>
      <c r="L1348" s="82" t="s">
        <v>648</v>
      </c>
      <c r="M1348" s="82"/>
      <c r="N1348" s="97">
        <v>2375</v>
      </c>
      <c r="O1348" s="97"/>
    </row>
    <row r="1349" spans="1:15" ht="45" customHeight="1" x14ac:dyDescent="0.25">
      <c r="A1349" s="9" t="s">
        <v>378</v>
      </c>
      <c r="B1349" s="93" t="s">
        <v>1171</v>
      </c>
      <c r="C1349" s="93"/>
      <c r="D1349" s="94">
        <f t="shared" si="21"/>
        <v>1</v>
      </c>
      <c r="E1349" s="94"/>
      <c r="F1349" s="95" t="s">
        <v>12</v>
      </c>
      <c r="G1349" s="95"/>
      <c r="H1349" s="96">
        <v>42509</v>
      </c>
      <c r="I1349" s="96"/>
      <c r="J1349" s="96">
        <v>42506</v>
      </c>
      <c r="K1349" s="96"/>
      <c r="L1349" s="82" t="s">
        <v>648</v>
      </c>
      <c r="M1349" s="82"/>
      <c r="N1349" s="97">
        <v>562</v>
      </c>
      <c r="O1349" s="97"/>
    </row>
    <row r="1350" spans="1:15" ht="45" customHeight="1" x14ac:dyDescent="0.25">
      <c r="A1350" s="9" t="s">
        <v>378</v>
      </c>
      <c r="B1350" s="93" t="s">
        <v>1172</v>
      </c>
      <c r="C1350" s="93"/>
      <c r="D1350" s="94">
        <f t="shared" si="21"/>
        <v>1</v>
      </c>
      <c r="E1350" s="94"/>
      <c r="F1350" s="95" t="s">
        <v>29</v>
      </c>
      <c r="G1350" s="95"/>
      <c r="H1350" s="96">
        <v>42538</v>
      </c>
      <c r="I1350" s="96"/>
      <c r="J1350" s="96">
        <v>42538</v>
      </c>
      <c r="K1350" s="96"/>
      <c r="L1350" s="82" t="s">
        <v>648</v>
      </c>
      <c r="M1350" s="82"/>
      <c r="N1350" s="97">
        <v>388</v>
      </c>
      <c r="O1350" s="97"/>
    </row>
    <row r="1351" spans="1:15" ht="45" customHeight="1" x14ac:dyDescent="0.25">
      <c r="A1351" s="9" t="s">
        <v>378</v>
      </c>
      <c r="B1351" s="93" t="s">
        <v>1173</v>
      </c>
      <c r="C1351" s="93"/>
      <c r="D1351" s="94">
        <f t="shared" si="21"/>
        <v>1</v>
      </c>
      <c r="E1351" s="94"/>
      <c r="F1351" s="95" t="s">
        <v>29</v>
      </c>
      <c r="G1351" s="95"/>
      <c r="H1351" s="96">
        <v>42517</v>
      </c>
      <c r="I1351" s="96"/>
      <c r="J1351" s="96">
        <v>42517</v>
      </c>
      <c r="K1351" s="96"/>
      <c r="L1351" s="82" t="s">
        <v>648</v>
      </c>
      <c r="M1351" s="82"/>
      <c r="N1351" s="97">
        <v>688</v>
      </c>
      <c r="O1351" s="97"/>
    </row>
    <row r="1352" spans="1:15" ht="45" customHeight="1" x14ac:dyDescent="0.25">
      <c r="A1352" s="9" t="s">
        <v>378</v>
      </c>
      <c r="B1352" s="93" t="s">
        <v>1172</v>
      </c>
      <c r="C1352" s="93"/>
      <c r="D1352" s="94">
        <f t="shared" si="21"/>
        <v>1</v>
      </c>
      <c r="E1352" s="94"/>
      <c r="F1352" s="95" t="s">
        <v>29</v>
      </c>
      <c r="G1352" s="95"/>
      <c r="H1352" s="96">
        <v>42538</v>
      </c>
      <c r="I1352" s="96"/>
      <c r="J1352" s="96">
        <v>42538</v>
      </c>
      <c r="K1352" s="96"/>
      <c r="L1352" s="82" t="s">
        <v>648</v>
      </c>
      <c r="M1352" s="82"/>
      <c r="N1352" s="97">
        <v>113</v>
      </c>
      <c r="O1352" s="97"/>
    </row>
    <row r="1353" spans="1:15" ht="45" customHeight="1" x14ac:dyDescent="0.25">
      <c r="A1353" s="9" t="s">
        <v>378</v>
      </c>
      <c r="B1353" s="93" t="s">
        <v>1173</v>
      </c>
      <c r="C1353" s="93"/>
      <c r="D1353" s="94">
        <f t="shared" si="21"/>
        <v>1</v>
      </c>
      <c r="E1353" s="94"/>
      <c r="F1353" s="95" t="s">
        <v>29</v>
      </c>
      <c r="G1353" s="95"/>
      <c r="H1353" s="96">
        <v>42517</v>
      </c>
      <c r="I1353" s="96"/>
      <c r="J1353" s="96">
        <v>42517</v>
      </c>
      <c r="K1353" s="96"/>
      <c r="L1353" s="82" t="s">
        <v>648</v>
      </c>
      <c r="M1353" s="82"/>
      <c r="N1353" s="97">
        <v>289</v>
      </c>
      <c r="O1353" s="97"/>
    </row>
    <row r="1354" spans="1:15" ht="45" customHeight="1" x14ac:dyDescent="0.25">
      <c r="A1354" s="9" t="s">
        <v>378</v>
      </c>
      <c r="B1354" s="93" t="s">
        <v>14</v>
      </c>
      <c r="C1354" s="93"/>
      <c r="D1354" s="94">
        <f t="shared" ref="D1354:D1417" si="22">C1354+1</f>
        <v>1</v>
      </c>
      <c r="E1354" s="94"/>
      <c r="F1354" s="95" t="s">
        <v>15</v>
      </c>
      <c r="G1354" s="95"/>
      <c r="H1354" s="96">
        <v>42517</v>
      </c>
      <c r="I1354" s="96"/>
      <c r="J1354" s="96">
        <v>42517</v>
      </c>
      <c r="K1354" s="96"/>
      <c r="L1354" s="82" t="s">
        <v>648</v>
      </c>
      <c r="M1354" s="82"/>
      <c r="N1354" s="97">
        <v>32</v>
      </c>
      <c r="O1354" s="97"/>
    </row>
    <row r="1355" spans="1:15" ht="45" customHeight="1" x14ac:dyDescent="0.25">
      <c r="A1355" s="9" t="s">
        <v>378</v>
      </c>
      <c r="B1355" s="93" t="s">
        <v>1168</v>
      </c>
      <c r="C1355" s="93"/>
      <c r="D1355" s="94">
        <f t="shared" si="22"/>
        <v>1</v>
      </c>
      <c r="E1355" s="94"/>
      <c r="F1355" s="95" t="s">
        <v>29</v>
      </c>
      <c r="G1355" s="95"/>
      <c r="H1355" s="96">
        <v>42545</v>
      </c>
      <c r="I1355" s="96"/>
      <c r="J1355" s="96">
        <v>42545</v>
      </c>
      <c r="K1355" s="96"/>
      <c r="L1355" s="82" t="s">
        <v>648</v>
      </c>
      <c r="M1355" s="82"/>
      <c r="N1355" s="97">
        <v>270</v>
      </c>
      <c r="O1355" s="97"/>
    </row>
    <row r="1356" spans="1:15" ht="45" customHeight="1" x14ac:dyDescent="0.25">
      <c r="A1356" s="9" t="s">
        <v>378</v>
      </c>
      <c r="B1356" s="93" t="s">
        <v>1174</v>
      </c>
      <c r="C1356" s="93"/>
      <c r="D1356" s="94">
        <f t="shared" si="22"/>
        <v>1</v>
      </c>
      <c r="E1356" s="94"/>
      <c r="F1356" s="95" t="s">
        <v>29</v>
      </c>
      <c r="G1356" s="95"/>
      <c r="H1356" s="96">
        <v>42545</v>
      </c>
      <c r="I1356" s="96"/>
      <c r="J1356" s="96">
        <v>42545</v>
      </c>
      <c r="K1356" s="96"/>
      <c r="L1356" s="82" t="s">
        <v>648</v>
      </c>
      <c r="M1356" s="82"/>
      <c r="N1356" s="97">
        <v>500</v>
      </c>
      <c r="O1356" s="97"/>
    </row>
    <row r="1357" spans="1:15" ht="45" customHeight="1" x14ac:dyDescent="0.25">
      <c r="A1357" s="9" t="s">
        <v>378</v>
      </c>
      <c r="B1357" s="93" t="s">
        <v>1175</v>
      </c>
      <c r="C1357" s="93"/>
      <c r="D1357" s="94">
        <f t="shared" si="22"/>
        <v>1</v>
      </c>
      <c r="E1357" s="94"/>
      <c r="F1357" s="95" t="s">
        <v>29</v>
      </c>
      <c r="G1357" s="95"/>
      <c r="H1357" s="96">
        <v>42558</v>
      </c>
      <c r="I1357" s="96"/>
      <c r="J1357" s="96">
        <v>42558</v>
      </c>
      <c r="K1357" s="96"/>
      <c r="L1357" s="82" t="s">
        <v>648</v>
      </c>
      <c r="M1357" s="82"/>
      <c r="N1357" s="97">
        <v>688</v>
      </c>
      <c r="O1357" s="97"/>
    </row>
    <row r="1358" spans="1:15" ht="45" customHeight="1" x14ac:dyDescent="0.25">
      <c r="A1358" s="9" t="s">
        <v>378</v>
      </c>
      <c r="B1358" s="93" t="s">
        <v>1168</v>
      </c>
      <c r="C1358" s="93"/>
      <c r="D1358" s="94">
        <f t="shared" si="22"/>
        <v>1</v>
      </c>
      <c r="E1358" s="94"/>
      <c r="F1358" s="95" t="s">
        <v>29</v>
      </c>
      <c r="G1358" s="95"/>
      <c r="H1358" s="96">
        <v>42545</v>
      </c>
      <c r="I1358" s="96"/>
      <c r="J1358" s="96">
        <v>42545</v>
      </c>
      <c r="K1358" s="96"/>
      <c r="L1358" s="82" t="s">
        <v>648</v>
      </c>
      <c r="M1358" s="82"/>
      <c r="N1358" s="97">
        <v>563</v>
      </c>
      <c r="O1358" s="97"/>
    </row>
    <row r="1359" spans="1:15" ht="45" customHeight="1" x14ac:dyDescent="0.25">
      <c r="A1359" s="9" t="s">
        <v>378</v>
      </c>
      <c r="B1359" s="93" t="s">
        <v>1175</v>
      </c>
      <c r="C1359" s="93"/>
      <c r="D1359" s="94">
        <f t="shared" si="22"/>
        <v>1</v>
      </c>
      <c r="E1359" s="94"/>
      <c r="F1359" s="95" t="s">
        <v>29</v>
      </c>
      <c r="G1359" s="95"/>
      <c r="H1359" s="96">
        <v>42558</v>
      </c>
      <c r="I1359" s="96"/>
      <c r="J1359" s="96">
        <v>42558</v>
      </c>
      <c r="K1359" s="96"/>
      <c r="L1359" s="82" t="s">
        <v>648</v>
      </c>
      <c r="M1359" s="82"/>
      <c r="N1359" s="97">
        <v>792</v>
      </c>
      <c r="O1359" s="97"/>
    </row>
    <row r="1360" spans="1:15" ht="45" customHeight="1" x14ac:dyDescent="0.25">
      <c r="A1360" s="9" t="s">
        <v>378</v>
      </c>
      <c r="B1360" s="93" t="s">
        <v>1167</v>
      </c>
      <c r="C1360" s="93"/>
      <c r="D1360" s="94">
        <f t="shared" si="22"/>
        <v>1</v>
      </c>
      <c r="E1360" s="94"/>
      <c r="F1360" s="95" t="s">
        <v>29</v>
      </c>
      <c r="G1360" s="95"/>
      <c r="H1360" s="96">
        <v>42475</v>
      </c>
      <c r="I1360" s="96"/>
      <c r="J1360" s="96">
        <v>42481</v>
      </c>
      <c r="K1360" s="96"/>
      <c r="L1360" s="82" t="s">
        <v>648</v>
      </c>
      <c r="M1360" s="82"/>
      <c r="N1360" s="97">
        <v>451.2</v>
      </c>
      <c r="O1360" s="97"/>
    </row>
    <row r="1361" spans="1:15" ht="45" customHeight="1" x14ac:dyDescent="0.25">
      <c r="A1361" s="9" t="s">
        <v>378</v>
      </c>
      <c r="B1361" s="93" t="s">
        <v>1167</v>
      </c>
      <c r="C1361" s="93"/>
      <c r="D1361" s="94">
        <f t="shared" si="22"/>
        <v>1</v>
      </c>
      <c r="E1361" s="94"/>
      <c r="F1361" s="95" t="s">
        <v>29</v>
      </c>
      <c r="G1361" s="95"/>
      <c r="H1361" s="96">
        <v>42411</v>
      </c>
      <c r="I1361" s="96"/>
      <c r="J1361" s="96">
        <v>42411</v>
      </c>
      <c r="K1361" s="96"/>
      <c r="L1361" s="82" t="s">
        <v>648</v>
      </c>
      <c r="M1361" s="82"/>
      <c r="N1361" s="97">
        <v>188</v>
      </c>
      <c r="O1361" s="97"/>
    </row>
    <row r="1362" spans="1:15" ht="45" customHeight="1" x14ac:dyDescent="0.25">
      <c r="A1362" s="9" t="s">
        <v>378</v>
      </c>
      <c r="B1362" s="93" t="s">
        <v>1167</v>
      </c>
      <c r="C1362" s="93"/>
      <c r="D1362" s="94">
        <f t="shared" si="22"/>
        <v>1</v>
      </c>
      <c r="E1362" s="94"/>
      <c r="F1362" s="95" t="s">
        <v>29</v>
      </c>
      <c r="G1362" s="95"/>
      <c r="H1362" s="96">
        <v>42411</v>
      </c>
      <c r="I1362" s="96"/>
      <c r="J1362" s="96">
        <v>42411</v>
      </c>
      <c r="K1362" s="96"/>
      <c r="L1362" s="82" t="s">
        <v>648</v>
      </c>
      <c r="M1362" s="82"/>
      <c r="N1362" s="97">
        <v>188</v>
      </c>
      <c r="O1362" s="97"/>
    </row>
    <row r="1363" spans="1:15" ht="45" customHeight="1" x14ac:dyDescent="0.25">
      <c r="A1363" s="9" t="s">
        <v>378</v>
      </c>
      <c r="B1363" s="93" t="s">
        <v>1167</v>
      </c>
      <c r="C1363" s="93"/>
      <c r="D1363" s="94">
        <f t="shared" si="22"/>
        <v>1</v>
      </c>
      <c r="E1363" s="94"/>
      <c r="F1363" s="95" t="s">
        <v>29</v>
      </c>
      <c r="G1363" s="95"/>
      <c r="H1363" s="96">
        <v>42475</v>
      </c>
      <c r="I1363" s="96"/>
      <c r="J1363" s="96">
        <v>42481</v>
      </c>
      <c r="K1363" s="96"/>
      <c r="L1363" s="82" t="s">
        <v>648</v>
      </c>
      <c r="M1363" s="82"/>
      <c r="N1363" s="97">
        <v>132</v>
      </c>
      <c r="O1363" s="97"/>
    </row>
    <row r="1364" spans="1:15" ht="45" customHeight="1" x14ac:dyDescent="0.25">
      <c r="A1364" s="9" t="s">
        <v>378</v>
      </c>
      <c r="B1364" s="93" t="s">
        <v>1167</v>
      </c>
      <c r="C1364" s="93"/>
      <c r="D1364" s="94">
        <f t="shared" si="22"/>
        <v>1</v>
      </c>
      <c r="E1364" s="94"/>
      <c r="F1364" s="95" t="s">
        <v>29</v>
      </c>
      <c r="G1364" s="95"/>
      <c r="H1364" s="96">
        <v>42411</v>
      </c>
      <c r="I1364" s="96"/>
      <c r="J1364" s="96">
        <v>42411</v>
      </c>
      <c r="K1364" s="96"/>
      <c r="L1364" s="82" t="s">
        <v>648</v>
      </c>
      <c r="M1364" s="82"/>
      <c r="N1364" s="97">
        <v>914</v>
      </c>
      <c r="O1364" s="97"/>
    </row>
    <row r="1365" spans="1:15" ht="45" customHeight="1" x14ac:dyDescent="0.25">
      <c r="A1365" s="9" t="s">
        <v>378</v>
      </c>
      <c r="B1365" s="93" t="s">
        <v>14</v>
      </c>
      <c r="C1365" s="93"/>
      <c r="D1365" s="94">
        <f t="shared" si="22"/>
        <v>1</v>
      </c>
      <c r="E1365" s="94"/>
      <c r="F1365" s="95" t="s">
        <v>15</v>
      </c>
      <c r="G1365" s="95"/>
      <c r="H1365" s="96">
        <v>42411</v>
      </c>
      <c r="I1365" s="96"/>
      <c r="J1365" s="96">
        <v>42411</v>
      </c>
      <c r="K1365" s="96"/>
      <c r="L1365" s="82" t="s">
        <v>648</v>
      </c>
      <c r="M1365" s="82"/>
      <c r="N1365" s="97">
        <v>14</v>
      </c>
      <c r="O1365" s="97"/>
    </row>
    <row r="1366" spans="1:15" ht="45" customHeight="1" x14ac:dyDescent="0.25">
      <c r="A1366" s="9" t="s">
        <v>378</v>
      </c>
      <c r="B1366" s="93" t="s">
        <v>108</v>
      </c>
      <c r="C1366" s="93"/>
      <c r="D1366" s="94">
        <f t="shared" si="22"/>
        <v>1</v>
      </c>
      <c r="E1366" s="94"/>
      <c r="F1366" s="95" t="s">
        <v>29</v>
      </c>
      <c r="G1366" s="95"/>
      <c r="H1366" s="96">
        <v>42601</v>
      </c>
      <c r="I1366" s="96"/>
      <c r="J1366" s="96">
        <v>42601</v>
      </c>
      <c r="K1366" s="96"/>
      <c r="L1366" s="82" t="s">
        <v>648</v>
      </c>
      <c r="M1366" s="82"/>
      <c r="N1366" s="97">
        <v>688</v>
      </c>
      <c r="O1366" s="97"/>
    </row>
    <row r="1367" spans="1:15" ht="45" customHeight="1" x14ac:dyDescent="0.25">
      <c r="A1367" s="9" t="s">
        <v>378</v>
      </c>
      <c r="B1367" s="93" t="s">
        <v>1176</v>
      </c>
      <c r="C1367" s="93"/>
      <c r="D1367" s="94">
        <f t="shared" si="22"/>
        <v>1</v>
      </c>
      <c r="E1367" s="94"/>
      <c r="F1367" s="95" t="s">
        <v>29</v>
      </c>
      <c r="G1367" s="95"/>
      <c r="H1367" s="96">
        <v>42607</v>
      </c>
      <c r="I1367" s="96"/>
      <c r="J1367" s="96">
        <v>42607</v>
      </c>
      <c r="K1367" s="96"/>
      <c r="L1367" s="82" t="s">
        <v>648</v>
      </c>
      <c r="M1367" s="82"/>
      <c r="N1367" s="97">
        <v>688</v>
      </c>
      <c r="O1367" s="97"/>
    </row>
    <row r="1368" spans="1:15" ht="45" customHeight="1" x14ac:dyDescent="0.25">
      <c r="A1368" s="9" t="s">
        <v>378</v>
      </c>
      <c r="B1368" s="93" t="s">
        <v>1177</v>
      </c>
      <c r="C1368" s="93"/>
      <c r="D1368" s="94">
        <f t="shared" si="22"/>
        <v>1</v>
      </c>
      <c r="E1368" s="94"/>
      <c r="F1368" s="95" t="s">
        <v>29</v>
      </c>
      <c r="G1368" s="95"/>
      <c r="H1368" s="96">
        <v>42606</v>
      </c>
      <c r="I1368" s="96"/>
      <c r="J1368" s="96">
        <v>42606</v>
      </c>
      <c r="K1368" s="96"/>
      <c r="L1368" s="82" t="s">
        <v>648</v>
      </c>
      <c r="M1368" s="82"/>
      <c r="N1368" s="97">
        <v>688</v>
      </c>
      <c r="O1368" s="97"/>
    </row>
    <row r="1369" spans="1:15" ht="45" customHeight="1" x14ac:dyDescent="0.25">
      <c r="A1369" s="9" t="s">
        <v>378</v>
      </c>
      <c r="B1369" s="93" t="s">
        <v>108</v>
      </c>
      <c r="C1369" s="93"/>
      <c r="D1369" s="94">
        <f t="shared" si="22"/>
        <v>1</v>
      </c>
      <c r="E1369" s="94"/>
      <c r="F1369" s="95" t="s">
        <v>29</v>
      </c>
      <c r="G1369" s="95"/>
      <c r="H1369" s="96">
        <v>42601</v>
      </c>
      <c r="I1369" s="96"/>
      <c r="J1369" s="96">
        <v>42601</v>
      </c>
      <c r="K1369" s="96"/>
      <c r="L1369" s="82" t="s">
        <v>648</v>
      </c>
      <c r="M1369" s="82"/>
      <c r="N1369" s="97">
        <v>229.99</v>
      </c>
      <c r="O1369" s="97"/>
    </row>
    <row r="1370" spans="1:15" ht="45" customHeight="1" x14ac:dyDescent="0.25">
      <c r="A1370" s="9" t="s">
        <v>378</v>
      </c>
      <c r="B1370" s="93" t="s">
        <v>1176</v>
      </c>
      <c r="C1370" s="93"/>
      <c r="D1370" s="94">
        <f t="shared" si="22"/>
        <v>1</v>
      </c>
      <c r="E1370" s="94"/>
      <c r="F1370" s="95" t="s">
        <v>29</v>
      </c>
      <c r="G1370" s="95"/>
      <c r="H1370" s="96">
        <v>42607</v>
      </c>
      <c r="I1370" s="96"/>
      <c r="J1370" s="96">
        <v>42607</v>
      </c>
      <c r="K1370" s="96"/>
      <c r="L1370" s="82" t="s">
        <v>648</v>
      </c>
      <c r="M1370" s="82"/>
      <c r="N1370" s="97">
        <v>850</v>
      </c>
      <c r="O1370" s="97"/>
    </row>
    <row r="1371" spans="1:15" ht="45" customHeight="1" x14ac:dyDescent="0.25">
      <c r="A1371" s="9" t="s">
        <v>378</v>
      </c>
      <c r="B1371" s="93" t="s">
        <v>1177</v>
      </c>
      <c r="C1371" s="93"/>
      <c r="D1371" s="94">
        <f t="shared" si="22"/>
        <v>1</v>
      </c>
      <c r="E1371" s="94"/>
      <c r="F1371" s="95" t="s">
        <v>29</v>
      </c>
      <c r="G1371" s="95"/>
      <c r="H1371" s="96">
        <v>42606</v>
      </c>
      <c r="I1371" s="96"/>
      <c r="J1371" s="96">
        <v>42606</v>
      </c>
      <c r="K1371" s="96"/>
      <c r="L1371" s="82" t="s">
        <v>648</v>
      </c>
      <c r="M1371" s="82"/>
      <c r="N1371" s="97">
        <v>506</v>
      </c>
      <c r="O1371" s="97"/>
    </row>
    <row r="1372" spans="1:15" ht="45" customHeight="1" x14ac:dyDescent="0.25">
      <c r="A1372" s="9" t="s">
        <v>378</v>
      </c>
      <c r="B1372" s="93" t="s">
        <v>14</v>
      </c>
      <c r="C1372" s="93"/>
      <c r="D1372" s="94">
        <f t="shared" si="22"/>
        <v>1</v>
      </c>
      <c r="E1372" s="94"/>
      <c r="F1372" s="95" t="s">
        <v>15</v>
      </c>
      <c r="G1372" s="95"/>
      <c r="H1372" s="96">
        <v>42606</v>
      </c>
      <c r="I1372" s="96"/>
      <c r="J1372" s="96">
        <v>42606</v>
      </c>
      <c r="K1372" s="96"/>
      <c r="L1372" s="82" t="s">
        <v>648</v>
      </c>
      <c r="M1372" s="82"/>
      <c r="N1372" s="97">
        <v>10</v>
      </c>
      <c r="O1372" s="97"/>
    </row>
    <row r="1373" spans="1:15" ht="45" customHeight="1" x14ac:dyDescent="0.25">
      <c r="A1373" s="9" t="s">
        <v>378</v>
      </c>
      <c r="B1373" s="93" t="s">
        <v>1178</v>
      </c>
      <c r="C1373" s="93"/>
      <c r="D1373" s="94">
        <f t="shared" si="22"/>
        <v>1</v>
      </c>
      <c r="E1373" s="94"/>
      <c r="F1373" s="95" t="s">
        <v>29</v>
      </c>
      <c r="G1373" s="95"/>
      <c r="H1373" s="96">
        <v>42578</v>
      </c>
      <c r="I1373" s="96"/>
      <c r="J1373" s="96">
        <v>42578</v>
      </c>
      <c r="K1373" s="96"/>
      <c r="L1373" s="82" t="s">
        <v>648</v>
      </c>
      <c r="M1373" s="82"/>
      <c r="N1373" s="97">
        <v>688</v>
      </c>
      <c r="O1373" s="97"/>
    </row>
    <row r="1374" spans="1:15" ht="45" customHeight="1" x14ac:dyDescent="0.25">
      <c r="A1374" s="9" t="s">
        <v>378</v>
      </c>
      <c r="B1374" s="93" t="s">
        <v>1178</v>
      </c>
      <c r="C1374" s="93"/>
      <c r="D1374" s="94">
        <f t="shared" si="22"/>
        <v>1</v>
      </c>
      <c r="E1374" s="94"/>
      <c r="F1374" s="95" t="s">
        <v>29</v>
      </c>
      <c r="G1374" s="95"/>
      <c r="H1374" s="96">
        <v>42578</v>
      </c>
      <c r="I1374" s="96"/>
      <c r="J1374" s="96">
        <v>42578</v>
      </c>
      <c r="K1374" s="96"/>
      <c r="L1374" s="82" t="s">
        <v>648</v>
      </c>
      <c r="M1374" s="82"/>
      <c r="N1374" s="97">
        <v>579</v>
      </c>
      <c r="O1374" s="97"/>
    </row>
    <row r="1375" spans="1:15" ht="45" customHeight="1" x14ac:dyDescent="0.25">
      <c r="A1375" s="9" t="s">
        <v>378</v>
      </c>
      <c r="B1375" s="93" t="s">
        <v>1179</v>
      </c>
      <c r="C1375" s="93"/>
      <c r="D1375" s="94">
        <f t="shared" si="22"/>
        <v>1</v>
      </c>
      <c r="E1375" s="94"/>
      <c r="F1375" s="95" t="s">
        <v>29</v>
      </c>
      <c r="G1375" s="95"/>
      <c r="H1375" s="96">
        <v>42593</v>
      </c>
      <c r="I1375" s="96"/>
      <c r="J1375" s="96">
        <v>42593</v>
      </c>
      <c r="K1375" s="96"/>
      <c r="L1375" s="82" t="s">
        <v>648</v>
      </c>
      <c r="M1375" s="82"/>
      <c r="N1375" s="97">
        <v>597.12</v>
      </c>
      <c r="O1375" s="97"/>
    </row>
    <row r="1376" spans="1:15" ht="45" customHeight="1" x14ac:dyDescent="0.25">
      <c r="A1376" s="9" t="s">
        <v>378</v>
      </c>
      <c r="B1376" s="93" t="s">
        <v>1179</v>
      </c>
      <c r="C1376" s="93"/>
      <c r="D1376" s="94">
        <f t="shared" si="22"/>
        <v>1</v>
      </c>
      <c r="E1376" s="94"/>
      <c r="F1376" s="95" t="s">
        <v>29</v>
      </c>
      <c r="G1376" s="95"/>
      <c r="H1376" s="96">
        <v>42593</v>
      </c>
      <c r="I1376" s="96"/>
      <c r="J1376" s="96">
        <v>42593</v>
      </c>
      <c r="K1376" s="96"/>
      <c r="L1376" s="82" t="s">
        <v>648</v>
      </c>
      <c r="M1376" s="82"/>
      <c r="N1376" s="97">
        <v>398</v>
      </c>
      <c r="O1376" s="97"/>
    </row>
    <row r="1377" spans="1:15" ht="45" customHeight="1" x14ac:dyDescent="0.25">
      <c r="A1377" s="9" t="s">
        <v>378</v>
      </c>
      <c r="B1377" s="93" t="s">
        <v>1180</v>
      </c>
      <c r="C1377" s="93"/>
      <c r="D1377" s="94">
        <f t="shared" si="22"/>
        <v>1</v>
      </c>
      <c r="E1377" s="94"/>
      <c r="F1377" s="95" t="s">
        <v>29</v>
      </c>
      <c r="G1377" s="95"/>
      <c r="H1377" s="96">
        <v>42626</v>
      </c>
      <c r="I1377" s="96"/>
      <c r="J1377" s="96">
        <v>42626</v>
      </c>
      <c r="K1377" s="96"/>
      <c r="L1377" s="82" t="s">
        <v>648</v>
      </c>
      <c r="M1377" s="82"/>
      <c r="N1377" s="97">
        <v>688</v>
      </c>
      <c r="O1377" s="97"/>
    </row>
    <row r="1378" spans="1:15" ht="45" customHeight="1" x14ac:dyDescent="0.25">
      <c r="A1378" s="9" t="s">
        <v>378</v>
      </c>
      <c r="B1378" s="93" t="s">
        <v>1181</v>
      </c>
      <c r="C1378" s="93"/>
      <c r="D1378" s="94">
        <f t="shared" si="22"/>
        <v>1</v>
      </c>
      <c r="E1378" s="94"/>
      <c r="F1378" s="95" t="s">
        <v>29</v>
      </c>
      <c r="G1378" s="95"/>
      <c r="H1378" s="96">
        <v>42639</v>
      </c>
      <c r="I1378" s="96"/>
      <c r="J1378" s="96">
        <v>42639</v>
      </c>
      <c r="K1378" s="96"/>
      <c r="L1378" s="82" t="s">
        <v>648</v>
      </c>
      <c r="M1378" s="82"/>
      <c r="N1378" s="97">
        <v>688</v>
      </c>
      <c r="O1378" s="97"/>
    </row>
    <row r="1379" spans="1:15" ht="45" customHeight="1" x14ac:dyDescent="0.25">
      <c r="A1379" s="9" t="s">
        <v>378</v>
      </c>
      <c r="B1379" s="93" t="s">
        <v>1182</v>
      </c>
      <c r="C1379" s="93"/>
      <c r="D1379" s="94">
        <f t="shared" si="22"/>
        <v>1</v>
      </c>
      <c r="E1379" s="94"/>
      <c r="F1379" s="95" t="s">
        <v>29</v>
      </c>
      <c r="G1379" s="95"/>
      <c r="H1379" s="96">
        <v>42636</v>
      </c>
      <c r="I1379" s="96"/>
      <c r="J1379" s="96">
        <v>42636</v>
      </c>
      <c r="K1379" s="96"/>
      <c r="L1379" s="82" t="s">
        <v>648</v>
      </c>
      <c r="M1379" s="82"/>
      <c r="N1379" s="97">
        <v>688</v>
      </c>
      <c r="O1379" s="97"/>
    </row>
    <row r="1380" spans="1:15" ht="45" customHeight="1" x14ac:dyDescent="0.25">
      <c r="A1380" s="9" t="s">
        <v>378</v>
      </c>
      <c r="B1380" s="93" t="s">
        <v>1180</v>
      </c>
      <c r="C1380" s="93"/>
      <c r="D1380" s="94">
        <f t="shared" si="22"/>
        <v>1</v>
      </c>
      <c r="E1380" s="94"/>
      <c r="F1380" s="95" t="s">
        <v>29</v>
      </c>
      <c r="G1380" s="95"/>
      <c r="H1380" s="96">
        <v>42626</v>
      </c>
      <c r="I1380" s="96"/>
      <c r="J1380" s="96">
        <v>42626</v>
      </c>
      <c r="K1380" s="96"/>
      <c r="L1380" s="82" t="s">
        <v>648</v>
      </c>
      <c r="M1380" s="82"/>
      <c r="N1380" s="97">
        <v>479</v>
      </c>
      <c r="O1380" s="97"/>
    </row>
    <row r="1381" spans="1:15" ht="45" customHeight="1" x14ac:dyDescent="0.25">
      <c r="A1381" s="9" t="s">
        <v>378</v>
      </c>
      <c r="B1381" s="93" t="s">
        <v>1181</v>
      </c>
      <c r="C1381" s="93"/>
      <c r="D1381" s="94">
        <f t="shared" si="22"/>
        <v>1</v>
      </c>
      <c r="E1381" s="94"/>
      <c r="F1381" s="95" t="s">
        <v>29</v>
      </c>
      <c r="G1381" s="95"/>
      <c r="H1381" s="96">
        <v>42639</v>
      </c>
      <c r="I1381" s="96"/>
      <c r="J1381" s="96">
        <v>42639</v>
      </c>
      <c r="K1381" s="96"/>
      <c r="L1381" s="82" t="s">
        <v>648</v>
      </c>
      <c r="M1381" s="82"/>
      <c r="N1381" s="97">
        <v>565</v>
      </c>
      <c r="O1381" s="97"/>
    </row>
    <row r="1382" spans="1:15" ht="45" customHeight="1" x14ac:dyDescent="0.25">
      <c r="A1382" s="9" t="s">
        <v>378</v>
      </c>
      <c r="B1382" s="93" t="s">
        <v>1182</v>
      </c>
      <c r="C1382" s="93"/>
      <c r="D1382" s="94">
        <f t="shared" si="22"/>
        <v>1</v>
      </c>
      <c r="E1382" s="94"/>
      <c r="F1382" s="95" t="s">
        <v>29</v>
      </c>
      <c r="G1382" s="95"/>
      <c r="H1382" s="96">
        <v>42636</v>
      </c>
      <c r="I1382" s="96"/>
      <c r="J1382" s="96">
        <v>42636</v>
      </c>
      <c r="K1382" s="96"/>
      <c r="L1382" s="82" t="s">
        <v>648</v>
      </c>
      <c r="M1382" s="82"/>
      <c r="N1382" s="97">
        <v>804</v>
      </c>
      <c r="O1382" s="97"/>
    </row>
    <row r="1383" spans="1:15" ht="45" customHeight="1" x14ac:dyDescent="0.25">
      <c r="A1383" s="9" t="s">
        <v>378</v>
      </c>
      <c r="B1383" s="93" t="s">
        <v>1183</v>
      </c>
      <c r="C1383" s="93"/>
      <c r="D1383" s="94">
        <f t="shared" si="22"/>
        <v>1</v>
      </c>
      <c r="E1383" s="94"/>
      <c r="F1383" s="95" t="s">
        <v>29</v>
      </c>
      <c r="G1383" s="95"/>
      <c r="H1383" s="96">
        <v>42580</v>
      </c>
      <c r="I1383" s="96"/>
      <c r="J1383" s="96">
        <v>42580</v>
      </c>
      <c r="K1383" s="96"/>
      <c r="L1383" s="82" t="s">
        <v>648</v>
      </c>
      <c r="M1383" s="82"/>
      <c r="N1383" s="97">
        <v>647.02</v>
      </c>
      <c r="O1383" s="97"/>
    </row>
    <row r="1384" spans="1:15" ht="45" customHeight="1" x14ac:dyDescent="0.25">
      <c r="A1384" s="9" t="s">
        <v>378</v>
      </c>
      <c r="B1384" s="93" t="s">
        <v>1184</v>
      </c>
      <c r="C1384" s="93"/>
      <c r="D1384" s="94">
        <f t="shared" si="22"/>
        <v>1</v>
      </c>
      <c r="E1384" s="94"/>
      <c r="F1384" s="95" t="s">
        <v>29</v>
      </c>
      <c r="G1384" s="95"/>
      <c r="H1384" s="96">
        <v>42587</v>
      </c>
      <c r="I1384" s="96"/>
      <c r="J1384" s="96">
        <v>42587</v>
      </c>
      <c r="K1384" s="96"/>
      <c r="L1384" s="82" t="s">
        <v>648</v>
      </c>
      <c r="M1384" s="82"/>
      <c r="N1384" s="97">
        <v>188</v>
      </c>
      <c r="O1384" s="97"/>
    </row>
    <row r="1385" spans="1:15" ht="45" customHeight="1" x14ac:dyDescent="0.25">
      <c r="A1385" s="9" t="s">
        <v>378</v>
      </c>
      <c r="B1385" s="93" t="s">
        <v>1185</v>
      </c>
      <c r="C1385" s="93"/>
      <c r="D1385" s="94">
        <f t="shared" si="22"/>
        <v>1</v>
      </c>
      <c r="E1385" s="94"/>
      <c r="F1385" s="95" t="s">
        <v>29</v>
      </c>
      <c r="G1385" s="95"/>
      <c r="H1385" s="96">
        <v>42593</v>
      </c>
      <c r="I1385" s="96"/>
      <c r="J1385" s="96">
        <v>42593</v>
      </c>
      <c r="K1385" s="96"/>
      <c r="L1385" s="82" t="s">
        <v>648</v>
      </c>
      <c r="M1385" s="82"/>
      <c r="N1385" s="97">
        <v>188</v>
      </c>
      <c r="O1385" s="97"/>
    </row>
    <row r="1386" spans="1:15" ht="45" customHeight="1" x14ac:dyDescent="0.25">
      <c r="A1386" s="9" t="s">
        <v>378</v>
      </c>
      <c r="B1386" s="93" t="s">
        <v>1186</v>
      </c>
      <c r="C1386" s="93"/>
      <c r="D1386" s="94">
        <f t="shared" si="22"/>
        <v>1</v>
      </c>
      <c r="E1386" s="94"/>
      <c r="F1386" s="95" t="s">
        <v>29</v>
      </c>
      <c r="G1386" s="95"/>
      <c r="H1386" s="96">
        <v>42619</v>
      </c>
      <c r="I1386" s="96"/>
      <c r="J1386" s="96">
        <v>42619</v>
      </c>
      <c r="K1386" s="96"/>
      <c r="L1386" s="82" t="s">
        <v>648</v>
      </c>
      <c r="M1386" s="82"/>
      <c r="N1386" s="97">
        <v>688</v>
      </c>
      <c r="O1386" s="97"/>
    </row>
    <row r="1387" spans="1:15" ht="45" customHeight="1" x14ac:dyDescent="0.25">
      <c r="A1387" s="9" t="s">
        <v>378</v>
      </c>
      <c r="B1387" s="93" t="s">
        <v>1183</v>
      </c>
      <c r="C1387" s="93"/>
      <c r="D1387" s="94">
        <f t="shared" si="22"/>
        <v>1</v>
      </c>
      <c r="E1387" s="94"/>
      <c r="F1387" s="95" t="s">
        <v>29</v>
      </c>
      <c r="G1387" s="95"/>
      <c r="H1387" s="96">
        <v>42580</v>
      </c>
      <c r="I1387" s="96"/>
      <c r="J1387" s="96">
        <v>42580</v>
      </c>
      <c r="K1387" s="96"/>
      <c r="L1387" s="82" t="s">
        <v>648</v>
      </c>
      <c r="M1387" s="82"/>
      <c r="N1387" s="97">
        <v>382</v>
      </c>
      <c r="O1387" s="97"/>
    </row>
    <row r="1388" spans="1:15" ht="45" customHeight="1" x14ac:dyDescent="0.25">
      <c r="A1388" s="9" t="s">
        <v>378</v>
      </c>
      <c r="B1388" s="93" t="s">
        <v>1184</v>
      </c>
      <c r="C1388" s="93"/>
      <c r="D1388" s="94">
        <f t="shared" si="22"/>
        <v>1</v>
      </c>
      <c r="E1388" s="94"/>
      <c r="F1388" s="95" t="s">
        <v>29</v>
      </c>
      <c r="G1388" s="95"/>
      <c r="H1388" s="96">
        <v>42587</v>
      </c>
      <c r="I1388" s="96"/>
      <c r="J1388" s="96">
        <v>42587</v>
      </c>
      <c r="K1388" s="96"/>
      <c r="L1388" s="82" t="s">
        <v>648</v>
      </c>
      <c r="M1388" s="82"/>
      <c r="N1388" s="97">
        <v>521</v>
      </c>
      <c r="O1388" s="97"/>
    </row>
    <row r="1389" spans="1:15" ht="45" customHeight="1" x14ac:dyDescent="0.25">
      <c r="A1389" s="9" t="s">
        <v>378</v>
      </c>
      <c r="B1389" s="93" t="s">
        <v>1185</v>
      </c>
      <c r="C1389" s="93"/>
      <c r="D1389" s="94">
        <f t="shared" si="22"/>
        <v>1</v>
      </c>
      <c r="E1389" s="94"/>
      <c r="F1389" s="95" t="s">
        <v>29</v>
      </c>
      <c r="G1389" s="95"/>
      <c r="H1389" s="96">
        <v>42593</v>
      </c>
      <c r="I1389" s="96"/>
      <c r="J1389" s="96">
        <v>42593</v>
      </c>
      <c r="K1389" s="96"/>
      <c r="L1389" s="82" t="s">
        <v>648</v>
      </c>
      <c r="M1389" s="82"/>
      <c r="N1389" s="97">
        <v>240</v>
      </c>
      <c r="O1389" s="97"/>
    </row>
    <row r="1390" spans="1:15" ht="45" customHeight="1" x14ac:dyDescent="0.25">
      <c r="A1390" s="9" t="s">
        <v>378</v>
      </c>
      <c r="B1390" s="93" t="s">
        <v>1186</v>
      </c>
      <c r="C1390" s="93"/>
      <c r="D1390" s="94">
        <f t="shared" si="22"/>
        <v>1</v>
      </c>
      <c r="E1390" s="94"/>
      <c r="F1390" s="95" t="s">
        <v>29</v>
      </c>
      <c r="G1390" s="95"/>
      <c r="H1390" s="96">
        <v>42619</v>
      </c>
      <c r="I1390" s="96"/>
      <c r="J1390" s="96">
        <v>42619</v>
      </c>
      <c r="K1390" s="96"/>
      <c r="L1390" s="82" t="s">
        <v>648</v>
      </c>
      <c r="M1390" s="82"/>
      <c r="N1390" s="97">
        <v>660</v>
      </c>
      <c r="O1390" s="97"/>
    </row>
    <row r="1391" spans="1:15" ht="45" customHeight="1" x14ac:dyDescent="0.25">
      <c r="A1391" s="9" t="s">
        <v>378</v>
      </c>
      <c r="B1391" s="93" t="s">
        <v>14</v>
      </c>
      <c r="C1391" s="93"/>
      <c r="D1391" s="94">
        <f t="shared" si="22"/>
        <v>1</v>
      </c>
      <c r="E1391" s="94"/>
      <c r="F1391" s="95" t="s">
        <v>15</v>
      </c>
      <c r="G1391" s="95"/>
      <c r="H1391" s="96">
        <v>42619</v>
      </c>
      <c r="I1391" s="96"/>
      <c r="J1391" s="96">
        <v>42619</v>
      </c>
      <c r="K1391" s="96"/>
      <c r="L1391" s="82" t="s">
        <v>648</v>
      </c>
      <c r="M1391" s="82"/>
      <c r="N1391" s="97">
        <v>14</v>
      </c>
      <c r="O1391" s="97"/>
    </row>
    <row r="1392" spans="1:15" ht="45" customHeight="1" x14ac:dyDescent="0.25">
      <c r="A1392" s="9" t="s">
        <v>378</v>
      </c>
      <c r="B1392" s="93" t="s">
        <v>1187</v>
      </c>
      <c r="C1392" s="93"/>
      <c r="D1392" s="94">
        <f t="shared" si="22"/>
        <v>1</v>
      </c>
      <c r="E1392" s="94"/>
      <c r="F1392" s="95" t="s">
        <v>12</v>
      </c>
      <c r="G1392" s="95"/>
      <c r="H1392" s="96">
        <v>42684</v>
      </c>
      <c r="I1392" s="96"/>
      <c r="J1392" s="96">
        <v>42684</v>
      </c>
      <c r="K1392" s="96"/>
      <c r="L1392" s="82" t="s">
        <v>648</v>
      </c>
      <c r="M1392" s="82"/>
      <c r="N1392" s="97">
        <v>1423</v>
      </c>
      <c r="O1392" s="97"/>
    </row>
    <row r="1393" spans="1:15" ht="45" customHeight="1" x14ac:dyDescent="0.25">
      <c r="A1393" s="9" t="s">
        <v>378</v>
      </c>
      <c r="B1393" s="93" t="s">
        <v>1187</v>
      </c>
      <c r="C1393" s="93"/>
      <c r="D1393" s="94">
        <f t="shared" si="22"/>
        <v>1</v>
      </c>
      <c r="E1393" s="94"/>
      <c r="F1393" s="95" t="s">
        <v>12</v>
      </c>
      <c r="G1393" s="95"/>
      <c r="H1393" s="96">
        <v>42684</v>
      </c>
      <c r="I1393" s="96"/>
      <c r="J1393" s="96">
        <v>42684</v>
      </c>
      <c r="K1393" s="96"/>
      <c r="L1393" s="82" t="s">
        <v>648</v>
      </c>
      <c r="M1393" s="82"/>
      <c r="N1393" s="97">
        <v>626</v>
      </c>
      <c r="O1393" s="97"/>
    </row>
    <row r="1394" spans="1:15" ht="45" customHeight="1" x14ac:dyDescent="0.25">
      <c r="A1394" s="9" t="s">
        <v>378</v>
      </c>
      <c r="B1394" s="93" t="s">
        <v>1188</v>
      </c>
      <c r="C1394" s="93"/>
      <c r="D1394" s="94">
        <f t="shared" si="22"/>
        <v>1</v>
      </c>
      <c r="E1394" s="94"/>
      <c r="F1394" s="95" t="s">
        <v>29</v>
      </c>
      <c r="G1394" s="95"/>
      <c r="H1394" s="96">
        <v>42702</v>
      </c>
      <c r="I1394" s="96"/>
      <c r="J1394" s="96">
        <v>42702</v>
      </c>
      <c r="K1394" s="96"/>
      <c r="L1394" s="82" t="s">
        <v>648</v>
      </c>
      <c r="M1394" s="82"/>
      <c r="N1394" s="97">
        <v>688</v>
      </c>
      <c r="O1394" s="97"/>
    </row>
    <row r="1395" spans="1:15" ht="45" customHeight="1" x14ac:dyDescent="0.25">
      <c r="A1395" s="9" t="s">
        <v>378</v>
      </c>
      <c r="B1395" s="93" t="str">
        <f>+A1395</f>
        <v>Dirección de Obras e Infraestructura</v>
      </c>
      <c r="C1395" s="93"/>
      <c r="D1395" s="94">
        <f t="shared" si="22"/>
        <v>1</v>
      </c>
      <c r="E1395" s="94"/>
      <c r="F1395" s="95" t="s">
        <v>29</v>
      </c>
      <c r="G1395" s="95"/>
      <c r="H1395" s="96">
        <v>42696</v>
      </c>
      <c r="I1395" s="96"/>
      <c r="J1395" s="96">
        <f>+I1395</f>
        <v>0</v>
      </c>
      <c r="K1395" s="96"/>
      <c r="L1395" s="82" t="s">
        <v>648</v>
      </c>
      <c r="M1395" s="82"/>
      <c r="N1395" s="97">
        <v>688</v>
      </c>
      <c r="O1395" s="97"/>
    </row>
    <row r="1396" spans="1:15" ht="45" customHeight="1" x14ac:dyDescent="0.25">
      <c r="A1396" s="9" t="s">
        <v>378</v>
      </c>
      <c r="B1396" s="93" t="str">
        <f>+A1396</f>
        <v>Dirección de Obras e Infraestructura</v>
      </c>
      <c r="C1396" s="93"/>
      <c r="D1396" s="94">
        <f t="shared" si="22"/>
        <v>1</v>
      </c>
      <c r="E1396" s="94"/>
      <c r="F1396" s="95" t="s">
        <v>29</v>
      </c>
      <c r="G1396" s="95"/>
      <c r="H1396" s="96">
        <v>42677</v>
      </c>
      <c r="I1396" s="96"/>
      <c r="J1396" s="96">
        <v>42677</v>
      </c>
      <c r="K1396" s="96"/>
      <c r="L1396" s="82" t="s">
        <v>648</v>
      </c>
      <c r="M1396" s="82"/>
      <c r="N1396" s="97">
        <v>884</v>
      </c>
      <c r="O1396" s="97"/>
    </row>
    <row r="1397" spans="1:15" ht="45" customHeight="1" x14ac:dyDescent="0.25">
      <c r="A1397" s="9" t="s">
        <v>378</v>
      </c>
      <c r="B1397" s="93" t="str">
        <f>+A1397</f>
        <v>Dirección de Obras e Infraestructura</v>
      </c>
      <c r="C1397" s="93"/>
      <c r="D1397" s="94">
        <f t="shared" si="22"/>
        <v>1</v>
      </c>
      <c r="E1397" s="94"/>
      <c r="F1397" s="95" t="s">
        <v>29</v>
      </c>
      <c r="G1397" s="95"/>
      <c r="H1397" s="96">
        <v>42713</v>
      </c>
      <c r="I1397" s="96"/>
      <c r="J1397" s="96">
        <v>42713</v>
      </c>
      <c r="K1397" s="96"/>
      <c r="L1397" s="82" t="s">
        <v>648</v>
      </c>
      <c r="M1397" s="82"/>
      <c r="N1397" s="97">
        <v>572</v>
      </c>
      <c r="O1397" s="97"/>
    </row>
    <row r="1398" spans="1:15" ht="45" customHeight="1" x14ac:dyDescent="0.25">
      <c r="A1398" s="9" t="s">
        <v>378</v>
      </c>
      <c r="B1398" s="93" t="str">
        <f>+A1398</f>
        <v>Dirección de Obras e Infraestructura</v>
      </c>
      <c r="C1398" s="93"/>
      <c r="D1398" s="94">
        <f t="shared" si="22"/>
        <v>1</v>
      </c>
      <c r="E1398" s="94"/>
      <c r="F1398" s="95" t="s">
        <v>29</v>
      </c>
      <c r="G1398" s="95"/>
      <c r="H1398" s="96">
        <v>42696</v>
      </c>
      <c r="I1398" s="96"/>
      <c r="J1398" s="96">
        <f>+I1398</f>
        <v>0</v>
      </c>
      <c r="K1398" s="96"/>
      <c r="L1398" s="82" t="s">
        <v>648</v>
      </c>
      <c r="M1398" s="82"/>
      <c r="N1398" s="97">
        <v>933</v>
      </c>
      <c r="O1398" s="97"/>
    </row>
    <row r="1399" spans="1:15" ht="45" customHeight="1" x14ac:dyDescent="0.25">
      <c r="A1399" s="9" t="s">
        <v>378</v>
      </c>
      <c r="B1399" s="93" t="str">
        <f>+A1399</f>
        <v>Dirección de Obras e Infraestructura</v>
      </c>
      <c r="C1399" s="93"/>
      <c r="D1399" s="94">
        <f t="shared" si="22"/>
        <v>1</v>
      </c>
      <c r="E1399" s="94"/>
      <c r="F1399" s="95" t="s">
        <v>29</v>
      </c>
      <c r="G1399" s="95"/>
      <c r="H1399" s="96">
        <v>42677</v>
      </c>
      <c r="I1399" s="96"/>
      <c r="J1399" s="96">
        <v>42677</v>
      </c>
      <c r="K1399" s="96"/>
      <c r="L1399" s="82" t="s">
        <v>648</v>
      </c>
      <c r="M1399" s="82"/>
      <c r="N1399" s="97">
        <v>229</v>
      </c>
      <c r="O1399" s="97"/>
    </row>
    <row r="1400" spans="1:15" ht="45" customHeight="1" x14ac:dyDescent="0.25">
      <c r="A1400" s="9" t="s">
        <v>378</v>
      </c>
      <c r="B1400" s="93" t="s">
        <v>14</v>
      </c>
      <c r="C1400" s="93"/>
      <c r="D1400" s="94">
        <f t="shared" si="22"/>
        <v>1</v>
      </c>
      <c r="E1400" s="94"/>
      <c r="F1400" s="95" t="s">
        <v>15</v>
      </c>
      <c r="G1400" s="95"/>
      <c r="H1400" s="96">
        <v>42677</v>
      </c>
      <c r="I1400" s="96"/>
      <c r="J1400" s="96">
        <v>42677</v>
      </c>
      <c r="K1400" s="96"/>
      <c r="L1400" s="82" t="s">
        <v>648</v>
      </c>
      <c r="M1400" s="82"/>
      <c r="N1400" s="97">
        <v>12</v>
      </c>
      <c r="O1400" s="97"/>
    </row>
    <row r="1401" spans="1:15" ht="45" customHeight="1" x14ac:dyDescent="0.25">
      <c r="A1401" s="9" t="s">
        <v>378</v>
      </c>
      <c r="B1401" s="93" t="s">
        <v>1189</v>
      </c>
      <c r="C1401" s="93"/>
      <c r="D1401" s="94">
        <f t="shared" si="22"/>
        <v>1</v>
      </c>
      <c r="E1401" s="94"/>
      <c r="F1401" s="95" t="s">
        <v>29</v>
      </c>
      <c r="G1401" s="95"/>
      <c r="H1401" s="96">
        <v>42731</v>
      </c>
      <c r="I1401" s="96"/>
      <c r="J1401" s="96">
        <v>42731</v>
      </c>
      <c r="K1401" s="96"/>
      <c r="L1401" s="82" t="s">
        <v>648</v>
      </c>
      <c r="M1401" s="82"/>
      <c r="N1401" s="97">
        <v>488</v>
      </c>
      <c r="O1401" s="97"/>
    </row>
    <row r="1402" spans="1:15" ht="45" customHeight="1" x14ac:dyDescent="0.25">
      <c r="A1402" s="9" t="s">
        <v>378</v>
      </c>
      <c r="B1402" s="93" t="s">
        <v>1190</v>
      </c>
      <c r="C1402" s="93"/>
      <c r="D1402" s="94">
        <f t="shared" si="22"/>
        <v>1</v>
      </c>
      <c r="E1402" s="94"/>
      <c r="F1402" s="95" t="s">
        <v>29</v>
      </c>
      <c r="G1402" s="95"/>
      <c r="H1402" s="96">
        <v>42726</v>
      </c>
      <c r="I1402" s="96"/>
      <c r="J1402" s="96">
        <v>42726</v>
      </c>
      <c r="K1402" s="96"/>
      <c r="L1402" s="82" t="s">
        <v>648</v>
      </c>
      <c r="M1402" s="82"/>
      <c r="N1402" s="97">
        <v>688</v>
      </c>
      <c r="O1402" s="97"/>
    </row>
    <row r="1403" spans="1:15" ht="45" customHeight="1" x14ac:dyDescent="0.25">
      <c r="A1403" s="9" t="s">
        <v>378</v>
      </c>
      <c r="B1403" s="93" t="s">
        <v>1191</v>
      </c>
      <c r="C1403" s="93"/>
      <c r="D1403" s="94">
        <f t="shared" si="22"/>
        <v>1</v>
      </c>
      <c r="E1403" s="94"/>
      <c r="F1403" s="95" t="s">
        <v>29</v>
      </c>
      <c r="G1403" s="95"/>
      <c r="H1403" s="96">
        <v>42717</v>
      </c>
      <c r="I1403" s="96"/>
      <c r="J1403" s="96">
        <v>42717</v>
      </c>
      <c r="K1403" s="96"/>
      <c r="L1403" s="82" t="s">
        <v>648</v>
      </c>
      <c r="M1403" s="82"/>
      <c r="N1403" s="97">
        <v>688</v>
      </c>
      <c r="O1403" s="97"/>
    </row>
    <row r="1404" spans="1:15" ht="45" customHeight="1" x14ac:dyDescent="0.25">
      <c r="A1404" s="9" t="s">
        <v>378</v>
      </c>
      <c r="B1404" s="93" t="s">
        <v>1189</v>
      </c>
      <c r="C1404" s="93"/>
      <c r="D1404" s="94">
        <f t="shared" si="22"/>
        <v>1</v>
      </c>
      <c r="E1404" s="94"/>
      <c r="F1404" s="95" t="s">
        <v>29</v>
      </c>
      <c r="G1404" s="95"/>
      <c r="H1404" s="96">
        <v>42731</v>
      </c>
      <c r="I1404" s="96"/>
      <c r="J1404" s="96">
        <v>42731</v>
      </c>
      <c r="K1404" s="96"/>
      <c r="L1404" s="82" t="s">
        <v>648</v>
      </c>
      <c r="M1404" s="82"/>
      <c r="N1404" s="97">
        <v>229</v>
      </c>
      <c r="O1404" s="97"/>
    </row>
    <row r="1405" spans="1:15" ht="45" customHeight="1" x14ac:dyDescent="0.25">
      <c r="A1405" s="9" t="s">
        <v>378</v>
      </c>
      <c r="B1405" s="93" t="s">
        <v>1190</v>
      </c>
      <c r="C1405" s="93"/>
      <c r="D1405" s="94">
        <f t="shared" si="22"/>
        <v>1</v>
      </c>
      <c r="E1405" s="94"/>
      <c r="F1405" s="95" t="s">
        <v>29</v>
      </c>
      <c r="G1405" s="95"/>
      <c r="H1405" s="96">
        <v>42726</v>
      </c>
      <c r="I1405" s="96"/>
      <c r="J1405" s="96">
        <v>42726</v>
      </c>
      <c r="K1405" s="96"/>
      <c r="L1405" s="82" t="s">
        <v>648</v>
      </c>
      <c r="M1405" s="82"/>
      <c r="N1405" s="97">
        <v>600</v>
      </c>
      <c r="O1405" s="97"/>
    </row>
    <row r="1406" spans="1:15" ht="45" customHeight="1" x14ac:dyDescent="0.25">
      <c r="A1406" s="9" t="s">
        <v>378</v>
      </c>
      <c r="B1406" s="93" t="s">
        <v>1191</v>
      </c>
      <c r="C1406" s="93"/>
      <c r="D1406" s="94">
        <f t="shared" si="22"/>
        <v>1</v>
      </c>
      <c r="E1406" s="94"/>
      <c r="F1406" s="95" t="s">
        <v>29</v>
      </c>
      <c r="G1406" s="95"/>
      <c r="H1406" s="96">
        <v>42717</v>
      </c>
      <c r="I1406" s="96"/>
      <c r="J1406" s="96">
        <v>42717</v>
      </c>
      <c r="K1406" s="96"/>
      <c r="L1406" s="82" t="s">
        <v>648</v>
      </c>
      <c r="M1406" s="82"/>
      <c r="N1406" s="97">
        <v>608</v>
      </c>
      <c r="O1406" s="97"/>
    </row>
    <row r="1407" spans="1:15" ht="45" customHeight="1" x14ac:dyDescent="0.25">
      <c r="A1407" s="9" t="s">
        <v>378</v>
      </c>
      <c r="B1407" s="93" t="s">
        <v>14</v>
      </c>
      <c r="C1407" s="93"/>
      <c r="D1407" s="94">
        <f t="shared" si="22"/>
        <v>1</v>
      </c>
      <c r="E1407" s="94"/>
      <c r="F1407" s="95" t="s">
        <v>15</v>
      </c>
      <c r="G1407" s="95"/>
      <c r="H1407" s="96">
        <v>42717</v>
      </c>
      <c r="I1407" s="96"/>
      <c r="J1407" s="96">
        <v>42717</v>
      </c>
      <c r="K1407" s="96"/>
      <c r="L1407" s="82" t="s">
        <v>648</v>
      </c>
      <c r="M1407" s="82"/>
      <c r="N1407" s="97">
        <v>12</v>
      </c>
      <c r="O1407" s="97"/>
    </row>
    <row r="1408" spans="1:15" ht="45" customHeight="1" x14ac:dyDescent="0.25">
      <c r="A1408" s="9" t="s">
        <v>378</v>
      </c>
      <c r="B1408" s="93" t="s">
        <v>1192</v>
      </c>
      <c r="C1408" s="93"/>
      <c r="D1408" s="94">
        <f t="shared" si="22"/>
        <v>1</v>
      </c>
      <c r="E1408" s="94"/>
      <c r="F1408" s="95" t="s">
        <v>29</v>
      </c>
      <c r="G1408" s="95"/>
      <c r="H1408" s="96">
        <v>42668</v>
      </c>
      <c r="I1408" s="96"/>
      <c r="J1408" s="96">
        <v>42668</v>
      </c>
      <c r="K1408" s="96"/>
      <c r="L1408" s="82" t="s">
        <v>648</v>
      </c>
      <c r="M1408" s="82"/>
      <c r="N1408" s="97">
        <v>700</v>
      </c>
      <c r="O1408" s="97"/>
    </row>
    <row r="1409" spans="1:15" ht="45" customHeight="1" x14ac:dyDescent="0.25">
      <c r="A1409" s="9" t="s">
        <v>378</v>
      </c>
      <c r="B1409" s="93" t="s">
        <v>1193</v>
      </c>
      <c r="C1409" s="93"/>
      <c r="D1409" s="94">
        <f t="shared" si="22"/>
        <v>1</v>
      </c>
      <c r="E1409" s="94"/>
      <c r="F1409" s="95" t="s">
        <v>29</v>
      </c>
      <c r="G1409" s="95"/>
      <c r="H1409" s="96">
        <v>42643</v>
      </c>
      <c r="I1409" s="96"/>
      <c r="J1409" s="96">
        <v>42643</v>
      </c>
      <c r="K1409" s="96"/>
      <c r="L1409" s="82" t="s">
        <v>648</v>
      </c>
      <c r="M1409" s="82"/>
      <c r="N1409" s="97">
        <v>688</v>
      </c>
      <c r="O1409" s="97"/>
    </row>
    <row r="1410" spans="1:15" ht="45" customHeight="1" x14ac:dyDescent="0.25">
      <c r="A1410" s="9" t="s">
        <v>378</v>
      </c>
      <c r="B1410" s="93" t="s">
        <v>1194</v>
      </c>
      <c r="C1410" s="93"/>
      <c r="D1410" s="94">
        <f t="shared" si="22"/>
        <v>1</v>
      </c>
      <c r="E1410" s="94"/>
      <c r="F1410" s="95" t="s">
        <v>29</v>
      </c>
      <c r="G1410" s="95"/>
      <c r="H1410" s="96">
        <v>42663</v>
      </c>
      <c r="I1410" s="96"/>
      <c r="J1410" s="96">
        <v>42663</v>
      </c>
      <c r="K1410" s="96"/>
      <c r="L1410" s="82" t="s">
        <v>648</v>
      </c>
      <c r="M1410" s="82"/>
      <c r="N1410" s="97">
        <v>700</v>
      </c>
      <c r="O1410" s="97"/>
    </row>
    <row r="1411" spans="1:15" ht="45" customHeight="1" x14ac:dyDescent="0.25">
      <c r="A1411" s="9" t="s">
        <v>378</v>
      </c>
      <c r="B1411" s="93" t="s">
        <v>1192</v>
      </c>
      <c r="C1411" s="93"/>
      <c r="D1411" s="94">
        <f t="shared" si="22"/>
        <v>1</v>
      </c>
      <c r="E1411" s="94"/>
      <c r="F1411" s="95" t="s">
        <v>29</v>
      </c>
      <c r="G1411" s="95"/>
      <c r="H1411" s="96">
        <v>42668</v>
      </c>
      <c r="I1411" s="96"/>
      <c r="J1411" s="96">
        <v>42668</v>
      </c>
      <c r="K1411" s="96"/>
      <c r="L1411" s="82" t="s">
        <v>648</v>
      </c>
      <c r="M1411" s="82"/>
      <c r="N1411" s="97">
        <v>546</v>
      </c>
      <c r="O1411" s="97"/>
    </row>
    <row r="1412" spans="1:15" ht="45" customHeight="1" x14ac:dyDescent="0.25">
      <c r="A1412" s="9" t="s">
        <v>378</v>
      </c>
      <c r="B1412" s="93" t="s">
        <v>1193</v>
      </c>
      <c r="C1412" s="93"/>
      <c r="D1412" s="94">
        <f t="shared" si="22"/>
        <v>1</v>
      </c>
      <c r="E1412" s="94"/>
      <c r="F1412" s="95" t="s">
        <v>29</v>
      </c>
      <c r="G1412" s="95"/>
      <c r="H1412" s="96">
        <v>42643</v>
      </c>
      <c r="I1412" s="96"/>
      <c r="J1412" s="96">
        <v>42643</v>
      </c>
      <c r="K1412" s="96"/>
      <c r="L1412" s="82" t="s">
        <v>648</v>
      </c>
      <c r="M1412" s="82"/>
      <c r="N1412" s="97">
        <v>310</v>
      </c>
      <c r="O1412" s="97"/>
    </row>
    <row r="1413" spans="1:15" ht="45" customHeight="1" x14ac:dyDescent="0.25">
      <c r="A1413" s="9" t="s">
        <v>378</v>
      </c>
      <c r="B1413" s="93" t="s">
        <v>1194</v>
      </c>
      <c r="C1413" s="93"/>
      <c r="D1413" s="94">
        <f t="shared" si="22"/>
        <v>1</v>
      </c>
      <c r="E1413" s="94"/>
      <c r="F1413" s="95" t="s">
        <v>29</v>
      </c>
      <c r="G1413" s="95"/>
      <c r="H1413" s="96">
        <v>42663</v>
      </c>
      <c r="I1413" s="96"/>
      <c r="J1413" s="96">
        <v>42663</v>
      </c>
      <c r="K1413" s="96"/>
      <c r="L1413" s="82" t="s">
        <v>648</v>
      </c>
      <c r="M1413" s="82"/>
      <c r="N1413" s="97">
        <v>461</v>
      </c>
      <c r="O1413" s="97"/>
    </row>
    <row r="1414" spans="1:15" ht="45" customHeight="1" x14ac:dyDescent="0.25">
      <c r="A1414" s="9" t="s">
        <v>380</v>
      </c>
      <c r="B1414" s="93" t="s">
        <v>14</v>
      </c>
      <c r="C1414" s="93"/>
      <c r="D1414" s="94">
        <f t="shared" si="22"/>
        <v>1</v>
      </c>
      <c r="E1414" s="94"/>
      <c r="F1414" s="95" t="s">
        <v>15</v>
      </c>
      <c r="G1414" s="95"/>
      <c r="H1414" s="96">
        <v>42030</v>
      </c>
      <c r="I1414" s="96"/>
      <c r="J1414" s="96">
        <v>42030</v>
      </c>
      <c r="K1414" s="96"/>
      <c r="L1414" s="82" t="s">
        <v>648</v>
      </c>
      <c r="M1414" s="82"/>
      <c r="N1414" s="97">
        <v>975</v>
      </c>
      <c r="O1414" s="97"/>
    </row>
    <row r="1415" spans="1:15" ht="45" customHeight="1" x14ac:dyDescent="0.25">
      <c r="A1415" s="9" t="s">
        <v>380</v>
      </c>
      <c r="B1415" s="93" t="s">
        <v>14</v>
      </c>
      <c r="C1415" s="93"/>
      <c r="D1415" s="94">
        <f t="shared" si="22"/>
        <v>1</v>
      </c>
      <c r="E1415" s="94"/>
      <c r="F1415" s="95" t="s">
        <v>15</v>
      </c>
      <c r="G1415" s="95"/>
      <c r="H1415" s="96">
        <v>42382</v>
      </c>
      <c r="I1415" s="96"/>
      <c r="J1415" s="96">
        <v>42382</v>
      </c>
      <c r="K1415" s="96"/>
      <c r="L1415" s="82" t="s">
        <v>648</v>
      </c>
      <c r="M1415" s="82"/>
      <c r="N1415" s="97">
        <v>910</v>
      </c>
      <c r="O1415" s="97"/>
    </row>
    <row r="1416" spans="1:15" ht="45" customHeight="1" x14ac:dyDescent="0.25">
      <c r="A1416" s="9" t="s">
        <v>380</v>
      </c>
      <c r="B1416" s="93" t="s">
        <v>14</v>
      </c>
      <c r="C1416" s="93"/>
      <c r="D1416" s="94">
        <f t="shared" si="22"/>
        <v>1</v>
      </c>
      <c r="E1416" s="94"/>
      <c r="F1416" s="95" t="s">
        <v>15</v>
      </c>
      <c r="G1416" s="95"/>
      <c r="H1416" s="96">
        <v>42419</v>
      </c>
      <c r="I1416" s="96"/>
      <c r="J1416" s="96">
        <v>42419</v>
      </c>
      <c r="K1416" s="96"/>
      <c r="L1416" s="82" t="s">
        <v>648</v>
      </c>
      <c r="M1416" s="82"/>
      <c r="N1416" s="97">
        <v>3900</v>
      </c>
      <c r="O1416" s="97"/>
    </row>
    <row r="1417" spans="1:15" ht="45" customHeight="1" x14ac:dyDescent="0.25">
      <c r="A1417" s="9" t="s">
        <v>380</v>
      </c>
      <c r="B1417" s="93" t="s">
        <v>14</v>
      </c>
      <c r="C1417" s="93"/>
      <c r="D1417" s="94">
        <f t="shared" si="22"/>
        <v>1</v>
      </c>
      <c r="E1417" s="94"/>
      <c r="F1417" s="95" t="s">
        <v>15</v>
      </c>
      <c r="G1417" s="95"/>
      <c r="H1417" s="96">
        <v>42468</v>
      </c>
      <c r="I1417" s="96"/>
      <c r="J1417" s="96">
        <v>42468</v>
      </c>
      <c r="K1417" s="96"/>
      <c r="L1417" s="82" t="s">
        <v>648</v>
      </c>
      <c r="M1417" s="82"/>
      <c r="N1417" s="97">
        <v>850</v>
      </c>
      <c r="O1417" s="97"/>
    </row>
    <row r="1418" spans="1:15" ht="45" customHeight="1" x14ac:dyDescent="0.25">
      <c r="A1418" s="9" t="s">
        <v>380</v>
      </c>
      <c r="B1418" s="93" t="s">
        <v>14</v>
      </c>
      <c r="C1418" s="93"/>
      <c r="D1418" s="94">
        <f t="shared" ref="D1418:D1481" si="23">C1418+1</f>
        <v>1</v>
      </c>
      <c r="E1418" s="94"/>
      <c r="F1418" s="95" t="s">
        <v>15</v>
      </c>
      <c r="G1418" s="95"/>
      <c r="H1418" s="96">
        <v>42383</v>
      </c>
      <c r="I1418" s="96"/>
      <c r="J1418" s="96">
        <v>42383</v>
      </c>
      <c r="K1418" s="96"/>
      <c r="L1418" s="82" t="s">
        <v>648</v>
      </c>
      <c r="M1418" s="82"/>
      <c r="N1418" s="97">
        <v>650</v>
      </c>
      <c r="O1418" s="97"/>
    </row>
    <row r="1419" spans="1:15" ht="45" customHeight="1" x14ac:dyDescent="0.25">
      <c r="A1419" s="9" t="s">
        <v>384</v>
      </c>
      <c r="B1419" s="93" t="s">
        <v>1060</v>
      </c>
      <c r="C1419" s="93"/>
      <c r="D1419" s="94">
        <f t="shared" si="23"/>
        <v>1</v>
      </c>
      <c r="E1419" s="94"/>
      <c r="F1419" s="95" t="s">
        <v>12</v>
      </c>
      <c r="G1419" s="95"/>
      <c r="H1419" s="96">
        <v>42423</v>
      </c>
      <c r="I1419" s="96"/>
      <c r="J1419" s="96">
        <v>42425</v>
      </c>
      <c r="K1419" s="96"/>
      <c r="L1419" s="82" t="s">
        <v>648</v>
      </c>
      <c r="M1419" s="82"/>
      <c r="N1419" s="97">
        <v>6720</v>
      </c>
      <c r="O1419" s="97"/>
    </row>
    <row r="1420" spans="1:15" ht="45" customHeight="1" x14ac:dyDescent="0.25">
      <c r="A1420" s="9" t="s">
        <v>384</v>
      </c>
      <c r="B1420" s="93" t="s">
        <v>1195</v>
      </c>
      <c r="C1420" s="93"/>
      <c r="D1420" s="94">
        <f t="shared" si="23"/>
        <v>1</v>
      </c>
      <c r="E1420" s="94"/>
      <c r="F1420" s="95" t="s">
        <v>12</v>
      </c>
      <c r="G1420" s="95"/>
      <c r="H1420" s="96">
        <v>42514</v>
      </c>
      <c r="I1420" s="96"/>
      <c r="J1420" s="96">
        <v>42517</v>
      </c>
      <c r="K1420" s="96"/>
      <c r="L1420" s="82" t="s">
        <v>648</v>
      </c>
      <c r="M1420" s="82"/>
      <c r="N1420" s="97">
        <v>13306</v>
      </c>
      <c r="O1420" s="97"/>
    </row>
    <row r="1421" spans="1:15" ht="45" customHeight="1" x14ac:dyDescent="0.25">
      <c r="A1421" s="9" t="s">
        <v>387</v>
      </c>
      <c r="B1421" s="93" t="s">
        <v>1196</v>
      </c>
      <c r="C1421" s="93"/>
      <c r="D1421" s="94">
        <f t="shared" si="23"/>
        <v>1</v>
      </c>
      <c r="E1421" s="94"/>
      <c r="F1421" s="95" t="s">
        <v>29</v>
      </c>
      <c r="G1421" s="95"/>
      <c r="H1421" s="96">
        <v>42423</v>
      </c>
      <c r="I1421" s="96"/>
      <c r="J1421" s="96">
        <v>42423</v>
      </c>
      <c r="K1421" s="96"/>
      <c r="L1421" s="82" t="s">
        <v>648</v>
      </c>
      <c r="M1421" s="82"/>
      <c r="N1421" s="97">
        <v>256</v>
      </c>
      <c r="O1421" s="97"/>
    </row>
    <row r="1422" spans="1:15" ht="45" customHeight="1" x14ac:dyDescent="0.25">
      <c r="A1422" s="9" t="s">
        <v>387</v>
      </c>
      <c r="B1422" s="93" t="s">
        <v>14</v>
      </c>
      <c r="C1422" s="93"/>
      <c r="D1422" s="94">
        <f t="shared" si="23"/>
        <v>1</v>
      </c>
      <c r="E1422" s="94"/>
      <c r="F1422" s="95" t="s">
        <v>15</v>
      </c>
      <c r="G1422" s="95"/>
      <c r="H1422" s="96">
        <v>42423</v>
      </c>
      <c r="I1422" s="96"/>
      <c r="J1422" s="96">
        <v>42423</v>
      </c>
      <c r="K1422" s="96"/>
      <c r="L1422" s="82" t="s">
        <v>648</v>
      </c>
      <c r="M1422" s="82"/>
      <c r="N1422" s="97">
        <v>100</v>
      </c>
      <c r="O1422" s="97"/>
    </row>
    <row r="1423" spans="1:15" ht="45" customHeight="1" x14ac:dyDescent="0.25">
      <c r="A1423" s="9" t="s">
        <v>1197</v>
      </c>
      <c r="B1423" s="93" t="s">
        <v>14</v>
      </c>
      <c r="C1423" s="93"/>
      <c r="D1423" s="94">
        <f t="shared" si="23"/>
        <v>1</v>
      </c>
      <c r="E1423" s="94"/>
      <c r="F1423" s="95" t="s">
        <v>15</v>
      </c>
      <c r="G1423" s="95"/>
      <c r="H1423" s="96">
        <v>42473</v>
      </c>
      <c r="I1423" s="96"/>
      <c r="J1423" s="96">
        <v>42473</v>
      </c>
      <c r="K1423" s="96"/>
      <c r="L1423" s="82" t="s">
        <v>648</v>
      </c>
      <c r="M1423" s="82"/>
      <c r="N1423" s="97">
        <v>665</v>
      </c>
      <c r="O1423" s="97"/>
    </row>
    <row r="1424" spans="1:15" ht="45" customHeight="1" x14ac:dyDescent="0.25">
      <c r="A1424" s="9" t="s">
        <v>1197</v>
      </c>
      <c r="B1424" s="93" t="s">
        <v>14</v>
      </c>
      <c r="C1424" s="93"/>
      <c r="D1424" s="94">
        <f t="shared" si="23"/>
        <v>1</v>
      </c>
      <c r="E1424" s="94"/>
      <c r="F1424" s="95" t="s">
        <v>15</v>
      </c>
      <c r="G1424" s="95"/>
      <c r="H1424" s="96">
        <v>42606</v>
      </c>
      <c r="I1424" s="96"/>
      <c r="J1424" s="96">
        <v>42606</v>
      </c>
      <c r="K1424" s="96"/>
      <c r="L1424" s="82" t="s">
        <v>648</v>
      </c>
      <c r="M1424" s="82"/>
      <c r="N1424" s="97">
        <v>550</v>
      </c>
      <c r="O1424" s="97"/>
    </row>
    <row r="1425" spans="1:15" ht="45" customHeight="1" x14ac:dyDescent="0.25">
      <c r="A1425" s="9" t="s">
        <v>1197</v>
      </c>
      <c r="B1425" s="93" t="s">
        <v>14</v>
      </c>
      <c r="C1425" s="93"/>
      <c r="D1425" s="94">
        <f t="shared" si="23"/>
        <v>1</v>
      </c>
      <c r="E1425" s="94"/>
      <c r="F1425" s="95" t="s">
        <v>15</v>
      </c>
      <c r="G1425" s="95"/>
      <c r="H1425" s="96">
        <v>42640</v>
      </c>
      <c r="I1425" s="96"/>
      <c r="J1425" s="96">
        <v>42640</v>
      </c>
      <c r="K1425" s="96"/>
      <c r="L1425" s="82" t="s">
        <v>648</v>
      </c>
      <c r="M1425" s="82"/>
      <c r="N1425" s="97">
        <v>655</v>
      </c>
      <c r="O1425" s="97"/>
    </row>
    <row r="1426" spans="1:15" ht="45" customHeight="1" x14ac:dyDescent="0.25">
      <c r="A1426" s="9" t="s">
        <v>1197</v>
      </c>
      <c r="B1426" s="93" t="s">
        <v>14</v>
      </c>
      <c r="C1426" s="93"/>
      <c r="D1426" s="94">
        <f t="shared" si="23"/>
        <v>1</v>
      </c>
      <c r="E1426" s="94"/>
      <c r="F1426" s="95" t="s">
        <v>15</v>
      </c>
      <c r="G1426" s="95"/>
      <c r="H1426" s="96">
        <v>42688</v>
      </c>
      <c r="I1426" s="96"/>
      <c r="J1426" s="96">
        <v>42688</v>
      </c>
      <c r="K1426" s="96"/>
      <c r="L1426" s="82" t="s">
        <v>648</v>
      </c>
      <c r="M1426" s="82"/>
      <c r="N1426" s="97">
        <v>1010</v>
      </c>
      <c r="O1426" s="97"/>
    </row>
    <row r="1427" spans="1:15" ht="45" customHeight="1" x14ac:dyDescent="0.25">
      <c r="A1427" s="9" t="s">
        <v>390</v>
      </c>
      <c r="B1427" s="93" t="s">
        <v>1060</v>
      </c>
      <c r="C1427" s="93"/>
      <c r="D1427" s="94">
        <f t="shared" si="23"/>
        <v>1</v>
      </c>
      <c r="E1427" s="94"/>
      <c r="F1427" s="95" t="s">
        <v>12</v>
      </c>
      <c r="G1427" s="95"/>
      <c r="H1427" s="96">
        <v>42423</v>
      </c>
      <c r="I1427" s="96"/>
      <c r="J1427" s="96">
        <v>42425</v>
      </c>
      <c r="K1427" s="96"/>
      <c r="L1427" s="82" t="s">
        <v>648</v>
      </c>
      <c r="M1427" s="82"/>
      <c r="N1427" s="97">
        <v>3034</v>
      </c>
      <c r="O1427" s="97"/>
    </row>
    <row r="1428" spans="1:15" ht="45" customHeight="1" x14ac:dyDescent="0.25">
      <c r="A1428" s="9" t="s">
        <v>390</v>
      </c>
      <c r="B1428" s="93" t="s">
        <v>1198</v>
      </c>
      <c r="C1428" s="93"/>
      <c r="D1428" s="94">
        <f t="shared" si="23"/>
        <v>1</v>
      </c>
      <c r="E1428" s="94"/>
      <c r="F1428" s="95" t="s">
        <v>12</v>
      </c>
      <c r="G1428" s="95"/>
      <c r="H1428" s="96">
        <v>42423</v>
      </c>
      <c r="I1428" s="96"/>
      <c r="J1428" s="96">
        <v>42424</v>
      </c>
      <c r="K1428" s="96"/>
      <c r="L1428" s="82" t="s">
        <v>648</v>
      </c>
      <c r="M1428" s="82"/>
      <c r="N1428" s="97">
        <v>1506.84</v>
      </c>
      <c r="O1428" s="97"/>
    </row>
    <row r="1429" spans="1:15" ht="45" customHeight="1" x14ac:dyDescent="0.25">
      <c r="A1429" s="9" t="s">
        <v>390</v>
      </c>
      <c r="B1429" s="93" t="s">
        <v>1199</v>
      </c>
      <c r="C1429" s="93"/>
      <c r="D1429" s="94">
        <f t="shared" si="23"/>
        <v>1</v>
      </c>
      <c r="E1429" s="94"/>
      <c r="F1429" s="95" t="s">
        <v>12</v>
      </c>
      <c r="G1429" s="95"/>
      <c r="H1429" s="96">
        <v>42509</v>
      </c>
      <c r="I1429" s="96"/>
      <c r="J1429" s="96">
        <v>42509</v>
      </c>
      <c r="K1429" s="96"/>
      <c r="L1429" s="82" t="s">
        <v>648</v>
      </c>
      <c r="M1429" s="82"/>
      <c r="N1429" s="97">
        <v>1522</v>
      </c>
      <c r="O1429" s="97"/>
    </row>
    <row r="1430" spans="1:15" ht="45" customHeight="1" x14ac:dyDescent="0.25">
      <c r="A1430" s="9" t="s">
        <v>390</v>
      </c>
      <c r="B1430" s="93" t="s">
        <v>1199</v>
      </c>
      <c r="C1430" s="93"/>
      <c r="D1430" s="94">
        <f t="shared" si="23"/>
        <v>1</v>
      </c>
      <c r="E1430" s="94"/>
      <c r="F1430" s="95" t="s">
        <v>12</v>
      </c>
      <c r="G1430" s="95"/>
      <c r="H1430" s="96">
        <v>42509</v>
      </c>
      <c r="I1430" s="96"/>
      <c r="J1430" s="96">
        <v>42510</v>
      </c>
      <c r="K1430" s="96"/>
      <c r="L1430" s="82" t="s">
        <v>648</v>
      </c>
      <c r="M1430" s="82"/>
      <c r="N1430" s="97">
        <v>120</v>
      </c>
      <c r="O1430" s="97"/>
    </row>
    <row r="1431" spans="1:15" ht="45" customHeight="1" x14ac:dyDescent="0.25">
      <c r="A1431" s="9" t="s">
        <v>390</v>
      </c>
      <c r="B1431" s="93" t="s">
        <v>1200</v>
      </c>
      <c r="C1431" s="93"/>
      <c r="D1431" s="94">
        <f t="shared" si="23"/>
        <v>1</v>
      </c>
      <c r="E1431" s="94"/>
      <c r="F1431" s="95" t="s">
        <v>12</v>
      </c>
      <c r="G1431" s="95"/>
      <c r="H1431" s="96">
        <v>42645</v>
      </c>
      <c r="I1431" s="96"/>
      <c r="J1431" s="96">
        <v>42647</v>
      </c>
      <c r="K1431" s="96"/>
      <c r="L1431" s="82" t="s">
        <v>648</v>
      </c>
      <c r="M1431" s="82"/>
      <c r="N1431" s="97">
        <v>8354.32</v>
      </c>
      <c r="O1431" s="97"/>
    </row>
    <row r="1432" spans="1:15" ht="45" customHeight="1" x14ac:dyDescent="0.25">
      <c r="A1432" s="9" t="s">
        <v>390</v>
      </c>
      <c r="B1432" s="93" t="s">
        <v>1201</v>
      </c>
      <c r="C1432" s="93"/>
      <c r="D1432" s="94">
        <f t="shared" si="23"/>
        <v>1</v>
      </c>
      <c r="E1432" s="94"/>
      <c r="F1432" s="95" t="s">
        <v>12</v>
      </c>
      <c r="G1432" s="95"/>
      <c r="H1432" s="96">
        <v>42631</v>
      </c>
      <c r="I1432" s="96"/>
      <c r="J1432" s="96">
        <v>42633</v>
      </c>
      <c r="K1432" s="96"/>
      <c r="L1432" s="82" t="s">
        <v>648</v>
      </c>
      <c r="M1432" s="82"/>
      <c r="N1432" s="97">
        <v>4553.66</v>
      </c>
      <c r="O1432" s="97"/>
    </row>
    <row r="1433" spans="1:15" ht="45" customHeight="1" x14ac:dyDescent="0.25">
      <c r="A1433" s="9" t="s">
        <v>390</v>
      </c>
      <c r="B1433" s="93" t="s">
        <v>1202</v>
      </c>
      <c r="C1433" s="93"/>
      <c r="D1433" s="94">
        <f t="shared" si="23"/>
        <v>1</v>
      </c>
      <c r="E1433" s="94"/>
      <c r="F1433" s="95" t="s">
        <v>12</v>
      </c>
      <c r="G1433" s="95"/>
      <c r="H1433" s="96">
        <v>42632</v>
      </c>
      <c r="I1433" s="96"/>
      <c r="J1433" s="96">
        <v>42632</v>
      </c>
      <c r="K1433" s="96"/>
      <c r="L1433" s="82" t="s">
        <v>648</v>
      </c>
      <c r="M1433" s="82"/>
      <c r="N1433" s="97">
        <v>933.59</v>
      </c>
      <c r="O1433" s="97"/>
    </row>
    <row r="1434" spans="1:15" ht="45" customHeight="1" x14ac:dyDescent="0.25">
      <c r="A1434" s="9" t="s">
        <v>390</v>
      </c>
      <c r="B1434" s="93" t="s">
        <v>1203</v>
      </c>
      <c r="C1434" s="93"/>
      <c r="D1434" s="94">
        <f t="shared" si="23"/>
        <v>1</v>
      </c>
      <c r="E1434" s="94"/>
      <c r="F1434" s="95" t="s">
        <v>12</v>
      </c>
      <c r="G1434" s="95"/>
      <c r="H1434" s="96">
        <v>42539</v>
      </c>
      <c r="I1434" s="96"/>
      <c r="J1434" s="96">
        <v>42633</v>
      </c>
      <c r="K1434" s="96"/>
      <c r="L1434" s="82" t="s">
        <v>648</v>
      </c>
      <c r="M1434" s="82"/>
      <c r="N1434" s="97">
        <v>1080</v>
      </c>
      <c r="O1434" s="97"/>
    </row>
    <row r="1435" spans="1:15" ht="45" customHeight="1" x14ac:dyDescent="0.25">
      <c r="A1435" s="9" t="s">
        <v>390</v>
      </c>
      <c r="B1435" s="93" t="s">
        <v>1203</v>
      </c>
      <c r="C1435" s="93"/>
      <c r="D1435" s="94">
        <f t="shared" si="23"/>
        <v>1</v>
      </c>
      <c r="E1435" s="94"/>
      <c r="F1435" s="95" t="s">
        <v>12</v>
      </c>
      <c r="G1435" s="95"/>
      <c r="H1435" s="96">
        <v>42539</v>
      </c>
      <c r="I1435" s="96"/>
      <c r="J1435" s="96">
        <v>42633</v>
      </c>
      <c r="K1435" s="96"/>
      <c r="L1435" s="82" t="s">
        <v>648</v>
      </c>
      <c r="M1435" s="82"/>
      <c r="N1435" s="97">
        <v>970</v>
      </c>
      <c r="O1435" s="97"/>
    </row>
    <row r="1436" spans="1:15" ht="45" customHeight="1" x14ac:dyDescent="0.25">
      <c r="A1436" s="9" t="s">
        <v>390</v>
      </c>
      <c r="B1436" s="93" t="s">
        <v>1202</v>
      </c>
      <c r="C1436" s="93"/>
      <c r="D1436" s="94">
        <f t="shared" si="23"/>
        <v>1</v>
      </c>
      <c r="E1436" s="94"/>
      <c r="F1436" s="95" t="s">
        <v>12</v>
      </c>
      <c r="G1436" s="95"/>
      <c r="H1436" s="96">
        <v>42632</v>
      </c>
      <c r="I1436" s="96"/>
      <c r="J1436" s="96">
        <v>42632</v>
      </c>
      <c r="K1436" s="96"/>
      <c r="L1436" s="82" t="s">
        <v>648</v>
      </c>
      <c r="M1436" s="82"/>
      <c r="N1436" s="97">
        <v>727.43</v>
      </c>
      <c r="O1436" s="97"/>
    </row>
    <row r="1437" spans="1:15" ht="45" customHeight="1" x14ac:dyDescent="0.25">
      <c r="A1437" s="9" t="s">
        <v>390</v>
      </c>
      <c r="B1437" s="93" t="s">
        <v>1203</v>
      </c>
      <c r="C1437" s="93"/>
      <c r="D1437" s="94">
        <f t="shared" si="23"/>
        <v>1</v>
      </c>
      <c r="E1437" s="94"/>
      <c r="F1437" s="95" t="s">
        <v>12</v>
      </c>
      <c r="G1437" s="95"/>
      <c r="H1437" s="96">
        <v>42539</v>
      </c>
      <c r="I1437" s="96"/>
      <c r="J1437" s="96">
        <v>42633</v>
      </c>
      <c r="K1437" s="96"/>
      <c r="L1437" s="82" t="s">
        <v>648</v>
      </c>
      <c r="M1437" s="82"/>
      <c r="N1437" s="97">
        <v>681.73</v>
      </c>
      <c r="O1437" s="97"/>
    </row>
    <row r="1438" spans="1:15" ht="45" customHeight="1" x14ac:dyDescent="0.25">
      <c r="A1438" s="9" t="s">
        <v>390</v>
      </c>
      <c r="B1438" s="93" t="s">
        <v>1204</v>
      </c>
      <c r="C1438" s="93"/>
      <c r="D1438" s="94">
        <f t="shared" si="23"/>
        <v>1</v>
      </c>
      <c r="E1438" s="94"/>
      <c r="F1438" s="95" t="s">
        <v>29</v>
      </c>
      <c r="G1438" s="95"/>
      <c r="H1438" s="96">
        <v>42641</v>
      </c>
      <c r="I1438" s="96"/>
      <c r="J1438" s="96">
        <v>42641</v>
      </c>
      <c r="K1438" s="96"/>
      <c r="L1438" s="82" t="s">
        <v>648</v>
      </c>
      <c r="M1438" s="82"/>
      <c r="N1438" s="97">
        <v>584</v>
      </c>
      <c r="O1438" s="97"/>
    </row>
    <row r="1439" spans="1:15" ht="45" customHeight="1" x14ac:dyDescent="0.25">
      <c r="A1439" s="9" t="s">
        <v>390</v>
      </c>
      <c r="B1439" s="93" t="s">
        <v>1205</v>
      </c>
      <c r="C1439" s="93"/>
      <c r="D1439" s="94">
        <f t="shared" si="23"/>
        <v>1</v>
      </c>
      <c r="E1439" s="94"/>
      <c r="F1439" s="95" t="s">
        <v>29</v>
      </c>
      <c r="G1439" s="95"/>
      <c r="H1439" s="96">
        <v>42670</v>
      </c>
      <c r="I1439" s="96"/>
      <c r="J1439" s="96">
        <v>42670</v>
      </c>
      <c r="K1439" s="96"/>
      <c r="L1439" s="82" t="s">
        <v>648</v>
      </c>
      <c r="M1439" s="82"/>
      <c r="N1439" s="97">
        <v>467.6</v>
      </c>
      <c r="O1439" s="97"/>
    </row>
    <row r="1440" spans="1:15" ht="45" customHeight="1" x14ac:dyDescent="0.25">
      <c r="A1440" s="9" t="s">
        <v>390</v>
      </c>
      <c r="B1440" s="93" t="s">
        <v>1206</v>
      </c>
      <c r="C1440" s="93"/>
      <c r="D1440" s="94">
        <f t="shared" si="23"/>
        <v>1</v>
      </c>
      <c r="E1440" s="94"/>
      <c r="F1440" s="95" t="s">
        <v>12</v>
      </c>
      <c r="G1440" s="95"/>
      <c r="H1440" s="96">
        <v>42645</v>
      </c>
      <c r="I1440" s="96"/>
      <c r="J1440" s="96">
        <v>42648</v>
      </c>
      <c r="K1440" s="96"/>
      <c r="L1440" s="82" t="s">
        <v>648</v>
      </c>
      <c r="M1440" s="82"/>
      <c r="N1440" s="97">
        <v>2080</v>
      </c>
      <c r="O1440" s="97"/>
    </row>
    <row r="1441" spans="1:15" ht="45" customHeight="1" x14ac:dyDescent="0.25">
      <c r="A1441" s="9" t="s">
        <v>390</v>
      </c>
      <c r="B1441" s="93" t="s">
        <v>1206</v>
      </c>
      <c r="C1441" s="93"/>
      <c r="D1441" s="94">
        <f t="shared" si="23"/>
        <v>1</v>
      </c>
      <c r="E1441" s="94"/>
      <c r="F1441" s="95" t="s">
        <v>12</v>
      </c>
      <c r="G1441" s="95"/>
      <c r="H1441" s="96">
        <v>42645</v>
      </c>
      <c r="I1441" s="96"/>
      <c r="J1441" s="96">
        <v>42647</v>
      </c>
      <c r="K1441" s="96"/>
      <c r="L1441" s="82" t="s">
        <v>648</v>
      </c>
      <c r="M1441" s="82"/>
      <c r="N1441" s="97">
        <v>1800.87</v>
      </c>
      <c r="O1441" s="97"/>
    </row>
    <row r="1442" spans="1:15" ht="45" customHeight="1" x14ac:dyDescent="0.25">
      <c r="A1442" s="9" t="s">
        <v>390</v>
      </c>
      <c r="B1442" s="93" t="s">
        <v>1206</v>
      </c>
      <c r="C1442" s="93"/>
      <c r="D1442" s="94">
        <f t="shared" si="23"/>
        <v>1</v>
      </c>
      <c r="E1442" s="94"/>
      <c r="F1442" s="95" t="s">
        <v>12</v>
      </c>
      <c r="G1442" s="95"/>
      <c r="H1442" s="96">
        <v>42645</v>
      </c>
      <c r="I1442" s="96"/>
      <c r="J1442" s="96">
        <v>42648</v>
      </c>
      <c r="K1442" s="96"/>
      <c r="L1442" s="82" t="s">
        <v>648</v>
      </c>
      <c r="M1442" s="82"/>
      <c r="N1442" s="97">
        <v>750.49</v>
      </c>
      <c r="O1442" s="97"/>
    </row>
    <row r="1443" spans="1:15" ht="45" customHeight="1" x14ac:dyDescent="0.25">
      <c r="A1443" s="9" t="s">
        <v>390</v>
      </c>
      <c r="B1443" s="93" t="s">
        <v>1207</v>
      </c>
      <c r="C1443" s="93"/>
      <c r="D1443" s="94">
        <f t="shared" si="23"/>
        <v>1</v>
      </c>
      <c r="E1443" s="94"/>
      <c r="F1443" s="95" t="s">
        <v>29</v>
      </c>
      <c r="G1443" s="95"/>
      <c r="H1443" s="96">
        <v>42670</v>
      </c>
      <c r="I1443" s="96"/>
      <c r="J1443" s="96">
        <v>42670</v>
      </c>
      <c r="K1443" s="96"/>
      <c r="L1443" s="82" t="s">
        <v>648</v>
      </c>
      <c r="M1443" s="82"/>
      <c r="N1443" s="97">
        <v>1040</v>
      </c>
      <c r="O1443" s="97"/>
    </row>
    <row r="1444" spans="1:15" ht="45" customHeight="1" x14ac:dyDescent="0.25">
      <c r="A1444" s="9" t="s">
        <v>390</v>
      </c>
      <c r="B1444" s="93" t="s">
        <v>1208</v>
      </c>
      <c r="C1444" s="93"/>
      <c r="D1444" s="94">
        <f t="shared" si="23"/>
        <v>1</v>
      </c>
      <c r="E1444" s="94"/>
      <c r="F1444" s="95" t="s">
        <v>12</v>
      </c>
      <c r="G1444" s="95"/>
      <c r="H1444" s="96">
        <v>42631</v>
      </c>
      <c r="I1444" s="96"/>
      <c r="J1444" s="96">
        <v>42633</v>
      </c>
      <c r="K1444" s="96"/>
      <c r="L1444" s="82" t="s">
        <v>648</v>
      </c>
      <c r="M1444" s="82"/>
      <c r="N1444" s="97">
        <v>5798.5</v>
      </c>
      <c r="O1444" s="97"/>
    </row>
    <row r="1445" spans="1:15" ht="45" customHeight="1" x14ac:dyDescent="0.25">
      <c r="A1445" s="9" t="s">
        <v>390</v>
      </c>
      <c r="B1445" s="93" t="s">
        <v>1209</v>
      </c>
      <c r="C1445" s="93"/>
      <c r="D1445" s="94">
        <f t="shared" si="23"/>
        <v>1</v>
      </c>
      <c r="E1445" s="94"/>
      <c r="F1445" s="95" t="s">
        <v>12</v>
      </c>
      <c r="G1445" s="95"/>
      <c r="H1445" s="96">
        <v>42645</v>
      </c>
      <c r="I1445" s="96"/>
      <c r="J1445" s="96">
        <v>42648</v>
      </c>
      <c r="K1445" s="96"/>
      <c r="L1445" s="82" t="s">
        <v>648</v>
      </c>
      <c r="M1445" s="82"/>
      <c r="N1445" s="97">
        <v>5798.5</v>
      </c>
      <c r="O1445" s="97"/>
    </row>
    <row r="1446" spans="1:15" ht="45" customHeight="1" x14ac:dyDescent="0.25">
      <c r="A1446" s="9" t="s">
        <v>390</v>
      </c>
      <c r="B1446" s="93" t="s">
        <v>1210</v>
      </c>
      <c r="C1446" s="93"/>
      <c r="D1446" s="94">
        <f t="shared" si="23"/>
        <v>1</v>
      </c>
      <c r="E1446" s="94"/>
      <c r="F1446" s="95" t="s">
        <v>12</v>
      </c>
      <c r="G1446" s="95"/>
      <c r="H1446" s="96">
        <v>42712</v>
      </c>
      <c r="I1446" s="96"/>
      <c r="J1446" s="96">
        <v>42712</v>
      </c>
      <c r="K1446" s="96"/>
      <c r="L1446" s="82" t="s">
        <v>648</v>
      </c>
      <c r="M1446" s="82"/>
      <c r="N1446" s="97">
        <v>1476.62</v>
      </c>
      <c r="O1446" s="97"/>
    </row>
    <row r="1447" spans="1:15" ht="45" customHeight="1" x14ac:dyDescent="0.25">
      <c r="A1447" s="9" t="s">
        <v>390</v>
      </c>
      <c r="B1447" s="93" t="s">
        <v>1211</v>
      </c>
      <c r="C1447" s="93"/>
      <c r="D1447" s="94">
        <f t="shared" si="23"/>
        <v>1</v>
      </c>
      <c r="E1447" s="94"/>
      <c r="F1447" s="95" t="s">
        <v>12</v>
      </c>
      <c r="G1447" s="95"/>
      <c r="H1447" s="96">
        <v>42681</v>
      </c>
      <c r="I1447" s="96"/>
      <c r="J1447" s="96">
        <v>42681</v>
      </c>
      <c r="K1447" s="96"/>
      <c r="L1447" s="82" t="s">
        <v>648</v>
      </c>
      <c r="M1447" s="82"/>
      <c r="N1447" s="97">
        <v>218.17</v>
      </c>
      <c r="O1447" s="97"/>
    </row>
    <row r="1448" spans="1:15" ht="45" customHeight="1" x14ac:dyDescent="0.25">
      <c r="A1448" s="9" t="s">
        <v>467</v>
      </c>
      <c r="B1448" s="93" t="s">
        <v>14</v>
      </c>
      <c r="C1448" s="93"/>
      <c r="D1448" s="94">
        <f t="shared" si="23"/>
        <v>1</v>
      </c>
      <c r="E1448" s="94"/>
      <c r="F1448" s="95" t="s">
        <v>15</v>
      </c>
      <c r="G1448" s="95"/>
      <c r="H1448" s="96">
        <v>42384</v>
      </c>
      <c r="I1448" s="96"/>
      <c r="J1448" s="96">
        <v>42384</v>
      </c>
      <c r="K1448" s="96"/>
      <c r="L1448" s="82" t="s">
        <v>648</v>
      </c>
      <c r="M1448" s="82"/>
      <c r="N1448" s="97">
        <v>900</v>
      </c>
      <c r="O1448" s="97"/>
    </row>
    <row r="1449" spans="1:15" ht="45" customHeight="1" x14ac:dyDescent="0.25">
      <c r="A1449" s="9" t="s">
        <v>467</v>
      </c>
      <c r="B1449" s="93" t="s">
        <v>14</v>
      </c>
      <c r="C1449" s="93"/>
      <c r="D1449" s="94">
        <f t="shared" si="23"/>
        <v>1</v>
      </c>
      <c r="E1449" s="94"/>
      <c r="F1449" s="95" t="s">
        <v>15</v>
      </c>
      <c r="G1449" s="95"/>
      <c r="H1449" s="96">
        <v>42415</v>
      </c>
      <c r="I1449" s="96"/>
      <c r="J1449" s="96">
        <v>42415</v>
      </c>
      <c r="K1449" s="96"/>
      <c r="L1449" s="82" t="s">
        <v>648</v>
      </c>
      <c r="M1449" s="82"/>
      <c r="N1449" s="97">
        <v>1080</v>
      </c>
      <c r="O1449" s="97"/>
    </row>
    <row r="1450" spans="1:15" ht="45" customHeight="1" x14ac:dyDescent="0.25">
      <c r="A1450" s="9" t="s">
        <v>467</v>
      </c>
      <c r="B1450" s="93" t="s">
        <v>14</v>
      </c>
      <c r="C1450" s="93"/>
      <c r="D1450" s="94">
        <f t="shared" si="23"/>
        <v>1</v>
      </c>
      <c r="E1450" s="94"/>
      <c r="F1450" s="95" t="s">
        <v>15</v>
      </c>
      <c r="G1450" s="95"/>
      <c r="H1450" s="96">
        <v>42468</v>
      </c>
      <c r="I1450" s="96"/>
      <c r="J1450" s="96">
        <v>42468</v>
      </c>
      <c r="K1450" s="96"/>
      <c r="L1450" s="82" t="s">
        <v>648</v>
      </c>
      <c r="M1450" s="82"/>
      <c r="N1450" s="97">
        <v>630</v>
      </c>
      <c r="O1450" s="97"/>
    </row>
    <row r="1451" spans="1:15" ht="45" customHeight="1" x14ac:dyDescent="0.25">
      <c r="A1451" s="9" t="s">
        <v>467</v>
      </c>
      <c r="B1451" s="93" t="s">
        <v>1212</v>
      </c>
      <c r="C1451" s="93"/>
      <c r="D1451" s="94">
        <f t="shared" si="23"/>
        <v>1</v>
      </c>
      <c r="E1451" s="94"/>
      <c r="F1451" s="95" t="s">
        <v>12</v>
      </c>
      <c r="G1451" s="95"/>
      <c r="H1451" s="96">
        <v>42550</v>
      </c>
      <c r="I1451" s="96"/>
      <c r="J1451" s="96">
        <v>42551</v>
      </c>
      <c r="K1451" s="96"/>
      <c r="L1451" s="82" t="s">
        <v>648</v>
      </c>
      <c r="M1451" s="82"/>
      <c r="N1451" s="97">
        <v>4108</v>
      </c>
      <c r="O1451" s="97"/>
    </row>
    <row r="1452" spans="1:15" ht="45" customHeight="1" x14ac:dyDescent="0.25">
      <c r="A1452" s="9" t="s">
        <v>467</v>
      </c>
      <c r="B1452" s="93" t="s">
        <v>14</v>
      </c>
      <c r="C1452" s="93"/>
      <c r="D1452" s="94">
        <f t="shared" si="23"/>
        <v>1</v>
      </c>
      <c r="E1452" s="94"/>
      <c r="F1452" s="95" t="s">
        <v>15</v>
      </c>
      <c r="G1452" s="95"/>
      <c r="H1452" s="96">
        <v>42485</v>
      </c>
      <c r="I1452" s="96"/>
      <c r="J1452" s="96">
        <v>42485</v>
      </c>
      <c r="K1452" s="96"/>
      <c r="L1452" s="82" t="s">
        <v>648</v>
      </c>
      <c r="M1452" s="82"/>
      <c r="N1452" s="97">
        <v>174</v>
      </c>
      <c r="O1452" s="97"/>
    </row>
    <row r="1453" spans="1:15" ht="45" customHeight="1" x14ac:dyDescent="0.25">
      <c r="A1453" s="9" t="s">
        <v>467</v>
      </c>
      <c r="B1453" s="93" t="s">
        <v>1213</v>
      </c>
      <c r="C1453" s="93"/>
      <c r="D1453" s="94">
        <f t="shared" si="23"/>
        <v>1</v>
      </c>
      <c r="E1453" s="94"/>
      <c r="F1453" s="95" t="s">
        <v>12</v>
      </c>
      <c r="G1453" s="95"/>
      <c r="H1453" s="96">
        <v>42466</v>
      </c>
      <c r="I1453" s="96"/>
      <c r="J1453" s="96">
        <v>42467</v>
      </c>
      <c r="K1453" s="96"/>
      <c r="L1453" s="82" t="s">
        <v>648</v>
      </c>
      <c r="M1453" s="82"/>
      <c r="N1453" s="97">
        <v>4055</v>
      </c>
      <c r="O1453" s="97"/>
    </row>
    <row r="1454" spans="1:15" ht="45" customHeight="1" x14ac:dyDescent="0.25">
      <c r="A1454" s="9" t="s">
        <v>467</v>
      </c>
      <c r="B1454" s="93" t="s">
        <v>1214</v>
      </c>
      <c r="C1454" s="93"/>
      <c r="D1454" s="94">
        <f t="shared" si="23"/>
        <v>1</v>
      </c>
      <c r="E1454" s="94"/>
      <c r="F1454" s="95" t="s">
        <v>389</v>
      </c>
      <c r="G1454" s="95"/>
      <c r="H1454" s="96">
        <v>42485</v>
      </c>
      <c r="I1454" s="96"/>
      <c r="J1454" s="96">
        <v>42488</v>
      </c>
      <c r="K1454" s="96"/>
      <c r="L1454" s="82" t="s">
        <v>648</v>
      </c>
      <c r="M1454" s="82"/>
      <c r="N1454" s="97">
        <v>3636.84</v>
      </c>
      <c r="O1454" s="97"/>
    </row>
    <row r="1455" spans="1:15" ht="45" customHeight="1" x14ac:dyDescent="0.25">
      <c r="A1455" s="9" t="s">
        <v>467</v>
      </c>
      <c r="B1455" s="93" t="s">
        <v>1215</v>
      </c>
      <c r="C1455" s="93"/>
      <c r="D1455" s="94">
        <f t="shared" si="23"/>
        <v>1</v>
      </c>
      <c r="E1455" s="94"/>
      <c r="F1455" s="95" t="s">
        <v>12</v>
      </c>
      <c r="G1455" s="95"/>
      <c r="H1455" s="96">
        <v>42550</v>
      </c>
      <c r="I1455" s="96"/>
      <c r="J1455" s="96">
        <v>42551</v>
      </c>
      <c r="K1455" s="96"/>
      <c r="L1455" s="82" t="s">
        <v>648</v>
      </c>
      <c r="M1455" s="82"/>
      <c r="N1455" s="97">
        <v>793</v>
      </c>
      <c r="O1455" s="97"/>
    </row>
    <row r="1456" spans="1:15" ht="45" customHeight="1" x14ac:dyDescent="0.25">
      <c r="A1456" s="9" t="s">
        <v>467</v>
      </c>
      <c r="B1456" s="93" t="s">
        <v>1216</v>
      </c>
      <c r="C1456" s="93"/>
      <c r="D1456" s="94">
        <f t="shared" si="23"/>
        <v>1</v>
      </c>
      <c r="E1456" s="94"/>
      <c r="F1456" s="95" t="s">
        <v>1217</v>
      </c>
      <c r="G1456" s="95"/>
      <c r="H1456" s="96">
        <v>42485</v>
      </c>
      <c r="I1456" s="96"/>
      <c r="J1456" s="96">
        <v>42485</v>
      </c>
      <c r="K1456" s="96"/>
      <c r="L1456" s="82" t="s">
        <v>648</v>
      </c>
      <c r="M1456" s="82"/>
      <c r="N1456" s="97">
        <v>450</v>
      </c>
      <c r="O1456" s="97"/>
    </row>
    <row r="1457" spans="1:15" ht="45" customHeight="1" x14ac:dyDescent="0.25">
      <c r="A1457" s="9" t="s">
        <v>467</v>
      </c>
      <c r="B1457" s="93" t="s">
        <v>1218</v>
      </c>
      <c r="C1457" s="93"/>
      <c r="D1457" s="94">
        <f t="shared" si="23"/>
        <v>1</v>
      </c>
      <c r="E1457" s="94"/>
      <c r="F1457" s="95" t="s">
        <v>12</v>
      </c>
      <c r="G1457" s="95"/>
      <c r="H1457" s="96">
        <v>42522</v>
      </c>
      <c r="I1457" s="96"/>
      <c r="J1457" s="96">
        <v>42523</v>
      </c>
      <c r="K1457" s="96"/>
      <c r="L1457" s="82" t="s">
        <v>648</v>
      </c>
      <c r="M1457" s="82"/>
      <c r="N1457" s="97">
        <v>715</v>
      </c>
      <c r="O1457" s="97"/>
    </row>
    <row r="1458" spans="1:15" ht="45" customHeight="1" x14ac:dyDescent="0.25">
      <c r="A1458" s="9" t="s">
        <v>467</v>
      </c>
      <c r="B1458" s="93" t="s">
        <v>1219</v>
      </c>
      <c r="C1458" s="93"/>
      <c r="D1458" s="94">
        <f t="shared" si="23"/>
        <v>1</v>
      </c>
      <c r="E1458" s="94"/>
      <c r="F1458" s="95" t="s">
        <v>12</v>
      </c>
      <c r="G1458" s="95"/>
      <c r="H1458" s="96">
        <v>42529</v>
      </c>
      <c r="I1458" s="96"/>
      <c r="J1458" s="96">
        <v>42530</v>
      </c>
      <c r="K1458" s="96"/>
      <c r="L1458" s="82" t="s">
        <v>648</v>
      </c>
      <c r="M1458" s="82"/>
      <c r="N1458" s="97">
        <v>942.5</v>
      </c>
      <c r="O1458" s="97"/>
    </row>
    <row r="1459" spans="1:15" ht="45" customHeight="1" x14ac:dyDescent="0.25">
      <c r="A1459" s="9" t="s">
        <v>467</v>
      </c>
      <c r="B1459" s="93" t="s">
        <v>14</v>
      </c>
      <c r="C1459" s="93"/>
      <c r="D1459" s="94">
        <f t="shared" si="23"/>
        <v>1</v>
      </c>
      <c r="E1459" s="94"/>
      <c r="F1459" s="95" t="s">
        <v>15</v>
      </c>
      <c r="G1459" s="95"/>
      <c r="H1459" s="96">
        <v>42529</v>
      </c>
      <c r="I1459" s="96"/>
      <c r="J1459" s="96">
        <v>42529</v>
      </c>
      <c r="K1459" s="96"/>
      <c r="L1459" s="82" t="s">
        <v>648</v>
      </c>
      <c r="M1459" s="82"/>
      <c r="N1459" s="97">
        <v>1026</v>
      </c>
      <c r="O1459" s="97"/>
    </row>
    <row r="1460" spans="1:15" ht="45" customHeight="1" x14ac:dyDescent="0.25">
      <c r="A1460" s="9" t="s">
        <v>467</v>
      </c>
      <c r="B1460" s="93" t="s">
        <v>14</v>
      </c>
      <c r="C1460" s="93"/>
      <c r="D1460" s="94">
        <f t="shared" si="23"/>
        <v>1</v>
      </c>
      <c r="E1460" s="94"/>
      <c r="F1460" s="95" t="s">
        <v>15</v>
      </c>
      <c r="G1460" s="95"/>
      <c r="H1460" s="96">
        <v>42638</v>
      </c>
      <c r="I1460" s="96"/>
      <c r="J1460" s="96">
        <v>42638</v>
      </c>
      <c r="K1460" s="96"/>
      <c r="L1460" s="82" t="s">
        <v>648</v>
      </c>
      <c r="M1460" s="82"/>
      <c r="N1460" s="97">
        <v>1026</v>
      </c>
      <c r="O1460" s="97"/>
    </row>
    <row r="1461" spans="1:15" ht="45" customHeight="1" x14ac:dyDescent="0.25">
      <c r="A1461" s="9" t="s">
        <v>467</v>
      </c>
      <c r="B1461" s="93" t="s">
        <v>14</v>
      </c>
      <c r="C1461" s="93"/>
      <c r="D1461" s="94">
        <f t="shared" si="23"/>
        <v>1</v>
      </c>
      <c r="E1461" s="94"/>
      <c r="F1461" s="95" t="s">
        <v>15</v>
      </c>
      <c r="G1461" s="95"/>
      <c r="H1461" s="96">
        <v>42641</v>
      </c>
      <c r="I1461" s="96"/>
      <c r="J1461" s="96">
        <v>42641</v>
      </c>
      <c r="K1461" s="96"/>
      <c r="L1461" s="82" t="s">
        <v>648</v>
      </c>
      <c r="M1461" s="82"/>
      <c r="N1461" s="97">
        <v>1026</v>
      </c>
      <c r="O1461" s="97"/>
    </row>
    <row r="1462" spans="1:15" ht="45" customHeight="1" x14ac:dyDescent="0.25">
      <c r="A1462" s="9" t="s">
        <v>467</v>
      </c>
      <c r="B1462" s="93" t="s">
        <v>1220</v>
      </c>
      <c r="C1462" s="93"/>
      <c r="D1462" s="94">
        <f t="shared" si="23"/>
        <v>1</v>
      </c>
      <c r="E1462" s="94"/>
      <c r="F1462" s="95" t="s">
        <v>12</v>
      </c>
      <c r="G1462" s="95"/>
      <c r="H1462" s="96">
        <v>42614</v>
      </c>
      <c r="I1462" s="96"/>
      <c r="J1462" s="96">
        <v>42615</v>
      </c>
      <c r="K1462" s="96"/>
      <c r="L1462" s="82" t="s">
        <v>648</v>
      </c>
      <c r="M1462" s="82"/>
      <c r="N1462" s="97">
        <v>4722</v>
      </c>
      <c r="O1462" s="97"/>
    </row>
    <row r="1463" spans="1:15" ht="45" customHeight="1" x14ac:dyDescent="0.25">
      <c r="A1463" s="9" t="s">
        <v>467</v>
      </c>
      <c r="B1463" s="93" t="s">
        <v>1221</v>
      </c>
      <c r="C1463" s="93"/>
      <c r="D1463" s="94">
        <f t="shared" si="23"/>
        <v>1</v>
      </c>
      <c r="E1463" s="94"/>
      <c r="F1463" s="95" t="s">
        <v>12</v>
      </c>
      <c r="G1463" s="95"/>
      <c r="H1463" s="96">
        <v>42614</v>
      </c>
      <c r="I1463" s="96"/>
      <c r="J1463" s="96">
        <v>42615</v>
      </c>
      <c r="K1463" s="96"/>
      <c r="L1463" s="82" t="s">
        <v>648</v>
      </c>
      <c r="M1463" s="82"/>
      <c r="N1463" s="97">
        <v>2710</v>
      </c>
      <c r="O1463" s="97"/>
    </row>
    <row r="1464" spans="1:15" ht="45" customHeight="1" x14ac:dyDescent="0.25">
      <c r="A1464" s="9" t="s">
        <v>467</v>
      </c>
      <c r="B1464" s="93" t="s">
        <v>14</v>
      </c>
      <c r="C1464" s="93"/>
      <c r="D1464" s="94">
        <f t="shared" si="23"/>
        <v>1</v>
      </c>
      <c r="E1464" s="94"/>
      <c r="F1464" s="95" t="s">
        <v>15</v>
      </c>
      <c r="G1464" s="95"/>
      <c r="H1464" s="96">
        <v>42670</v>
      </c>
      <c r="I1464" s="96"/>
      <c r="J1464" s="96">
        <v>42670</v>
      </c>
      <c r="K1464" s="96"/>
      <c r="L1464" s="82" t="s">
        <v>648</v>
      </c>
      <c r="M1464" s="82"/>
      <c r="N1464" s="97">
        <v>1368</v>
      </c>
      <c r="O1464" s="97"/>
    </row>
    <row r="1465" spans="1:15" ht="45" customHeight="1" x14ac:dyDescent="0.25">
      <c r="A1465" s="9" t="s">
        <v>467</v>
      </c>
      <c r="B1465" s="93" t="s">
        <v>14</v>
      </c>
      <c r="C1465" s="93"/>
      <c r="D1465" s="94">
        <f t="shared" si="23"/>
        <v>1</v>
      </c>
      <c r="E1465" s="94"/>
      <c r="F1465" s="95" t="s">
        <v>15</v>
      </c>
      <c r="G1465" s="95"/>
      <c r="H1465" s="96">
        <v>42619</v>
      </c>
      <c r="I1465" s="96"/>
      <c r="J1465" s="96">
        <v>42619</v>
      </c>
      <c r="K1465" s="96"/>
      <c r="L1465" s="82" t="s">
        <v>648</v>
      </c>
      <c r="M1465" s="82"/>
      <c r="N1465" s="97">
        <v>1155</v>
      </c>
      <c r="O1465" s="97"/>
    </row>
    <row r="1466" spans="1:15" ht="45" customHeight="1" x14ac:dyDescent="0.25">
      <c r="A1466" s="9" t="s">
        <v>467</v>
      </c>
      <c r="B1466" s="93" t="e">
        <f>+#REF!</f>
        <v>#REF!</v>
      </c>
      <c r="C1466" s="93"/>
      <c r="D1466" s="94">
        <f t="shared" si="23"/>
        <v>1</v>
      </c>
      <c r="E1466" s="94"/>
      <c r="F1466" s="95" t="s">
        <v>12</v>
      </c>
      <c r="G1466" s="95"/>
      <c r="H1466" s="96">
        <v>42466</v>
      </c>
      <c r="I1466" s="96"/>
      <c r="J1466" s="96">
        <v>42467</v>
      </c>
      <c r="K1466" s="96"/>
      <c r="L1466" s="82" t="s">
        <v>648</v>
      </c>
      <c r="M1466" s="82"/>
      <c r="N1466" s="97">
        <v>1481</v>
      </c>
      <c r="O1466" s="97"/>
    </row>
    <row r="1467" spans="1:15" ht="45" customHeight="1" x14ac:dyDescent="0.25">
      <c r="A1467" s="9" t="s">
        <v>472</v>
      </c>
      <c r="B1467" s="93" t="s">
        <v>1222</v>
      </c>
      <c r="C1467" s="93"/>
      <c r="D1467" s="94">
        <f t="shared" si="23"/>
        <v>1</v>
      </c>
      <c r="E1467" s="94"/>
      <c r="F1467" s="95" t="s">
        <v>29</v>
      </c>
      <c r="G1467" s="95"/>
      <c r="H1467" s="96">
        <v>42376</v>
      </c>
      <c r="I1467" s="96"/>
      <c r="J1467" s="96">
        <v>42376</v>
      </c>
      <c r="K1467" s="96"/>
      <c r="L1467" s="82" t="s">
        <v>648</v>
      </c>
      <c r="M1467" s="82"/>
      <c r="N1467" s="97">
        <v>134</v>
      </c>
      <c r="O1467" s="97"/>
    </row>
    <row r="1468" spans="1:15" ht="45" customHeight="1" x14ac:dyDescent="0.25">
      <c r="A1468" s="9" t="s">
        <v>472</v>
      </c>
      <c r="B1468" s="93" t="s">
        <v>1223</v>
      </c>
      <c r="C1468" s="93"/>
      <c r="D1468" s="94">
        <f t="shared" si="23"/>
        <v>1</v>
      </c>
      <c r="E1468" s="94"/>
      <c r="F1468" s="95" t="s">
        <v>1135</v>
      </c>
      <c r="G1468" s="95"/>
      <c r="H1468" s="96">
        <v>42416</v>
      </c>
      <c r="I1468" s="96"/>
      <c r="J1468" s="96">
        <v>42418</v>
      </c>
      <c r="K1468" s="96"/>
      <c r="L1468" s="82" t="s">
        <v>648</v>
      </c>
      <c r="M1468" s="82"/>
      <c r="N1468" s="97">
        <v>2398.7399999999998</v>
      </c>
      <c r="O1468" s="97"/>
    </row>
    <row r="1469" spans="1:15" ht="45" customHeight="1" x14ac:dyDescent="0.25">
      <c r="A1469" s="9" t="s">
        <v>472</v>
      </c>
      <c r="B1469" s="93" t="s">
        <v>1223</v>
      </c>
      <c r="C1469" s="93"/>
      <c r="D1469" s="94">
        <f t="shared" si="23"/>
        <v>1</v>
      </c>
      <c r="E1469" s="94"/>
      <c r="F1469" s="95" t="s">
        <v>1135</v>
      </c>
      <c r="G1469" s="95"/>
      <c r="H1469" s="96">
        <v>42418</v>
      </c>
      <c r="I1469" s="96"/>
      <c r="J1469" s="96">
        <v>42419</v>
      </c>
      <c r="K1469" s="96"/>
      <c r="L1469" s="82" t="s">
        <v>648</v>
      </c>
      <c r="M1469" s="82"/>
      <c r="N1469" s="97">
        <v>1880</v>
      </c>
      <c r="O1469" s="97"/>
    </row>
    <row r="1470" spans="1:15" ht="45" customHeight="1" x14ac:dyDescent="0.25">
      <c r="A1470" s="9" t="s">
        <v>472</v>
      </c>
      <c r="B1470" s="93" t="s">
        <v>486</v>
      </c>
      <c r="C1470" s="93"/>
      <c r="D1470" s="94">
        <f t="shared" si="23"/>
        <v>1</v>
      </c>
      <c r="E1470" s="94"/>
      <c r="F1470" s="95" t="s">
        <v>29</v>
      </c>
      <c r="G1470" s="95"/>
      <c r="H1470" s="96">
        <v>42431</v>
      </c>
      <c r="I1470" s="96"/>
      <c r="J1470" s="96">
        <v>42432</v>
      </c>
      <c r="K1470" s="96"/>
      <c r="L1470" s="82" t="s">
        <v>648</v>
      </c>
      <c r="M1470" s="82"/>
      <c r="N1470" s="97">
        <v>256</v>
      </c>
      <c r="O1470" s="97"/>
    </row>
    <row r="1471" spans="1:15" ht="45" customHeight="1" x14ac:dyDescent="0.25">
      <c r="A1471" s="9" t="s">
        <v>472</v>
      </c>
      <c r="B1471" s="93" t="s">
        <v>1060</v>
      </c>
      <c r="C1471" s="93"/>
      <c r="D1471" s="94">
        <f t="shared" si="23"/>
        <v>1</v>
      </c>
      <c r="E1471" s="94"/>
      <c r="F1471" s="95" t="s">
        <v>12</v>
      </c>
      <c r="G1471" s="95"/>
      <c r="H1471" s="96">
        <v>42423</v>
      </c>
      <c r="I1471" s="96"/>
      <c r="J1471" s="96">
        <v>42425</v>
      </c>
      <c r="K1471" s="96"/>
      <c r="L1471" s="82" t="s">
        <v>648</v>
      </c>
      <c r="M1471" s="82"/>
      <c r="N1471" s="97">
        <v>6720</v>
      </c>
      <c r="O1471" s="97"/>
    </row>
    <row r="1472" spans="1:15" ht="45" customHeight="1" x14ac:dyDescent="0.25">
      <c r="A1472" s="9" t="s">
        <v>472</v>
      </c>
      <c r="B1472" s="93" t="s">
        <v>1224</v>
      </c>
      <c r="C1472" s="93"/>
      <c r="D1472" s="94">
        <f t="shared" si="23"/>
        <v>1</v>
      </c>
      <c r="E1472" s="94"/>
      <c r="F1472" s="95" t="s">
        <v>12</v>
      </c>
      <c r="G1472" s="95"/>
      <c r="H1472" s="96">
        <v>42424</v>
      </c>
      <c r="I1472" s="96"/>
      <c r="J1472" s="96">
        <v>42424</v>
      </c>
      <c r="K1472" s="96"/>
      <c r="L1472" s="82" t="s">
        <v>648</v>
      </c>
      <c r="M1472" s="82"/>
      <c r="N1472" s="97">
        <v>300</v>
      </c>
      <c r="O1472" s="97"/>
    </row>
    <row r="1473" spans="1:15" ht="45" customHeight="1" x14ac:dyDescent="0.25">
      <c r="A1473" s="9" t="s">
        <v>472</v>
      </c>
      <c r="B1473" s="93" t="s">
        <v>1224</v>
      </c>
      <c r="C1473" s="93"/>
      <c r="D1473" s="94">
        <f t="shared" si="23"/>
        <v>1</v>
      </c>
      <c r="E1473" s="94"/>
      <c r="F1473" s="95" t="s">
        <v>12</v>
      </c>
      <c r="G1473" s="95"/>
      <c r="H1473" s="96">
        <v>42424</v>
      </c>
      <c r="I1473" s="96"/>
      <c r="J1473" s="96">
        <v>42424</v>
      </c>
      <c r="K1473" s="96"/>
      <c r="L1473" s="82" t="s">
        <v>648</v>
      </c>
      <c r="M1473" s="82"/>
      <c r="N1473" s="97">
        <v>237.29</v>
      </c>
      <c r="O1473" s="97"/>
    </row>
    <row r="1474" spans="1:15" ht="45" customHeight="1" x14ac:dyDescent="0.25">
      <c r="A1474" s="9" t="s">
        <v>472</v>
      </c>
      <c r="B1474" s="93" t="s">
        <v>1225</v>
      </c>
      <c r="C1474" s="93"/>
      <c r="D1474" s="94">
        <f t="shared" si="23"/>
        <v>1</v>
      </c>
      <c r="E1474" s="94"/>
      <c r="F1474" s="95" t="s">
        <v>29</v>
      </c>
      <c r="G1474" s="95"/>
      <c r="H1474" s="96">
        <v>42485</v>
      </c>
      <c r="I1474" s="96"/>
      <c r="J1474" s="96">
        <v>42485</v>
      </c>
      <c r="K1474" s="96"/>
      <c r="L1474" s="82" t="s">
        <v>648</v>
      </c>
      <c r="M1474" s="82"/>
      <c r="N1474" s="97">
        <v>188</v>
      </c>
      <c r="O1474" s="97"/>
    </row>
    <row r="1475" spans="1:15" ht="45" customHeight="1" x14ac:dyDescent="0.25">
      <c r="A1475" s="9" t="s">
        <v>472</v>
      </c>
      <c r="B1475" s="93" t="s">
        <v>1226</v>
      </c>
      <c r="C1475" s="93"/>
      <c r="D1475" s="94">
        <f t="shared" si="23"/>
        <v>1</v>
      </c>
      <c r="E1475" s="94"/>
      <c r="F1475" s="95" t="s">
        <v>12</v>
      </c>
      <c r="G1475" s="95"/>
      <c r="H1475" s="96">
        <v>42527</v>
      </c>
      <c r="I1475" s="96"/>
      <c r="J1475" s="96">
        <v>42531</v>
      </c>
      <c r="K1475" s="96"/>
      <c r="L1475" s="82" t="s">
        <v>648</v>
      </c>
      <c r="M1475" s="82"/>
      <c r="N1475" s="97">
        <v>1040</v>
      </c>
      <c r="O1475" s="97"/>
    </row>
    <row r="1476" spans="1:15" ht="45" customHeight="1" x14ac:dyDescent="0.25">
      <c r="A1476" s="9" t="s">
        <v>472</v>
      </c>
      <c r="B1476" s="93" t="s">
        <v>1226</v>
      </c>
      <c r="C1476" s="93"/>
      <c r="D1476" s="94">
        <f t="shared" si="23"/>
        <v>1</v>
      </c>
      <c r="E1476" s="94"/>
      <c r="F1476" s="95" t="s">
        <v>12</v>
      </c>
      <c r="G1476" s="95"/>
      <c r="H1476" s="96">
        <v>42527</v>
      </c>
      <c r="I1476" s="96"/>
      <c r="J1476" s="96">
        <v>42531</v>
      </c>
      <c r="K1476" s="96"/>
      <c r="L1476" s="82" t="s">
        <v>648</v>
      </c>
      <c r="M1476" s="82"/>
      <c r="N1476" s="97">
        <v>751.89</v>
      </c>
      <c r="O1476" s="97"/>
    </row>
    <row r="1477" spans="1:15" ht="45" customHeight="1" x14ac:dyDescent="0.25">
      <c r="A1477" s="9" t="s">
        <v>472</v>
      </c>
      <c r="B1477" s="93" t="s">
        <v>1226</v>
      </c>
      <c r="C1477" s="93"/>
      <c r="D1477" s="94">
        <f t="shared" si="23"/>
        <v>1</v>
      </c>
      <c r="E1477" s="94"/>
      <c r="F1477" s="95" t="s">
        <v>12</v>
      </c>
      <c r="G1477" s="95"/>
      <c r="H1477" s="96">
        <v>42527</v>
      </c>
      <c r="I1477" s="96"/>
      <c r="J1477" s="96">
        <v>42531</v>
      </c>
      <c r="K1477" s="96"/>
      <c r="L1477" s="82" t="s">
        <v>648</v>
      </c>
      <c r="M1477" s="82"/>
      <c r="N1477" s="97">
        <v>1232</v>
      </c>
      <c r="O1477" s="97"/>
    </row>
    <row r="1478" spans="1:15" ht="45" customHeight="1" x14ac:dyDescent="0.25">
      <c r="A1478" s="9" t="s">
        <v>472</v>
      </c>
      <c r="B1478" s="93" t="s">
        <v>1227</v>
      </c>
      <c r="C1478" s="93"/>
      <c r="D1478" s="94">
        <f t="shared" si="23"/>
        <v>1</v>
      </c>
      <c r="E1478" s="94"/>
      <c r="F1478" s="95" t="s">
        <v>29</v>
      </c>
      <c r="G1478" s="95"/>
      <c r="H1478" s="96">
        <v>42593</v>
      </c>
      <c r="I1478" s="96"/>
      <c r="J1478" s="96">
        <v>42593</v>
      </c>
      <c r="K1478" s="96"/>
      <c r="L1478" s="82" t="s">
        <v>648</v>
      </c>
      <c r="M1478" s="82"/>
      <c r="N1478" s="97">
        <v>304</v>
      </c>
      <c r="O1478" s="97"/>
    </row>
    <row r="1479" spans="1:15" ht="45" customHeight="1" x14ac:dyDescent="0.25">
      <c r="A1479" s="9" t="s">
        <v>472</v>
      </c>
      <c r="B1479" s="93" t="s">
        <v>1227</v>
      </c>
      <c r="C1479" s="93"/>
      <c r="D1479" s="94">
        <f t="shared" si="23"/>
        <v>1</v>
      </c>
      <c r="E1479" s="94"/>
      <c r="F1479" s="95" t="s">
        <v>29</v>
      </c>
      <c r="G1479" s="95"/>
      <c r="H1479" s="96">
        <v>42593</v>
      </c>
      <c r="I1479" s="96"/>
      <c r="J1479" s="96">
        <v>42593</v>
      </c>
      <c r="K1479" s="96"/>
      <c r="L1479" s="82" t="s">
        <v>648</v>
      </c>
      <c r="M1479" s="82"/>
      <c r="N1479" s="97">
        <v>56</v>
      </c>
      <c r="O1479" s="97"/>
    </row>
    <row r="1480" spans="1:15" ht="45" customHeight="1" x14ac:dyDescent="0.25">
      <c r="A1480" s="9" t="s">
        <v>472</v>
      </c>
      <c r="B1480" s="93" t="s">
        <v>1228</v>
      </c>
      <c r="C1480" s="93"/>
      <c r="D1480" s="94">
        <f t="shared" si="23"/>
        <v>1</v>
      </c>
      <c r="E1480" s="94"/>
      <c r="F1480" s="95" t="s">
        <v>29</v>
      </c>
      <c r="G1480" s="95"/>
      <c r="H1480" s="96">
        <v>42606</v>
      </c>
      <c r="I1480" s="96"/>
      <c r="J1480" s="96">
        <v>42608</v>
      </c>
      <c r="K1480" s="96"/>
      <c r="L1480" s="82" t="s">
        <v>648</v>
      </c>
      <c r="M1480" s="82"/>
      <c r="N1480" s="97">
        <v>943.16</v>
      </c>
      <c r="O1480" s="97"/>
    </row>
    <row r="1481" spans="1:15" ht="45" customHeight="1" x14ac:dyDescent="0.25">
      <c r="A1481" s="9" t="s">
        <v>472</v>
      </c>
      <c r="B1481" s="93" t="s">
        <v>1228</v>
      </c>
      <c r="C1481" s="93"/>
      <c r="D1481" s="94">
        <f t="shared" si="23"/>
        <v>1</v>
      </c>
      <c r="E1481" s="94"/>
      <c r="F1481" s="95" t="s">
        <v>29</v>
      </c>
      <c r="G1481" s="95"/>
      <c r="H1481" s="96">
        <v>42606</v>
      </c>
      <c r="I1481" s="96"/>
      <c r="J1481" s="96">
        <v>42608</v>
      </c>
      <c r="K1481" s="96"/>
      <c r="L1481" s="82" t="s">
        <v>648</v>
      </c>
      <c r="M1481" s="82"/>
      <c r="N1481" s="97">
        <v>1156</v>
      </c>
      <c r="O1481" s="97"/>
    </row>
    <row r="1482" spans="1:15" ht="45" customHeight="1" x14ac:dyDescent="0.25">
      <c r="A1482" s="9" t="s">
        <v>472</v>
      </c>
      <c r="B1482" s="93" t="s">
        <v>14</v>
      </c>
      <c r="C1482" s="93"/>
      <c r="D1482" s="94">
        <f t="shared" ref="D1482:D1545" si="24">C1482+1</f>
        <v>1</v>
      </c>
      <c r="E1482" s="94"/>
      <c r="F1482" s="95" t="s">
        <v>15</v>
      </c>
      <c r="G1482" s="95"/>
      <c r="H1482" s="96">
        <v>42606</v>
      </c>
      <c r="I1482" s="96"/>
      <c r="J1482" s="96">
        <v>42606</v>
      </c>
      <c r="K1482" s="96"/>
      <c r="L1482" s="82" t="s">
        <v>648</v>
      </c>
      <c r="M1482" s="82"/>
      <c r="N1482" s="97">
        <v>51</v>
      </c>
      <c r="O1482" s="97"/>
    </row>
    <row r="1483" spans="1:15" ht="45" customHeight="1" x14ac:dyDescent="0.25">
      <c r="A1483" s="9" t="s">
        <v>472</v>
      </c>
      <c r="B1483" s="93" t="s">
        <v>1229</v>
      </c>
      <c r="C1483" s="93"/>
      <c r="D1483" s="94">
        <f t="shared" si="24"/>
        <v>1</v>
      </c>
      <c r="E1483" s="94"/>
      <c r="F1483" s="95" t="s">
        <v>12</v>
      </c>
      <c r="G1483" s="95"/>
      <c r="H1483" s="96">
        <v>42625</v>
      </c>
      <c r="I1483" s="96"/>
      <c r="J1483" s="96">
        <v>42627</v>
      </c>
      <c r="K1483" s="96"/>
      <c r="L1483" s="82" t="s">
        <v>648</v>
      </c>
      <c r="M1483" s="82"/>
      <c r="N1483" s="97">
        <v>642.29999999999995</v>
      </c>
      <c r="O1483" s="97"/>
    </row>
    <row r="1484" spans="1:15" ht="45" customHeight="1" x14ac:dyDescent="0.25">
      <c r="A1484" s="9" t="s">
        <v>472</v>
      </c>
      <c r="B1484" s="93" t="s">
        <v>1229</v>
      </c>
      <c r="C1484" s="93"/>
      <c r="D1484" s="94">
        <f t="shared" si="24"/>
        <v>1</v>
      </c>
      <c r="E1484" s="94"/>
      <c r="F1484" s="95" t="s">
        <v>12</v>
      </c>
      <c r="G1484" s="95"/>
      <c r="H1484" s="96">
        <v>42625</v>
      </c>
      <c r="I1484" s="96"/>
      <c r="J1484" s="96">
        <v>42627</v>
      </c>
      <c r="K1484" s="96"/>
      <c r="L1484" s="82" t="s">
        <v>648</v>
      </c>
      <c r="M1484" s="82"/>
      <c r="N1484" s="97">
        <v>940.43</v>
      </c>
      <c r="O1484" s="97"/>
    </row>
    <row r="1485" spans="1:15" ht="45" customHeight="1" x14ac:dyDescent="0.25">
      <c r="A1485" s="9" t="s">
        <v>490</v>
      </c>
      <c r="B1485" s="93" t="s">
        <v>1230</v>
      </c>
      <c r="C1485" s="93"/>
      <c r="D1485" s="94">
        <f t="shared" si="24"/>
        <v>1</v>
      </c>
      <c r="E1485" s="94"/>
      <c r="F1485" s="95" t="s">
        <v>12</v>
      </c>
      <c r="G1485" s="95"/>
      <c r="H1485" s="96">
        <v>42418</v>
      </c>
      <c r="I1485" s="96"/>
      <c r="J1485" s="96">
        <v>42419</v>
      </c>
      <c r="K1485" s="96"/>
      <c r="L1485" s="82" t="s">
        <v>648</v>
      </c>
      <c r="M1485" s="82"/>
      <c r="N1485" s="97">
        <v>4309</v>
      </c>
      <c r="O1485" s="97"/>
    </row>
    <row r="1486" spans="1:15" ht="45" customHeight="1" x14ac:dyDescent="0.25">
      <c r="A1486" s="9" t="s">
        <v>490</v>
      </c>
      <c r="B1486" s="93" t="s">
        <v>1230</v>
      </c>
      <c r="C1486" s="93"/>
      <c r="D1486" s="94">
        <f t="shared" si="24"/>
        <v>1</v>
      </c>
      <c r="E1486" s="94"/>
      <c r="F1486" s="95" t="s">
        <v>12</v>
      </c>
      <c r="G1486" s="95"/>
      <c r="H1486" s="96">
        <v>42418</v>
      </c>
      <c r="I1486" s="96"/>
      <c r="J1486" s="96">
        <v>42419</v>
      </c>
      <c r="K1486" s="96"/>
      <c r="L1486" s="82" t="s">
        <v>648</v>
      </c>
      <c r="M1486" s="82"/>
      <c r="N1486" s="97">
        <v>2011</v>
      </c>
      <c r="O1486" s="97"/>
    </row>
    <row r="1487" spans="1:15" ht="45" customHeight="1" x14ac:dyDescent="0.25">
      <c r="A1487" s="9" t="s">
        <v>490</v>
      </c>
      <c r="B1487" s="93" t="s">
        <v>1231</v>
      </c>
      <c r="C1487" s="93"/>
      <c r="D1487" s="94">
        <f t="shared" si="24"/>
        <v>1</v>
      </c>
      <c r="E1487" s="94"/>
      <c r="F1487" s="95" t="s">
        <v>29</v>
      </c>
      <c r="G1487" s="95"/>
      <c r="H1487" s="96">
        <v>42440</v>
      </c>
      <c r="I1487" s="96"/>
      <c r="J1487" s="96">
        <v>42440</v>
      </c>
      <c r="K1487" s="96"/>
      <c r="L1487" s="82" t="s">
        <v>648</v>
      </c>
      <c r="M1487" s="82"/>
      <c r="N1487" s="97">
        <v>512</v>
      </c>
      <c r="O1487" s="97"/>
    </row>
    <row r="1488" spans="1:15" ht="45" customHeight="1" x14ac:dyDescent="0.25">
      <c r="A1488" s="9" t="s">
        <v>490</v>
      </c>
      <c r="B1488" s="93" t="s">
        <v>1231</v>
      </c>
      <c r="C1488" s="93"/>
      <c r="D1488" s="94">
        <f t="shared" si="24"/>
        <v>1</v>
      </c>
      <c r="E1488" s="94"/>
      <c r="F1488" s="95" t="s">
        <v>29</v>
      </c>
      <c r="G1488" s="95"/>
      <c r="H1488" s="96">
        <v>42440</v>
      </c>
      <c r="I1488" s="96"/>
      <c r="J1488" s="96">
        <v>42440</v>
      </c>
      <c r="K1488" s="96"/>
      <c r="L1488" s="82" t="s">
        <v>648</v>
      </c>
      <c r="M1488" s="82"/>
      <c r="N1488" s="97">
        <v>213</v>
      </c>
      <c r="O1488" s="97"/>
    </row>
    <row r="1489" spans="1:15" ht="45" customHeight="1" x14ac:dyDescent="0.25">
      <c r="A1489" s="9" t="s">
        <v>490</v>
      </c>
      <c r="B1489" s="93" t="s">
        <v>14</v>
      </c>
      <c r="C1489" s="93"/>
      <c r="D1489" s="94">
        <f t="shared" si="24"/>
        <v>1</v>
      </c>
      <c r="E1489" s="94"/>
      <c r="F1489" s="95" t="s">
        <v>15</v>
      </c>
      <c r="G1489" s="95"/>
      <c r="H1489" s="96">
        <v>42440</v>
      </c>
      <c r="I1489" s="96"/>
      <c r="J1489" s="96">
        <v>42440</v>
      </c>
      <c r="K1489" s="96"/>
      <c r="L1489" s="82" t="s">
        <v>648</v>
      </c>
      <c r="M1489" s="82"/>
      <c r="N1489" s="97">
        <v>140</v>
      </c>
      <c r="O1489" s="97"/>
    </row>
    <row r="1490" spans="1:15" ht="45" customHeight="1" x14ac:dyDescent="0.25">
      <c r="A1490" s="9" t="s">
        <v>490</v>
      </c>
      <c r="B1490" s="93" t="s">
        <v>1232</v>
      </c>
      <c r="C1490" s="93"/>
      <c r="D1490" s="94">
        <f t="shared" si="24"/>
        <v>1</v>
      </c>
      <c r="E1490" s="94"/>
      <c r="F1490" s="95" t="s">
        <v>29</v>
      </c>
      <c r="G1490" s="95"/>
      <c r="H1490" s="96">
        <v>42451</v>
      </c>
      <c r="I1490" s="96"/>
      <c r="J1490" s="96">
        <v>42451</v>
      </c>
      <c r="K1490" s="96"/>
      <c r="L1490" s="82" t="s">
        <v>648</v>
      </c>
      <c r="M1490" s="82"/>
      <c r="N1490" s="97">
        <v>568.46</v>
      </c>
      <c r="O1490" s="97"/>
    </row>
    <row r="1491" spans="1:15" ht="45" customHeight="1" x14ac:dyDescent="0.25">
      <c r="A1491" s="9" t="s">
        <v>490</v>
      </c>
      <c r="B1491" s="93" t="s">
        <v>1233</v>
      </c>
      <c r="C1491" s="93"/>
      <c r="D1491" s="94">
        <f t="shared" si="24"/>
        <v>1</v>
      </c>
      <c r="E1491" s="94"/>
      <c r="F1491" s="95" t="s">
        <v>29</v>
      </c>
      <c r="G1491" s="95"/>
      <c r="H1491" s="96">
        <v>42446</v>
      </c>
      <c r="I1491" s="96"/>
      <c r="J1491" s="96">
        <v>42446</v>
      </c>
      <c r="K1491" s="96"/>
      <c r="L1491" s="82" t="s">
        <v>648</v>
      </c>
      <c r="M1491" s="82"/>
      <c r="N1491" s="97">
        <v>983</v>
      </c>
      <c r="O1491" s="97"/>
    </row>
    <row r="1492" spans="1:15" ht="45" customHeight="1" x14ac:dyDescent="0.25">
      <c r="A1492" s="9" t="s">
        <v>490</v>
      </c>
      <c r="B1492" s="93" t="s">
        <v>1233</v>
      </c>
      <c r="C1492" s="93"/>
      <c r="D1492" s="94">
        <f t="shared" si="24"/>
        <v>1</v>
      </c>
      <c r="E1492" s="94"/>
      <c r="F1492" s="95" t="s">
        <v>29</v>
      </c>
      <c r="G1492" s="95"/>
      <c r="H1492" s="96">
        <v>42446</v>
      </c>
      <c r="I1492" s="96"/>
      <c r="J1492" s="96">
        <v>42446</v>
      </c>
      <c r="K1492" s="96"/>
      <c r="L1492" s="82" t="s">
        <v>648</v>
      </c>
      <c r="M1492" s="82"/>
      <c r="N1492" s="97">
        <v>784.6</v>
      </c>
      <c r="O1492" s="97"/>
    </row>
    <row r="1493" spans="1:15" ht="45" customHeight="1" x14ac:dyDescent="0.25">
      <c r="A1493" s="9" t="s">
        <v>490</v>
      </c>
      <c r="B1493" s="93" t="s">
        <v>1234</v>
      </c>
      <c r="C1493" s="93"/>
      <c r="D1493" s="94">
        <f t="shared" si="24"/>
        <v>1</v>
      </c>
      <c r="E1493" s="94"/>
      <c r="F1493" s="95" t="s">
        <v>29</v>
      </c>
      <c r="G1493" s="95"/>
      <c r="H1493" s="96">
        <v>42380</v>
      </c>
      <c r="I1493" s="96"/>
      <c r="J1493" s="96">
        <v>42380</v>
      </c>
      <c r="K1493" s="96"/>
      <c r="L1493" s="82" t="s">
        <v>648</v>
      </c>
      <c r="M1493" s="82"/>
      <c r="N1493" s="97">
        <v>1138</v>
      </c>
      <c r="O1493" s="97"/>
    </row>
    <row r="1494" spans="1:15" ht="45" customHeight="1" x14ac:dyDescent="0.25">
      <c r="A1494" s="9" t="s">
        <v>490</v>
      </c>
      <c r="B1494" s="93" t="s">
        <v>1234</v>
      </c>
      <c r="C1494" s="93"/>
      <c r="D1494" s="94">
        <f t="shared" si="24"/>
        <v>1</v>
      </c>
      <c r="E1494" s="94"/>
      <c r="F1494" s="95" t="s">
        <v>29</v>
      </c>
      <c r="G1494" s="95"/>
      <c r="H1494" s="96">
        <v>42380</v>
      </c>
      <c r="I1494" s="96"/>
      <c r="J1494" s="96">
        <v>42380</v>
      </c>
      <c r="K1494" s="96"/>
      <c r="L1494" s="82" t="s">
        <v>648</v>
      </c>
      <c r="M1494" s="82"/>
      <c r="N1494" s="97">
        <v>355</v>
      </c>
      <c r="O1494" s="97"/>
    </row>
    <row r="1495" spans="1:15" ht="45" customHeight="1" x14ac:dyDescent="0.25">
      <c r="A1495" s="9" t="s">
        <v>490</v>
      </c>
      <c r="B1495" s="93" t="s">
        <v>332</v>
      </c>
      <c r="C1495" s="93"/>
      <c r="D1495" s="94">
        <f t="shared" si="24"/>
        <v>1</v>
      </c>
      <c r="E1495" s="94"/>
      <c r="F1495" s="95" t="s">
        <v>12</v>
      </c>
      <c r="G1495" s="95"/>
      <c r="H1495" s="96">
        <v>42489</v>
      </c>
      <c r="I1495" s="96"/>
      <c r="J1495" s="96">
        <v>42489</v>
      </c>
      <c r="K1495" s="96"/>
      <c r="L1495" s="82" t="s">
        <v>648</v>
      </c>
      <c r="M1495" s="82"/>
      <c r="N1495" s="97">
        <v>4949.1400000000003</v>
      </c>
      <c r="O1495" s="97"/>
    </row>
    <row r="1496" spans="1:15" ht="45" customHeight="1" x14ac:dyDescent="0.25">
      <c r="A1496" s="9" t="s">
        <v>490</v>
      </c>
      <c r="B1496" s="93" t="s">
        <v>1235</v>
      </c>
      <c r="C1496" s="93"/>
      <c r="D1496" s="94">
        <f t="shared" si="24"/>
        <v>1</v>
      </c>
      <c r="E1496" s="94"/>
      <c r="F1496" s="95" t="s">
        <v>12</v>
      </c>
      <c r="G1496" s="95"/>
      <c r="H1496" s="96">
        <v>42545</v>
      </c>
      <c r="I1496" s="96"/>
      <c r="J1496" s="96">
        <v>42545</v>
      </c>
      <c r="K1496" s="96"/>
      <c r="L1496" s="82" t="s">
        <v>648</v>
      </c>
      <c r="M1496" s="82"/>
      <c r="N1496" s="97">
        <v>1440</v>
      </c>
      <c r="O1496" s="97"/>
    </row>
    <row r="1497" spans="1:15" ht="45" customHeight="1" x14ac:dyDescent="0.25">
      <c r="A1497" s="9" t="s">
        <v>490</v>
      </c>
      <c r="B1497" s="93" t="s">
        <v>1235</v>
      </c>
      <c r="C1497" s="93"/>
      <c r="D1497" s="94">
        <f t="shared" si="24"/>
        <v>1</v>
      </c>
      <c r="E1497" s="94"/>
      <c r="F1497" s="95" t="s">
        <v>12</v>
      </c>
      <c r="G1497" s="95"/>
      <c r="H1497" s="96">
        <v>42545</v>
      </c>
      <c r="I1497" s="96"/>
      <c r="J1497" s="96">
        <v>42545</v>
      </c>
      <c r="K1497" s="96"/>
      <c r="L1497" s="82" t="s">
        <v>648</v>
      </c>
      <c r="M1497" s="82"/>
      <c r="N1497" s="97">
        <v>128</v>
      </c>
      <c r="O1497" s="97"/>
    </row>
    <row r="1498" spans="1:15" ht="45" customHeight="1" x14ac:dyDescent="0.25">
      <c r="A1498" s="9" t="s">
        <v>490</v>
      </c>
      <c r="B1498" s="93" t="s">
        <v>14</v>
      </c>
      <c r="C1498" s="93"/>
      <c r="D1498" s="94">
        <f t="shared" si="24"/>
        <v>1</v>
      </c>
      <c r="E1498" s="94"/>
      <c r="F1498" s="95" t="s">
        <v>15</v>
      </c>
      <c r="G1498" s="95"/>
      <c r="H1498" s="96">
        <v>42545</v>
      </c>
      <c r="I1498" s="96"/>
      <c r="J1498" s="96">
        <v>42545</v>
      </c>
      <c r="K1498" s="96"/>
      <c r="L1498" s="82" t="s">
        <v>648</v>
      </c>
      <c r="M1498" s="82"/>
      <c r="N1498" s="97">
        <v>120</v>
      </c>
      <c r="O1498" s="97"/>
    </row>
    <row r="1499" spans="1:15" ht="45" customHeight="1" x14ac:dyDescent="0.25">
      <c r="A1499" s="9" t="s">
        <v>494</v>
      </c>
      <c r="B1499" s="93" t="s">
        <v>334</v>
      </c>
      <c r="C1499" s="93"/>
      <c r="D1499" s="94">
        <f t="shared" si="24"/>
        <v>1</v>
      </c>
      <c r="E1499" s="94"/>
      <c r="F1499" s="95" t="s">
        <v>12</v>
      </c>
      <c r="G1499" s="95"/>
      <c r="H1499" s="96">
        <v>42418</v>
      </c>
      <c r="I1499" s="96"/>
      <c r="J1499" s="96">
        <v>42418</v>
      </c>
      <c r="K1499" s="96"/>
      <c r="L1499" s="82" t="s">
        <v>648</v>
      </c>
      <c r="M1499" s="82"/>
      <c r="N1499" s="97">
        <v>20834.009999999998</v>
      </c>
      <c r="O1499" s="97"/>
    </row>
    <row r="1500" spans="1:15" ht="45" customHeight="1" x14ac:dyDescent="0.25">
      <c r="A1500" s="9" t="s">
        <v>494</v>
      </c>
      <c r="B1500" s="93" t="s">
        <v>334</v>
      </c>
      <c r="C1500" s="93"/>
      <c r="D1500" s="94">
        <f t="shared" si="24"/>
        <v>1</v>
      </c>
      <c r="E1500" s="94"/>
      <c r="F1500" s="95" t="s">
        <v>12</v>
      </c>
      <c r="G1500" s="95"/>
      <c r="H1500" s="96">
        <v>42389</v>
      </c>
      <c r="I1500" s="96"/>
      <c r="J1500" s="96">
        <v>42391</v>
      </c>
      <c r="K1500" s="96"/>
      <c r="L1500" s="82" t="s">
        <v>648</v>
      </c>
      <c r="M1500" s="82"/>
      <c r="N1500" s="97">
        <v>5362.33</v>
      </c>
      <c r="O1500" s="97"/>
    </row>
    <row r="1501" spans="1:15" ht="45" customHeight="1" x14ac:dyDescent="0.25">
      <c r="A1501" s="9" t="s">
        <v>494</v>
      </c>
      <c r="B1501" s="93" t="s">
        <v>1236</v>
      </c>
      <c r="C1501" s="93"/>
      <c r="D1501" s="94">
        <f t="shared" si="24"/>
        <v>1</v>
      </c>
      <c r="E1501" s="94"/>
      <c r="F1501" s="95" t="s">
        <v>62</v>
      </c>
      <c r="G1501" s="95"/>
      <c r="H1501" s="96">
        <v>42416</v>
      </c>
      <c r="I1501" s="96"/>
      <c r="J1501" s="96">
        <v>42418</v>
      </c>
      <c r="K1501" s="96"/>
      <c r="L1501" s="82" t="s">
        <v>648</v>
      </c>
      <c r="M1501" s="82"/>
      <c r="N1501" s="97">
        <v>5362.33</v>
      </c>
      <c r="O1501" s="97"/>
    </row>
    <row r="1502" spans="1:15" ht="45" customHeight="1" x14ac:dyDescent="0.25">
      <c r="A1502" s="9" t="s">
        <v>494</v>
      </c>
      <c r="B1502" s="93" t="s">
        <v>1236</v>
      </c>
      <c r="C1502" s="93"/>
      <c r="D1502" s="94">
        <f t="shared" si="24"/>
        <v>1</v>
      </c>
      <c r="E1502" s="94"/>
      <c r="F1502" s="95" t="s">
        <v>62</v>
      </c>
      <c r="G1502" s="95"/>
      <c r="H1502" s="96">
        <v>42417</v>
      </c>
      <c r="I1502" s="96"/>
      <c r="J1502" s="96">
        <v>42418</v>
      </c>
      <c r="K1502" s="96"/>
      <c r="L1502" s="82" t="s">
        <v>648</v>
      </c>
      <c r="M1502" s="82"/>
      <c r="N1502" s="97">
        <v>5362.33</v>
      </c>
      <c r="O1502" s="97"/>
    </row>
    <row r="1503" spans="1:15" ht="45" customHeight="1" x14ac:dyDescent="0.25">
      <c r="A1503" s="9" t="s">
        <v>494</v>
      </c>
      <c r="B1503" s="93" t="s">
        <v>334</v>
      </c>
      <c r="C1503" s="93"/>
      <c r="D1503" s="94">
        <f t="shared" si="24"/>
        <v>1</v>
      </c>
      <c r="E1503" s="94"/>
      <c r="F1503" s="95" t="s">
        <v>12</v>
      </c>
      <c r="G1503" s="95"/>
      <c r="H1503" s="96">
        <v>42389</v>
      </c>
      <c r="I1503" s="96"/>
      <c r="J1503" s="96">
        <v>42391</v>
      </c>
      <c r="K1503" s="96"/>
      <c r="L1503" s="82" t="s">
        <v>648</v>
      </c>
      <c r="M1503" s="82"/>
      <c r="N1503" s="97">
        <v>13512</v>
      </c>
      <c r="O1503" s="97"/>
    </row>
    <row r="1504" spans="1:15" ht="45" customHeight="1" x14ac:dyDescent="0.25">
      <c r="A1504" s="9" t="s">
        <v>494</v>
      </c>
      <c r="B1504" s="93" t="s">
        <v>1060</v>
      </c>
      <c r="C1504" s="93"/>
      <c r="D1504" s="94">
        <f t="shared" si="24"/>
        <v>1</v>
      </c>
      <c r="E1504" s="94"/>
      <c r="F1504" s="95" t="s">
        <v>12</v>
      </c>
      <c r="G1504" s="95"/>
      <c r="H1504" s="96">
        <v>42423</v>
      </c>
      <c r="I1504" s="96"/>
      <c r="J1504" s="96">
        <v>42425</v>
      </c>
      <c r="K1504" s="96"/>
      <c r="L1504" s="82" t="s">
        <v>648</v>
      </c>
      <c r="M1504" s="82"/>
      <c r="N1504" s="97">
        <v>5154</v>
      </c>
      <c r="O1504" s="97"/>
    </row>
    <row r="1505" spans="1:15" ht="45" customHeight="1" x14ac:dyDescent="0.25">
      <c r="A1505" s="9" t="s">
        <v>494</v>
      </c>
      <c r="B1505" s="93" t="s">
        <v>1060</v>
      </c>
      <c r="C1505" s="93"/>
      <c r="D1505" s="94">
        <f t="shared" si="24"/>
        <v>1</v>
      </c>
      <c r="E1505" s="94"/>
      <c r="F1505" s="95" t="s">
        <v>12</v>
      </c>
      <c r="G1505" s="95"/>
      <c r="H1505" s="96">
        <v>42423</v>
      </c>
      <c r="I1505" s="96"/>
      <c r="J1505" s="96">
        <v>42425</v>
      </c>
      <c r="K1505" s="96"/>
      <c r="L1505" s="82" t="s">
        <v>648</v>
      </c>
      <c r="M1505" s="82"/>
      <c r="N1505" s="97">
        <v>3360</v>
      </c>
      <c r="O1505" s="97"/>
    </row>
    <row r="1506" spans="1:15" ht="45" customHeight="1" x14ac:dyDescent="0.25">
      <c r="A1506" s="9" t="s">
        <v>494</v>
      </c>
      <c r="B1506" s="93" t="s">
        <v>332</v>
      </c>
      <c r="C1506" s="93"/>
      <c r="D1506" s="94">
        <f t="shared" si="24"/>
        <v>1</v>
      </c>
      <c r="E1506" s="94"/>
      <c r="F1506" s="95" t="s">
        <v>12</v>
      </c>
      <c r="G1506" s="95"/>
      <c r="H1506" s="96">
        <v>42473</v>
      </c>
      <c r="I1506" s="96"/>
      <c r="J1506" s="96">
        <v>42518</v>
      </c>
      <c r="K1506" s="96"/>
      <c r="L1506" s="82" t="s">
        <v>648</v>
      </c>
      <c r="M1506" s="82"/>
      <c r="N1506" s="97">
        <v>39149.269999999997</v>
      </c>
      <c r="O1506" s="97"/>
    </row>
    <row r="1507" spans="1:15" ht="45" customHeight="1" x14ac:dyDescent="0.25">
      <c r="A1507" s="9" t="s">
        <v>494</v>
      </c>
      <c r="B1507" s="93" t="s">
        <v>40</v>
      </c>
      <c r="C1507" s="93"/>
      <c r="D1507" s="94">
        <f t="shared" si="24"/>
        <v>1</v>
      </c>
      <c r="E1507" s="94"/>
      <c r="F1507" s="95" t="s">
        <v>12</v>
      </c>
      <c r="G1507" s="95"/>
      <c r="H1507" s="96">
        <v>42592</v>
      </c>
      <c r="I1507" s="96"/>
      <c r="J1507" s="96">
        <v>42609</v>
      </c>
      <c r="K1507" s="96"/>
      <c r="L1507" s="82" t="s">
        <v>648</v>
      </c>
      <c r="M1507" s="82"/>
      <c r="N1507" s="97">
        <v>13743.8</v>
      </c>
      <c r="O1507" s="97"/>
    </row>
    <row r="1508" spans="1:15" ht="45" customHeight="1" x14ac:dyDescent="0.25">
      <c r="A1508" s="9" t="s">
        <v>494</v>
      </c>
      <c r="B1508" s="93" t="s">
        <v>40</v>
      </c>
      <c r="C1508" s="93"/>
      <c r="D1508" s="94">
        <f t="shared" si="24"/>
        <v>1</v>
      </c>
      <c r="E1508" s="94"/>
      <c r="F1508" s="95" t="s">
        <v>12</v>
      </c>
      <c r="G1508" s="95"/>
      <c r="H1508" s="96">
        <v>42605</v>
      </c>
      <c r="I1508" s="96"/>
      <c r="J1508" s="96">
        <v>42609</v>
      </c>
      <c r="K1508" s="96"/>
      <c r="L1508" s="82" t="s">
        <v>648</v>
      </c>
      <c r="M1508" s="82"/>
      <c r="N1508" s="97">
        <v>30876.01</v>
      </c>
      <c r="O1508" s="97"/>
    </row>
    <row r="1509" spans="1:15" ht="45" customHeight="1" x14ac:dyDescent="0.25">
      <c r="A1509" s="9" t="s">
        <v>494</v>
      </c>
      <c r="B1509" s="93" t="s">
        <v>1237</v>
      </c>
      <c r="C1509" s="93"/>
      <c r="D1509" s="94">
        <f t="shared" si="24"/>
        <v>1</v>
      </c>
      <c r="E1509" s="94"/>
      <c r="F1509" s="95" t="s">
        <v>12</v>
      </c>
      <c r="G1509" s="95"/>
      <c r="H1509" s="96">
        <v>42625</v>
      </c>
      <c r="I1509" s="96"/>
      <c r="J1509" s="96">
        <v>42625</v>
      </c>
      <c r="K1509" s="96"/>
      <c r="L1509" s="82" t="s">
        <v>648</v>
      </c>
      <c r="M1509" s="82"/>
      <c r="N1509" s="97">
        <v>14048.25</v>
      </c>
      <c r="O1509" s="97"/>
    </row>
    <row r="1510" spans="1:15" ht="45" customHeight="1" x14ac:dyDescent="0.25">
      <c r="A1510" s="9" t="s">
        <v>494</v>
      </c>
      <c r="B1510" s="93" t="s">
        <v>1238</v>
      </c>
      <c r="C1510" s="93"/>
      <c r="D1510" s="94">
        <f t="shared" si="24"/>
        <v>1</v>
      </c>
      <c r="E1510" s="94"/>
      <c r="F1510" s="95" t="s">
        <v>12</v>
      </c>
      <c r="G1510" s="95"/>
      <c r="H1510" s="96">
        <v>42625</v>
      </c>
      <c r="I1510" s="96"/>
      <c r="J1510" s="96">
        <v>42628</v>
      </c>
      <c r="K1510" s="96"/>
      <c r="L1510" s="82" t="s">
        <v>648</v>
      </c>
      <c r="M1510" s="82"/>
      <c r="N1510" s="97">
        <v>14048.25</v>
      </c>
      <c r="O1510" s="97"/>
    </row>
    <row r="1511" spans="1:15" ht="45" customHeight="1" x14ac:dyDescent="0.25">
      <c r="A1511" s="9" t="s">
        <v>494</v>
      </c>
      <c r="B1511" s="93" t="s">
        <v>1239</v>
      </c>
      <c r="C1511" s="93"/>
      <c r="D1511" s="94">
        <f t="shared" si="24"/>
        <v>1</v>
      </c>
      <c r="E1511" s="94"/>
      <c r="F1511" s="95" t="s">
        <v>12</v>
      </c>
      <c r="G1511" s="95"/>
      <c r="H1511" s="96">
        <v>42626</v>
      </c>
      <c r="I1511" s="96"/>
      <c r="J1511" s="96">
        <v>42627</v>
      </c>
      <c r="K1511" s="96"/>
      <c r="L1511" s="82" t="s">
        <v>648</v>
      </c>
      <c r="M1511" s="82"/>
      <c r="N1511" s="97">
        <v>14048.25</v>
      </c>
      <c r="O1511" s="97"/>
    </row>
    <row r="1512" spans="1:15" ht="45" customHeight="1" x14ac:dyDescent="0.25">
      <c r="A1512" s="9" t="s">
        <v>494</v>
      </c>
      <c r="B1512" s="93" t="s">
        <v>40</v>
      </c>
      <c r="C1512" s="93"/>
      <c r="D1512" s="94">
        <f t="shared" si="24"/>
        <v>1</v>
      </c>
      <c r="E1512" s="94"/>
      <c r="F1512" s="95" t="s">
        <v>12</v>
      </c>
      <c r="G1512" s="95"/>
      <c r="H1512" s="96">
        <v>42646</v>
      </c>
      <c r="I1512" s="96"/>
      <c r="J1512" s="96">
        <v>42648</v>
      </c>
      <c r="K1512" s="96"/>
      <c r="L1512" s="82" t="s">
        <v>648</v>
      </c>
      <c r="M1512" s="82"/>
      <c r="N1512" s="97">
        <v>14048.25</v>
      </c>
      <c r="O1512" s="97"/>
    </row>
    <row r="1513" spans="1:15" ht="45" customHeight="1" x14ac:dyDescent="0.25">
      <c r="A1513" s="9" t="s">
        <v>494</v>
      </c>
      <c r="B1513" s="93" t="str">
        <f t="shared" ref="B1513:B1525" si="25">+A1513</f>
        <v>Presidencia Municipal</v>
      </c>
      <c r="C1513" s="93"/>
      <c r="D1513" s="94">
        <f t="shared" si="24"/>
        <v>1</v>
      </c>
      <c r="E1513" s="94"/>
      <c r="F1513" s="95" t="s">
        <v>12</v>
      </c>
      <c r="G1513" s="95"/>
      <c r="H1513" s="96">
        <v>42649</v>
      </c>
      <c r="I1513" s="96"/>
      <c r="J1513" s="96">
        <v>42648</v>
      </c>
      <c r="K1513" s="96"/>
      <c r="L1513" s="82" t="s">
        <v>648</v>
      </c>
      <c r="M1513" s="82"/>
      <c r="N1513" s="97">
        <v>8901.33</v>
      </c>
      <c r="O1513" s="97"/>
    </row>
    <row r="1514" spans="1:15" ht="45" customHeight="1" x14ac:dyDescent="0.25">
      <c r="A1514" s="9" t="s">
        <v>494</v>
      </c>
      <c r="B1514" s="93" t="str">
        <f t="shared" si="25"/>
        <v>Presidencia Municipal</v>
      </c>
      <c r="C1514" s="93"/>
      <c r="D1514" s="94">
        <f t="shared" si="24"/>
        <v>1</v>
      </c>
      <c r="E1514" s="94"/>
      <c r="F1514" s="95" t="s">
        <v>12</v>
      </c>
      <c r="G1514" s="95"/>
      <c r="H1514" s="96">
        <v>42661</v>
      </c>
      <c r="I1514" s="96"/>
      <c r="J1514" s="96">
        <v>42662</v>
      </c>
      <c r="K1514" s="96"/>
      <c r="L1514" s="82" t="s">
        <v>648</v>
      </c>
      <c r="M1514" s="82"/>
      <c r="N1514" s="97">
        <v>8901.33</v>
      </c>
      <c r="O1514" s="97"/>
    </row>
    <row r="1515" spans="1:15" ht="45" customHeight="1" x14ac:dyDescent="0.25">
      <c r="A1515" s="9" t="s">
        <v>494</v>
      </c>
      <c r="B1515" s="93" t="str">
        <f t="shared" si="25"/>
        <v>Presidencia Municipal</v>
      </c>
      <c r="C1515" s="93"/>
      <c r="D1515" s="94">
        <f t="shared" si="24"/>
        <v>1</v>
      </c>
      <c r="E1515" s="94"/>
      <c r="F1515" s="95" t="s">
        <v>12</v>
      </c>
      <c r="G1515" s="95"/>
      <c r="H1515" s="96">
        <v>43033</v>
      </c>
      <c r="I1515" s="96"/>
      <c r="J1515" s="96">
        <v>43036</v>
      </c>
      <c r="K1515" s="96"/>
      <c r="L1515" s="82" t="s">
        <v>648</v>
      </c>
      <c r="M1515" s="82"/>
      <c r="N1515" s="97">
        <v>8901.33</v>
      </c>
      <c r="O1515" s="97"/>
    </row>
    <row r="1516" spans="1:15" ht="45" customHeight="1" x14ac:dyDescent="0.25">
      <c r="A1516" s="9" t="s">
        <v>494</v>
      </c>
      <c r="B1516" s="93" t="str">
        <f t="shared" si="25"/>
        <v>Presidencia Municipal</v>
      </c>
      <c r="C1516" s="93"/>
      <c r="D1516" s="94">
        <f t="shared" si="24"/>
        <v>1</v>
      </c>
      <c r="E1516" s="94"/>
      <c r="F1516" s="95" t="s">
        <v>12</v>
      </c>
      <c r="G1516" s="95"/>
      <c r="H1516" s="96">
        <v>42684</v>
      </c>
      <c r="I1516" s="96"/>
      <c r="J1516" s="96">
        <v>42685</v>
      </c>
      <c r="K1516" s="96"/>
      <c r="L1516" s="82" t="s">
        <v>648</v>
      </c>
      <c r="M1516" s="82"/>
      <c r="N1516" s="97">
        <v>9866.33</v>
      </c>
      <c r="O1516" s="97"/>
    </row>
    <row r="1517" spans="1:15" ht="45" customHeight="1" x14ac:dyDescent="0.25">
      <c r="A1517" s="9" t="s">
        <v>494</v>
      </c>
      <c r="B1517" s="93" t="str">
        <f t="shared" si="25"/>
        <v>Presidencia Municipal</v>
      </c>
      <c r="C1517" s="93"/>
      <c r="D1517" s="94">
        <f t="shared" si="24"/>
        <v>1</v>
      </c>
      <c r="E1517" s="94"/>
      <c r="F1517" s="95" t="s">
        <v>12</v>
      </c>
      <c r="G1517" s="95"/>
      <c r="H1517" s="96">
        <v>42684</v>
      </c>
      <c r="I1517" s="96"/>
      <c r="J1517" s="96">
        <v>42685</v>
      </c>
      <c r="K1517" s="96"/>
      <c r="L1517" s="82" t="s">
        <v>648</v>
      </c>
      <c r="M1517" s="82"/>
      <c r="N1517" s="97">
        <v>9866.33</v>
      </c>
      <c r="O1517" s="97"/>
    </row>
    <row r="1518" spans="1:15" ht="45" customHeight="1" x14ac:dyDescent="0.25">
      <c r="A1518" s="9" t="s">
        <v>494</v>
      </c>
      <c r="B1518" s="93" t="str">
        <f t="shared" si="25"/>
        <v>Presidencia Municipal</v>
      </c>
      <c r="C1518" s="93"/>
      <c r="D1518" s="94">
        <f t="shared" si="24"/>
        <v>1</v>
      </c>
      <c r="E1518" s="94"/>
      <c r="F1518" s="95" t="s">
        <v>12</v>
      </c>
      <c r="G1518" s="95"/>
      <c r="H1518" s="96">
        <v>42688</v>
      </c>
      <c r="I1518" s="96"/>
      <c r="J1518" s="96">
        <v>42688</v>
      </c>
      <c r="K1518" s="96"/>
      <c r="L1518" s="82" t="s">
        <v>648</v>
      </c>
      <c r="M1518" s="82"/>
      <c r="N1518" s="97">
        <v>9866.33</v>
      </c>
      <c r="O1518" s="97"/>
    </row>
    <row r="1519" spans="1:15" ht="45" customHeight="1" x14ac:dyDescent="0.25">
      <c r="A1519" s="9" t="s">
        <v>494</v>
      </c>
      <c r="B1519" s="93" t="str">
        <f t="shared" si="25"/>
        <v>Presidencia Municipal</v>
      </c>
      <c r="C1519" s="93"/>
      <c r="D1519" s="94">
        <f t="shared" si="24"/>
        <v>1</v>
      </c>
      <c r="E1519" s="94"/>
      <c r="F1519" s="95" t="s">
        <v>12</v>
      </c>
      <c r="G1519" s="95"/>
      <c r="H1519" s="96">
        <v>42696</v>
      </c>
      <c r="I1519" s="96"/>
      <c r="J1519" s="96">
        <v>42696</v>
      </c>
      <c r="K1519" s="96"/>
      <c r="L1519" s="82" t="s">
        <v>648</v>
      </c>
      <c r="M1519" s="82"/>
      <c r="N1519" s="97">
        <v>9866.33</v>
      </c>
      <c r="O1519" s="97"/>
    </row>
    <row r="1520" spans="1:15" ht="45" customHeight="1" x14ac:dyDescent="0.25">
      <c r="A1520" s="9" t="s">
        <v>494</v>
      </c>
      <c r="B1520" s="93" t="str">
        <f t="shared" si="25"/>
        <v>Presidencia Municipal</v>
      </c>
      <c r="C1520" s="93"/>
      <c r="D1520" s="94">
        <f t="shared" si="24"/>
        <v>1</v>
      </c>
      <c r="E1520" s="94"/>
      <c r="F1520" s="95" t="s">
        <v>12</v>
      </c>
      <c r="G1520" s="95"/>
      <c r="H1520" s="96">
        <v>42691</v>
      </c>
      <c r="I1520" s="96"/>
      <c r="J1520" s="96">
        <v>42691</v>
      </c>
      <c r="K1520" s="96"/>
      <c r="L1520" s="82" t="s">
        <v>648</v>
      </c>
      <c r="M1520" s="82"/>
      <c r="N1520" s="97">
        <v>9866.33</v>
      </c>
      <c r="O1520" s="97"/>
    </row>
    <row r="1521" spans="1:15" ht="45" customHeight="1" x14ac:dyDescent="0.25">
      <c r="A1521" s="9" t="s">
        <v>494</v>
      </c>
      <c r="B1521" s="93" t="str">
        <f t="shared" si="25"/>
        <v>Presidencia Municipal</v>
      </c>
      <c r="C1521" s="93"/>
      <c r="D1521" s="94">
        <f t="shared" si="24"/>
        <v>1</v>
      </c>
      <c r="E1521" s="94"/>
      <c r="F1521" s="95" t="s">
        <v>12</v>
      </c>
      <c r="G1521" s="95"/>
      <c r="H1521" s="96">
        <v>42701</v>
      </c>
      <c r="I1521" s="96"/>
      <c r="J1521" s="96">
        <v>42701</v>
      </c>
      <c r="K1521" s="96"/>
      <c r="L1521" s="82" t="s">
        <v>648</v>
      </c>
      <c r="M1521" s="82"/>
      <c r="N1521" s="97">
        <v>9866.33</v>
      </c>
      <c r="O1521" s="97"/>
    </row>
    <row r="1522" spans="1:15" ht="45" customHeight="1" x14ac:dyDescent="0.25">
      <c r="A1522" s="9" t="s">
        <v>494</v>
      </c>
      <c r="B1522" s="93" t="str">
        <f t="shared" si="25"/>
        <v>Presidencia Municipal</v>
      </c>
      <c r="C1522" s="93"/>
      <c r="D1522" s="94">
        <f t="shared" si="24"/>
        <v>1</v>
      </c>
      <c r="E1522" s="94"/>
      <c r="F1522" s="95" t="s">
        <v>12</v>
      </c>
      <c r="G1522" s="95"/>
      <c r="H1522" s="96">
        <v>42684</v>
      </c>
      <c r="I1522" s="96"/>
      <c r="J1522" s="96">
        <v>42685</v>
      </c>
      <c r="K1522" s="96"/>
      <c r="L1522" s="82" t="s">
        <v>648</v>
      </c>
      <c r="M1522" s="82"/>
      <c r="N1522" s="97">
        <v>8926.5</v>
      </c>
      <c r="O1522" s="97"/>
    </row>
    <row r="1523" spans="1:15" ht="45" customHeight="1" x14ac:dyDescent="0.25">
      <c r="A1523" s="9" t="s">
        <v>494</v>
      </c>
      <c r="B1523" s="93" t="str">
        <f t="shared" si="25"/>
        <v>Presidencia Municipal</v>
      </c>
      <c r="C1523" s="93"/>
      <c r="D1523" s="94">
        <f t="shared" si="24"/>
        <v>1</v>
      </c>
      <c r="E1523" s="94"/>
      <c r="F1523" s="95" t="s">
        <v>12</v>
      </c>
      <c r="G1523" s="95"/>
      <c r="H1523" s="96">
        <v>42485</v>
      </c>
      <c r="I1523" s="96"/>
      <c r="J1523" s="96">
        <v>42486</v>
      </c>
      <c r="K1523" s="96"/>
      <c r="L1523" s="82" t="s">
        <v>648</v>
      </c>
      <c r="M1523" s="82"/>
      <c r="N1523" s="97">
        <v>8926.5</v>
      </c>
      <c r="O1523" s="97"/>
    </row>
    <row r="1524" spans="1:15" ht="45" customHeight="1" x14ac:dyDescent="0.25">
      <c r="A1524" s="9" t="s">
        <v>494</v>
      </c>
      <c r="B1524" s="93" t="str">
        <f t="shared" si="25"/>
        <v>Presidencia Municipal</v>
      </c>
      <c r="C1524" s="93"/>
      <c r="D1524" s="94">
        <f t="shared" si="24"/>
        <v>1</v>
      </c>
      <c r="E1524" s="94"/>
      <c r="F1524" s="95" t="s">
        <v>12</v>
      </c>
      <c r="G1524" s="95"/>
      <c r="H1524" s="96">
        <v>42480</v>
      </c>
      <c r="I1524" s="96"/>
      <c r="J1524" s="96">
        <v>42480</v>
      </c>
      <c r="K1524" s="96"/>
      <c r="L1524" s="82" t="s">
        <v>648</v>
      </c>
      <c r="M1524" s="82"/>
      <c r="N1524" s="97">
        <v>8926.5</v>
      </c>
      <c r="O1524" s="97"/>
    </row>
    <row r="1525" spans="1:15" ht="45" customHeight="1" x14ac:dyDescent="0.25">
      <c r="A1525" s="9" t="s">
        <v>494</v>
      </c>
      <c r="B1525" s="93" t="str">
        <f t="shared" si="25"/>
        <v>Presidencia Municipal</v>
      </c>
      <c r="C1525" s="93"/>
      <c r="D1525" s="94">
        <f t="shared" si="24"/>
        <v>1</v>
      </c>
      <c r="E1525" s="94"/>
      <c r="F1525" s="95" t="s">
        <v>12</v>
      </c>
      <c r="G1525" s="95"/>
      <c r="H1525" s="96">
        <v>42482</v>
      </c>
      <c r="I1525" s="96"/>
      <c r="J1525" s="96">
        <v>42482</v>
      </c>
      <c r="K1525" s="96"/>
      <c r="L1525" s="82" t="s">
        <v>648</v>
      </c>
      <c r="M1525" s="82"/>
      <c r="N1525" s="97">
        <v>8926.5</v>
      </c>
      <c r="O1525" s="97"/>
    </row>
    <row r="1526" spans="1:15" ht="45" customHeight="1" x14ac:dyDescent="0.25">
      <c r="A1526" s="9" t="s">
        <v>516</v>
      </c>
      <c r="B1526" s="93" t="s">
        <v>1240</v>
      </c>
      <c r="C1526" s="93"/>
      <c r="D1526" s="94">
        <f t="shared" si="24"/>
        <v>1</v>
      </c>
      <c r="E1526" s="94"/>
      <c r="F1526" s="95" t="s">
        <v>12</v>
      </c>
      <c r="G1526" s="95"/>
      <c r="H1526" s="96">
        <v>42404</v>
      </c>
      <c r="I1526" s="96"/>
      <c r="J1526" s="96">
        <v>42404</v>
      </c>
      <c r="K1526" s="96"/>
      <c r="L1526" s="82" t="s">
        <v>648</v>
      </c>
      <c r="M1526" s="82"/>
      <c r="N1526" s="97">
        <v>6787.84</v>
      </c>
      <c r="O1526" s="97"/>
    </row>
    <row r="1527" spans="1:15" ht="45" customHeight="1" x14ac:dyDescent="0.25">
      <c r="A1527" s="9" t="s">
        <v>516</v>
      </c>
      <c r="B1527" s="93" t="s">
        <v>1240</v>
      </c>
      <c r="C1527" s="93"/>
      <c r="D1527" s="94">
        <f t="shared" si="24"/>
        <v>1</v>
      </c>
      <c r="E1527" s="94"/>
      <c r="F1527" s="95" t="s">
        <v>12</v>
      </c>
      <c r="G1527" s="95"/>
      <c r="H1527" s="96">
        <v>42403</v>
      </c>
      <c r="I1527" s="96"/>
      <c r="J1527" s="96">
        <v>42403</v>
      </c>
      <c r="K1527" s="96"/>
      <c r="L1527" s="82" t="s">
        <v>648</v>
      </c>
      <c r="M1527" s="82"/>
      <c r="N1527" s="97">
        <v>1808.79</v>
      </c>
      <c r="O1527" s="97"/>
    </row>
    <row r="1528" spans="1:15" ht="45" customHeight="1" x14ac:dyDescent="0.25">
      <c r="A1528" s="9" t="s">
        <v>516</v>
      </c>
      <c r="B1528" s="93" t="s">
        <v>1241</v>
      </c>
      <c r="C1528" s="93"/>
      <c r="D1528" s="94">
        <f t="shared" si="24"/>
        <v>1</v>
      </c>
      <c r="E1528" s="94"/>
      <c r="F1528" s="95" t="s">
        <v>12</v>
      </c>
      <c r="G1528" s="95"/>
      <c r="H1528" s="96">
        <v>42425</v>
      </c>
      <c r="I1528" s="96"/>
      <c r="J1528" s="96">
        <v>42425</v>
      </c>
      <c r="K1528" s="96"/>
      <c r="L1528" s="82" t="s">
        <v>648</v>
      </c>
      <c r="M1528" s="82"/>
      <c r="N1528" s="97">
        <v>5154</v>
      </c>
      <c r="O1528" s="97"/>
    </row>
    <row r="1529" spans="1:15" ht="45" customHeight="1" x14ac:dyDescent="0.25">
      <c r="A1529" s="9" t="s">
        <v>516</v>
      </c>
      <c r="B1529" s="93" t="s">
        <v>1242</v>
      </c>
      <c r="C1529" s="93"/>
      <c r="D1529" s="94">
        <f t="shared" si="24"/>
        <v>1</v>
      </c>
      <c r="E1529" s="94"/>
      <c r="F1529" s="95" t="s">
        <v>12</v>
      </c>
      <c r="G1529" s="95"/>
      <c r="H1529" s="96">
        <v>42504</v>
      </c>
      <c r="I1529" s="96"/>
      <c r="J1529" s="96">
        <v>42504</v>
      </c>
      <c r="K1529" s="96"/>
      <c r="L1529" s="82" t="s">
        <v>648</v>
      </c>
      <c r="M1529" s="82"/>
      <c r="N1529" s="97">
        <v>4717</v>
      </c>
      <c r="O1529" s="97"/>
    </row>
    <row r="1530" spans="1:15" ht="45" customHeight="1" x14ac:dyDescent="0.25">
      <c r="A1530" s="9" t="s">
        <v>516</v>
      </c>
      <c r="B1530" s="93" t="s">
        <v>1242</v>
      </c>
      <c r="C1530" s="93"/>
      <c r="D1530" s="94">
        <f t="shared" si="24"/>
        <v>1</v>
      </c>
      <c r="E1530" s="94"/>
      <c r="F1530" s="95" t="s">
        <v>12</v>
      </c>
      <c r="G1530" s="95"/>
      <c r="H1530" s="96">
        <v>42504</v>
      </c>
      <c r="I1530" s="96"/>
      <c r="J1530" s="96">
        <v>42504</v>
      </c>
      <c r="K1530" s="96"/>
      <c r="L1530" s="82" t="s">
        <v>648</v>
      </c>
      <c r="M1530" s="82"/>
      <c r="N1530" s="97">
        <v>2920.94</v>
      </c>
      <c r="O1530" s="97"/>
    </row>
    <row r="1531" spans="1:15" ht="45" customHeight="1" x14ac:dyDescent="0.25">
      <c r="A1531" s="9" t="s">
        <v>516</v>
      </c>
      <c r="B1531" s="93" t="s">
        <v>1243</v>
      </c>
      <c r="C1531" s="93"/>
      <c r="D1531" s="94">
        <f t="shared" si="24"/>
        <v>1</v>
      </c>
      <c r="E1531" s="94"/>
      <c r="F1531" s="95" t="s">
        <v>29</v>
      </c>
      <c r="G1531" s="95"/>
      <c r="H1531" s="96">
        <v>42552</v>
      </c>
      <c r="I1531" s="96"/>
      <c r="J1531" s="96">
        <v>42552</v>
      </c>
      <c r="K1531" s="96"/>
      <c r="L1531" s="82" t="s">
        <v>648</v>
      </c>
      <c r="M1531" s="82"/>
      <c r="N1531" s="97">
        <v>264</v>
      </c>
      <c r="O1531" s="97"/>
    </row>
    <row r="1532" spans="1:15" ht="45" customHeight="1" x14ac:dyDescent="0.25">
      <c r="A1532" s="9" t="s">
        <v>516</v>
      </c>
      <c r="B1532" s="93" t="s">
        <v>1244</v>
      </c>
      <c r="C1532" s="93"/>
      <c r="D1532" s="94">
        <f t="shared" si="24"/>
        <v>1</v>
      </c>
      <c r="E1532" s="94"/>
      <c r="F1532" s="95" t="s">
        <v>12</v>
      </c>
      <c r="G1532" s="95"/>
      <c r="H1532" s="96">
        <v>42598</v>
      </c>
      <c r="I1532" s="96"/>
      <c r="J1532" s="96">
        <v>42598</v>
      </c>
      <c r="K1532" s="96"/>
      <c r="L1532" s="82" t="s">
        <v>648</v>
      </c>
      <c r="M1532" s="82"/>
      <c r="N1532" s="97">
        <v>1907.9</v>
      </c>
      <c r="O1532" s="97"/>
    </row>
    <row r="1533" spans="1:15" ht="45" customHeight="1" x14ac:dyDescent="0.25">
      <c r="A1533" s="9" t="s">
        <v>516</v>
      </c>
      <c r="B1533" s="93" t="s">
        <v>1244</v>
      </c>
      <c r="C1533" s="93"/>
      <c r="D1533" s="94">
        <f t="shared" si="24"/>
        <v>1</v>
      </c>
      <c r="E1533" s="94"/>
      <c r="F1533" s="95" t="s">
        <v>12</v>
      </c>
      <c r="G1533" s="95"/>
      <c r="H1533" s="96">
        <v>42598</v>
      </c>
      <c r="I1533" s="96"/>
      <c r="J1533" s="96">
        <v>42598</v>
      </c>
      <c r="K1533" s="96"/>
      <c r="L1533" s="82" t="s">
        <v>648</v>
      </c>
      <c r="M1533" s="82"/>
      <c r="N1533" s="97">
        <v>1844.5</v>
      </c>
      <c r="O1533" s="97"/>
    </row>
    <row r="1534" spans="1:15" ht="45" customHeight="1" x14ac:dyDescent="0.25">
      <c r="A1534" s="9" t="s">
        <v>516</v>
      </c>
      <c r="B1534" s="93" t="s">
        <v>1245</v>
      </c>
      <c r="C1534" s="93"/>
      <c r="D1534" s="94">
        <f t="shared" si="24"/>
        <v>1</v>
      </c>
      <c r="E1534" s="94"/>
      <c r="F1534" s="95" t="s">
        <v>1246</v>
      </c>
      <c r="G1534" s="95"/>
      <c r="H1534" s="96">
        <v>42506</v>
      </c>
      <c r="I1534" s="96"/>
      <c r="J1534" s="96">
        <v>42516</v>
      </c>
      <c r="K1534" s="96"/>
      <c r="L1534" s="82" t="s">
        <v>648</v>
      </c>
      <c r="M1534" s="82"/>
      <c r="N1534" s="97">
        <v>2299</v>
      </c>
      <c r="O1534" s="97"/>
    </row>
    <row r="1535" spans="1:15" ht="45" customHeight="1" x14ac:dyDescent="0.25">
      <c r="A1535" s="9" t="s">
        <v>516</v>
      </c>
      <c r="B1535" s="93" t="s">
        <v>1245</v>
      </c>
      <c r="C1535" s="93"/>
      <c r="D1535" s="94">
        <f t="shared" si="24"/>
        <v>1</v>
      </c>
      <c r="E1535" s="94"/>
      <c r="F1535" s="95" t="s">
        <v>1246</v>
      </c>
      <c r="G1535" s="95"/>
      <c r="H1535" s="96">
        <v>42506</v>
      </c>
      <c r="I1535" s="96"/>
      <c r="J1535" s="96">
        <v>42516</v>
      </c>
      <c r="K1535" s="96"/>
      <c r="L1535" s="82" t="s">
        <v>648</v>
      </c>
      <c r="M1535" s="82"/>
      <c r="N1535" s="97">
        <v>5442.91</v>
      </c>
      <c r="O1535" s="97"/>
    </row>
    <row r="1536" spans="1:15" ht="45" customHeight="1" x14ac:dyDescent="0.25">
      <c r="A1536" s="9" t="s">
        <v>516</v>
      </c>
      <c r="B1536" s="93" t="s">
        <v>14</v>
      </c>
      <c r="C1536" s="93"/>
      <c r="D1536" s="94">
        <f t="shared" si="24"/>
        <v>1</v>
      </c>
      <c r="E1536" s="94"/>
      <c r="F1536" s="95" t="s">
        <v>15</v>
      </c>
      <c r="G1536" s="95"/>
      <c r="H1536" s="96">
        <v>42506</v>
      </c>
      <c r="I1536" s="96"/>
      <c r="J1536" s="96">
        <v>42506</v>
      </c>
      <c r="K1536" s="96"/>
      <c r="L1536" s="82" t="s">
        <v>648</v>
      </c>
      <c r="M1536" s="82"/>
      <c r="N1536" s="97">
        <v>2699.01</v>
      </c>
      <c r="O1536" s="97"/>
    </row>
    <row r="1537" spans="1:15" ht="45" customHeight="1" x14ac:dyDescent="0.25">
      <c r="A1537" s="9" t="s">
        <v>516</v>
      </c>
      <c r="B1537" s="93" t="s">
        <v>1247</v>
      </c>
      <c r="C1537" s="93"/>
      <c r="D1537" s="94">
        <f t="shared" si="24"/>
        <v>1</v>
      </c>
      <c r="E1537" s="94"/>
      <c r="F1537" s="95" t="s">
        <v>12</v>
      </c>
      <c r="G1537" s="95"/>
      <c r="H1537" s="96">
        <v>42598</v>
      </c>
      <c r="I1537" s="96"/>
      <c r="J1537" s="96">
        <v>42539</v>
      </c>
      <c r="K1537" s="96"/>
      <c r="L1537" s="82" t="s">
        <v>648</v>
      </c>
      <c r="M1537" s="82"/>
      <c r="N1537" s="97">
        <v>4484</v>
      </c>
      <c r="O1537" s="97"/>
    </row>
    <row r="1538" spans="1:15" ht="45" customHeight="1" x14ac:dyDescent="0.25">
      <c r="A1538" s="9" t="s">
        <v>516</v>
      </c>
      <c r="B1538" s="93" t="s">
        <v>1247</v>
      </c>
      <c r="C1538" s="93"/>
      <c r="D1538" s="94">
        <f t="shared" si="24"/>
        <v>1</v>
      </c>
      <c r="E1538" s="94"/>
      <c r="F1538" s="95" t="s">
        <v>12</v>
      </c>
      <c r="G1538" s="95"/>
      <c r="H1538" s="96">
        <v>42598</v>
      </c>
      <c r="I1538" s="96"/>
      <c r="J1538" s="96">
        <v>42539</v>
      </c>
      <c r="K1538" s="96"/>
      <c r="L1538" s="82" t="s">
        <v>648</v>
      </c>
      <c r="M1538" s="82"/>
      <c r="N1538" s="97">
        <v>5062</v>
      </c>
      <c r="O1538" s="97"/>
    </row>
    <row r="1539" spans="1:15" ht="45" customHeight="1" x14ac:dyDescent="0.25">
      <c r="A1539" s="9" t="s">
        <v>516</v>
      </c>
      <c r="B1539" s="93" t="e">
        <f>+#REF!</f>
        <v>#REF!</v>
      </c>
      <c r="C1539" s="93"/>
      <c r="D1539" s="94">
        <f t="shared" si="24"/>
        <v>1</v>
      </c>
      <c r="E1539" s="94"/>
      <c r="F1539" s="95" t="s">
        <v>1248</v>
      </c>
      <c r="G1539" s="95"/>
      <c r="H1539" s="96">
        <v>42708</v>
      </c>
      <c r="I1539" s="96"/>
      <c r="J1539" s="96">
        <v>42709</v>
      </c>
      <c r="K1539" s="96"/>
      <c r="L1539" s="82" t="s">
        <v>648</v>
      </c>
      <c r="M1539" s="82"/>
      <c r="N1539" s="97">
        <v>3604</v>
      </c>
      <c r="O1539" s="97"/>
    </row>
    <row r="1540" spans="1:15" ht="45" customHeight="1" x14ac:dyDescent="0.25">
      <c r="A1540" s="9" t="s">
        <v>516</v>
      </c>
      <c r="B1540" s="93" t="s">
        <v>1249</v>
      </c>
      <c r="C1540" s="93"/>
      <c r="D1540" s="94">
        <f t="shared" si="24"/>
        <v>1</v>
      </c>
      <c r="E1540" s="94"/>
      <c r="F1540" s="95" t="s">
        <v>12</v>
      </c>
      <c r="G1540" s="95"/>
      <c r="H1540" s="96">
        <v>42683</v>
      </c>
      <c r="I1540" s="96"/>
      <c r="J1540" s="96">
        <v>42683</v>
      </c>
      <c r="K1540" s="96"/>
      <c r="L1540" s="82" t="s">
        <v>648</v>
      </c>
      <c r="M1540" s="82"/>
      <c r="N1540" s="97">
        <v>1330</v>
      </c>
      <c r="O1540" s="97"/>
    </row>
    <row r="1541" spans="1:15" ht="45" customHeight="1" x14ac:dyDescent="0.25">
      <c r="A1541" s="9" t="s">
        <v>516</v>
      </c>
      <c r="B1541" s="93" t="s">
        <v>1249</v>
      </c>
      <c r="C1541" s="93"/>
      <c r="D1541" s="94">
        <f t="shared" si="24"/>
        <v>1</v>
      </c>
      <c r="E1541" s="94"/>
      <c r="F1541" s="95" t="s">
        <v>12</v>
      </c>
      <c r="G1541" s="95"/>
      <c r="H1541" s="96">
        <v>42683</v>
      </c>
      <c r="I1541" s="96"/>
      <c r="J1541" s="96">
        <v>42683</v>
      </c>
      <c r="K1541" s="96"/>
      <c r="L1541" s="82" t="s">
        <v>648</v>
      </c>
      <c r="M1541" s="82"/>
      <c r="N1541" s="97">
        <v>119</v>
      </c>
      <c r="O1541" s="97"/>
    </row>
    <row r="1542" spans="1:15" ht="45" customHeight="1" x14ac:dyDescent="0.25">
      <c r="A1542" s="9" t="s">
        <v>528</v>
      </c>
      <c r="B1542" s="93" t="s">
        <v>1250</v>
      </c>
      <c r="C1542" s="93"/>
      <c r="D1542" s="94">
        <f t="shared" si="24"/>
        <v>1</v>
      </c>
      <c r="E1542" s="94"/>
      <c r="F1542" s="95" t="s">
        <v>29</v>
      </c>
      <c r="G1542" s="95"/>
      <c r="H1542" s="96">
        <v>42383</v>
      </c>
      <c r="I1542" s="96"/>
      <c r="J1542" s="96">
        <v>42390</v>
      </c>
      <c r="K1542" s="96"/>
      <c r="L1542" s="82" t="s">
        <v>648</v>
      </c>
      <c r="M1542" s="82"/>
      <c r="N1542" s="97">
        <v>184</v>
      </c>
      <c r="O1542" s="97"/>
    </row>
    <row r="1543" spans="1:15" ht="45" customHeight="1" x14ac:dyDescent="0.25">
      <c r="A1543" s="9" t="s">
        <v>528</v>
      </c>
      <c r="B1543" s="93" t="s">
        <v>1250</v>
      </c>
      <c r="C1543" s="93"/>
      <c r="D1543" s="94">
        <f t="shared" si="24"/>
        <v>1</v>
      </c>
      <c r="E1543" s="94"/>
      <c r="F1543" s="95" t="s">
        <v>29</v>
      </c>
      <c r="G1543" s="95"/>
      <c r="H1543" s="96">
        <v>42383</v>
      </c>
      <c r="I1543" s="96"/>
      <c r="J1543" s="96">
        <v>42390</v>
      </c>
      <c r="K1543" s="96"/>
      <c r="L1543" s="82" t="s">
        <v>648</v>
      </c>
      <c r="M1543" s="82"/>
      <c r="N1543" s="97">
        <v>580</v>
      </c>
      <c r="O1543" s="97"/>
    </row>
    <row r="1544" spans="1:15" ht="45" customHeight="1" x14ac:dyDescent="0.25">
      <c r="A1544" s="9" t="s">
        <v>528</v>
      </c>
      <c r="B1544" s="93" t="s">
        <v>1251</v>
      </c>
      <c r="C1544" s="93"/>
      <c r="D1544" s="94">
        <f t="shared" si="24"/>
        <v>1</v>
      </c>
      <c r="E1544" s="94"/>
      <c r="F1544" s="95" t="s">
        <v>29</v>
      </c>
      <c r="G1544" s="95"/>
      <c r="H1544" s="96">
        <v>42411</v>
      </c>
      <c r="I1544" s="96"/>
      <c r="J1544" s="96">
        <v>42411</v>
      </c>
      <c r="K1544" s="96"/>
      <c r="L1544" s="82" t="s">
        <v>648</v>
      </c>
      <c r="M1544" s="82"/>
      <c r="N1544" s="97">
        <v>188</v>
      </c>
      <c r="O1544" s="97"/>
    </row>
    <row r="1545" spans="1:15" ht="45" customHeight="1" x14ac:dyDescent="0.25">
      <c r="A1545" s="9" t="s">
        <v>528</v>
      </c>
      <c r="B1545" s="93" t="s">
        <v>1251</v>
      </c>
      <c r="C1545" s="93"/>
      <c r="D1545" s="94">
        <f t="shared" si="24"/>
        <v>1</v>
      </c>
      <c r="E1545" s="94"/>
      <c r="F1545" s="95" t="s">
        <v>29</v>
      </c>
      <c r="G1545" s="95"/>
      <c r="H1545" s="96">
        <v>42411</v>
      </c>
      <c r="I1545" s="96"/>
      <c r="J1545" s="96">
        <v>42411</v>
      </c>
      <c r="K1545" s="96"/>
      <c r="L1545" s="82" t="s">
        <v>648</v>
      </c>
      <c r="M1545" s="82"/>
      <c r="N1545" s="97">
        <v>325.99</v>
      </c>
      <c r="O1545" s="97"/>
    </row>
    <row r="1546" spans="1:15" ht="45" customHeight="1" x14ac:dyDescent="0.25">
      <c r="A1546" s="9" t="s">
        <v>528</v>
      </c>
      <c r="B1546" s="93" t="s">
        <v>1252</v>
      </c>
      <c r="C1546" s="93"/>
      <c r="D1546" s="94">
        <f t="shared" ref="D1546:D1609" si="26">C1546+1</f>
        <v>1</v>
      </c>
      <c r="E1546" s="94"/>
      <c r="F1546" s="95" t="s">
        <v>29</v>
      </c>
      <c r="G1546" s="95"/>
      <c r="H1546" s="96">
        <v>42438</v>
      </c>
      <c r="I1546" s="96"/>
      <c r="J1546" s="96">
        <v>42438</v>
      </c>
      <c r="K1546" s="96"/>
      <c r="L1546" s="82" t="s">
        <v>648</v>
      </c>
      <c r="M1546" s="82"/>
      <c r="N1546" s="97">
        <v>188</v>
      </c>
      <c r="O1546" s="97"/>
    </row>
    <row r="1547" spans="1:15" ht="45" customHeight="1" x14ac:dyDescent="0.25">
      <c r="A1547" s="9" t="s">
        <v>528</v>
      </c>
      <c r="B1547" s="93" t="s">
        <v>1252</v>
      </c>
      <c r="C1547" s="93"/>
      <c r="D1547" s="94">
        <f t="shared" si="26"/>
        <v>1</v>
      </c>
      <c r="E1547" s="94"/>
      <c r="F1547" s="95" t="s">
        <v>29</v>
      </c>
      <c r="G1547" s="95"/>
      <c r="H1547" s="96">
        <v>42438</v>
      </c>
      <c r="I1547" s="96"/>
      <c r="J1547" s="96">
        <v>42438</v>
      </c>
      <c r="K1547" s="96"/>
      <c r="L1547" s="82" t="s">
        <v>648</v>
      </c>
      <c r="M1547" s="82"/>
      <c r="N1547" s="97">
        <v>458</v>
      </c>
      <c r="O1547" s="97"/>
    </row>
    <row r="1548" spans="1:15" ht="45" customHeight="1" x14ac:dyDescent="0.25">
      <c r="A1548" s="9" t="s">
        <v>528</v>
      </c>
      <c r="B1548" s="93" t="s">
        <v>1253</v>
      </c>
      <c r="C1548" s="93"/>
      <c r="D1548" s="94">
        <f t="shared" si="26"/>
        <v>1</v>
      </c>
      <c r="E1548" s="94"/>
      <c r="F1548" s="95" t="s">
        <v>29</v>
      </c>
      <c r="G1548" s="95"/>
      <c r="H1548" s="96">
        <v>42432</v>
      </c>
      <c r="I1548" s="96"/>
      <c r="J1548" s="96">
        <v>42432</v>
      </c>
      <c r="K1548" s="96"/>
      <c r="L1548" s="82" t="s">
        <v>648</v>
      </c>
      <c r="M1548" s="82"/>
      <c r="N1548" s="97">
        <v>401</v>
      </c>
      <c r="O1548" s="97"/>
    </row>
    <row r="1549" spans="1:15" ht="45" customHeight="1" x14ac:dyDescent="0.25">
      <c r="A1549" s="9" t="s">
        <v>528</v>
      </c>
      <c r="B1549" s="93" t="s">
        <v>1254</v>
      </c>
      <c r="C1549" s="93"/>
      <c r="D1549" s="94">
        <f t="shared" si="26"/>
        <v>1</v>
      </c>
      <c r="E1549" s="94"/>
      <c r="F1549" s="95" t="s">
        <v>29</v>
      </c>
      <c r="G1549" s="95"/>
      <c r="H1549" s="96">
        <v>42466</v>
      </c>
      <c r="I1549" s="96"/>
      <c r="J1549" s="96">
        <v>42466</v>
      </c>
      <c r="K1549" s="96"/>
      <c r="L1549" s="82" t="s">
        <v>648</v>
      </c>
      <c r="M1549" s="82"/>
      <c r="N1549" s="97">
        <v>188</v>
      </c>
      <c r="O1549" s="97"/>
    </row>
    <row r="1550" spans="1:15" ht="45" customHeight="1" x14ac:dyDescent="0.25">
      <c r="A1550" s="9" t="s">
        <v>528</v>
      </c>
      <c r="B1550" s="93" t="s">
        <v>1254</v>
      </c>
      <c r="C1550" s="93"/>
      <c r="D1550" s="94">
        <f t="shared" si="26"/>
        <v>1</v>
      </c>
      <c r="E1550" s="94"/>
      <c r="F1550" s="95" t="s">
        <v>29</v>
      </c>
      <c r="G1550" s="95"/>
      <c r="H1550" s="96">
        <v>42466</v>
      </c>
      <c r="I1550" s="96"/>
      <c r="J1550" s="96">
        <v>42466</v>
      </c>
      <c r="K1550" s="96"/>
      <c r="L1550" s="82" t="s">
        <v>648</v>
      </c>
      <c r="M1550" s="82"/>
      <c r="N1550" s="97">
        <v>575</v>
      </c>
      <c r="O1550" s="97"/>
    </row>
    <row r="1551" spans="1:15" ht="45" customHeight="1" x14ac:dyDescent="0.25">
      <c r="A1551" s="9" t="s">
        <v>528</v>
      </c>
      <c r="B1551" s="93" t="s">
        <v>1255</v>
      </c>
      <c r="C1551" s="93"/>
      <c r="D1551" s="94">
        <f t="shared" si="26"/>
        <v>1</v>
      </c>
      <c r="E1551" s="94"/>
      <c r="F1551" s="95" t="s">
        <v>29</v>
      </c>
      <c r="G1551" s="95"/>
      <c r="H1551" s="96">
        <v>42507</v>
      </c>
      <c r="I1551" s="96"/>
      <c r="J1551" s="96">
        <v>42507</v>
      </c>
      <c r="K1551" s="96"/>
      <c r="L1551" s="82" t="s">
        <v>648</v>
      </c>
      <c r="M1551" s="82"/>
      <c r="N1551" s="97">
        <v>188</v>
      </c>
      <c r="O1551" s="97"/>
    </row>
    <row r="1552" spans="1:15" ht="45" customHeight="1" x14ac:dyDescent="0.25">
      <c r="A1552" s="9" t="s">
        <v>528</v>
      </c>
      <c r="B1552" s="93" t="s">
        <v>1256</v>
      </c>
      <c r="C1552" s="93"/>
      <c r="D1552" s="94">
        <f t="shared" si="26"/>
        <v>1</v>
      </c>
      <c r="E1552" s="94"/>
      <c r="F1552" s="95" t="s">
        <v>29</v>
      </c>
      <c r="G1552" s="95"/>
      <c r="H1552" s="96">
        <v>42528</v>
      </c>
      <c r="I1552" s="96"/>
      <c r="J1552" s="96">
        <v>42528</v>
      </c>
      <c r="K1552" s="96"/>
      <c r="L1552" s="82" t="s">
        <v>648</v>
      </c>
      <c r="M1552" s="82"/>
      <c r="N1552" s="97">
        <v>227</v>
      </c>
      <c r="O1552" s="97"/>
    </row>
    <row r="1553" spans="1:15" ht="45" customHeight="1" x14ac:dyDescent="0.25">
      <c r="A1553" s="9" t="s">
        <v>528</v>
      </c>
      <c r="B1553" s="93" t="s">
        <v>1256</v>
      </c>
      <c r="C1553" s="93"/>
      <c r="D1553" s="94">
        <f t="shared" si="26"/>
        <v>1</v>
      </c>
      <c r="E1553" s="94"/>
      <c r="F1553" s="95" t="s">
        <v>29</v>
      </c>
      <c r="G1553" s="95"/>
      <c r="H1553" s="96">
        <v>42528</v>
      </c>
      <c r="I1553" s="96"/>
      <c r="J1553" s="96">
        <v>42528</v>
      </c>
      <c r="K1553" s="96"/>
      <c r="L1553" s="82" t="s">
        <v>648</v>
      </c>
      <c r="M1553" s="82"/>
      <c r="N1553" s="97">
        <v>786</v>
      </c>
      <c r="O1553" s="97"/>
    </row>
    <row r="1554" spans="1:15" ht="45" customHeight="1" x14ac:dyDescent="0.25">
      <c r="A1554" s="9" t="s">
        <v>528</v>
      </c>
      <c r="B1554" s="93" t="s">
        <v>1257</v>
      </c>
      <c r="C1554" s="93"/>
      <c r="D1554" s="94">
        <f t="shared" si="26"/>
        <v>1</v>
      </c>
      <c r="E1554" s="94"/>
      <c r="F1554" s="95" t="s">
        <v>29</v>
      </c>
      <c r="G1554" s="95"/>
      <c r="H1554" s="96">
        <v>42537</v>
      </c>
      <c r="I1554" s="96"/>
      <c r="J1554" s="96">
        <v>42537</v>
      </c>
      <c r="K1554" s="96"/>
      <c r="L1554" s="82" t="s">
        <v>648</v>
      </c>
      <c r="M1554" s="82"/>
      <c r="N1554" s="97">
        <v>227</v>
      </c>
      <c r="O1554" s="97"/>
    </row>
    <row r="1555" spans="1:15" ht="45" customHeight="1" x14ac:dyDescent="0.25">
      <c r="A1555" s="9" t="s">
        <v>528</v>
      </c>
      <c r="B1555" s="93" t="s">
        <v>1257</v>
      </c>
      <c r="C1555" s="93"/>
      <c r="D1555" s="94">
        <f t="shared" si="26"/>
        <v>1</v>
      </c>
      <c r="E1555" s="94"/>
      <c r="F1555" s="95" t="s">
        <v>29</v>
      </c>
      <c r="G1555" s="95"/>
      <c r="H1555" s="96">
        <v>42537</v>
      </c>
      <c r="I1555" s="96"/>
      <c r="J1555" s="96">
        <v>42537</v>
      </c>
      <c r="K1555" s="96"/>
      <c r="L1555" s="82" t="s">
        <v>648</v>
      </c>
      <c r="M1555" s="82"/>
      <c r="N1555" s="97">
        <v>364</v>
      </c>
      <c r="O1555" s="97"/>
    </row>
    <row r="1556" spans="1:15" ht="45" customHeight="1" x14ac:dyDescent="0.25">
      <c r="A1556" s="9" t="s">
        <v>528</v>
      </c>
      <c r="B1556" s="93" t="s">
        <v>1258</v>
      </c>
      <c r="C1556" s="93"/>
      <c r="D1556" s="94">
        <f t="shared" si="26"/>
        <v>1</v>
      </c>
      <c r="E1556" s="94"/>
      <c r="F1556" s="95" t="s">
        <v>29</v>
      </c>
      <c r="G1556" s="95"/>
      <c r="H1556" s="96">
        <v>42578</v>
      </c>
      <c r="I1556" s="96"/>
      <c r="J1556" s="96">
        <v>42571</v>
      </c>
      <c r="K1556" s="96"/>
      <c r="L1556" s="82" t="s">
        <v>648</v>
      </c>
      <c r="M1556" s="82"/>
      <c r="N1556" s="97">
        <v>394</v>
      </c>
      <c r="O1556" s="97"/>
    </row>
    <row r="1557" spans="1:15" ht="45" customHeight="1" x14ac:dyDescent="0.25">
      <c r="A1557" s="9" t="s">
        <v>528</v>
      </c>
      <c r="B1557" s="93" t="s">
        <v>1258</v>
      </c>
      <c r="C1557" s="93"/>
      <c r="D1557" s="94">
        <f t="shared" si="26"/>
        <v>1</v>
      </c>
      <c r="E1557" s="94"/>
      <c r="F1557" s="95" t="s">
        <v>29</v>
      </c>
      <c r="G1557" s="95"/>
      <c r="H1557" s="96">
        <v>42578</v>
      </c>
      <c r="I1557" s="96"/>
      <c r="J1557" s="96">
        <v>42571</v>
      </c>
      <c r="K1557" s="96"/>
      <c r="L1557" s="82" t="s">
        <v>648</v>
      </c>
      <c r="M1557" s="82"/>
      <c r="N1557" s="97">
        <v>229</v>
      </c>
      <c r="O1557" s="97"/>
    </row>
    <row r="1558" spans="1:15" ht="45" customHeight="1" x14ac:dyDescent="0.25">
      <c r="A1558" s="9" t="s">
        <v>528</v>
      </c>
      <c r="B1558" s="93" t="s">
        <v>1255</v>
      </c>
      <c r="C1558" s="93"/>
      <c r="D1558" s="94">
        <f t="shared" si="26"/>
        <v>1</v>
      </c>
      <c r="E1558" s="94"/>
      <c r="F1558" s="95" t="s">
        <v>29</v>
      </c>
      <c r="G1558" s="95"/>
      <c r="H1558" s="96">
        <v>42558</v>
      </c>
      <c r="I1558" s="96"/>
      <c r="J1558" s="96">
        <v>42558</v>
      </c>
      <c r="K1558" s="96"/>
      <c r="L1558" s="82" t="s">
        <v>648</v>
      </c>
      <c r="M1558" s="82"/>
      <c r="N1558" s="97">
        <v>177</v>
      </c>
      <c r="O1558" s="97"/>
    </row>
    <row r="1559" spans="1:15" ht="45" customHeight="1" x14ac:dyDescent="0.25">
      <c r="A1559" s="9" t="s">
        <v>528</v>
      </c>
      <c r="B1559" s="93" t="s">
        <v>1255</v>
      </c>
      <c r="C1559" s="93"/>
      <c r="D1559" s="94">
        <f t="shared" si="26"/>
        <v>1</v>
      </c>
      <c r="E1559" s="94"/>
      <c r="F1559" s="95" t="s">
        <v>29</v>
      </c>
      <c r="G1559" s="95"/>
      <c r="H1559" s="96">
        <v>42558</v>
      </c>
      <c r="I1559" s="96"/>
      <c r="J1559" s="96">
        <v>42558</v>
      </c>
      <c r="K1559" s="96"/>
      <c r="L1559" s="82" t="s">
        <v>648</v>
      </c>
      <c r="M1559" s="82"/>
      <c r="N1559" s="97">
        <v>45</v>
      </c>
      <c r="O1559" s="97"/>
    </row>
    <row r="1560" spans="1:15" ht="45" customHeight="1" x14ac:dyDescent="0.25">
      <c r="A1560" s="9" t="s">
        <v>528</v>
      </c>
      <c r="B1560" s="93" t="s">
        <v>1259</v>
      </c>
      <c r="C1560" s="93"/>
      <c r="D1560" s="94">
        <f t="shared" si="26"/>
        <v>1</v>
      </c>
      <c r="E1560" s="94"/>
      <c r="F1560" s="95" t="s">
        <v>29</v>
      </c>
      <c r="G1560" s="95"/>
      <c r="H1560" s="96">
        <v>42531</v>
      </c>
      <c r="I1560" s="96"/>
      <c r="J1560" s="96">
        <v>42531</v>
      </c>
      <c r="K1560" s="96"/>
      <c r="L1560" s="82" t="s">
        <v>648</v>
      </c>
      <c r="M1560" s="82"/>
      <c r="N1560" s="97">
        <v>419</v>
      </c>
      <c r="O1560" s="97"/>
    </row>
    <row r="1561" spans="1:15" ht="45" customHeight="1" x14ac:dyDescent="0.25">
      <c r="A1561" s="9" t="s">
        <v>528</v>
      </c>
      <c r="B1561" s="93" t="s">
        <v>1260</v>
      </c>
      <c r="C1561" s="93"/>
      <c r="D1561" s="94">
        <f t="shared" si="26"/>
        <v>1</v>
      </c>
      <c r="E1561" s="94"/>
      <c r="F1561" s="95" t="s">
        <v>29</v>
      </c>
      <c r="G1561" s="95"/>
      <c r="H1561" s="96">
        <v>42531</v>
      </c>
      <c r="I1561" s="96"/>
      <c r="J1561" s="96">
        <v>42531</v>
      </c>
      <c r="K1561" s="96"/>
      <c r="L1561" s="82" t="s">
        <v>648</v>
      </c>
      <c r="M1561" s="82"/>
      <c r="N1561" s="97">
        <v>229</v>
      </c>
      <c r="O1561" s="97"/>
    </row>
    <row r="1562" spans="1:15" ht="45" customHeight="1" x14ac:dyDescent="0.25">
      <c r="A1562" s="9" t="s">
        <v>528</v>
      </c>
      <c r="B1562" s="93" t="s">
        <v>1261</v>
      </c>
      <c r="C1562" s="93"/>
      <c r="D1562" s="94">
        <f t="shared" si="26"/>
        <v>1</v>
      </c>
      <c r="E1562" s="94"/>
      <c r="F1562" s="95" t="s">
        <v>29</v>
      </c>
      <c r="G1562" s="95"/>
      <c r="H1562" s="96">
        <v>42619</v>
      </c>
      <c r="I1562" s="96"/>
      <c r="J1562" s="96">
        <v>42619</v>
      </c>
      <c r="K1562" s="96"/>
      <c r="L1562" s="82" t="s">
        <v>648</v>
      </c>
      <c r="M1562" s="82"/>
      <c r="N1562" s="97">
        <v>613</v>
      </c>
      <c r="O1562" s="97"/>
    </row>
    <row r="1563" spans="1:15" ht="45" customHeight="1" x14ac:dyDescent="0.25">
      <c r="A1563" s="9" t="s">
        <v>528</v>
      </c>
      <c r="B1563" s="93" t="s">
        <v>1261</v>
      </c>
      <c r="C1563" s="93"/>
      <c r="D1563" s="94">
        <f t="shared" si="26"/>
        <v>1</v>
      </c>
      <c r="E1563" s="94"/>
      <c r="F1563" s="95" t="s">
        <v>29</v>
      </c>
      <c r="G1563" s="95"/>
      <c r="H1563" s="96">
        <v>42619</v>
      </c>
      <c r="I1563" s="96"/>
      <c r="J1563" s="96">
        <v>42619</v>
      </c>
      <c r="K1563" s="96"/>
      <c r="L1563" s="82" t="s">
        <v>648</v>
      </c>
      <c r="M1563" s="82"/>
      <c r="N1563" s="97">
        <v>80</v>
      </c>
      <c r="O1563" s="97"/>
    </row>
    <row r="1564" spans="1:15" ht="45" customHeight="1" x14ac:dyDescent="0.25">
      <c r="A1564" s="9" t="s">
        <v>528</v>
      </c>
      <c r="B1564" s="93" t="s">
        <v>1261</v>
      </c>
      <c r="C1564" s="93"/>
      <c r="D1564" s="94">
        <f t="shared" si="26"/>
        <v>1</v>
      </c>
      <c r="E1564" s="94"/>
      <c r="F1564" s="95" t="s">
        <v>29</v>
      </c>
      <c r="G1564" s="95"/>
      <c r="H1564" s="96">
        <v>42619</v>
      </c>
      <c r="I1564" s="96"/>
      <c r="J1564" s="96">
        <v>42619</v>
      </c>
      <c r="K1564" s="96"/>
      <c r="L1564" s="82" t="s">
        <v>648</v>
      </c>
      <c r="M1564" s="82"/>
      <c r="N1564" s="97">
        <v>288</v>
      </c>
      <c r="O1564" s="97"/>
    </row>
    <row r="1565" spans="1:15" ht="45" customHeight="1" x14ac:dyDescent="0.25">
      <c r="A1565" s="9" t="s">
        <v>528</v>
      </c>
      <c r="B1565" s="93" t="s">
        <v>1262</v>
      </c>
      <c r="C1565" s="93"/>
      <c r="D1565" s="94">
        <f t="shared" si="26"/>
        <v>1</v>
      </c>
      <c r="E1565" s="94"/>
      <c r="F1565" s="95" t="s">
        <v>29</v>
      </c>
      <c r="G1565" s="95"/>
      <c r="H1565" s="96">
        <v>42660</v>
      </c>
      <c r="I1565" s="96"/>
      <c r="J1565" s="96">
        <v>42660</v>
      </c>
      <c r="K1565" s="96"/>
      <c r="L1565" s="82" t="s">
        <v>648</v>
      </c>
      <c r="M1565" s="82"/>
      <c r="N1565" s="97">
        <v>188</v>
      </c>
      <c r="O1565" s="97"/>
    </row>
    <row r="1566" spans="1:15" ht="45" customHeight="1" x14ac:dyDescent="0.25">
      <c r="A1566" s="9" t="s">
        <v>528</v>
      </c>
      <c r="B1566" s="93" t="s">
        <v>1262</v>
      </c>
      <c r="C1566" s="93"/>
      <c r="D1566" s="94">
        <f t="shared" si="26"/>
        <v>1</v>
      </c>
      <c r="E1566" s="94"/>
      <c r="F1566" s="95" t="s">
        <v>29</v>
      </c>
      <c r="G1566" s="95"/>
      <c r="H1566" s="96">
        <v>42660</v>
      </c>
      <c r="I1566" s="96"/>
      <c r="J1566" s="96">
        <v>42660</v>
      </c>
      <c r="K1566" s="96"/>
      <c r="L1566" s="82" t="s">
        <v>648</v>
      </c>
      <c r="M1566" s="82"/>
      <c r="N1566" s="97">
        <v>375</v>
      </c>
      <c r="O1566" s="97"/>
    </row>
    <row r="1567" spans="1:15" ht="45" customHeight="1" x14ac:dyDescent="0.25">
      <c r="A1567" s="9" t="s">
        <v>528</v>
      </c>
      <c r="B1567" s="93" t="s">
        <v>1263</v>
      </c>
      <c r="C1567" s="93"/>
      <c r="D1567" s="94">
        <f t="shared" si="26"/>
        <v>1</v>
      </c>
      <c r="E1567" s="94"/>
      <c r="F1567" s="95" t="s">
        <v>29</v>
      </c>
      <c r="G1567" s="95"/>
      <c r="H1567" s="96">
        <v>42683</v>
      </c>
      <c r="I1567" s="96"/>
      <c r="J1567" s="96">
        <v>42683</v>
      </c>
      <c r="K1567" s="96"/>
      <c r="L1567" s="82" t="s">
        <v>648</v>
      </c>
      <c r="M1567" s="82"/>
      <c r="N1567" s="97">
        <v>349</v>
      </c>
      <c r="O1567" s="97"/>
    </row>
    <row r="1568" spans="1:15" ht="45" customHeight="1" x14ac:dyDescent="0.25">
      <c r="A1568" s="9" t="s">
        <v>528</v>
      </c>
      <c r="B1568" s="93" t="s">
        <v>1263</v>
      </c>
      <c r="C1568" s="93"/>
      <c r="D1568" s="94">
        <f t="shared" si="26"/>
        <v>1</v>
      </c>
      <c r="E1568" s="94"/>
      <c r="F1568" s="95" t="s">
        <v>29</v>
      </c>
      <c r="G1568" s="95"/>
      <c r="H1568" s="96">
        <v>42683</v>
      </c>
      <c r="I1568" s="96"/>
      <c r="J1568" s="96">
        <v>42683</v>
      </c>
      <c r="K1568" s="96"/>
      <c r="L1568" s="82" t="s">
        <v>648</v>
      </c>
      <c r="M1568" s="82"/>
      <c r="N1568" s="97">
        <v>352</v>
      </c>
      <c r="O1568" s="97"/>
    </row>
    <row r="1569" spans="1:15" ht="45" customHeight="1" x14ac:dyDescent="0.25">
      <c r="A1569" s="9" t="s">
        <v>544</v>
      </c>
      <c r="B1569" s="93" t="s">
        <v>1264</v>
      </c>
      <c r="C1569" s="93"/>
      <c r="D1569" s="94">
        <f t="shared" si="26"/>
        <v>1</v>
      </c>
      <c r="E1569" s="94"/>
      <c r="F1569" s="95" t="s">
        <v>29</v>
      </c>
      <c r="G1569" s="95"/>
      <c r="H1569" s="96">
        <v>42394</v>
      </c>
      <c r="I1569" s="96"/>
      <c r="J1569" s="96">
        <v>42394</v>
      </c>
      <c r="K1569" s="96"/>
      <c r="L1569" s="82" t="s">
        <v>648</v>
      </c>
      <c r="M1569" s="82"/>
      <c r="N1569" s="97">
        <v>456</v>
      </c>
      <c r="O1569" s="97"/>
    </row>
    <row r="1570" spans="1:15" ht="45" customHeight="1" x14ac:dyDescent="0.25">
      <c r="A1570" s="9" t="s">
        <v>544</v>
      </c>
      <c r="B1570" s="93" t="s">
        <v>1264</v>
      </c>
      <c r="C1570" s="93"/>
      <c r="D1570" s="94">
        <f t="shared" si="26"/>
        <v>1</v>
      </c>
      <c r="E1570" s="94"/>
      <c r="F1570" s="95" t="s">
        <v>29</v>
      </c>
      <c r="G1570" s="95"/>
      <c r="H1570" s="96">
        <v>42389</v>
      </c>
      <c r="I1570" s="96"/>
      <c r="J1570" s="96">
        <v>42390</v>
      </c>
      <c r="K1570" s="96"/>
      <c r="L1570" s="82" t="s">
        <v>648</v>
      </c>
      <c r="M1570" s="82"/>
      <c r="N1570" s="97">
        <v>346</v>
      </c>
      <c r="O1570" s="97"/>
    </row>
    <row r="1571" spans="1:15" ht="45" customHeight="1" x14ac:dyDescent="0.25">
      <c r="A1571" s="9" t="s">
        <v>544</v>
      </c>
      <c r="B1571" s="93" t="s">
        <v>545</v>
      </c>
      <c r="C1571" s="93"/>
      <c r="D1571" s="94">
        <f t="shared" si="26"/>
        <v>1</v>
      </c>
      <c r="E1571" s="94"/>
      <c r="F1571" s="95" t="s">
        <v>29</v>
      </c>
      <c r="G1571" s="95"/>
      <c r="H1571" s="96">
        <v>42387</v>
      </c>
      <c r="I1571" s="96"/>
      <c r="J1571" s="96">
        <v>42388</v>
      </c>
      <c r="K1571" s="96"/>
      <c r="L1571" s="82" t="s">
        <v>648</v>
      </c>
      <c r="M1571" s="82"/>
      <c r="N1571" s="97">
        <v>684</v>
      </c>
      <c r="O1571" s="97"/>
    </row>
    <row r="1572" spans="1:15" ht="45" customHeight="1" x14ac:dyDescent="0.25">
      <c r="A1572" s="9" t="s">
        <v>544</v>
      </c>
      <c r="B1572" s="93" t="s">
        <v>545</v>
      </c>
      <c r="C1572" s="93"/>
      <c r="D1572" s="94">
        <f t="shared" si="26"/>
        <v>1</v>
      </c>
      <c r="E1572" s="94"/>
      <c r="F1572" s="95" t="s">
        <v>29</v>
      </c>
      <c r="G1572" s="95"/>
      <c r="H1572" s="96">
        <v>42394</v>
      </c>
      <c r="I1572" s="96"/>
      <c r="J1572" s="96">
        <v>42395</v>
      </c>
      <c r="K1572" s="96"/>
      <c r="L1572" s="82" t="s">
        <v>648</v>
      </c>
      <c r="M1572" s="82"/>
      <c r="N1572" s="97">
        <v>688</v>
      </c>
      <c r="O1572" s="97"/>
    </row>
    <row r="1573" spans="1:15" ht="45" customHeight="1" x14ac:dyDescent="0.25">
      <c r="A1573" s="9" t="s">
        <v>544</v>
      </c>
      <c r="B1573" s="93" t="s">
        <v>1265</v>
      </c>
      <c r="C1573" s="93"/>
      <c r="D1573" s="94">
        <f t="shared" si="26"/>
        <v>1</v>
      </c>
      <c r="E1573" s="94"/>
      <c r="F1573" s="95" t="s">
        <v>29</v>
      </c>
      <c r="G1573" s="95"/>
      <c r="H1573" s="96">
        <v>42397</v>
      </c>
      <c r="I1573" s="96"/>
      <c r="J1573" s="96">
        <v>42397</v>
      </c>
      <c r="K1573" s="96"/>
      <c r="L1573" s="82" t="s">
        <v>648</v>
      </c>
      <c r="M1573" s="82"/>
      <c r="N1573" s="97">
        <v>1000</v>
      </c>
      <c r="O1573" s="97"/>
    </row>
    <row r="1574" spans="1:15" ht="45" customHeight="1" x14ac:dyDescent="0.25">
      <c r="A1574" s="9" t="s">
        <v>544</v>
      </c>
      <c r="B1574" s="93" t="s">
        <v>557</v>
      </c>
      <c r="C1574" s="93"/>
      <c r="D1574" s="94">
        <f t="shared" si="26"/>
        <v>1</v>
      </c>
      <c r="E1574" s="94"/>
      <c r="F1574" s="95" t="s">
        <v>29</v>
      </c>
      <c r="G1574" s="95"/>
      <c r="H1574" s="96">
        <v>42383</v>
      </c>
      <c r="I1574" s="96"/>
      <c r="J1574" s="96">
        <v>42383</v>
      </c>
      <c r="K1574" s="96"/>
      <c r="L1574" s="82" t="s">
        <v>648</v>
      </c>
      <c r="M1574" s="82"/>
      <c r="N1574" s="97">
        <v>684</v>
      </c>
      <c r="O1574" s="97"/>
    </row>
    <row r="1575" spans="1:15" ht="45" customHeight="1" x14ac:dyDescent="0.25">
      <c r="A1575" s="9" t="s">
        <v>544</v>
      </c>
      <c r="B1575" s="93" t="s">
        <v>1264</v>
      </c>
      <c r="C1575" s="93"/>
      <c r="D1575" s="94">
        <f t="shared" si="26"/>
        <v>1</v>
      </c>
      <c r="E1575" s="94"/>
      <c r="F1575" s="95" t="s">
        <v>29</v>
      </c>
      <c r="G1575" s="95"/>
      <c r="H1575" s="96">
        <v>42394</v>
      </c>
      <c r="I1575" s="96"/>
      <c r="J1575" s="96">
        <v>42394</v>
      </c>
      <c r="K1575" s="96"/>
      <c r="L1575" s="82" t="s">
        <v>648</v>
      </c>
      <c r="M1575" s="82"/>
      <c r="N1575" s="97">
        <v>150</v>
      </c>
      <c r="O1575" s="97"/>
    </row>
    <row r="1576" spans="1:15" ht="45" customHeight="1" x14ac:dyDescent="0.25">
      <c r="A1576" s="9" t="s">
        <v>544</v>
      </c>
      <c r="B1576" s="93" t="s">
        <v>1264</v>
      </c>
      <c r="C1576" s="93"/>
      <c r="D1576" s="94">
        <f t="shared" si="26"/>
        <v>1</v>
      </c>
      <c r="E1576" s="94"/>
      <c r="F1576" s="95" t="s">
        <v>29</v>
      </c>
      <c r="G1576" s="95"/>
      <c r="H1576" s="96">
        <v>42389</v>
      </c>
      <c r="I1576" s="96"/>
      <c r="J1576" s="96">
        <v>42390</v>
      </c>
      <c r="K1576" s="96"/>
      <c r="L1576" s="82" t="s">
        <v>648</v>
      </c>
      <c r="M1576" s="82"/>
      <c r="N1576" s="97">
        <v>236</v>
      </c>
      <c r="O1576" s="97"/>
    </row>
    <row r="1577" spans="1:15" ht="45" customHeight="1" x14ac:dyDescent="0.25">
      <c r="A1577" s="9" t="s">
        <v>544</v>
      </c>
      <c r="B1577" s="93" t="s">
        <v>545</v>
      </c>
      <c r="C1577" s="93"/>
      <c r="D1577" s="94">
        <f t="shared" si="26"/>
        <v>1</v>
      </c>
      <c r="E1577" s="94"/>
      <c r="F1577" s="95" t="s">
        <v>29</v>
      </c>
      <c r="G1577" s="95"/>
      <c r="H1577" s="96">
        <v>42394</v>
      </c>
      <c r="I1577" s="96"/>
      <c r="J1577" s="96">
        <v>42395</v>
      </c>
      <c r="K1577" s="96"/>
      <c r="L1577" s="82" t="s">
        <v>648</v>
      </c>
      <c r="M1577" s="82"/>
      <c r="N1577" s="97">
        <v>1200</v>
      </c>
      <c r="O1577" s="97"/>
    </row>
    <row r="1578" spans="1:15" ht="45" customHeight="1" x14ac:dyDescent="0.25">
      <c r="A1578" s="9" t="s">
        <v>544</v>
      </c>
      <c r="B1578" s="93" t="s">
        <v>14</v>
      </c>
      <c r="C1578" s="93"/>
      <c r="D1578" s="94">
        <f t="shared" si="26"/>
        <v>1</v>
      </c>
      <c r="E1578" s="94"/>
      <c r="F1578" s="95" t="s">
        <v>15</v>
      </c>
      <c r="G1578" s="95"/>
      <c r="H1578" s="96">
        <v>42394</v>
      </c>
      <c r="I1578" s="96"/>
      <c r="J1578" s="96">
        <v>42395</v>
      </c>
      <c r="K1578" s="96"/>
      <c r="L1578" s="82" t="s">
        <v>648</v>
      </c>
      <c r="M1578" s="82"/>
      <c r="N1578" s="97">
        <v>1458</v>
      </c>
      <c r="O1578" s="97"/>
    </row>
    <row r="1579" spans="1:15" ht="45" customHeight="1" x14ac:dyDescent="0.25">
      <c r="A1579" s="9" t="s">
        <v>544</v>
      </c>
      <c r="B1579" s="93" t="s">
        <v>14</v>
      </c>
      <c r="C1579" s="93"/>
      <c r="D1579" s="94">
        <f t="shared" si="26"/>
        <v>1</v>
      </c>
      <c r="E1579" s="94"/>
      <c r="F1579" s="95" t="s">
        <v>15</v>
      </c>
      <c r="G1579" s="95"/>
      <c r="H1579" s="96">
        <v>42442</v>
      </c>
      <c r="I1579" s="96"/>
      <c r="J1579" s="96">
        <v>42442</v>
      </c>
      <c r="K1579" s="96"/>
      <c r="L1579" s="82" t="s">
        <v>648</v>
      </c>
      <c r="M1579" s="82"/>
      <c r="N1579" s="97">
        <v>4005</v>
      </c>
      <c r="O1579" s="97"/>
    </row>
    <row r="1580" spans="1:15" ht="45" customHeight="1" x14ac:dyDescent="0.25">
      <c r="A1580" s="9" t="s">
        <v>544</v>
      </c>
      <c r="B1580" s="93" t="s">
        <v>1266</v>
      </c>
      <c r="C1580" s="93"/>
      <c r="D1580" s="94">
        <f t="shared" si="26"/>
        <v>1</v>
      </c>
      <c r="E1580" s="94"/>
      <c r="F1580" s="95" t="s">
        <v>29</v>
      </c>
      <c r="G1580" s="95"/>
      <c r="H1580" s="96">
        <v>42503</v>
      </c>
      <c r="I1580" s="96"/>
      <c r="J1580" s="96">
        <v>42503</v>
      </c>
      <c r="K1580" s="96"/>
      <c r="L1580" s="82" t="s">
        <v>648</v>
      </c>
      <c r="M1580" s="82"/>
      <c r="N1580" s="97">
        <v>648.07000000000005</v>
      </c>
      <c r="O1580" s="97"/>
    </row>
    <row r="1581" spans="1:15" ht="45" customHeight="1" x14ac:dyDescent="0.25">
      <c r="A1581" s="9" t="s">
        <v>544</v>
      </c>
      <c r="B1581" s="93" t="s">
        <v>563</v>
      </c>
      <c r="C1581" s="93"/>
      <c r="D1581" s="94">
        <f t="shared" si="26"/>
        <v>1</v>
      </c>
      <c r="E1581" s="94"/>
      <c r="F1581" s="95" t="s">
        <v>29</v>
      </c>
      <c r="G1581" s="95"/>
      <c r="H1581" s="96">
        <v>42432</v>
      </c>
      <c r="I1581" s="96"/>
      <c r="J1581" s="96">
        <v>42432</v>
      </c>
      <c r="K1581" s="96"/>
      <c r="L1581" s="82" t="s">
        <v>648</v>
      </c>
      <c r="M1581" s="82"/>
      <c r="N1581" s="97">
        <v>688</v>
      </c>
      <c r="O1581" s="97"/>
    </row>
    <row r="1582" spans="1:15" ht="45" customHeight="1" x14ac:dyDescent="0.25">
      <c r="A1582" s="9" t="s">
        <v>544</v>
      </c>
      <c r="B1582" s="93" t="s">
        <v>563</v>
      </c>
      <c r="C1582" s="93"/>
      <c r="D1582" s="94">
        <f t="shared" si="26"/>
        <v>1</v>
      </c>
      <c r="E1582" s="94"/>
      <c r="F1582" s="95" t="s">
        <v>29</v>
      </c>
      <c r="G1582" s="95"/>
      <c r="H1582" s="96">
        <v>42425</v>
      </c>
      <c r="I1582" s="96"/>
      <c r="J1582" s="96">
        <v>42425</v>
      </c>
      <c r="K1582" s="96"/>
      <c r="L1582" s="82" t="s">
        <v>648</v>
      </c>
      <c r="M1582" s="82"/>
      <c r="N1582" s="97">
        <v>588</v>
      </c>
      <c r="O1582" s="97"/>
    </row>
    <row r="1583" spans="1:15" ht="45" customHeight="1" x14ac:dyDescent="0.25">
      <c r="A1583" s="9" t="s">
        <v>544</v>
      </c>
      <c r="B1583" s="93" t="s">
        <v>1267</v>
      </c>
      <c r="C1583" s="93"/>
      <c r="D1583" s="94">
        <f t="shared" si="26"/>
        <v>1</v>
      </c>
      <c r="E1583" s="94"/>
      <c r="F1583" s="95" t="s">
        <v>29</v>
      </c>
      <c r="G1583" s="95"/>
      <c r="H1583" s="96">
        <v>42443</v>
      </c>
      <c r="I1583" s="96"/>
      <c r="J1583" s="96">
        <v>42443</v>
      </c>
      <c r="K1583" s="96"/>
      <c r="L1583" s="82" t="s">
        <v>648</v>
      </c>
      <c r="M1583" s="82"/>
      <c r="N1583" s="97">
        <v>688</v>
      </c>
      <c r="O1583" s="97"/>
    </row>
    <row r="1584" spans="1:15" ht="45" customHeight="1" x14ac:dyDescent="0.25">
      <c r="A1584" s="9" t="s">
        <v>544</v>
      </c>
      <c r="B1584" s="93" t="s">
        <v>563</v>
      </c>
      <c r="C1584" s="93"/>
      <c r="D1584" s="94">
        <f t="shared" si="26"/>
        <v>1</v>
      </c>
      <c r="E1584" s="94"/>
      <c r="F1584" s="95" t="s">
        <v>29</v>
      </c>
      <c r="G1584" s="95"/>
      <c r="H1584" s="96">
        <v>42444</v>
      </c>
      <c r="I1584" s="96"/>
      <c r="J1584" s="96">
        <v>42444</v>
      </c>
      <c r="K1584" s="96"/>
      <c r="L1584" s="82" t="s">
        <v>648</v>
      </c>
      <c r="M1584" s="82"/>
      <c r="N1584" s="97">
        <v>688</v>
      </c>
      <c r="O1584" s="97"/>
    </row>
    <row r="1585" spans="1:15" ht="45" customHeight="1" x14ac:dyDescent="0.25">
      <c r="A1585" s="9" t="s">
        <v>544</v>
      </c>
      <c r="B1585" s="93" t="s">
        <v>563</v>
      </c>
      <c r="C1585" s="93"/>
      <c r="D1585" s="94">
        <f t="shared" si="26"/>
        <v>1</v>
      </c>
      <c r="E1585" s="94"/>
      <c r="F1585" s="95" t="s">
        <v>29</v>
      </c>
      <c r="G1585" s="95"/>
      <c r="H1585" s="96">
        <v>42440</v>
      </c>
      <c r="I1585" s="96"/>
      <c r="J1585" s="96">
        <v>42440</v>
      </c>
      <c r="K1585" s="96"/>
      <c r="L1585" s="82" t="s">
        <v>648</v>
      </c>
      <c r="M1585" s="82"/>
      <c r="N1585" s="97">
        <v>606</v>
      </c>
      <c r="O1585" s="97"/>
    </row>
    <row r="1586" spans="1:15" ht="45" customHeight="1" x14ac:dyDescent="0.25">
      <c r="A1586" s="9" t="s">
        <v>544</v>
      </c>
      <c r="B1586" s="93" t="s">
        <v>563</v>
      </c>
      <c r="C1586" s="93"/>
      <c r="D1586" s="94">
        <f t="shared" si="26"/>
        <v>1</v>
      </c>
      <c r="E1586" s="94"/>
      <c r="F1586" s="95" t="s">
        <v>29</v>
      </c>
      <c r="G1586" s="95"/>
      <c r="H1586" s="96">
        <v>42483</v>
      </c>
      <c r="I1586" s="96"/>
      <c r="J1586" s="96">
        <v>42483</v>
      </c>
      <c r="K1586" s="96"/>
      <c r="L1586" s="82" t="s">
        <v>648</v>
      </c>
      <c r="M1586" s="82"/>
      <c r="N1586" s="97">
        <v>606</v>
      </c>
      <c r="O1586" s="97"/>
    </row>
    <row r="1587" spans="1:15" ht="45" customHeight="1" x14ac:dyDescent="0.25">
      <c r="A1587" s="9" t="s">
        <v>544</v>
      </c>
      <c r="B1587" s="93" t="s">
        <v>563</v>
      </c>
      <c r="C1587" s="93"/>
      <c r="D1587" s="94">
        <f t="shared" si="26"/>
        <v>1</v>
      </c>
      <c r="E1587" s="94"/>
      <c r="F1587" s="95" t="s">
        <v>29</v>
      </c>
      <c r="G1587" s="95"/>
      <c r="H1587" s="96">
        <v>42485</v>
      </c>
      <c r="I1587" s="96"/>
      <c r="J1587" s="96">
        <v>42485</v>
      </c>
      <c r="K1587" s="96"/>
      <c r="L1587" s="82" t="s">
        <v>648</v>
      </c>
      <c r="M1587" s="82"/>
      <c r="N1587" s="97">
        <v>688</v>
      </c>
      <c r="O1587" s="97"/>
    </row>
    <row r="1588" spans="1:15" ht="45" customHeight="1" x14ac:dyDescent="0.25">
      <c r="A1588" s="9" t="s">
        <v>544</v>
      </c>
      <c r="B1588" s="93" t="s">
        <v>563</v>
      </c>
      <c r="C1588" s="93"/>
      <c r="D1588" s="94">
        <f t="shared" si="26"/>
        <v>1</v>
      </c>
      <c r="E1588" s="94"/>
      <c r="F1588" s="95" t="s">
        <v>29</v>
      </c>
      <c r="G1588" s="95"/>
      <c r="H1588" s="96">
        <v>42475</v>
      </c>
      <c r="I1588" s="96"/>
      <c r="J1588" s="96">
        <v>42475</v>
      </c>
      <c r="K1588" s="96"/>
      <c r="L1588" s="82" t="s">
        <v>648</v>
      </c>
      <c r="M1588" s="82"/>
      <c r="N1588" s="97">
        <v>688</v>
      </c>
      <c r="O1588" s="97"/>
    </row>
    <row r="1589" spans="1:15" ht="45" customHeight="1" x14ac:dyDescent="0.25">
      <c r="A1589" s="9" t="s">
        <v>544</v>
      </c>
      <c r="B1589" s="93" t="s">
        <v>563</v>
      </c>
      <c r="C1589" s="93"/>
      <c r="D1589" s="94">
        <f t="shared" si="26"/>
        <v>1</v>
      </c>
      <c r="E1589" s="94"/>
      <c r="F1589" s="95" t="s">
        <v>29</v>
      </c>
      <c r="G1589" s="95"/>
      <c r="H1589" s="96">
        <v>42467</v>
      </c>
      <c r="I1589" s="96"/>
      <c r="J1589" s="96">
        <v>42467</v>
      </c>
      <c r="K1589" s="96"/>
      <c r="L1589" s="82" t="s">
        <v>648</v>
      </c>
      <c r="M1589" s="82"/>
      <c r="N1589" s="97">
        <v>688</v>
      </c>
      <c r="O1589" s="97"/>
    </row>
    <row r="1590" spans="1:15" ht="45" customHeight="1" x14ac:dyDescent="0.25">
      <c r="A1590" s="9" t="s">
        <v>544</v>
      </c>
      <c r="B1590" s="93" t="s">
        <v>563</v>
      </c>
      <c r="C1590" s="93"/>
      <c r="D1590" s="94">
        <f t="shared" si="26"/>
        <v>1</v>
      </c>
      <c r="E1590" s="94"/>
      <c r="F1590" s="95" t="s">
        <v>29</v>
      </c>
      <c r="G1590" s="95"/>
      <c r="H1590" s="96">
        <v>42451</v>
      </c>
      <c r="I1590" s="96"/>
      <c r="J1590" s="96">
        <v>42451</v>
      </c>
      <c r="K1590" s="96"/>
      <c r="L1590" s="82" t="s">
        <v>648</v>
      </c>
      <c r="M1590" s="82"/>
      <c r="N1590" s="97">
        <v>688</v>
      </c>
      <c r="O1590" s="97"/>
    </row>
    <row r="1591" spans="1:15" ht="45" customHeight="1" x14ac:dyDescent="0.25">
      <c r="A1591" s="9" t="s">
        <v>544</v>
      </c>
      <c r="B1591" s="93" t="s">
        <v>563</v>
      </c>
      <c r="C1591" s="93"/>
      <c r="D1591" s="94">
        <f t="shared" si="26"/>
        <v>1</v>
      </c>
      <c r="E1591" s="94"/>
      <c r="F1591" s="95" t="s">
        <v>29</v>
      </c>
      <c r="G1591" s="95"/>
      <c r="H1591" s="96">
        <v>42458</v>
      </c>
      <c r="I1591" s="96"/>
      <c r="J1591" s="96">
        <v>42458</v>
      </c>
      <c r="K1591" s="96"/>
      <c r="L1591" s="82" t="s">
        <v>648</v>
      </c>
      <c r="M1591" s="82"/>
      <c r="N1591" s="97">
        <v>688</v>
      </c>
      <c r="O1591" s="97"/>
    </row>
    <row r="1592" spans="1:15" ht="45" customHeight="1" x14ac:dyDescent="0.25">
      <c r="A1592" s="9" t="s">
        <v>544</v>
      </c>
      <c r="B1592" s="93" t="s">
        <v>563</v>
      </c>
      <c r="C1592" s="93"/>
      <c r="D1592" s="94">
        <f t="shared" si="26"/>
        <v>1</v>
      </c>
      <c r="E1592" s="94"/>
      <c r="F1592" s="95" t="s">
        <v>29</v>
      </c>
      <c r="G1592" s="95"/>
      <c r="H1592" s="96">
        <v>42459</v>
      </c>
      <c r="I1592" s="96"/>
      <c r="J1592" s="96">
        <v>42459</v>
      </c>
      <c r="K1592" s="96"/>
      <c r="L1592" s="82" t="s">
        <v>648</v>
      </c>
      <c r="M1592" s="82"/>
      <c r="N1592" s="97">
        <v>647</v>
      </c>
      <c r="O1592" s="97"/>
    </row>
    <row r="1593" spans="1:15" ht="45" customHeight="1" x14ac:dyDescent="0.25">
      <c r="A1593" s="9" t="s">
        <v>544</v>
      </c>
      <c r="B1593" s="93" t="s">
        <v>563</v>
      </c>
      <c r="C1593" s="93"/>
      <c r="D1593" s="94">
        <f t="shared" si="26"/>
        <v>1</v>
      </c>
      <c r="E1593" s="94"/>
      <c r="F1593" s="95" t="s">
        <v>29</v>
      </c>
      <c r="G1593" s="95"/>
      <c r="H1593" s="96">
        <v>42478</v>
      </c>
      <c r="I1593" s="96"/>
      <c r="J1593" s="96">
        <v>42478</v>
      </c>
      <c r="K1593" s="96"/>
      <c r="L1593" s="82" t="s">
        <v>648</v>
      </c>
      <c r="M1593" s="82"/>
      <c r="N1593" s="97">
        <v>512</v>
      </c>
      <c r="O1593" s="97"/>
    </row>
    <row r="1594" spans="1:15" ht="45" customHeight="1" x14ac:dyDescent="0.25">
      <c r="A1594" s="9" t="s">
        <v>544</v>
      </c>
      <c r="B1594" s="93" t="s">
        <v>563</v>
      </c>
      <c r="C1594" s="93"/>
      <c r="D1594" s="94">
        <f t="shared" si="26"/>
        <v>1</v>
      </c>
      <c r="E1594" s="94"/>
      <c r="F1594" s="95" t="s">
        <v>29</v>
      </c>
      <c r="G1594" s="95"/>
      <c r="H1594" s="96">
        <v>42425</v>
      </c>
      <c r="I1594" s="96"/>
      <c r="J1594" s="96">
        <v>42425</v>
      </c>
      <c r="K1594" s="96"/>
      <c r="L1594" s="82" t="s">
        <v>648</v>
      </c>
      <c r="M1594" s="82"/>
      <c r="N1594" s="97">
        <v>584</v>
      </c>
      <c r="O1594" s="97"/>
    </row>
    <row r="1595" spans="1:15" ht="45" customHeight="1" x14ac:dyDescent="0.25">
      <c r="A1595" s="9" t="s">
        <v>544</v>
      </c>
      <c r="B1595" s="93" t="s">
        <v>1267</v>
      </c>
      <c r="C1595" s="93"/>
      <c r="D1595" s="94">
        <f t="shared" si="26"/>
        <v>1</v>
      </c>
      <c r="E1595" s="94"/>
      <c r="F1595" s="95" t="s">
        <v>29</v>
      </c>
      <c r="G1595" s="95"/>
      <c r="H1595" s="96">
        <v>42443</v>
      </c>
      <c r="I1595" s="96"/>
      <c r="J1595" s="96">
        <v>42443</v>
      </c>
      <c r="K1595" s="96"/>
      <c r="L1595" s="82" t="s">
        <v>648</v>
      </c>
      <c r="M1595" s="82"/>
      <c r="N1595" s="97">
        <v>255</v>
      </c>
      <c r="O1595" s="97"/>
    </row>
    <row r="1596" spans="1:15" ht="45" customHeight="1" x14ac:dyDescent="0.25">
      <c r="A1596" s="9" t="s">
        <v>544</v>
      </c>
      <c r="B1596" s="93" t="s">
        <v>563</v>
      </c>
      <c r="C1596" s="93"/>
      <c r="D1596" s="94">
        <f t="shared" si="26"/>
        <v>1</v>
      </c>
      <c r="E1596" s="94"/>
      <c r="F1596" s="95" t="s">
        <v>29</v>
      </c>
      <c r="G1596" s="95"/>
      <c r="H1596" s="96">
        <v>42485</v>
      </c>
      <c r="I1596" s="96"/>
      <c r="J1596" s="96">
        <v>42485</v>
      </c>
      <c r="K1596" s="96"/>
      <c r="L1596" s="82" t="s">
        <v>648</v>
      </c>
      <c r="M1596" s="82"/>
      <c r="N1596" s="97">
        <v>500</v>
      </c>
      <c r="O1596" s="97"/>
    </row>
    <row r="1597" spans="1:15" ht="45" customHeight="1" x14ac:dyDescent="0.25">
      <c r="A1597" s="9" t="s">
        <v>544</v>
      </c>
      <c r="B1597" s="93" t="s">
        <v>563</v>
      </c>
      <c r="C1597" s="93"/>
      <c r="D1597" s="94">
        <f t="shared" si="26"/>
        <v>1</v>
      </c>
      <c r="E1597" s="94"/>
      <c r="F1597" s="95" t="s">
        <v>29</v>
      </c>
      <c r="G1597" s="95"/>
      <c r="H1597" s="96">
        <v>42467</v>
      </c>
      <c r="I1597" s="96"/>
      <c r="J1597" s="96">
        <v>42467</v>
      </c>
      <c r="K1597" s="96"/>
      <c r="L1597" s="82" t="s">
        <v>648</v>
      </c>
      <c r="M1597" s="82"/>
      <c r="N1597" s="97">
        <v>254</v>
      </c>
      <c r="O1597" s="97"/>
    </row>
    <row r="1598" spans="1:15" ht="45" customHeight="1" x14ac:dyDescent="0.25">
      <c r="A1598" s="9" t="s">
        <v>544</v>
      </c>
      <c r="B1598" s="93" t="s">
        <v>563</v>
      </c>
      <c r="C1598" s="93"/>
      <c r="D1598" s="94">
        <f t="shared" si="26"/>
        <v>1</v>
      </c>
      <c r="E1598" s="94"/>
      <c r="F1598" s="95" t="s">
        <v>29</v>
      </c>
      <c r="G1598" s="95"/>
      <c r="H1598" s="96">
        <v>42451</v>
      </c>
      <c r="I1598" s="96"/>
      <c r="J1598" s="96">
        <v>42451</v>
      </c>
      <c r="K1598" s="96"/>
      <c r="L1598" s="82" t="s">
        <v>648</v>
      </c>
      <c r="M1598" s="82"/>
      <c r="N1598" s="97">
        <v>60</v>
      </c>
      <c r="O1598" s="97"/>
    </row>
    <row r="1599" spans="1:15" ht="45" customHeight="1" x14ac:dyDescent="0.25">
      <c r="A1599" s="9" t="s">
        <v>544</v>
      </c>
      <c r="B1599" s="93" t="s">
        <v>563</v>
      </c>
      <c r="C1599" s="93"/>
      <c r="D1599" s="94">
        <f t="shared" si="26"/>
        <v>1</v>
      </c>
      <c r="E1599" s="94"/>
      <c r="F1599" s="95" t="s">
        <v>29</v>
      </c>
      <c r="G1599" s="95"/>
      <c r="H1599" s="96">
        <v>42478</v>
      </c>
      <c r="I1599" s="96"/>
      <c r="J1599" s="96">
        <v>42478</v>
      </c>
      <c r="K1599" s="96"/>
      <c r="L1599" s="82" t="s">
        <v>648</v>
      </c>
      <c r="M1599" s="82"/>
      <c r="N1599" s="97">
        <v>54.5</v>
      </c>
      <c r="O1599" s="97"/>
    </row>
    <row r="1600" spans="1:15" ht="45" customHeight="1" x14ac:dyDescent="0.25">
      <c r="A1600" s="9" t="s">
        <v>544</v>
      </c>
      <c r="B1600" s="93" t="s">
        <v>14</v>
      </c>
      <c r="C1600" s="93"/>
      <c r="D1600" s="94">
        <f t="shared" si="26"/>
        <v>1</v>
      </c>
      <c r="E1600" s="94"/>
      <c r="F1600" s="95" t="s">
        <v>15</v>
      </c>
      <c r="G1600" s="95"/>
      <c r="H1600" s="96">
        <v>42478</v>
      </c>
      <c r="I1600" s="96"/>
      <c r="J1600" s="96">
        <v>42478</v>
      </c>
      <c r="K1600" s="96"/>
      <c r="L1600" s="82" t="s">
        <v>648</v>
      </c>
      <c r="M1600" s="82"/>
      <c r="N1600" s="97">
        <v>974</v>
      </c>
      <c r="O1600" s="97"/>
    </row>
    <row r="1601" spans="1:15" ht="45" customHeight="1" x14ac:dyDescent="0.25">
      <c r="A1601" s="9" t="s">
        <v>544</v>
      </c>
      <c r="B1601" s="93" t="s">
        <v>1268</v>
      </c>
      <c r="C1601" s="93"/>
      <c r="D1601" s="94">
        <f t="shared" si="26"/>
        <v>1</v>
      </c>
      <c r="E1601" s="94"/>
      <c r="F1601" s="95" t="s">
        <v>29</v>
      </c>
      <c r="G1601" s="95"/>
      <c r="H1601" s="96">
        <v>42517</v>
      </c>
      <c r="I1601" s="96"/>
      <c r="J1601" s="96">
        <v>42517</v>
      </c>
      <c r="K1601" s="96"/>
      <c r="L1601" s="82" t="s">
        <v>648</v>
      </c>
      <c r="M1601" s="82"/>
      <c r="N1601" s="97">
        <v>528.25</v>
      </c>
      <c r="O1601" s="97"/>
    </row>
    <row r="1602" spans="1:15" ht="45" customHeight="1" x14ac:dyDescent="0.25">
      <c r="A1602" s="9" t="s">
        <v>544</v>
      </c>
      <c r="B1602" s="93" t="s">
        <v>1268</v>
      </c>
      <c r="C1602" s="93"/>
      <c r="D1602" s="94">
        <f t="shared" si="26"/>
        <v>1</v>
      </c>
      <c r="E1602" s="94"/>
      <c r="F1602" s="95" t="s">
        <v>29</v>
      </c>
      <c r="G1602" s="95"/>
      <c r="H1602" s="96">
        <v>42529</v>
      </c>
      <c r="I1602" s="96"/>
      <c r="J1602" s="96">
        <v>42529</v>
      </c>
      <c r="K1602" s="96"/>
      <c r="L1602" s="82" t="s">
        <v>648</v>
      </c>
      <c r="M1602" s="82"/>
      <c r="N1602" s="97">
        <v>488</v>
      </c>
      <c r="O1602" s="97"/>
    </row>
    <row r="1603" spans="1:15" ht="45" customHeight="1" x14ac:dyDescent="0.25">
      <c r="A1603" s="9" t="s">
        <v>544</v>
      </c>
      <c r="B1603" s="93" t="s">
        <v>1269</v>
      </c>
      <c r="C1603" s="93"/>
      <c r="D1603" s="94">
        <f t="shared" si="26"/>
        <v>1</v>
      </c>
      <c r="E1603" s="94"/>
      <c r="F1603" s="95" t="s">
        <v>29</v>
      </c>
      <c r="G1603" s="95"/>
      <c r="H1603" s="96">
        <v>42543</v>
      </c>
      <c r="I1603" s="96"/>
      <c r="J1603" s="96">
        <v>42543</v>
      </c>
      <c r="K1603" s="96"/>
      <c r="L1603" s="82" t="s">
        <v>648</v>
      </c>
      <c r="M1603" s="82"/>
      <c r="N1603" s="97">
        <v>688</v>
      </c>
      <c r="O1603" s="97"/>
    </row>
    <row r="1604" spans="1:15" ht="45" customHeight="1" x14ac:dyDescent="0.25">
      <c r="A1604" s="9" t="s">
        <v>544</v>
      </c>
      <c r="B1604" s="93" t="s">
        <v>1270</v>
      </c>
      <c r="C1604" s="93"/>
      <c r="D1604" s="94">
        <f t="shared" si="26"/>
        <v>1</v>
      </c>
      <c r="E1604" s="94"/>
      <c r="F1604" s="95" t="s">
        <v>29</v>
      </c>
      <c r="G1604" s="95"/>
      <c r="H1604" s="96">
        <v>42543</v>
      </c>
      <c r="I1604" s="96"/>
      <c r="J1604" s="96">
        <v>42543</v>
      </c>
      <c r="K1604" s="96"/>
      <c r="L1604" s="82" t="s">
        <v>648</v>
      </c>
      <c r="M1604" s="82"/>
      <c r="N1604" s="97">
        <v>448.12</v>
      </c>
      <c r="O1604" s="97"/>
    </row>
    <row r="1605" spans="1:15" ht="45" customHeight="1" x14ac:dyDescent="0.25">
      <c r="A1605" s="9" t="s">
        <v>544</v>
      </c>
      <c r="B1605" s="93" t="s">
        <v>1270</v>
      </c>
      <c r="C1605" s="93"/>
      <c r="D1605" s="94">
        <f t="shared" si="26"/>
        <v>1</v>
      </c>
      <c r="E1605" s="94"/>
      <c r="F1605" s="95" t="s">
        <v>29</v>
      </c>
      <c r="G1605" s="95"/>
      <c r="H1605" s="96">
        <v>42552</v>
      </c>
      <c r="I1605" s="96"/>
      <c r="J1605" s="96">
        <v>42552</v>
      </c>
      <c r="K1605" s="96"/>
      <c r="L1605" s="82" t="s">
        <v>648</v>
      </c>
      <c r="M1605" s="82"/>
      <c r="N1605" s="97">
        <v>448</v>
      </c>
      <c r="O1605" s="97"/>
    </row>
    <row r="1606" spans="1:15" ht="45" customHeight="1" x14ac:dyDescent="0.25">
      <c r="A1606" s="9" t="s">
        <v>544</v>
      </c>
      <c r="B1606" s="93" t="s">
        <v>1271</v>
      </c>
      <c r="C1606" s="93"/>
      <c r="D1606" s="94">
        <f t="shared" si="26"/>
        <v>1</v>
      </c>
      <c r="E1606" s="94"/>
      <c r="F1606" s="95" t="s">
        <v>29</v>
      </c>
      <c r="G1606" s="95"/>
      <c r="H1606" s="96">
        <v>42557</v>
      </c>
      <c r="I1606" s="96"/>
      <c r="J1606" s="96">
        <v>42557</v>
      </c>
      <c r="K1606" s="96"/>
      <c r="L1606" s="82" t="s">
        <v>648</v>
      </c>
      <c r="M1606" s="82"/>
      <c r="N1606" s="97">
        <v>434.4</v>
      </c>
      <c r="O1606" s="97"/>
    </row>
    <row r="1607" spans="1:15" ht="45" customHeight="1" x14ac:dyDescent="0.25">
      <c r="A1607" s="9" t="s">
        <v>544</v>
      </c>
      <c r="B1607" s="93" t="s">
        <v>1271</v>
      </c>
      <c r="C1607" s="93"/>
      <c r="D1607" s="94">
        <f t="shared" si="26"/>
        <v>1</v>
      </c>
      <c r="E1607" s="94"/>
      <c r="F1607" s="95" t="s">
        <v>29</v>
      </c>
      <c r="G1607" s="95"/>
      <c r="H1607" s="96">
        <v>6</v>
      </c>
      <c r="I1607" s="96"/>
      <c r="J1607" s="96">
        <v>6</v>
      </c>
      <c r="K1607" s="96"/>
      <c r="L1607" s="82" t="s">
        <v>648</v>
      </c>
      <c r="M1607" s="82"/>
      <c r="N1607" s="97">
        <v>688</v>
      </c>
      <c r="O1607" s="97"/>
    </row>
    <row r="1608" spans="1:15" ht="45" customHeight="1" x14ac:dyDescent="0.25">
      <c r="A1608" s="9" t="s">
        <v>544</v>
      </c>
      <c r="B1608" s="93" t="s">
        <v>1271</v>
      </c>
      <c r="C1608" s="93"/>
      <c r="D1608" s="94">
        <f t="shared" si="26"/>
        <v>1</v>
      </c>
      <c r="E1608" s="94"/>
      <c r="F1608" s="95" t="s">
        <v>29</v>
      </c>
      <c r="G1608" s="95"/>
      <c r="H1608" s="96">
        <v>42565</v>
      </c>
      <c r="I1608" s="96"/>
      <c r="J1608" s="96">
        <v>42565</v>
      </c>
      <c r="K1608" s="96"/>
      <c r="L1608" s="82" t="s">
        <v>648</v>
      </c>
      <c r="M1608" s="82"/>
      <c r="N1608" s="97">
        <v>630.72</v>
      </c>
      <c r="O1608" s="97"/>
    </row>
    <row r="1609" spans="1:15" ht="45" customHeight="1" x14ac:dyDescent="0.25">
      <c r="A1609" s="9" t="s">
        <v>544</v>
      </c>
      <c r="B1609" s="93" t="s">
        <v>1270</v>
      </c>
      <c r="C1609" s="93"/>
      <c r="D1609" s="94">
        <f t="shared" si="26"/>
        <v>1</v>
      </c>
      <c r="E1609" s="94"/>
      <c r="F1609" s="95" t="s">
        <v>29</v>
      </c>
      <c r="G1609" s="95"/>
      <c r="H1609" s="96">
        <v>42543</v>
      </c>
      <c r="I1609" s="96"/>
      <c r="J1609" s="96">
        <v>42543</v>
      </c>
      <c r="K1609" s="96"/>
      <c r="L1609" s="82" t="s">
        <v>648</v>
      </c>
      <c r="M1609" s="82"/>
      <c r="N1609" s="97">
        <v>105</v>
      </c>
      <c r="O1609" s="97"/>
    </row>
    <row r="1610" spans="1:15" ht="45" customHeight="1" x14ac:dyDescent="0.25">
      <c r="A1610" s="9" t="s">
        <v>544</v>
      </c>
      <c r="B1610" s="93" t="s">
        <v>1270</v>
      </c>
      <c r="C1610" s="93"/>
      <c r="D1610" s="94">
        <f t="shared" ref="D1610:D1673" si="27">C1610+1</f>
        <v>1</v>
      </c>
      <c r="E1610" s="94"/>
      <c r="F1610" s="95" t="s">
        <v>29</v>
      </c>
      <c r="G1610" s="95"/>
      <c r="H1610" s="96">
        <v>42552</v>
      </c>
      <c r="I1610" s="96"/>
      <c r="J1610" s="96">
        <v>42552</v>
      </c>
      <c r="K1610" s="96"/>
      <c r="L1610" s="82" t="s">
        <v>648</v>
      </c>
      <c r="M1610" s="82"/>
      <c r="N1610" s="97">
        <v>158</v>
      </c>
      <c r="O1610" s="97"/>
    </row>
    <row r="1611" spans="1:15" ht="45" customHeight="1" x14ac:dyDescent="0.25">
      <c r="A1611" s="9" t="s">
        <v>544</v>
      </c>
      <c r="B1611" s="93" t="s">
        <v>1271</v>
      </c>
      <c r="C1611" s="93"/>
      <c r="D1611" s="94">
        <f t="shared" si="27"/>
        <v>1</v>
      </c>
      <c r="E1611" s="94"/>
      <c r="F1611" s="95" t="s">
        <v>29</v>
      </c>
      <c r="G1611" s="95"/>
      <c r="H1611" s="96">
        <v>42557</v>
      </c>
      <c r="I1611" s="96"/>
      <c r="J1611" s="96">
        <v>42557</v>
      </c>
      <c r="K1611" s="96"/>
      <c r="L1611" s="82" t="s">
        <v>648</v>
      </c>
      <c r="M1611" s="82"/>
      <c r="N1611" s="97">
        <v>422</v>
      </c>
      <c r="O1611" s="97"/>
    </row>
    <row r="1612" spans="1:15" ht="45" customHeight="1" x14ac:dyDescent="0.25">
      <c r="A1612" s="9" t="s">
        <v>544</v>
      </c>
      <c r="B1612" s="93" t="s">
        <v>1271</v>
      </c>
      <c r="C1612" s="93"/>
      <c r="D1612" s="94">
        <f t="shared" si="27"/>
        <v>1</v>
      </c>
      <c r="E1612" s="94"/>
      <c r="F1612" s="95" t="s">
        <v>29</v>
      </c>
      <c r="G1612" s="95"/>
      <c r="H1612" s="96">
        <v>6</v>
      </c>
      <c r="I1612" s="96"/>
      <c r="J1612" s="96">
        <v>6</v>
      </c>
      <c r="K1612" s="96"/>
      <c r="L1612" s="82" t="s">
        <v>648</v>
      </c>
      <c r="M1612" s="82"/>
      <c r="N1612" s="97">
        <v>450</v>
      </c>
      <c r="O1612" s="97"/>
    </row>
    <row r="1613" spans="1:15" ht="45" customHeight="1" x14ac:dyDescent="0.25">
      <c r="A1613" s="9" t="s">
        <v>544</v>
      </c>
      <c r="B1613" s="93" t="s">
        <v>1271</v>
      </c>
      <c r="C1613" s="93"/>
      <c r="D1613" s="94">
        <f t="shared" si="27"/>
        <v>1</v>
      </c>
      <c r="E1613" s="94"/>
      <c r="F1613" s="95" t="s">
        <v>29</v>
      </c>
      <c r="G1613" s="95"/>
      <c r="H1613" s="96">
        <v>42565</v>
      </c>
      <c r="I1613" s="96"/>
      <c r="J1613" s="96">
        <v>42565</v>
      </c>
      <c r="K1613" s="96"/>
      <c r="L1613" s="82" t="s">
        <v>648</v>
      </c>
      <c r="M1613" s="82"/>
      <c r="N1613" s="97">
        <v>404</v>
      </c>
      <c r="O1613" s="97"/>
    </row>
    <row r="1614" spans="1:15" ht="45" customHeight="1" x14ac:dyDescent="0.25">
      <c r="A1614" s="9" t="s">
        <v>544</v>
      </c>
      <c r="B1614" s="93" t="s">
        <v>14</v>
      </c>
      <c r="C1614" s="93"/>
      <c r="D1614" s="94">
        <f t="shared" si="27"/>
        <v>1</v>
      </c>
      <c r="E1614" s="94"/>
      <c r="F1614" s="95" t="s">
        <v>15</v>
      </c>
      <c r="G1614" s="95"/>
      <c r="H1614" s="96">
        <v>42565</v>
      </c>
      <c r="I1614" s="96"/>
      <c r="J1614" s="96">
        <v>42565</v>
      </c>
      <c r="K1614" s="96"/>
      <c r="L1614" s="82" t="s">
        <v>648</v>
      </c>
      <c r="M1614" s="82"/>
      <c r="N1614" s="97">
        <v>4050</v>
      </c>
      <c r="O1614" s="97"/>
    </row>
    <row r="1615" spans="1:15" ht="45" customHeight="1" x14ac:dyDescent="0.25">
      <c r="A1615" s="9" t="s">
        <v>544</v>
      </c>
      <c r="B1615" s="93" t="s">
        <v>1272</v>
      </c>
      <c r="C1615" s="93"/>
      <c r="D1615" s="94">
        <f t="shared" si="27"/>
        <v>1</v>
      </c>
      <c r="E1615" s="94"/>
      <c r="F1615" s="95" t="s">
        <v>29</v>
      </c>
      <c r="G1615" s="95"/>
      <c r="H1615" s="96">
        <v>42682</v>
      </c>
      <c r="I1615" s="96"/>
      <c r="J1615" s="96">
        <v>42682</v>
      </c>
      <c r="K1615" s="96"/>
      <c r="L1615" s="82" t="s">
        <v>648</v>
      </c>
      <c r="M1615" s="82"/>
      <c r="N1615" s="97">
        <v>588</v>
      </c>
      <c r="O1615" s="97"/>
    </row>
    <row r="1616" spans="1:15" ht="45" customHeight="1" x14ac:dyDescent="0.25">
      <c r="A1616" s="9" t="s">
        <v>544</v>
      </c>
      <c r="B1616" s="93" t="s">
        <v>1273</v>
      </c>
      <c r="C1616" s="93"/>
      <c r="D1616" s="94">
        <f t="shared" si="27"/>
        <v>1</v>
      </c>
      <c r="E1616" s="94"/>
      <c r="F1616" s="95" t="s">
        <v>29</v>
      </c>
      <c r="G1616" s="95"/>
      <c r="H1616" s="96">
        <v>42605</v>
      </c>
      <c r="I1616" s="96"/>
      <c r="J1616" s="96">
        <v>42605</v>
      </c>
      <c r="K1616" s="96"/>
      <c r="L1616" s="82" t="s">
        <v>648</v>
      </c>
      <c r="M1616" s="82"/>
      <c r="N1616" s="97">
        <v>687.99</v>
      </c>
      <c r="O1616" s="97"/>
    </row>
    <row r="1617" spans="1:15" ht="45" customHeight="1" x14ac:dyDescent="0.25">
      <c r="A1617" s="9" t="s">
        <v>544</v>
      </c>
      <c r="B1617" s="93" t="s">
        <v>1273</v>
      </c>
      <c r="C1617" s="93"/>
      <c r="D1617" s="94">
        <f t="shared" si="27"/>
        <v>1</v>
      </c>
      <c r="E1617" s="94"/>
      <c r="F1617" s="95" t="s">
        <v>29</v>
      </c>
      <c r="G1617" s="95"/>
      <c r="H1617" s="96">
        <v>42668</v>
      </c>
      <c r="I1617" s="96"/>
      <c r="J1617" s="96">
        <v>42668</v>
      </c>
      <c r="K1617" s="96"/>
      <c r="L1617" s="82" t="s">
        <v>648</v>
      </c>
      <c r="M1617" s="82"/>
      <c r="N1617" s="97">
        <v>688</v>
      </c>
      <c r="O1617" s="97"/>
    </row>
    <row r="1618" spans="1:15" ht="45" customHeight="1" x14ac:dyDescent="0.25">
      <c r="A1618" s="9" t="s">
        <v>544</v>
      </c>
      <c r="B1618" s="93" t="s">
        <v>1274</v>
      </c>
      <c r="C1618" s="93"/>
      <c r="D1618" s="94">
        <f t="shared" si="27"/>
        <v>1</v>
      </c>
      <c r="E1618" s="94"/>
      <c r="F1618" s="95" t="s">
        <v>29</v>
      </c>
      <c r="G1618" s="95"/>
      <c r="H1618" s="96">
        <v>42702</v>
      </c>
      <c r="I1618" s="96"/>
      <c r="J1618" s="96">
        <v>42702</v>
      </c>
      <c r="K1618" s="96"/>
      <c r="L1618" s="82" t="s">
        <v>648</v>
      </c>
      <c r="M1618" s="82"/>
      <c r="N1618" s="97">
        <v>688</v>
      </c>
      <c r="O1618" s="97"/>
    </row>
    <row r="1619" spans="1:15" ht="45" customHeight="1" x14ac:dyDescent="0.25">
      <c r="A1619" s="9" t="s">
        <v>544</v>
      </c>
      <c r="B1619" s="93" t="s">
        <v>557</v>
      </c>
      <c r="C1619" s="93"/>
      <c r="D1619" s="94">
        <f t="shared" si="27"/>
        <v>1</v>
      </c>
      <c r="E1619" s="94"/>
      <c r="F1619" s="95" t="s">
        <v>29</v>
      </c>
      <c r="G1619" s="95"/>
      <c r="H1619" s="96">
        <v>42599</v>
      </c>
      <c r="I1619" s="96"/>
      <c r="J1619" s="96">
        <v>42599</v>
      </c>
      <c r="K1619" s="96"/>
      <c r="L1619" s="82" t="s">
        <v>648</v>
      </c>
      <c r="M1619" s="82"/>
      <c r="N1619" s="97">
        <v>359</v>
      </c>
      <c r="O1619" s="97"/>
    </row>
    <row r="1620" spans="1:15" ht="45" customHeight="1" x14ac:dyDescent="0.25">
      <c r="A1620" s="9" t="s">
        <v>544</v>
      </c>
      <c r="B1620" s="93" t="s">
        <v>1275</v>
      </c>
      <c r="C1620" s="93"/>
      <c r="D1620" s="94">
        <f t="shared" si="27"/>
        <v>1</v>
      </c>
      <c r="E1620" s="94"/>
      <c r="F1620" s="95" t="s">
        <v>29</v>
      </c>
      <c r="G1620" s="95"/>
      <c r="H1620" s="96">
        <v>42606</v>
      </c>
      <c r="I1620" s="96"/>
      <c r="J1620" s="96">
        <v>42606</v>
      </c>
      <c r="K1620" s="96"/>
      <c r="L1620" s="82" t="s">
        <v>648</v>
      </c>
      <c r="M1620" s="82"/>
      <c r="N1620" s="97">
        <v>688</v>
      </c>
      <c r="O1620" s="97"/>
    </row>
    <row r="1621" spans="1:15" ht="45" customHeight="1" x14ac:dyDescent="0.25">
      <c r="A1621" s="9" t="s">
        <v>544</v>
      </c>
      <c r="B1621" s="93" t="s">
        <v>1275</v>
      </c>
      <c r="C1621" s="93"/>
      <c r="D1621" s="94">
        <f t="shared" si="27"/>
        <v>1</v>
      </c>
      <c r="E1621" s="94"/>
      <c r="F1621" s="95" t="s">
        <v>29</v>
      </c>
      <c r="G1621" s="95"/>
      <c r="H1621" s="96">
        <v>42600</v>
      </c>
      <c r="I1621" s="96"/>
      <c r="J1621" s="96">
        <v>42600</v>
      </c>
      <c r="K1621" s="96"/>
      <c r="L1621" s="82" t="s">
        <v>648</v>
      </c>
      <c r="M1621" s="82"/>
      <c r="N1621" s="97">
        <v>688.02</v>
      </c>
      <c r="O1621" s="97"/>
    </row>
    <row r="1622" spans="1:15" ht="45" customHeight="1" x14ac:dyDescent="0.25">
      <c r="A1622" s="9" t="s">
        <v>544</v>
      </c>
      <c r="B1622" s="93" t="s">
        <v>549</v>
      </c>
      <c r="C1622" s="93"/>
      <c r="D1622" s="94">
        <f t="shared" si="27"/>
        <v>1</v>
      </c>
      <c r="E1622" s="94"/>
      <c r="F1622" s="95" t="s">
        <v>29</v>
      </c>
      <c r="G1622" s="95"/>
      <c r="H1622" s="96">
        <v>42622</v>
      </c>
      <c r="I1622" s="96"/>
      <c r="J1622" s="96">
        <v>42622</v>
      </c>
      <c r="K1622" s="96"/>
      <c r="L1622" s="82" t="s">
        <v>648</v>
      </c>
      <c r="M1622" s="82"/>
      <c r="N1622" s="97">
        <v>658.1</v>
      </c>
      <c r="O1622" s="97"/>
    </row>
    <row r="1623" spans="1:15" ht="45" customHeight="1" x14ac:dyDescent="0.25">
      <c r="A1623" s="9" t="s">
        <v>544</v>
      </c>
      <c r="B1623" s="93" t="s">
        <v>549</v>
      </c>
      <c r="C1623" s="93"/>
      <c r="D1623" s="94">
        <f t="shared" si="27"/>
        <v>1</v>
      </c>
      <c r="E1623" s="94"/>
      <c r="F1623" s="95" t="s">
        <v>29</v>
      </c>
      <c r="G1623" s="95"/>
      <c r="H1623" s="96">
        <v>42653</v>
      </c>
      <c r="I1623" s="96"/>
      <c r="J1623" s="96">
        <v>42653</v>
      </c>
      <c r="K1623" s="96"/>
      <c r="L1623" s="82" t="s">
        <v>648</v>
      </c>
      <c r="M1623" s="82"/>
      <c r="N1623" s="97">
        <v>688</v>
      </c>
      <c r="O1623" s="97"/>
    </row>
    <row r="1624" spans="1:15" ht="45" customHeight="1" x14ac:dyDescent="0.25">
      <c r="A1624" s="9" t="s">
        <v>544</v>
      </c>
      <c r="B1624" s="93" t="s">
        <v>549</v>
      </c>
      <c r="C1624" s="93"/>
      <c r="D1624" s="94">
        <f t="shared" si="27"/>
        <v>1</v>
      </c>
      <c r="E1624" s="94"/>
      <c r="F1624" s="95" t="s">
        <v>29</v>
      </c>
      <c r="G1624" s="95"/>
      <c r="H1624" s="96">
        <v>42657</v>
      </c>
      <c r="I1624" s="96"/>
      <c r="J1624" s="96">
        <v>42657</v>
      </c>
      <c r="K1624" s="96"/>
      <c r="L1624" s="82" t="s">
        <v>648</v>
      </c>
      <c r="M1624" s="82"/>
      <c r="N1624" s="97">
        <v>678</v>
      </c>
      <c r="O1624" s="97"/>
    </row>
    <row r="1625" spans="1:15" ht="45" customHeight="1" x14ac:dyDescent="0.25">
      <c r="A1625" s="9" t="s">
        <v>544</v>
      </c>
      <c r="B1625" s="93" t="s">
        <v>1276</v>
      </c>
      <c r="C1625" s="93"/>
      <c r="D1625" s="94">
        <f t="shared" si="27"/>
        <v>1</v>
      </c>
      <c r="E1625" s="94"/>
      <c r="F1625" s="95" t="s">
        <v>29</v>
      </c>
      <c r="G1625" s="95"/>
      <c r="H1625" s="96">
        <v>42660</v>
      </c>
      <c r="I1625" s="96"/>
      <c r="J1625" s="96">
        <v>42660</v>
      </c>
      <c r="K1625" s="96"/>
      <c r="L1625" s="82" t="s">
        <v>648</v>
      </c>
      <c r="M1625" s="82"/>
      <c r="N1625" s="97">
        <v>688</v>
      </c>
      <c r="O1625" s="97"/>
    </row>
    <row r="1626" spans="1:15" ht="45" customHeight="1" x14ac:dyDescent="0.25">
      <c r="A1626" s="9" t="s">
        <v>544</v>
      </c>
      <c r="B1626" s="93" t="s">
        <v>1274</v>
      </c>
      <c r="C1626" s="93"/>
      <c r="D1626" s="94">
        <f t="shared" si="27"/>
        <v>1</v>
      </c>
      <c r="E1626" s="94"/>
      <c r="F1626" s="95" t="s">
        <v>29</v>
      </c>
      <c r="G1626" s="95"/>
      <c r="H1626" s="96">
        <v>42662</v>
      </c>
      <c r="I1626" s="96"/>
      <c r="J1626" s="96">
        <v>42662</v>
      </c>
      <c r="K1626" s="96"/>
      <c r="L1626" s="82" t="s">
        <v>648</v>
      </c>
      <c r="M1626" s="82"/>
      <c r="N1626" s="97">
        <v>606</v>
      </c>
      <c r="O1626" s="97"/>
    </row>
    <row r="1627" spans="1:15" ht="45" customHeight="1" x14ac:dyDescent="0.25">
      <c r="A1627" s="9" t="s">
        <v>544</v>
      </c>
      <c r="B1627" s="93" t="s">
        <v>1274</v>
      </c>
      <c r="C1627" s="93"/>
      <c r="D1627" s="94">
        <f t="shared" si="27"/>
        <v>1</v>
      </c>
      <c r="E1627" s="94"/>
      <c r="F1627" s="95" t="s">
        <v>29</v>
      </c>
      <c r="G1627" s="95"/>
      <c r="H1627" s="96">
        <v>42688</v>
      </c>
      <c r="I1627" s="96"/>
      <c r="J1627" s="96">
        <v>42688</v>
      </c>
      <c r="K1627" s="96"/>
      <c r="L1627" s="82" t="s">
        <v>648</v>
      </c>
      <c r="M1627" s="82"/>
      <c r="N1627" s="97">
        <v>688</v>
      </c>
      <c r="O1627" s="97"/>
    </row>
    <row r="1628" spans="1:15" ht="45" customHeight="1" x14ac:dyDescent="0.25">
      <c r="A1628" s="9" t="s">
        <v>544</v>
      </c>
      <c r="B1628" s="93" t="s">
        <v>1277</v>
      </c>
      <c r="C1628" s="93"/>
      <c r="D1628" s="94">
        <f t="shared" si="27"/>
        <v>1</v>
      </c>
      <c r="E1628" s="94"/>
      <c r="F1628" s="95" t="s">
        <v>29</v>
      </c>
      <c r="G1628" s="95"/>
      <c r="H1628" s="96">
        <v>42634</v>
      </c>
      <c r="I1628" s="96"/>
      <c r="J1628" s="96">
        <v>42634</v>
      </c>
      <c r="K1628" s="96"/>
      <c r="L1628" s="82" t="s">
        <v>648</v>
      </c>
      <c r="M1628" s="82"/>
      <c r="N1628" s="97">
        <v>688</v>
      </c>
      <c r="O1628" s="97"/>
    </row>
    <row r="1629" spans="1:15" ht="45" customHeight="1" x14ac:dyDescent="0.25">
      <c r="A1629" s="9" t="s">
        <v>544</v>
      </c>
      <c r="B1629" s="93" t="s">
        <v>1277</v>
      </c>
      <c r="C1629" s="93"/>
      <c r="D1629" s="94">
        <f t="shared" si="27"/>
        <v>1</v>
      </c>
      <c r="E1629" s="94"/>
      <c r="F1629" s="95" t="s">
        <v>29</v>
      </c>
      <c r="G1629" s="95"/>
      <c r="H1629" s="96">
        <v>42641</v>
      </c>
      <c r="I1629" s="96"/>
      <c r="J1629" s="96">
        <v>42641</v>
      </c>
      <c r="K1629" s="96"/>
      <c r="L1629" s="82" t="s">
        <v>648</v>
      </c>
      <c r="M1629" s="82"/>
      <c r="N1629" s="97">
        <v>688</v>
      </c>
      <c r="O1629" s="97"/>
    </row>
    <row r="1630" spans="1:15" ht="45" customHeight="1" x14ac:dyDescent="0.25">
      <c r="A1630" s="9" t="s">
        <v>544</v>
      </c>
      <c r="B1630" s="93" t="s">
        <v>1277</v>
      </c>
      <c r="C1630" s="93"/>
      <c r="D1630" s="94">
        <f t="shared" si="27"/>
        <v>1</v>
      </c>
      <c r="E1630" s="94"/>
      <c r="F1630" s="95" t="s">
        <v>29</v>
      </c>
      <c r="G1630" s="95"/>
      <c r="H1630" s="96">
        <v>42677</v>
      </c>
      <c r="I1630" s="96"/>
      <c r="J1630" s="96">
        <v>42677</v>
      </c>
      <c r="K1630" s="96"/>
      <c r="L1630" s="82" t="s">
        <v>648</v>
      </c>
      <c r="M1630" s="82"/>
      <c r="N1630" s="97">
        <v>688</v>
      </c>
      <c r="O1630" s="97"/>
    </row>
    <row r="1631" spans="1:15" ht="45" customHeight="1" x14ac:dyDescent="0.25">
      <c r="A1631" s="9" t="s">
        <v>544</v>
      </c>
      <c r="B1631" s="93" t="s">
        <v>1277</v>
      </c>
      <c r="C1631" s="93"/>
      <c r="D1631" s="94">
        <f t="shared" si="27"/>
        <v>1</v>
      </c>
      <c r="E1631" s="94"/>
      <c r="F1631" s="95" t="s">
        <v>29</v>
      </c>
      <c r="G1631" s="95"/>
      <c r="H1631" s="96">
        <v>42667</v>
      </c>
      <c r="I1631" s="96"/>
      <c r="J1631" s="96">
        <v>42667</v>
      </c>
      <c r="K1631" s="96"/>
      <c r="L1631" s="82" t="s">
        <v>648</v>
      </c>
      <c r="M1631" s="82"/>
      <c r="N1631" s="97">
        <v>688</v>
      </c>
      <c r="O1631" s="97"/>
    </row>
    <row r="1632" spans="1:15" ht="45" customHeight="1" x14ac:dyDescent="0.25">
      <c r="A1632" s="9" t="s">
        <v>544</v>
      </c>
      <c r="B1632" s="93" t="s">
        <v>1277</v>
      </c>
      <c r="C1632" s="93"/>
      <c r="D1632" s="94">
        <f t="shared" si="27"/>
        <v>1</v>
      </c>
      <c r="E1632" s="94"/>
      <c r="F1632" s="95" t="s">
        <v>29</v>
      </c>
      <c r="G1632" s="95"/>
      <c r="H1632" s="96">
        <v>42648</v>
      </c>
      <c r="I1632" s="96"/>
      <c r="J1632" s="96">
        <v>42648</v>
      </c>
      <c r="K1632" s="96"/>
      <c r="L1632" s="82" t="s">
        <v>648</v>
      </c>
      <c r="M1632" s="82"/>
      <c r="N1632" s="97">
        <v>688</v>
      </c>
      <c r="O1632" s="97"/>
    </row>
    <row r="1633" spans="1:15" ht="45" customHeight="1" x14ac:dyDescent="0.25">
      <c r="A1633" s="9" t="s">
        <v>544</v>
      </c>
      <c r="B1633" s="93" t="s">
        <v>1277</v>
      </c>
      <c r="C1633" s="93"/>
      <c r="D1633" s="94">
        <f t="shared" si="27"/>
        <v>1</v>
      </c>
      <c r="E1633" s="94"/>
      <c r="F1633" s="95" t="s">
        <v>29</v>
      </c>
      <c r="G1633" s="95"/>
      <c r="H1633" s="96">
        <v>42646</v>
      </c>
      <c r="I1633" s="96"/>
      <c r="J1633" s="96">
        <v>42646</v>
      </c>
      <c r="K1633" s="96"/>
      <c r="L1633" s="82" t="s">
        <v>648</v>
      </c>
      <c r="M1633" s="82"/>
      <c r="N1633" s="97">
        <v>688</v>
      </c>
      <c r="O1633" s="97"/>
    </row>
    <row r="1634" spans="1:15" ht="45" customHeight="1" x14ac:dyDescent="0.25">
      <c r="A1634" s="9" t="s">
        <v>544</v>
      </c>
      <c r="B1634" s="93" t="s">
        <v>1277</v>
      </c>
      <c r="C1634" s="93"/>
      <c r="D1634" s="94">
        <f t="shared" si="27"/>
        <v>1</v>
      </c>
      <c r="E1634" s="94"/>
      <c r="F1634" s="95" t="s">
        <v>29</v>
      </c>
      <c r="G1634" s="95"/>
      <c r="H1634" s="96">
        <v>42683</v>
      </c>
      <c r="I1634" s="96"/>
      <c r="J1634" s="96">
        <v>42683</v>
      </c>
      <c r="K1634" s="96"/>
      <c r="L1634" s="82" t="s">
        <v>648</v>
      </c>
      <c r="M1634" s="82"/>
      <c r="N1634" s="97">
        <v>606</v>
      </c>
      <c r="O1634" s="97"/>
    </row>
    <row r="1635" spans="1:15" ht="45" customHeight="1" x14ac:dyDescent="0.25">
      <c r="A1635" s="9" t="s">
        <v>544</v>
      </c>
      <c r="B1635" s="93" t="s">
        <v>1277</v>
      </c>
      <c r="C1635" s="93"/>
      <c r="D1635" s="94">
        <f t="shared" si="27"/>
        <v>1</v>
      </c>
      <c r="E1635" s="94"/>
      <c r="F1635" s="95" t="s">
        <v>29</v>
      </c>
      <c r="G1635" s="95"/>
      <c r="H1635" s="96">
        <v>42684</v>
      </c>
      <c r="I1635" s="96"/>
      <c r="J1635" s="96">
        <v>42684</v>
      </c>
      <c r="K1635" s="96"/>
      <c r="L1635" s="82" t="s">
        <v>648</v>
      </c>
      <c r="M1635" s="82"/>
      <c r="N1635" s="97">
        <v>688</v>
      </c>
      <c r="O1635" s="97"/>
    </row>
    <row r="1636" spans="1:15" ht="45" customHeight="1" x14ac:dyDescent="0.25">
      <c r="A1636" s="9" t="s">
        <v>544</v>
      </c>
      <c r="B1636" s="93" t="s">
        <v>1273</v>
      </c>
      <c r="C1636" s="93"/>
      <c r="D1636" s="94">
        <f t="shared" si="27"/>
        <v>1</v>
      </c>
      <c r="E1636" s="94"/>
      <c r="F1636" s="95" t="s">
        <v>29</v>
      </c>
      <c r="G1636" s="95"/>
      <c r="H1636" s="96">
        <v>42605</v>
      </c>
      <c r="I1636" s="96"/>
      <c r="J1636" s="96">
        <v>42605</v>
      </c>
      <c r="K1636" s="96"/>
      <c r="L1636" s="82" t="s">
        <v>648</v>
      </c>
      <c r="M1636" s="82"/>
      <c r="N1636" s="97">
        <v>186.01</v>
      </c>
      <c r="O1636" s="97"/>
    </row>
    <row r="1637" spans="1:15" ht="45" customHeight="1" x14ac:dyDescent="0.25">
      <c r="A1637" s="9" t="s">
        <v>544</v>
      </c>
      <c r="B1637" s="93" t="s">
        <v>1273</v>
      </c>
      <c r="C1637" s="93"/>
      <c r="D1637" s="94">
        <f t="shared" si="27"/>
        <v>1</v>
      </c>
      <c r="E1637" s="94"/>
      <c r="F1637" s="95" t="s">
        <v>29</v>
      </c>
      <c r="G1637" s="95"/>
      <c r="H1637" s="96">
        <v>42668</v>
      </c>
      <c r="I1637" s="96"/>
      <c r="J1637" s="96">
        <v>42668</v>
      </c>
      <c r="K1637" s="96"/>
      <c r="L1637" s="82" t="s">
        <v>648</v>
      </c>
      <c r="M1637" s="82"/>
      <c r="N1637" s="97">
        <v>158</v>
      </c>
      <c r="O1637" s="97"/>
    </row>
    <row r="1638" spans="1:15" ht="45" customHeight="1" x14ac:dyDescent="0.25">
      <c r="A1638" s="9" t="s">
        <v>544</v>
      </c>
      <c r="B1638" s="93" t="s">
        <v>1275</v>
      </c>
      <c r="C1638" s="93"/>
      <c r="D1638" s="94">
        <f t="shared" si="27"/>
        <v>1</v>
      </c>
      <c r="E1638" s="94"/>
      <c r="F1638" s="95" t="s">
        <v>29</v>
      </c>
      <c r="G1638" s="95"/>
      <c r="H1638" s="96">
        <v>42600</v>
      </c>
      <c r="I1638" s="96"/>
      <c r="J1638" s="96">
        <v>42600</v>
      </c>
      <c r="K1638" s="96"/>
      <c r="L1638" s="82" t="s">
        <v>648</v>
      </c>
      <c r="M1638" s="82"/>
      <c r="N1638" s="97">
        <v>103</v>
      </c>
      <c r="O1638" s="97"/>
    </row>
    <row r="1639" spans="1:15" ht="45" customHeight="1" x14ac:dyDescent="0.25">
      <c r="A1639" s="9" t="s">
        <v>544</v>
      </c>
      <c r="B1639" s="93" t="s">
        <v>1274</v>
      </c>
      <c r="C1639" s="93"/>
      <c r="D1639" s="94">
        <f t="shared" si="27"/>
        <v>1</v>
      </c>
      <c r="E1639" s="94"/>
      <c r="F1639" s="95" t="s">
        <v>29</v>
      </c>
      <c r="G1639" s="95"/>
      <c r="H1639" s="96">
        <v>42660</v>
      </c>
      <c r="I1639" s="96"/>
      <c r="J1639" s="96">
        <v>42660</v>
      </c>
      <c r="K1639" s="96"/>
      <c r="L1639" s="82" t="s">
        <v>648</v>
      </c>
      <c r="M1639" s="82"/>
      <c r="N1639" s="97">
        <v>106</v>
      </c>
      <c r="O1639" s="97"/>
    </row>
    <row r="1640" spans="1:15" ht="45" customHeight="1" x14ac:dyDescent="0.25">
      <c r="A1640" s="9" t="s">
        <v>544</v>
      </c>
      <c r="B1640" s="93" t="s">
        <v>1274</v>
      </c>
      <c r="C1640" s="93"/>
      <c r="D1640" s="94">
        <f t="shared" si="27"/>
        <v>1</v>
      </c>
      <c r="E1640" s="94"/>
      <c r="F1640" s="95" t="s">
        <v>29</v>
      </c>
      <c r="G1640" s="95"/>
      <c r="H1640" s="96">
        <v>42688</v>
      </c>
      <c r="I1640" s="96"/>
      <c r="J1640" s="96">
        <v>42688</v>
      </c>
      <c r="K1640" s="96"/>
      <c r="L1640" s="82" t="s">
        <v>648</v>
      </c>
      <c r="M1640" s="82"/>
      <c r="N1640" s="97">
        <v>97</v>
      </c>
      <c r="O1640" s="97"/>
    </row>
    <row r="1641" spans="1:15" ht="45" customHeight="1" x14ac:dyDescent="0.25">
      <c r="A1641" s="9" t="s">
        <v>544</v>
      </c>
      <c r="B1641" s="93" t="s">
        <v>1277</v>
      </c>
      <c r="C1641" s="93"/>
      <c r="D1641" s="94">
        <f t="shared" si="27"/>
        <v>1</v>
      </c>
      <c r="E1641" s="94"/>
      <c r="F1641" s="95" t="s">
        <v>29</v>
      </c>
      <c r="G1641" s="95"/>
      <c r="H1641" s="96">
        <v>42684</v>
      </c>
      <c r="I1641" s="96"/>
      <c r="J1641" s="96">
        <v>42684</v>
      </c>
      <c r="K1641" s="96"/>
      <c r="L1641" s="82" t="s">
        <v>648</v>
      </c>
      <c r="M1641" s="82"/>
      <c r="N1641" s="97">
        <v>173</v>
      </c>
      <c r="O1641" s="97"/>
    </row>
    <row r="1642" spans="1:15" ht="45" customHeight="1" x14ac:dyDescent="0.25">
      <c r="A1642" s="9" t="s">
        <v>544</v>
      </c>
      <c r="B1642" s="93" t="s">
        <v>14</v>
      </c>
      <c r="C1642" s="93"/>
      <c r="D1642" s="94">
        <f t="shared" si="27"/>
        <v>1</v>
      </c>
      <c r="E1642" s="94"/>
      <c r="F1642" s="95" t="s">
        <v>15</v>
      </c>
      <c r="G1642" s="95"/>
      <c r="H1642" s="96">
        <v>42684</v>
      </c>
      <c r="I1642" s="96"/>
      <c r="J1642" s="96">
        <v>42684</v>
      </c>
      <c r="K1642" s="96"/>
      <c r="L1642" s="82" t="s">
        <v>648</v>
      </c>
      <c r="M1642" s="82"/>
      <c r="N1642" s="97">
        <v>6680</v>
      </c>
      <c r="O1642" s="97"/>
    </row>
    <row r="1643" spans="1:15" ht="45" customHeight="1" x14ac:dyDescent="0.25">
      <c r="A1643" s="9" t="s">
        <v>544</v>
      </c>
      <c r="B1643" s="93" t="s">
        <v>108</v>
      </c>
      <c r="C1643" s="93"/>
      <c r="D1643" s="94">
        <f t="shared" si="27"/>
        <v>1</v>
      </c>
      <c r="E1643" s="94"/>
      <c r="F1643" s="95" t="s">
        <v>29</v>
      </c>
      <c r="G1643" s="95"/>
      <c r="H1643" s="96">
        <v>42704</v>
      </c>
      <c r="I1643" s="96"/>
      <c r="J1643" s="96">
        <v>42704</v>
      </c>
      <c r="K1643" s="96"/>
      <c r="L1643" s="82" t="s">
        <v>648</v>
      </c>
      <c r="M1643" s="82"/>
      <c r="N1643" s="97">
        <v>503.08</v>
      </c>
      <c r="O1643" s="97"/>
    </row>
    <row r="1644" spans="1:15" ht="45" customHeight="1" x14ac:dyDescent="0.25">
      <c r="A1644" s="9" t="s">
        <v>544</v>
      </c>
      <c r="B1644" s="93" t="s">
        <v>1278</v>
      </c>
      <c r="C1644" s="93"/>
      <c r="D1644" s="94">
        <f t="shared" si="27"/>
        <v>1</v>
      </c>
      <c r="E1644" s="94"/>
      <c r="F1644" s="95" t="s">
        <v>29</v>
      </c>
      <c r="G1644" s="95"/>
      <c r="H1644" s="96">
        <v>42711</v>
      </c>
      <c r="I1644" s="96"/>
      <c r="J1644" s="96">
        <v>42711</v>
      </c>
      <c r="K1644" s="96"/>
      <c r="L1644" s="82" t="s">
        <v>648</v>
      </c>
      <c r="M1644" s="82"/>
      <c r="N1644" s="97">
        <v>688</v>
      </c>
      <c r="O1644" s="97"/>
    </row>
    <row r="1645" spans="1:15" ht="45" customHeight="1" x14ac:dyDescent="0.25">
      <c r="A1645" s="9" t="s">
        <v>544</v>
      </c>
      <c r="B1645" s="93" t="s">
        <v>1279</v>
      </c>
      <c r="C1645" s="93"/>
      <c r="D1645" s="94">
        <f t="shared" si="27"/>
        <v>1</v>
      </c>
      <c r="E1645" s="94"/>
      <c r="F1645" s="95" t="s">
        <v>29</v>
      </c>
      <c r="G1645" s="95"/>
      <c r="H1645" s="96">
        <v>42709</v>
      </c>
      <c r="I1645" s="96"/>
      <c r="J1645" s="96">
        <v>42709</v>
      </c>
      <c r="K1645" s="96"/>
      <c r="L1645" s="82" t="s">
        <v>648</v>
      </c>
      <c r="M1645" s="82"/>
      <c r="N1645" s="97">
        <v>688</v>
      </c>
      <c r="O1645" s="97"/>
    </row>
    <row r="1646" spans="1:15" ht="45" customHeight="1" x14ac:dyDescent="0.25">
      <c r="A1646" s="9" t="s">
        <v>544</v>
      </c>
      <c r="B1646" s="93" t="s">
        <v>1280</v>
      </c>
      <c r="C1646" s="93"/>
      <c r="D1646" s="94">
        <f t="shared" si="27"/>
        <v>1</v>
      </c>
      <c r="E1646" s="94"/>
      <c r="F1646" s="95" t="s">
        <v>29</v>
      </c>
      <c r="G1646" s="95"/>
      <c r="H1646" s="96">
        <v>42710</v>
      </c>
      <c r="I1646" s="96"/>
      <c r="J1646" s="96">
        <v>42711</v>
      </c>
      <c r="K1646" s="96"/>
      <c r="L1646" s="82" t="s">
        <v>648</v>
      </c>
      <c r="M1646" s="82"/>
      <c r="N1646" s="97">
        <v>588</v>
      </c>
      <c r="O1646" s="97"/>
    </row>
    <row r="1647" spans="1:15" ht="45" customHeight="1" x14ac:dyDescent="0.25">
      <c r="A1647" s="9" t="s">
        <v>544</v>
      </c>
      <c r="B1647" s="93" t="s">
        <v>14</v>
      </c>
      <c r="C1647" s="93"/>
      <c r="D1647" s="94">
        <f t="shared" si="27"/>
        <v>1</v>
      </c>
      <c r="E1647" s="94"/>
      <c r="F1647" s="95" t="s">
        <v>15</v>
      </c>
      <c r="G1647" s="95"/>
      <c r="H1647" s="96">
        <v>42710</v>
      </c>
      <c r="I1647" s="96"/>
      <c r="J1647" s="96">
        <v>42710</v>
      </c>
      <c r="K1647" s="96"/>
      <c r="L1647" s="82" t="s">
        <v>648</v>
      </c>
      <c r="M1647" s="82"/>
      <c r="N1647" s="97">
        <v>468</v>
      </c>
      <c r="O1647" s="97"/>
    </row>
    <row r="1648" spans="1:15" ht="45" customHeight="1" x14ac:dyDescent="0.25">
      <c r="A1648" s="9" t="s">
        <v>564</v>
      </c>
      <c r="B1648" s="93" t="s">
        <v>1281</v>
      </c>
      <c r="C1648" s="93"/>
      <c r="D1648" s="94">
        <f t="shared" si="27"/>
        <v>1</v>
      </c>
      <c r="E1648" s="94"/>
      <c r="F1648" s="95" t="s">
        <v>62</v>
      </c>
      <c r="G1648" s="95"/>
      <c r="H1648" s="96">
        <v>42416</v>
      </c>
      <c r="I1648" s="96"/>
      <c r="J1648" s="96">
        <v>42418</v>
      </c>
      <c r="K1648" s="96"/>
      <c r="L1648" s="82" t="s">
        <v>648</v>
      </c>
      <c r="M1648" s="82"/>
      <c r="N1648" s="97">
        <v>528</v>
      </c>
      <c r="O1648" s="97"/>
    </row>
    <row r="1649" spans="1:15" ht="45" customHeight="1" x14ac:dyDescent="0.25">
      <c r="A1649" s="9" t="s">
        <v>564</v>
      </c>
      <c r="B1649" s="93" t="s">
        <v>1282</v>
      </c>
      <c r="C1649" s="93"/>
      <c r="D1649" s="94">
        <f t="shared" si="27"/>
        <v>1</v>
      </c>
      <c r="E1649" s="94"/>
      <c r="F1649" s="95" t="s">
        <v>62</v>
      </c>
      <c r="G1649" s="95"/>
      <c r="H1649" s="96">
        <v>42416</v>
      </c>
      <c r="I1649" s="96"/>
      <c r="J1649" s="96">
        <v>42418</v>
      </c>
      <c r="K1649" s="96"/>
      <c r="L1649" s="82" t="s">
        <v>648</v>
      </c>
      <c r="M1649" s="82"/>
      <c r="N1649" s="97">
        <v>399</v>
      </c>
      <c r="O1649" s="97"/>
    </row>
    <row r="1650" spans="1:15" ht="45" customHeight="1" x14ac:dyDescent="0.25">
      <c r="A1650" s="9" t="s">
        <v>564</v>
      </c>
      <c r="B1650" s="93" t="s">
        <v>1282</v>
      </c>
      <c r="C1650" s="93"/>
      <c r="D1650" s="94">
        <f t="shared" si="27"/>
        <v>1</v>
      </c>
      <c r="E1650" s="94"/>
      <c r="F1650" s="95" t="s">
        <v>62</v>
      </c>
      <c r="G1650" s="95"/>
      <c r="H1650" s="96">
        <v>42416</v>
      </c>
      <c r="I1650" s="96"/>
      <c r="J1650" s="96">
        <v>42418</v>
      </c>
      <c r="K1650" s="96"/>
      <c r="L1650" s="82" t="s">
        <v>648</v>
      </c>
      <c r="M1650" s="82"/>
      <c r="N1650" s="97">
        <v>627.07000000000005</v>
      </c>
      <c r="O1650" s="97"/>
    </row>
    <row r="1651" spans="1:15" ht="45" customHeight="1" x14ac:dyDescent="0.25">
      <c r="A1651" s="9" t="s">
        <v>564</v>
      </c>
      <c r="B1651" s="93" t="s">
        <v>14</v>
      </c>
      <c r="C1651" s="93"/>
      <c r="D1651" s="94">
        <f t="shared" si="27"/>
        <v>1</v>
      </c>
      <c r="E1651" s="94"/>
      <c r="F1651" s="95" t="s">
        <v>15</v>
      </c>
      <c r="G1651" s="95"/>
      <c r="H1651" s="96">
        <v>42416</v>
      </c>
      <c r="I1651" s="96"/>
      <c r="J1651" s="96">
        <v>42418</v>
      </c>
      <c r="K1651" s="96"/>
      <c r="L1651" s="82" t="s">
        <v>648</v>
      </c>
      <c r="M1651" s="82"/>
      <c r="N1651" s="97">
        <v>3190</v>
      </c>
      <c r="O1651" s="97"/>
    </row>
    <row r="1652" spans="1:15" ht="45" customHeight="1" x14ac:dyDescent="0.25">
      <c r="A1652" s="9" t="s">
        <v>564</v>
      </c>
      <c r="B1652" s="93" t="s">
        <v>1283</v>
      </c>
      <c r="C1652" s="93"/>
      <c r="D1652" s="94">
        <f t="shared" si="27"/>
        <v>1</v>
      </c>
      <c r="E1652" s="94"/>
      <c r="F1652" s="95" t="s">
        <v>29</v>
      </c>
      <c r="G1652" s="95"/>
      <c r="H1652" s="96">
        <v>42437</v>
      </c>
      <c r="I1652" s="96"/>
      <c r="J1652" s="96">
        <v>42437</v>
      </c>
      <c r="K1652" s="96"/>
      <c r="L1652" s="82" t="s">
        <v>648</v>
      </c>
      <c r="M1652" s="82"/>
      <c r="N1652" s="97">
        <v>256</v>
      </c>
      <c r="O1652" s="97"/>
    </row>
    <row r="1653" spans="1:15" ht="45" customHeight="1" x14ac:dyDescent="0.25">
      <c r="A1653" s="9" t="s">
        <v>564</v>
      </c>
      <c r="B1653" s="93" t="s">
        <v>1283</v>
      </c>
      <c r="C1653" s="93"/>
      <c r="D1653" s="94">
        <f t="shared" si="27"/>
        <v>1</v>
      </c>
      <c r="E1653" s="94"/>
      <c r="F1653" s="95" t="s">
        <v>29</v>
      </c>
      <c r="G1653" s="95"/>
      <c r="H1653" s="96">
        <v>42437</v>
      </c>
      <c r="I1653" s="96"/>
      <c r="J1653" s="96">
        <v>42437</v>
      </c>
      <c r="K1653" s="96"/>
      <c r="L1653" s="82" t="s">
        <v>648</v>
      </c>
      <c r="M1653" s="82"/>
      <c r="N1653" s="97">
        <v>256</v>
      </c>
      <c r="O1653" s="97"/>
    </row>
    <row r="1654" spans="1:15" ht="45" customHeight="1" x14ac:dyDescent="0.25">
      <c r="A1654" s="9" t="s">
        <v>564</v>
      </c>
      <c r="B1654" s="93" t="s">
        <v>1283</v>
      </c>
      <c r="C1654" s="93"/>
      <c r="D1654" s="94">
        <f t="shared" si="27"/>
        <v>1</v>
      </c>
      <c r="E1654" s="94"/>
      <c r="F1654" s="95" t="s">
        <v>29</v>
      </c>
      <c r="G1654" s="95"/>
      <c r="H1654" s="96">
        <v>42437</v>
      </c>
      <c r="I1654" s="96"/>
      <c r="J1654" s="96">
        <v>42437</v>
      </c>
      <c r="K1654" s="96"/>
      <c r="L1654" s="82" t="s">
        <v>648</v>
      </c>
      <c r="M1654" s="82"/>
      <c r="N1654" s="97">
        <v>260</v>
      </c>
      <c r="O1654" s="97"/>
    </row>
    <row r="1655" spans="1:15" ht="45" customHeight="1" x14ac:dyDescent="0.25">
      <c r="A1655" s="9" t="s">
        <v>564</v>
      </c>
      <c r="B1655" s="93" t="s">
        <v>1283</v>
      </c>
      <c r="C1655" s="93"/>
      <c r="D1655" s="94">
        <f t="shared" si="27"/>
        <v>1</v>
      </c>
      <c r="E1655" s="94"/>
      <c r="F1655" s="95" t="s">
        <v>29</v>
      </c>
      <c r="G1655" s="95"/>
      <c r="H1655" s="96">
        <v>42437</v>
      </c>
      <c r="I1655" s="96"/>
      <c r="J1655" s="96">
        <v>42437</v>
      </c>
      <c r="K1655" s="96"/>
      <c r="L1655" s="82" t="s">
        <v>648</v>
      </c>
      <c r="M1655" s="82"/>
      <c r="N1655" s="97">
        <v>220</v>
      </c>
      <c r="O1655" s="97"/>
    </row>
    <row r="1656" spans="1:15" ht="45" customHeight="1" x14ac:dyDescent="0.25">
      <c r="A1656" s="9" t="s">
        <v>564</v>
      </c>
      <c r="B1656" s="93" t="s">
        <v>14</v>
      </c>
      <c r="C1656" s="93"/>
      <c r="D1656" s="94">
        <f t="shared" si="27"/>
        <v>1</v>
      </c>
      <c r="E1656" s="94"/>
      <c r="F1656" s="95" t="s">
        <v>15</v>
      </c>
      <c r="G1656" s="95"/>
      <c r="H1656" s="96">
        <v>42437</v>
      </c>
      <c r="I1656" s="96"/>
      <c r="J1656" s="96">
        <v>42437</v>
      </c>
      <c r="K1656" s="96"/>
      <c r="L1656" s="82" t="s">
        <v>648</v>
      </c>
      <c r="M1656" s="82"/>
      <c r="N1656" s="97">
        <v>240</v>
      </c>
      <c r="O1656" s="97"/>
    </row>
    <row r="1657" spans="1:15" ht="45" customHeight="1" x14ac:dyDescent="0.25">
      <c r="A1657" s="9" t="s">
        <v>564</v>
      </c>
      <c r="B1657" s="93" t="s">
        <v>1284</v>
      </c>
      <c r="C1657" s="93"/>
      <c r="D1657" s="94">
        <f t="shared" si="27"/>
        <v>1</v>
      </c>
      <c r="E1657" s="94"/>
      <c r="F1657" s="95" t="s">
        <v>29</v>
      </c>
      <c r="G1657" s="95"/>
      <c r="H1657" s="96">
        <v>42592</v>
      </c>
      <c r="I1657" s="96"/>
      <c r="J1657" s="96">
        <v>42594</v>
      </c>
      <c r="K1657" s="96"/>
      <c r="L1657" s="82" t="s">
        <v>648</v>
      </c>
      <c r="M1657" s="82"/>
      <c r="N1657" s="97">
        <v>950</v>
      </c>
      <c r="O1657" s="97"/>
    </row>
    <row r="1658" spans="1:15" ht="45" customHeight="1" x14ac:dyDescent="0.25">
      <c r="A1658" s="9" t="s">
        <v>564</v>
      </c>
      <c r="B1658" s="93" t="s">
        <v>1285</v>
      </c>
      <c r="C1658" s="93"/>
      <c r="D1658" s="94">
        <f t="shared" si="27"/>
        <v>1</v>
      </c>
      <c r="E1658" s="94"/>
      <c r="F1658" s="95" t="s">
        <v>29</v>
      </c>
      <c r="G1658" s="95"/>
      <c r="H1658" s="96">
        <v>42612</v>
      </c>
      <c r="I1658" s="96"/>
      <c r="J1658" s="96">
        <v>42612</v>
      </c>
      <c r="K1658" s="96"/>
      <c r="L1658" s="82" t="s">
        <v>648</v>
      </c>
      <c r="M1658" s="82"/>
      <c r="N1658" s="97">
        <v>122</v>
      </c>
      <c r="O1658" s="97"/>
    </row>
    <row r="1659" spans="1:15" ht="45" customHeight="1" x14ac:dyDescent="0.25">
      <c r="A1659" s="9" t="s">
        <v>564</v>
      </c>
      <c r="B1659" s="93" t="s">
        <v>14</v>
      </c>
      <c r="C1659" s="93"/>
      <c r="D1659" s="94">
        <f t="shared" si="27"/>
        <v>1</v>
      </c>
      <c r="E1659" s="94"/>
      <c r="F1659" s="95" t="s">
        <v>15</v>
      </c>
      <c r="G1659" s="95"/>
      <c r="H1659" s="96">
        <v>42612</v>
      </c>
      <c r="I1659" s="96"/>
      <c r="J1659" s="96">
        <v>42612</v>
      </c>
      <c r="K1659" s="96"/>
      <c r="L1659" s="82" t="s">
        <v>648</v>
      </c>
      <c r="M1659" s="82"/>
      <c r="N1659" s="97">
        <v>615</v>
      </c>
      <c r="O1659" s="97"/>
    </row>
    <row r="1660" spans="1:15" ht="45" customHeight="1" x14ac:dyDescent="0.25">
      <c r="A1660" s="9" t="s">
        <v>564</v>
      </c>
      <c r="B1660" s="93" t="s">
        <v>1286</v>
      </c>
      <c r="C1660" s="93"/>
      <c r="D1660" s="94">
        <f t="shared" si="27"/>
        <v>1</v>
      </c>
      <c r="E1660" s="94"/>
      <c r="F1660" s="95" t="s">
        <v>29</v>
      </c>
      <c r="G1660" s="95"/>
      <c r="H1660" s="96">
        <v>42634</v>
      </c>
      <c r="I1660" s="96"/>
      <c r="J1660" s="96">
        <v>42634</v>
      </c>
      <c r="K1660" s="96"/>
      <c r="L1660" s="82" t="s">
        <v>648</v>
      </c>
      <c r="M1660" s="82"/>
      <c r="N1660" s="97">
        <v>240</v>
      </c>
      <c r="O1660" s="97"/>
    </row>
    <row r="1661" spans="1:15" ht="45" customHeight="1" x14ac:dyDescent="0.25">
      <c r="A1661" s="9" t="s">
        <v>564</v>
      </c>
      <c r="B1661" s="93" t="s">
        <v>1286</v>
      </c>
      <c r="C1661" s="93"/>
      <c r="D1661" s="94">
        <f t="shared" si="27"/>
        <v>1</v>
      </c>
      <c r="E1661" s="94"/>
      <c r="F1661" s="95" t="s">
        <v>29</v>
      </c>
      <c r="G1661" s="95"/>
      <c r="H1661" s="96">
        <v>42634</v>
      </c>
      <c r="I1661" s="96"/>
      <c r="J1661" s="96">
        <v>42634</v>
      </c>
      <c r="K1661" s="96"/>
      <c r="L1661" s="82" t="s">
        <v>648</v>
      </c>
      <c r="M1661" s="82"/>
      <c r="N1661" s="97">
        <v>915</v>
      </c>
      <c r="O1661" s="97"/>
    </row>
    <row r="1662" spans="1:15" ht="45" customHeight="1" x14ac:dyDescent="0.25">
      <c r="A1662" s="9" t="s">
        <v>564</v>
      </c>
      <c r="B1662" s="93" t="s">
        <v>1287</v>
      </c>
      <c r="C1662" s="93"/>
      <c r="D1662" s="94">
        <f t="shared" si="27"/>
        <v>1</v>
      </c>
      <c r="E1662" s="94"/>
      <c r="F1662" s="95" t="s">
        <v>29</v>
      </c>
      <c r="G1662" s="95"/>
      <c r="H1662" s="96">
        <v>42681</v>
      </c>
      <c r="I1662" s="96"/>
      <c r="J1662" s="96">
        <v>42681</v>
      </c>
      <c r="K1662" s="96"/>
      <c r="L1662" s="82" t="s">
        <v>648</v>
      </c>
      <c r="M1662" s="82"/>
      <c r="N1662" s="97">
        <v>334</v>
      </c>
      <c r="O1662" s="97"/>
    </row>
    <row r="1663" spans="1:15" ht="45" customHeight="1" x14ac:dyDescent="0.25">
      <c r="A1663" s="9" t="s">
        <v>564</v>
      </c>
      <c r="B1663" s="93" t="s">
        <v>1287</v>
      </c>
      <c r="C1663" s="93"/>
      <c r="D1663" s="94">
        <f t="shared" si="27"/>
        <v>1</v>
      </c>
      <c r="E1663" s="94"/>
      <c r="F1663" s="95" t="s">
        <v>29</v>
      </c>
      <c r="G1663" s="95"/>
      <c r="H1663" s="96">
        <v>42681</v>
      </c>
      <c r="I1663" s="96"/>
      <c r="J1663" s="96">
        <v>42681</v>
      </c>
      <c r="K1663" s="96"/>
      <c r="L1663" s="82" t="s">
        <v>648</v>
      </c>
      <c r="M1663" s="82"/>
      <c r="N1663" s="97">
        <v>186.9</v>
      </c>
      <c r="O1663" s="97"/>
    </row>
    <row r="1664" spans="1:15" ht="45" customHeight="1" x14ac:dyDescent="0.25">
      <c r="A1664" s="9" t="s">
        <v>564</v>
      </c>
      <c r="B1664" s="93" t="s">
        <v>14</v>
      </c>
      <c r="C1664" s="93"/>
      <c r="D1664" s="94">
        <f t="shared" si="27"/>
        <v>1</v>
      </c>
      <c r="E1664" s="94"/>
      <c r="F1664" s="95" t="s">
        <v>15</v>
      </c>
      <c r="G1664" s="95"/>
      <c r="H1664" s="96">
        <v>42681</v>
      </c>
      <c r="I1664" s="96"/>
      <c r="J1664" s="96">
        <v>42681</v>
      </c>
      <c r="K1664" s="96"/>
      <c r="L1664" s="82" t="s">
        <v>648</v>
      </c>
      <c r="M1664" s="82"/>
      <c r="N1664" s="97">
        <v>30</v>
      </c>
      <c r="O1664" s="97"/>
    </row>
    <row r="1665" spans="1:15" ht="45" customHeight="1" x14ac:dyDescent="0.25">
      <c r="A1665" s="9" t="s">
        <v>564</v>
      </c>
      <c r="B1665" s="93" t="s">
        <v>1288</v>
      </c>
      <c r="C1665" s="93"/>
      <c r="D1665" s="94">
        <f t="shared" si="27"/>
        <v>1</v>
      </c>
      <c r="E1665" s="94"/>
      <c r="F1665" s="95" t="s">
        <v>12</v>
      </c>
      <c r="G1665" s="95"/>
      <c r="H1665" s="96">
        <v>42625</v>
      </c>
      <c r="I1665" s="96"/>
      <c r="J1665" s="96">
        <v>42628</v>
      </c>
      <c r="K1665" s="96"/>
      <c r="L1665" s="82" t="s">
        <v>648</v>
      </c>
      <c r="M1665" s="82"/>
      <c r="N1665" s="97">
        <v>400</v>
      </c>
      <c r="O1665" s="97"/>
    </row>
    <row r="1666" spans="1:15" ht="45" customHeight="1" x14ac:dyDescent="0.25">
      <c r="A1666" s="9" t="s">
        <v>564</v>
      </c>
      <c r="B1666" s="93" t="s">
        <v>1288</v>
      </c>
      <c r="C1666" s="93"/>
      <c r="D1666" s="94">
        <f t="shared" si="27"/>
        <v>1</v>
      </c>
      <c r="E1666" s="94"/>
      <c r="F1666" s="95" t="s">
        <v>12</v>
      </c>
      <c r="G1666" s="95"/>
      <c r="H1666" s="96">
        <v>42625</v>
      </c>
      <c r="I1666" s="96"/>
      <c r="J1666" s="96">
        <v>42628</v>
      </c>
      <c r="K1666" s="96"/>
      <c r="L1666" s="82" t="s">
        <v>648</v>
      </c>
      <c r="M1666" s="82"/>
      <c r="N1666" s="97">
        <v>1311.78</v>
      </c>
      <c r="O1666" s="97"/>
    </row>
    <row r="1667" spans="1:15" ht="45" customHeight="1" x14ac:dyDescent="0.25">
      <c r="A1667" s="9" t="s">
        <v>564</v>
      </c>
      <c r="B1667" s="93" t="s">
        <v>14</v>
      </c>
      <c r="C1667" s="93"/>
      <c r="D1667" s="94">
        <f t="shared" si="27"/>
        <v>1</v>
      </c>
      <c r="E1667" s="94"/>
      <c r="F1667" s="95" t="s">
        <v>15</v>
      </c>
      <c r="G1667" s="95"/>
      <c r="H1667" s="96">
        <v>42625</v>
      </c>
      <c r="I1667" s="96"/>
      <c r="J1667" s="96">
        <v>42625</v>
      </c>
      <c r="K1667" s="96"/>
      <c r="L1667" s="82" t="s">
        <v>648</v>
      </c>
      <c r="M1667" s="82"/>
      <c r="N1667" s="97">
        <v>150</v>
      </c>
      <c r="O1667" s="97"/>
    </row>
    <row r="1668" spans="1:15" ht="45" customHeight="1" x14ac:dyDescent="0.25">
      <c r="A1668" s="9" t="s">
        <v>569</v>
      </c>
      <c r="B1668" s="93" t="s">
        <v>1289</v>
      </c>
      <c r="C1668" s="93"/>
      <c r="D1668" s="94">
        <f t="shared" si="27"/>
        <v>1</v>
      </c>
      <c r="E1668" s="94"/>
      <c r="F1668" s="95" t="s">
        <v>29</v>
      </c>
      <c r="G1668" s="95"/>
      <c r="H1668" s="96">
        <v>42404</v>
      </c>
      <c r="I1668" s="96"/>
      <c r="J1668" s="96">
        <v>42404</v>
      </c>
      <c r="K1668" s="96"/>
      <c r="L1668" s="82" t="s">
        <v>648</v>
      </c>
      <c r="M1668" s="82"/>
      <c r="N1668" s="97">
        <v>688</v>
      </c>
      <c r="O1668" s="97"/>
    </row>
    <row r="1669" spans="1:15" ht="45" customHeight="1" x14ac:dyDescent="0.25">
      <c r="A1669" s="9" t="s">
        <v>569</v>
      </c>
      <c r="B1669" s="93" t="s">
        <v>1289</v>
      </c>
      <c r="C1669" s="93"/>
      <c r="D1669" s="94">
        <f t="shared" si="27"/>
        <v>1</v>
      </c>
      <c r="E1669" s="94"/>
      <c r="F1669" s="95" t="s">
        <v>29</v>
      </c>
      <c r="G1669" s="95"/>
      <c r="H1669" s="96">
        <v>42384</v>
      </c>
      <c r="I1669" s="96"/>
      <c r="J1669" s="96">
        <v>42384</v>
      </c>
      <c r="K1669" s="96"/>
      <c r="L1669" s="82" t="s">
        <v>648</v>
      </c>
      <c r="M1669" s="82"/>
      <c r="N1669" s="97">
        <v>684</v>
      </c>
      <c r="O1669" s="97"/>
    </row>
    <row r="1670" spans="1:15" ht="45" customHeight="1" x14ac:dyDescent="0.25">
      <c r="A1670" s="9" t="s">
        <v>569</v>
      </c>
      <c r="B1670" s="93" t="s">
        <v>1289</v>
      </c>
      <c r="C1670" s="93"/>
      <c r="D1670" s="94">
        <f t="shared" si="27"/>
        <v>1</v>
      </c>
      <c r="E1670" s="94"/>
      <c r="F1670" s="95" t="s">
        <v>29</v>
      </c>
      <c r="G1670" s="95"/>
      <c r="H1670" s="96">
        <v>42404</v>
      </c>
      <c r="I1670" s="96"/>
      <c r="J1670" s="96">
        <v>42404</v>
      </c>
      <c r="K1670" s="96"/>
      <c r="L1670" s="82" t="s">
        <v>648</v>
      </c>
      <c r="M1670" s="82"/>
      <c r="N1670" s="97">
        <v>260</v>
      </c>
      <c r="O1670" s="97"/>
    </row>
    <row r="1671" spans="1:15" ht="45" customHeight="1" x14ac:dyDescent="0.25">
      <c r="A1671" s="9" t="s">
        <v>569</v>
      </c>
      <c r="B1671" s="93" t="s">
        <v>1289</v>
      </c>
      <c r="C1671" s="93"/>
      <c r="D1671" s="94">
        <f t="shared" si="27"/>
        <v>1</v>
      </c>
      <c r="E1671" s="94"/>
      <c r="F1671" s="95" t="s">
        <v>29</v>
      </c>
      <c r="G1671" s="95"/>
      <c r="H1671" s="96">
        <v>42384</v>
      </c>
      <c r="I1671" s="96"/>
      <c r="J1671" s="96">
        <v>42384</v>
      </c>
      <c r="K1671" s="96"/>
      <c r="L1671" s="82" t="s">
        <v>648</v>
      </c>
      <c r="M1671" s="82"/>
      <c r="N1671" s="97">
        <v>210</v>
      </c>
      <c r="O1671" s="97"/>
    </row>
    <row r="1672" spans="1:15" ht="45" customHeight="1" x14ac:dyDescent="0.25">
      <c r="A1672" s="9" t="s">
        <v>569</v>
      </c>
      <c r="B1672" s="93" t="s">
        <v>1290</v>
      </c>
      <c r="C1672" s="93"/>
      <c r="D1672" s="94">
        <f t="shared" si="27"/>
        <v>1</v>
      </c>
      <c r="E1672" s="94"/>
      <c r="F1672" s="95" t="s">
        <v>29</v>
      </c>
      <c r="G1672" s="95"/>
      <c r="H1672" s="96">
        <v>42416</v>
      </c>
      <c r="I1672" s="96"/>
      <c r="J1672" s="96">
        <v>42416</v>
      </c>
      <c r="K1672" s="96"/>
      <c r="L1672" s="82" t="s">
        <v>648</v>
      </c>
      <c r="M1672" s="82"/>
      <c r="N1672" s="97">
        <v>621.25</v>
      </c>
      <c r="O1672" s="97"/>
    </row>
    <row r="1673" spans="1:15" ht="45" customHeight="1" x14ac:dyDescent="0.25">
      <c r="A1673" s="9" t="s">
        <v>569</v>
      </c>
      <c r="B1673" s="93" t="s">
        <v>1290</v>
      </c>
      <c r="C1673" s="93"/>
      <c r="D1673" s="94">
        <f t="shared" si="27"/>
        <v>1</v>
      </c>
      <c r="E1673" s="94"/>
      <c r="F1673" s="95" t="s">
        <v>29</v>
      </c>
      <c r="G1673" s="95"/>
      <c r="H1673" s="96">
        <v>42467</v>
      </c>
      <c r="I1673" s="96"/>
      <c r="J1673" s="96">
        <v>42467</v>
      </c>
      <c r="K1673" s="96"/>
      <c r="L1673" s="82" t="s">
        <v>648</v>
      </c>
      <c r="M1673" s="82"/>
      <c r="N1673" s="97">
        <v>500</v>
      </c>
      <c r="O1673" s="97"/>
    </row>
    <row r="1674" spans="1:15" ht="45" customHeight="1" x14ac:dyDescent="0.25">
      <c r="A1674" s="9" t="s">
        <v>569</v>
      </c>
      <c r="B1674" s="93" t="s">
        <v>1290</v>
      </c>
      <c r="C1674" s="93"/>
      <c r="D1674" s="94">
        <f t="shared" ref="D1674:D1737" si="28">C1674+1</f>
        <v>1</v>
      </c>
      <c r="E1674" s="94"/>
      <c r="F1674" s="95" t="s">
        <v>29</v>
      </c>
      <c r="G1674" s="95"/>
      <c r="H1674" s="96">
        <v>42486</v>
      </c>
      <c r="I1674" s="96"/>
      <c r="J1674" s="96">
        <v>42486</v>
      </c>
      <c r="K1674" s="96"/>
      <c r="L1674" s="82" t="s">
        <v>648</v>
      </c>
      <c r="M1674" s="82"/>
      <c r="N1674" s="97">
        <v>738</v>
      </c>
      <c r="O1674" s="97"/>
    </row>
    <row r="1675" spans="1:15" ht="45" customHeight="1" x14ac:dyDescent="0.25">
      <c r="A1675" s="9" t="s">
        <v>569</v>
      </c>
      <c r="B1675" s="93" t="s">
        <v>1290</v>
      </c>
      <c r="C1675" s="93"/>
      <c r="D1675" s="94">
        <f t="shared" si="28"/>
        <v>1</v>
      </c>
      <c r="E1675" s="94"/>
      <c r="F1675" s="95" t="s">
        <v>29</v>
      </c>
      <c r="G1675" s="95"/>
      <c r="H1675" s="96">
        <v>42416</v>
      </c>
      <c r="I1675" s="96"/>
      <c r="J1675" s="96">
        <v>42416</v>
      </c>
      <c r="K1675" s="96"/>
      <c r="L1675" s="82" t="s">
        <v>648</v>
      </c>
      <c r="M1675" s="82"/>
      <c r="N1675" s="97">
        <v>219</v>
      </c>
      <c r="O1675" s="97"/>
    </row>
    <row r="1676" spans="1:15" ht="45" customHeight="1" x14ac:dyDescent="0.25">
      <c r="A1676" s="9" t="s">
        <v>569</v>
      </c>
      <c r="B1676" s="93" t="s">
        <v>1290</v>
      </c>
      <c r="C1676" s="93"/>
      <c r="D1676" s="94">
        <f t="shared" si="28"/>
        <v>1</v>
      </c>
      <c r="E1676" s="94"/>
      <c r="F1676" s="95" t="s">
        <v>29</v>
      </c>
      <c r="G1676" s="95"/>
      <c r="H1676" s="96">
        <v>42467</v>
      </c>
      <c r="I1676" s="96"/>
      <c r="J1676" s="96">
        <v>42467</v>
      </c>
      <c r="K1676" s="96"/>
      <c r="L1676" s="82" t="s">
        <v>648</v>
      </c>
      <c r="M1676" s="82"/>
      <c r="N1676" s="97">
        <v>263</v>
      </c>
      <c r="O1676" s="97"/>
    </row>
    <row r="1677" spans="1:15" ht="45" customHeight="1" x14ac:dyDescent="0.25">
      <c r="A1677" s="9" t="s">
        <v>569</v>
      </c>
      <c r="B1677" s="93" t="s">
        <v>1290</v>
      </c>
      <c r="C1677" s="93"/>
      <c r="D1677" s="94">
        <f t="shared" si="28"/>
        <v>1</v>
      </c>
      <c r="E1677" s="94"/>
      <c r="F1677" s="95" t="s">
        <v>29</v>
      </c>
      <c r="G1677" s="95"/>
      <c r="H1677" s="96">
        <v>42486</v>
      </c>
      <c r="I1677" s="96"/>
      <c r="J1677" s="96">
        <v>42486</v>
      </c>
      <c r="K1677" s="96"/>
      <c r="L1677" s="82" t="s">
        <v>648</v>
      </c>
      <c r="M1677" s="82"/>
      <c r="N1677" s="97">
        <v>234</v>
      </c>
      <c r="O1677" s="97"/>
    </row>
    <row r="1678" spans="1:15" ht="45" customHeight="1" x14ac:dyDescent="0.25">
      <c r="A1678" s="9" t="s">
        <v>569</v>
      </c>
      <c r="B1678" s="93" t="s">
        <v>1291</v>
      </c>
      <c r="C1678" s="93"/>
      <c r="D1678" s="94">
        <f t="shared" si="28"/>
        <v>1</v>
      </c>
      <c r="E1678" s="94"/>
      <c r="F1678" s="95" t="s">
        <v>29</v>
      </c>
      <c r="G1678" s="95"/>
      <c r="H1678" s="96">
        <v>42618</v>
      </c>
      <c r="I1678" s="96"/>
      <c r="J1678" s="96">
        <v>42618</v>
      </c>
      <c r="K1678" s="96"/>
      <c r="L1678" s="82" t="s">
        <v>648</v>
      </c>
      <c r="M1678" s="82"/>
      <c r="N1678" s="97">
        <v>709</v>
      </c>
      <c r="O1678" s="97"/>
    </row>
    <row r="1679" spans="1:15" ht="45" customHeight="1" x14ac:dyDescent="0.25">
      <c r="A1679" s="9" t="s">
        <v>569</v>
      </c>
      <c r="B1679" s="93" t="s">
        <v>1292</v>
      </c>
      <c r="C1679" s="93"/>
      <c r="D1679" s="94">
        <f t="shared" si="28"/>
        <v>1</v>
      </c>
      <c r="E1679" s="94"/>
      <c r="F1679" s="95" t="s">
        <v>29</v>
      </c>
      <c r="G1679" s="95"/>
      <c r="H1679" s="96">
        <v>42592</v>
      </c>
      <c r="I1679" s="96"/>
      <c r="J1679" s="96">
        <v>42592</v>
      </c>
      <c r="K1679" s="96"/>
      <c r="L1679" s="82" t="s">
        <v>648</v>
      </c>
      <c r="M1679" s="82"/>
      <c r="N1679" s="97">
        <v>1246.5</v>
      </c>
      <c r="O1679" s="97"/>
    </row>
    <row r="1680" spans="1:15" ht="45" customHeight="1" x14ac:dyDescent="0.25">
      <c r="A1680" s="9" t="s">
        <v>569</v>
      </c>
      <c r="B1680" s="93" t="s">
        <v>1291</v>
      </c>
      <c r="C1680" s="93"/>
      <c r="D1680" s="94">
        <f t="shared" si="28"/>
        <v>1</v>
      </c>
      <c r="E1680" s="94"/>
      <c r="F1680" s="95" t="s">
        <v>29</v>
      </c>
      <c r="G1680" s="95"/>
      <c r="H1680" s="96">
        <v>42618</v>
      </c>
      <c r="I1680" s="96"/>
      <c r="J1680" s="96">
        <v>42618</v>
      </c>
      <c r="K1680" s="96"/>
      <c r="L1680" s="82" t="s">
        <v>648</v>
      </c>
      <c r="M1680" s="82"/>
      <c r="N1680" s="97">
        <v>130</v>
      </c>
      <c r="O1680" s="97"/>
    </row>
    <row r="1681" spans="1:15" ht="45" customHeight="1" x14ac:dyDescent="0.25">
      <c r="A1681" s="9" t="s">
        <v>569</v>
      </c>
      <c r="B1681" s="93" t="s">
        <v>1293</v>
      </c>
      <c r="C1681" s="93"/>
      <c r="D1681" s="94">
        <f t="shared" si="28"/>
        <v>1</v>
      </c>
      <c r="E1681" s="94"/>
      <c r="F1681" s="95" t="s">
        <v>29</v>
      </c>
      <c r="G1681" s="95"/>
      <c r="H1681" s="96">
        <v>42605</v>
      </c>
      <c r="I1681" s="96"/>
      <c r="J1681" s="96">
        <v>42605</v>
      </c>
      <c r="K1681" s="96"/>
      <c r="L1681" s="82" t="s">
        <v>648</v>
      </c>
      <c r="M1681" s="82"/>
      <c r="N1681" s="97">
        <v>639</v>
      </c>
      <c r="O1681" s="97"/>
    </row>
    <row r="1682" spans="1:15" ht="45" customHeight="1" x14ac:dyDescent="0.25">
      <c r="A1682" s="9" t="s">
        <v>569</v>
      </c>
      <c r="B1682" s="93" t="s">
        <v>1292</v>
      </c>
      <c r="C1682" s="93"/>
      <c r="D1682" s="94">
        <f t="shared" si="28"/>
        <v>1</v>
      </c>
      <c r="E1682" s="94"/>
      <c r="F1682" s="95" t="s">
        <v>29</v>
      </c>
      <c r="G1682" s="95"/>
      <c r="H1682" s="96">
        <v>42592</v>
      </c>
      <c r="I1682" s="96"/>
      <c r="J1682" s="96">
        <v>42592</v>
      </c>
      <c r="K1682" s="96"/>
      <c r="L1682" s="82" t="s">
        <v>648</v>
      </c>
      <c r="M1682" s="82"/>
      <c r="N1682" s="97">
        <v>250</v>
      </c>
      <c r="O1682" s="97"/>
    </row>
    <row r="1683" spans="1:15" ht="45" customHeight="1" x14ac:dyDescent="0.25">
      <c r="A1683" s="9" t="s">
        <v>569</v>
      </c>
      <c r="B1683" s="93" t="s">
        <v>1294</v>
      </c>
      <c r="C1683" s="93"/>
      <c r="D1683" s="94">
        <f t="shared" si="28"/>
        <v>1</v>
      </c>
      <c r="E1683" s="94"/>
      <c r="F1683" s="95" t="s">
        <v>29</v>
      </c>
      <c r="G1683" s="95"/>
      <c r="H1683" s="96">
        <v>42593</v>
      </c>
      <c r="I1683" s="96"/>
      <c r="J1683" s="96">
        <v>42593</v>
      </c>
      <c r="K1683" s="96"/>
      <c r="L1683" s="82" t="s">
        <v>648</v>
      </c>
      <c r="M1683" s="82"/>
      <c r="N1683" s="97">
        <v>706.08</v>
      </c>
      <c r="O1683" s="97"/>
    </row>
    <row r="1684" spans="1:15" ht="45" customHeight="1" x14ac:dyDescent="0.25">
      <c r="A1684" s="9" t="s">
        <v>569</v>
      </c>
      <c r="B1684" s="93" t="s">
        <v>1294</v>
      </c>
      <c r="C1684" s="93"/>
      <c r="D1684" s="94">
        <f t="shared" si="28"/>
        <v>1</v>
      </c>
      <c r="E1684" s="94"/>
      <c r="F1684" s="95" t="s">
        <v>29</v>
      </c>
      <c r="G1684" s="95"/>
      <c r="H1684" s="96">
        <v>42593</v>
      </c>
      <c r="I1684" s="96"/>
      <c r="J1684" s="96">
        <v>42593</v>
      </c>
      <c r="K1684" s="96"/>
      <c r="L1684" s="82" t="s">
        <v>648</v>
      </c>
      <c r="M1684" s="82"/>
      <c r="N1684" s="97">
        <v>229</v>
      </c>
      <c r="O1684" s="97"/>
    </row>
    <row r="1685" spans="1:15" ht="45" customHeight="1" x14ac:dyDescent="0.25">
      <c r="A1685" s="9" t="s">
        <v>569</v>
      </c>
      <c r="B1685" s="93" t="s">
        <v>1292</v>
      </c>
      <c r="C1685" s="93"/>
      <c r="D1685" s="94">
        <f t="shared" si="28"/>
        <v>1</v>
      </c>
      <c r="E1685" s="94"/>
      <c r="F1685" s="95" t="s">
        <v>29</v>
      </c>
      <c r="G1685" s="95"/>
      <c r="H1685" s="96">
        <v>42573</v>
      </c>
      <c r="I1685" s="96"/>
      <c r="J1685" s="96">
        <v>42573</v>
      </c>
      <c r="K1685" s="96"/>
      <c r="L1685" s="82" t="s">
        <v>648</v>
      </c>
      <c r="M1685" s="82"/>
      <c r="N1685" s="97">
        <v>708</v>
      </c>
      <c r="O1685" s="97"/>
    </row>
    <row r="1686" spans="1:15" ht="45" customHeight="1" x14ac:dyDescent="0.25">
      <c r="A1686" s="9" t="s">
        <v>569</v>
      </c>
      <c r="B1686" s="93" t="s">
        <v>1292</v>
      </c>
      <c r="C1686" s="93"/>
      <c r="D1686" s="94">
        <f t="shared" si="28"/>
        <v>1</v>
      </c>
      <c r="E1686" s="94"/>
      <c r="F1686" s="95" t="s">
        <v>29</v>
      </c>
      <c r="G1686" s="95"/>
      <c r="H1686" s="96">
        <v>42545</v>
      </c>
      <c r="I1686" s="96"/>
      <c r="J1686" s="96">
        <v>42545</v>
      </c>
      <c r="K1686" s="96"/>
      <c r="L1686" s="82" t="s">
        <v>648</v>
      </c>
      <c r="M1686" s="82"/>
      <c r="N1686" s="97">
        <v>688</v>
      </c>
      <c r="O1686" s="97"/>
    </row>
    <row r="1687" spans="1:15" ht="45" customHeight="1" x14ac:dyDescent="0.25">
      <c r="A1687" s="9" t="s">
        <v>569</v>
      </c>
      <c r="B1687" s="93" t="s">
        <v>1292</v>
      </c>
      <c r="C1687" s="93"/>
      <c r="D1687" s="94">
        <f t="shared" si="28"/>
        <v>1</v>
      </c>
      <c r="E1687" s="94"/>
      <c r="F1687" s="95" t="s">
        <v>29</v>
      </c>
      <c r="G1687" s="95"/>
      <c r="H1687" s="96">
        <v>42626</v>
      </c>
      <c r="I1687" s="96"/>
      <c r="J1687" s="96">
        <v>42626</v>
      </c>
      <c r="K1687" s="96"/>
      <c r="L1687" s="82" t="s">
        <v>648</v>
      </c>
      <c r="M1687" s="82"/>
      <c r="N1687" s="97">
        <v>708</v>
      </c>
      <c r="O1687" s="97"/>
    </row>
    <row r="1688" spans="1:15" ht="45" customHeight="1" x14ac:dyDescent="0.25">
      <c r="A1688" s="9" t="s">
        <v>569</v>
      </c>
      <c r="B1688" s="93" t="s">
        <v>1292</v>
      </c>
      <c r="C1688" s="93"/>
      <c r="D1688" s="94">
        <f t="shared" si="28"/>
        <v>1</v>
      </c>
      <c r="E1688" s="94"/>
      <c r="F1688" s="95" t="s">
        <v>29</v>
      </c>
      <c r="G1688" s="95"/>
      <c r="H1688" s="96">
        <v>42611</v>
      </c>
      <c r="I1688" s="96"/>
      <c r="J1688" s="96">
        <v>42611</v>
      </c>
      <c r="K1688" s="96"/>
      <c r="L1688" s="82" t="s">
        <v>648</v>
      </c>
      <c r="M1688" s="82"/>
      <c r="N1688" s="97">
        <v>688.06</v>
      </c>
      <c r="O1688" s="97"/>
    </row>
    <row r="1689" spans="1:15" ht="45" customHeight="1" x14ac:dyDescent="0.25">
      <c r="A1689" s="9" t="s">
        <v>569</v>
      </c>
      <c r="B1689" s="93" t="s">
        <v>1292</v>
      </c>
      <c r="C1689" s="93"/>
      <c r="D1689" s="94">
        <f t="shared" si="28"/>
        <v>1</v>
      </c>
      <c r="E1689" s="94"/>
      <c r="F1689" s="95" t="s">
        <v>29</v>
      </c>
      <c r="G1689" s="95"/>
      <c r="H1689" s="96">
        <v>42545</v>
      </c>
      <c r="I1689" s="96"/>
      <c r="J1689" s="96">
        <v>42545</v>
      </c>
      <c r="K1689" s="96"/>
      <c r="L1689" s="82" t="s">
        <v>648</v>
      </c>
      <c r="M1689" s="82"/>
      <c r="N1689" s="97">
        <v>288</v>
      </c>
      <c r="O1689" s="97"/>
    </row>
    <row r="1690" spans="1:15" ht="45" customHeight="1" x14ac:dyDescent="0.25">
      <c r="A1690" s="9" t="s">
        <v>569</v>
      </c>
      <c r="B1690" s="93" t="s">
        <v>1292</v>
      </c>
      <c r="C1690" s="93"/>
      <c r="D1690" s="94">
        <f t="shared" si="28"/>
        <v>1</v>
      </c>
      <c r="E1690" s="94"/>
      <c r="F1690" s="95" t="s">
        <v>29</v>
      </c>
      <c r="G1690" s="95"/>
      <c r="H1690" s="96">
        <v>42626</v>
      </c>
      <c r="I1690" s="96"/>
      <c r="J1690" s="96">
        <v>42626</v>
      </c>
      <c r="K1690" s="96"/>
      <c r="L1690" s="82" t="s">
        <v>648</v>
      </c>
      <c r="M1690" s="82"/>
      <c r="N1690" s="97">
        <v>250.8</v>
      </c>
      <c r="O1690" s="97"/>
    </row>
    <row r="1691" spans="1:15" ht="45" customHeight="1" x14ac:dyDescent="0.25">
      <c r="A1691" s="9" t="s">
        <v>569</v>
      </c>
      <c r="B1691" s="93" t="s">
        <v>1292</v>
      </c>
      <c r="C1691" s="93"/>
      <c r="D1691" s="94">
        <f t="shared" si="28"/>
        <v>1</v>
      </c>
      <c r="E1691" s="94"/>
      <c r="F1691" s="95" t="s">
        <v>29</v>
      </c>
      <c r="G1691" s="95"/>
      <c r="H1691" s="96">
        <v>42611</v>
      </c>
      <c r="I1691" s="96"/>
      <c r="J1691" s="96">
        <v>42611</v>
      </c>
      <c r="K1691" s="96"/>
      <c r="L1691" s="82" t="s">
        <v>648</v>
      </c>
      <c r="M1691" s="82"/>
      <c r="N1691" s="97">
        <v>185</v>
      </c>
      <c r="O1691" s="97"/>
    </row>
    <row r="1692" spans="1:15" ht="45" customHeight="1" x14ac:dyDescent="0.25">
      <c r="A1692" s="9" t="s">
        <v>569</v>
      </c>
      <c r="B1692" s="93" t="s">
        <v>1208</v>
      </c>
      <c r="C1692" s="93"/>
      <c r="D1692" s="94">
        <f t="shared" si="28"/>
        <v>1</v>
      </c>
      <c r="E1692" s="94"/>
      <c r="F1692" s="95" t="s">
        <v>12</v>
      </c>
      <c r="G1692" s="95"/>
      <c r="H1692" s="96">
        <v>42632</v>
      </c>
      <c r="I1692" s="96"/>
      <c r="J1692" s="96">
        <v>42633</v>
      </c>
      <c r="K1692" s="96"/>
      <c r="L1692" s="82" t="s">
        <v>648</v>
      </c>
      <c r="M1692" s="82"/>
      <c r="N1692" s="97">
        <v>4246</v>
      </c>
      <c r="O1692" s="97"/>
    </row>
    <row r="1693" spans="1:15" ht="45" customHeight="1" x14ac:dyDescent="0.25">
      <c r="A1693" s="9" t="s">
        <v>1295</v>
      </c>
      <c r="B1693" s="93" t="s">
        <v>14</v>
      </c>
      <c r="C1693" s="93"/>
      <c r="D1693" s="94">
        <f t="shared" si="28"/>
        <v>1</v>
      </c>
      <c r="E1693" s="94"/>
      <c r="F1693" s="95" t="s">
        <v>15</v>
      </c>
      <c r="G1693" s="95"/>
      <c r="H1693" s="96">
        <v>42509</v>
      </c>
      <c r="I1693" s="96"/>
      <c r="J1693" s="96">
        <v>42509</v>
      </c>
      <c r="K1693" s="96"/>
      <c r="L1693" s="82" t="s">
        <v>648</v>
      </c>
      <c r="M1693" s="82"/>
      <c r="N1693" s="97">
        <v>420</v>
      </c>
      <c r="O1693" s="97"/>
    </row>
    <row r="1694" spans="1:15" ht="45" customHeight="1" x14ac:dyDescent="0.25">
      <c r="A1694" s="9" t="s">
        <v>1295</v>
      </c>
      <c r="B1694" s="93" t="s">
        <v>14</v>
      </c>
      <c r="C1694" s="93"/>
      <c r="D1694" s="94">
        <f t="shared" si="28"/>
        <v>1</v>
      </c>
      <c r="E1694" s="94"/>
      <c r="F1694" s="95" t="s">
        <v>15</v>
      </c>
      <c r="G1694" s="95"/>
      <c r="H1694" s="96">
        <v>42537</v>
      </c>
      <c r="I1694" s="96"/>
      <c r="J1694" s="96">
        <v>42537</v>
      </c>
      <c r="K1694" s="96"/>
      <c r="L1694" s="82" t="s">
        <v>648</v>
      </c>
      <c r="M1694" s="82"/>
      <c r="N1694" s="97">
        <v>545</v>
      </c>
      <c r="O1694" s="97"/>
    </row>
    <row r="1695" spans="1:15" ht="45" customHeight="1" x14ac:dyDescent="0.25">
      <c r="A1695" s="9" t="s">
        <v>1296</v>
      </c>
      <c r="B1695" s="93" t="s">
        <v>1297</v>
      </c>
      <c r="C1695" s="93"/>
      <c r="D1695" s="94">
        <f t="shared" si="28"/>
        <v>1</v>
      </c>
      <c r="E1695" s="94"/>
      <c r="F1695" s="95" t="s">
        <v>29</v>
      </c>
      <c r="G1695" s="95"/>
      <c r="H1695" s="96">
        <v>42403</v>
      </c>
      <c r="I1695" s="96"/>
      <c r="J1695" s="96">
        <v>42403</v>
      </c>
      <c r="K1695" s="96"/>
      <c r="L1695" s="82" t="s">
        <v>648</v>
      </c>
      <c r="M1695" s="82"/>
      <c r="N1695" s="97">
        <v>147</v>
      </c>
      <c r="O1695" s="97"/>
    </row>
    <row r="1696" spans="1:15" ht="45" customHeight="1" x14ac:dyDescent="0.25">
      <c r="A1696" s="9" t="s">
        <v>1296</v>
      </c>
      <c r="B1696" s="93" t="s">
        <v>1298</v>
      </c>
      <c r="C1696" s="93"/>
      <c r="D1696" s="94">
        <f t="shared" si="28"/>
        <v>1</v>
      </c>
      <c r="E1696" s="94"/>
      <c r="F1696" s="95" t="s">
        <v>29</v>
      </c>
      <c r="G1696" s="95"/>
      <c r="H1696" s="96">
        <v>42507</v>
      </c>
      <c r="I1696" s="96"/>
      <c r="J1696" s="96">
        <v>42507</v>
      </c>
      <c r="K1696" s="96"/>
      <c r="L1696" s="82" t="s">
        <v>648</v>
      </c>
      <c r="M1696" s="82"/>
      <c r="N1696" s="97">
        <v>147</v>
      </c>
      <c r="O1696" s="97"/>
    </row>
    <row r="1697" spans="1:15" ht="45" customHeight="1" x14ac:dyDescent="0.25">
      <c r="A1697" s="9" t="s">
        <v>1296</v>
      </c>
      <c r="B1697" s="93" t="s">
        <v>1298</v>
      </c>
      <c r="C1697" s="93"/>
      <c r="D1697" s="94">
        <f t="shared" si="28"/>
        <v>1</v>
      </c>
      <c r="E1697" s="94"/>
      <c r="F1697" s="95" t="s">
        <v>29</v>
      </c>
      <c r="G1697" s="95"/>
      <c r="H1697" s="96">
        <v>42507</v>
      </c>
      <c r="I1697" s="96"/>
      <c r="J1697" s="96">
        <v>42507</v>
      </c>
      <c r="K1697" s="96"/>
      <c r="L1697" s="82" t="s">
        <v>648</v>
      </c>
      <c r="M1697" s="82"/>
      <c r="N1697" s="97">
        <v>128</v>
      </c>
      <c r="O1697" s="97"/>
    </row>
    <row r="1698" spans="1:15" ht="45" customHeight="1" x14ac:dyDescent="0.25">
      <c r="A1698" s="9" t="s">
        <v>572</v>
      </c>
      <c r="B1698" s="93" t="s">
        <v>14</v>
      </c>
      <c r="C1698" s="93"/>
      <c r="D1698" s="94">
        <f t="shared" si="28"/>
        <v>1</v>
      </c>
      <c r="E1698" s="94"/>
      <c r="F1698" s="95" t="s">
        <v>15</v>
      </c>
      <c r="G1698" s="95"/>
      <c r="H1698" s="96">
        <v>42384</v>
      </c>
      <c r="I1698" s="96"/>
      <c r="J1698" s="96">
        <v>42384</v>
      </c>
      <c r="K1698" s="96"/>
      <c r="L1698" s="82" t="s">
        <v>648</v>
      </c>
      <c r="M1698" s="82"/>
      <c r="N1698" s="97">
        <v>2100</v>
      </c>
      <c r="O1698" s="97"/>
    </row>
    <row r="1699" spans="1:15" ht="45" customHeight="1" x14ac:dyDescent="0.25">
      <c r="A1699" s="9" t="s">
        <v>572</v>
      </c>
      <c r="B1699" s="93" t="s">
        <v>14</v>
      </c>
      <c r="C1699" s="93"/>
      <c r="D1699" s="94">
        <f t="shared" si="28"/>
        <v>1</v>
      </c>
      <c r="E1699" s="94"/>
      <c r="F1699" s="95" t="s">
        <v>15</v>
      </c>
      <c r="G1699" s="95"/>
      <c r="H1699" s="96">
        <v>42383</v>
      </c>
      <c r="I1699" s="96"/>
      <c r="J1699" s="96">
        <v>42383</v>
      </c>
      <c r="K1699" s="96"/>
      <c r="L1699" s="82" t="s">
        <v>648</v>
      </c>
      <c r="M1699" s="82"/>
      <c r="N1699" s="97">
        <v>100</v>
      </c>
      <c r="O1699" s="97"/>
    </row>
    <row r="1700" spans="1:15" ht="45" customHeight="1" x14ac:dyDescent="0.25">
      <c r="A1700" s="9" t="s">
        <v>572</v>
      </c>
      <c r="B1700" s="93" t="s">
        <v>14</v>
      </c>
      <c r="C1700" s="93"/>
      <c r="D1700" s="94">
        <f t="shared" si="28"/>
        <v>1</v>
      </c>
      <c r="E1700" s="94"/>
      <c r="F1700" s="95" t="s">
        <v>15</v>
      </c>
      <c r="G1700" s="95"/>
      <c r="H1700" s="96">
        <v>42394</v>
      </c>
      <c r="I1700" s="96"/>
      <c r="J1700" s="96">
        <v>42394</v>
      </c>
      <c r="K1700" s="96"/>
      <c r="L1700" s="82" t="s">
        <v>648</v>
      </c>
      <c r="M1700" s="82"/>
      <c r="N1700" s="97">
        <v>5710</v>
      </c>
      <c r="O1700" s="97"/>
    </row>
    <row r="1701" spans="1:15" ht="45" customHeight="1" x14ac:dyDescent="0.25">
      <c r="A1701" s="9" t="s">
        <v>572</v>
      </c>
      <c r="B1701" s="93" t="s">
        <v>14</v>
      </c>
      <c r="C1701" s="93"/>
      <c r="D1701" s="94">
        <f t="shared" si="28"/>
        <v>1</v>
      </c>
      <c r="E1701" s="94"/>
      <c r="F1701" s="95" t="s">
        <v>15</v>
      </c>
      <c r="G1701" s="95"/>
      <c r="H1701" s="96">
        <v>42403</v>
      </c>
      <c r="I1701" s="96"/>
      <c r="J1701" s="96">
        <v>42403</v>
      </c>
      <c r="K1701" s="96"/>
      <c r="L1701" s="82" t="s">
        <v>648</v>
      </c>
      <c r="M1701" s="82"/>
      <c r="N1701" s="97">
        <v>2280</v>
      </c>
      <c r="O1701" s="97"/>
    </row>
    <row r="1702" spans="1:15" ht="45" customHeight="1" x14ac:dyDescent="0.25">
      <c r="A1702" s="9" t="s">
        <v>572</v>
      </c>
      <c r="B1702" s="93" t="s">
        <v>14</v>
      </c>
      <c r="C1702" s="93"/>
      <c r="D1702" s="94">
        <f t="shared" si="28"/>
        <v>1</v>
      </c>
      <c r="E1702" s="94"/>
      <c r="F1702" s="95" t="s">
        <v>15</v>
      </c>
      <c r="G1702" s="95"/>
      <c r="H1702" s="96">
        <v>42506</v>
      </c>
      <c r="I1702" s="96"/>
      <c r="J1702" s="96">
        <v>42506</v>
      </c>
      <c r="K1702" s="96"/>
      <c r="L1702" s="82" t="s">
        <v>648</v>
      </c>
      <c r="M1702" s="82"/>
      <c r="N1702" s="97">
        <v>100</v>
      </c>
      <c r="O1702" s="97"/>
    </row>
    <row r="1703" spans="1:15" ht="45" customHeight="1" x14ac:dyDescent="0.25">
      <c r="A1703" s="9" t="s">
        <v>572</v>
      </c>
      <c r="B1703" s="93" t="s">
        <v>14</v>
      </c>
      <c r="C1703" s="93"/>
      <c r="D1703" s="94">
        <f t="shared" si="28"/>
        <v>1</v>
      </c>
      <c r="E1703" s="94"/>
      <c r="F1703" s="95" t="s">
        <v>15</v>
      </c>
      <c r="G1703" s="95"/>
      <c r="H1703" s="96">
        <v>42537</v>
      </c>
      <c r="I1703" s="96"/>
      <c r="J1703" s="96">
        <v>42537</v>
      </c>
      <c r="K1703" s="96"/>
      <c r="L1703" s="82" t="s">
        <v>648</v>
      </c>
      <c r="M1703" s="82"/>
      <c r="N1703" s="97">
        <v>2950</v>
      </c>
      <c r="O1703" s="97"/>
    </row>
    <row r="1704" spans="1:15" ht="45" customHeight="1" x14ac:dyDescent="0.25">
      <c r="A1704" s="9" t="s">
        <v>572</v>
      </c>
      <c r="B1704" s="93" t="s">
        <v>14</v>
      </c>
      <c r="C1704" s="93"/>
      <c r="D1704" s="94">
        <f t="shared" si="28"/>
        <v>1</v>
      </c>
      <c r="E1704" s="94"/>
      <c r="F1704" s="95" t="s">
        <v>15</v>
      </c>
      <c r="G1704" s="95"/>
      <c r="H1704" s="96">
        <v>42473</v>
      </c>
      <c r="I1704" s="96"/>
      <c r="J1704" s="96">
        <v>42473</v>
      </c>
      <c r="K1704" s="96"/>
      <c r="L1704" s="82" t="s">
        <v>648</v>
      </c>
      <c r="M1704" s="82"/>
      <c r="N1704" s="97">
        <v>2790</v>
      </c>
      <c r="O1704" s="97"/>
    </row>
    <row r="1705" spans="1:15" ht="45" customHeight="1" x14ac:dyDescent="0.25">
      <c r="A1705" s="9" t="s">
        <v>572</v>
      </c>
      <c r="B1705" s="93" t="s">
        <v>14</v>
      </c>
      <c r="C1705" s="93"/>
      <c r="D1705" s="94">
        <f t="shared" si="28"/>
        <v>1</v>
      </c>
      <c r="E1705" s="94"/>
      <c r="F1705" s="95" t="s">
        <v>15</v>
      </c>
      <c r="G1705" s="95"/>
      <c r="H1705" s="96">
        <v>42509</v>
      </c>
      <c r="I1705" s="96"/>
      <c r="J1705" s="96">
        <v>42509</v>
      </c>
      <c r="K1705" s="96"/>
      <c r="L1705" s="82" t="s">
        <v>648</v>
      </c>
      <c r="M1705" s="82"/>
      <c r="N1705" s="97">
        <v>2420</v>
      </c>
      <c r="O1705" s="97"/>
    </row>
    <row r="1706" spans="1:15" ht="45" customHeight="1" x14ac:dyDescent="0.25">
      <c r="A1706" s="9" t="s">
        <v>572</v>
      </c>
      <c r="B1706" s="93" t="s">
        <v>14</v>
      </c>
      <c r="C1706" s="93"/>
      <c r="D1706" s="94">
        <f t="shared" si="28"/>
        <v>1</v>
      </c>
      <c r="E1706" s="94"/>
      <c r="F1706" s="95" t="s">
        <v>15</v>
      </c>
      <c r="G1706" s="95"/>
      <c r="H1706" s="96">
        <v>42517</v>
      </c>
      <c r="I1706" s="96"/>
      <c r="J1706" s="96">
        <v>42517</v>
      </c>
      <c r="K1706" s="96"/>
      <c r="L1706" s="82" t="s">
        <v>648</v>
      </c>
      <c r="M1706" s="82"/>
      <c r="N1706" s="97">
        <v>2220</v>
      </c>
      <c r="O1706" s="97"/>
    </row>
    <row r="1707" spans="1:15" ht="45" customHeight="1" x14ac:dyDescent="0.25">
      <c r="A1707" s="9" t="s">
        <v>572</v>
      </c>
      <c r="B1707" s="93" t="s">
        <v>14</v>
      </c>
      <c r="C1707" s="93"/>
      <c r="D1707" s="94">
        <f t="shared" si="28"/>
        <v>1</v>
      </c>
      <c r="E1707" s="94"/>
      <c r="F1707" s="95" t="s">
        <v>15</v>
      </c>
      <c r="G1707" s="95"/>
      <c r="H1707" s="96">
        <v>42411</v>
      </c>
      <c r="I1707" s="96"/>
      <c r="J1707" s="96">
        <v>42411</v>
      </c>
      <c r="K1707" s="96"/>
      <c r="L1707" s="82" t="s">
        <v>648</v>
      </c>
      <c r="M1707" s="82"/>
      <c r="N1707" s="97">
        <v>310</v>
      </c>
      <c r="O1707" s="97"/>
    </row>
    <row r="1708" spans="1:15" ht="45" customHeight="1" x14ac:dyDescent="0.25">
      <c r="A1708" s="9" t="s">
        <v>572</v>
      </c>
      <c r="B1708" s="93" t="s">
        <v>14</v>
      </c>
      <c r="C1708" s="93"/>
      <c r="D1708" s="94">
        <f t="shared" si="28"/>
        <v>1</v>
      </c>
      <c r="E1708" s="94"/>
      <c r="F1708" s="95" t="s">
        <v>15</v>
      </c>
      <c r="G1708" s="95"/>
      <c r="H1708" s="96">
        <v>42593</v>
      </c>
      <c r="I1708" s="96"/>
      <c r="J1708" s="96">
        <v>42593</v>
      </c>
      <c r="K1708" s="96"/>
      <c r="L1708" s="82" t="s">
        <v>648</v>
      </c>
      <c r="M1708" s="82"/>
      <c r="N1708" s="97">
        <v>100</v>
      </c>
      <c r="O1708" s="97"/>
    </row>
    <row r="1709" spans="1:15" ht="45" customHeight="1" x14ac:dyDescent="0.25">
      <c r="A1709" s="9" t="s">
        <v>572</v>
      </c>
      <c r="B1709" s="93" t="s">
        <v>14</v>
      </c>
      <c r="C1709" s="93"/>
      <c r="D1709" s="94">
        <f t="shared" si="28"/>
        <v>1</v>
      </c>
      <c r="E1709" s="94"/>
      <c r="F1709" s="95" t="s">
        <v>15</v>
      </c>
      <c r="G1709" s="95"/>
      <c r="H1709" s="96">
        <v>42529</v>
      </c>
      <c r="I1709" s="96"/>
      <c r="J1709" s="96">
        <v>42529</v>
      </c>
      <c r="K1709" s="96"/>
      <c r="L1709" s="82" t="s">
        <v>648</v>
      </c>
      <c r="M1709" s="82"/>
      <c r="N1709" s="97">
        <v>2210</v>
      </c>
      <c r="O1709" s="97"/>
    </row>
    <row r="1710" spans="1:15" ht="45" customHeight="1" x14ac:dyDescent="0.25">
      <c r="A1710" s="9" t="s">
        <v>572</v>
      </c>
      <c r="B1710" s="93" t="s">
        <v>14</v>
      </c>
      <c r="C1710" s="93"/>
      <c r="D1710" s="94">
        <f t="shared" si="28"/>
        <v>1</v>
      </c>
      <c r="E1710" s="94"/>
      <c r="F1710" s="95" t="s">
        <v>15</v>
      </c>
      <c r="G1710" s="95"/>
      <c r="H1710" s="96">
        <v>42638</v>
      </c>
      <c r="I1710" s="96"/>
      <c r="J1710" s="96">
        <v>42638</v>
      </c>
      <c r="K1710" s="96"/>
      <c r="L1710" s="82" t="s">
        <v>648</v>
      </c>
      <c r="M1710" s="82"/>
      <c r="N1710" s="97">
        <v>2760</v>
      </c>
      <c r="O1710" s="97"/>
    </row>
    <row r="1711" spans="1:15" ht="45" customHeight="1" x14ac:dyDescent="0.25">
      <c r="A1711" s="9" t="s">
        <v>572</v>
      </c>
      <c r="B1711" s="93" t="s">
        <v>14</v>
      </c>
      <c r="C1711" s="93"/>
      <c r="D1711" s="94">
        <f t="shared" si="28"/>
        <v>1</v>
      </c>
      <c r="E1711" s="94"/>
      <c r="F1711" s="95" t="s">
        <v>15</v>
      </c>
      <c r="G1711" s="95"/>
      <c r="H1711" s="96">
        <v>42612</v>
      </c>
      <c r="I1711" s="96"/>
      <c r="J1711" s="96">
        <v>42612</v>
      </c>
      <c r="K1711" s="96"/>
      <c r="L1711" s="82" t="s">
        <v>648</v>
      </c>
      <c r="M1711" s="82"/>
      <c r="N1711" s="97">
        <v>880</v>
      </c>
      <c r="O1711" s="97"/>
    </row>
    <row r="1712" spans="1:15" ht="45" customHeight="1" x14ac:dyDescent="0.25">
      <c r="A1712" s="9" t="s">
        <v>572</v>
      </c>
      <c r="B1712" s="93" t="s">
        <v>14</v>
      </c>
      <c r="C1712" s="93"/>
      <c r="D1712" s="94">
        <f t="shared" si="28"/>
        <v>1</v>
      </c>
      <c r="E1712" s="94"/>
      <c r="F1712" s="95" t="s">
        <v>15</v>
      </c>
      <c r="G1712" s="95"/>
      <c r="H1712" s="96">
        <v>42726</v>
      </c>
      <c r="I1712" s="96"/>
      <c r="J1712" s="96">
        <v>42726</v>
      </c>
      <c r="K1712" s="96"/>
      <c r="L1712" s="82" t="s">
        <v>648</v>
      </c>
      <c r="M1712" s="82"/>
      <c r="N1712" s="97">
        <v>2690</v>
      </c>
      <c r="O1712" s="97"/>
    </row>
    <row r="1713" spans="1:15" ht="45" customHeight="1" x14ac:dyDescent="0.25">
      <c r="A1713" s="9" t="s">
        <v>572</v>
      </c>
      <c r="B1713" s="93" t="s">
        <v>14</v>
      </c>
      <c r="C1713" s="93"/>
      <c r="D1713" s="94">
        <f t="shared" si="28"/>
        <v>1</v>
      </c>
      <c r="E1713" s="94"/>
      <c r="F1713" s="95" t="s">
        <v>15</v>
      </c>
      <c r="G1713" s="95"/>
      <c r="H1713" s="96">
        <v>42683</v>
      </c>
      <c r="I1713" s="96"/>
      <c r="J1713" s="96">
        <v>42683</v>
      </c>
      <c r="K1713" s="96"/>
      <c r="L1713" s="82" t="s">
        <v>648</v>
      </c>
      <c r="M1713" s="82"/>
      <c r="N1713" s="97">
        <v>3060</v>
      </c>
      <c r="O1713" s="97"/>
    </row>
    <row r="1714" spans="1:15" ht="45" customHeight="1" x14ac:dyDescent="0.25">
      <c r="A1714" s="9" t="s">
        <v>572</v>
      </c>
      <c r="B1714" s="93" t="s">
        <v>14</v>
      </c>
      <c r="C1714" s="93"/>
      <c r="D1714" s="94">
        <f t="shared" si="28"/>
        <v>1</v>
      </c>
      <c r="E1714" s="94"/>
      <c r="F1714" s="95" t="s">
        <v>15</v>
      </c>
      <c r="G1714" s="95"/>
      <c r="H1714" s="96">
        <v>42670</v>
      </c>
      <c r="I1714" s="96"/>
      <c r="J1714" s="96">
        <v>42670</v>
      </c>
      <c r="K1714" s="96"/>
      <c r="L1714" s="82" t="s">
        <v>648</v>
      </c>
      <c r="M1714" s="82"/>
      <c r="N1714" s="97">
        <v>100</v>
      </c>
      <c r="O1714" s="97"/>
    </row>
    <row r="1715" spans="1:15" ht="45" customHeight="1" x14ac:dyDescent="0.25">
      <c r="A1715" s="9" t="s">
        <v>572</v>
      </c>
      <c r="B1715" s="93" t="s">
        <v>14</v>
      </c>
      <c r="C1715" s="93"/>
      <c r="D1715" s="94">
        <f t="shared" si="28"/>
        <v>1</v>
      </c>
      <c r="E1715" s="94"/>
      <c r="F1715" s="95" t="s">
        <v>15</v>
      </c>
      <c r="G1715" s="95"/>
      <c r="H1715" s="96">
        <v>42625</v>
      </c>
      <c r="I1715" s="96"/>
      <c r="J1715" s="96">
        <v>42625</v>
      </c>
      <c r="K1715" s="96"/>
      <c r="L1715" s="82" t="s">
        <v>648</v>
      </c>
      <c r="M1715" s="82"/>
      <c r="N1715" s="97">
        <v>2590</v>
      </c>
      <c r="O1715" s="97"/>
    </row>
    <row r="1716" spans="1:15" ht="45" customHeight="1" x14ac:dyDescent="0.25">
      <c r="A1716" s="9" t="s">
        <v>577</v>
      </c>
      <c r="B1716" s="93" t="s">
        <v>14</v>
      </c>
      <c r="C1716" s="93"/>
      <c r="D1716" s="94">
        <f t="shared" si="28"/>
        <v>1</v>
      </c>
      <c r="E1716" s="94"/>
      <c r="F1716" s="95" t="s">
        <v>15</v>
      </c>
      <c r="G1716" s="95"/>
      <c r="H1716" s="96">
        <v>42394</v>
      </c>
      <c r="I1716" s="96"/>
      <c r="J1716" s="96">
        <v>42394</v>
      </c>
      <c r="K1716" s="96"/>
      <c r="L1716" s="82" t="s">
        <v>648</v>
      </c>
      <c r="M1716" s="82"/>
      <c r="N1716" s="97">
        <v>13104</v>
      </c>
      <c r="O1716" s="97"/>
    </row>
    <row r="1717" spans="1:15" ht="45" customHeight="1" x14ac:dyDescent="0.25">
      <c r="A1717" s="9" t="s">
        <v>577</v>
      </c>
      <c r="B1717" s="93" t="s">
        <v>14</v>
      </c>
      <c r="C1717" s="93"/>
      <c r="D1717" s="94">
        <f t="shared" si="28"/>
        <v>1</v>
      </c>
      <c r="E1717" s="94"/>
      <c r="F1717" s="95" t="s">
        <v>15</v>
      </c>
      <c r="G1717" s="95"/>
      <c r="H1717" s="96">
        <v>42394</v>
      </c>
      <c r="I1717" s="96"/>
      <c r="J1717" s="96">
        <v>42394</v>
      </c>
      <c r="K1717" s="96"/>
      <c r="L1717" s="82" t="s">
        <v>648</v>
      </c>
      <c r="M1717" s="82"/>
      <c r="N1717" s="97">
        <v>14580</v>
      </c>
      <c r="O1717" s="97"/>
    </row>
    <row r="1718" spans="1:15" ht="45" customHeight="1" x14ac:dyDescent="0.25">
      <c r="A1718" s="9" t="s">
        <v>577</v>
      </c>
      <c r="B1718" s="93" t="s">
        <v>14</v>
      </c>
      <c r="C1718" s="93"/>
      <c r="D1718" s="94">
        <f t="shared" si="28"/>
        <v>1</v>
      </c>
      <c r="E1718" s="94"/>
      <c r="F1718" s="95" t="s">
        <v>15</v>
      </c>
      <c r="G1718" s="95"/>
      <c r="H1718" s="96">
        <v>42446</v>
      </c>
      <c r="I1718" s="96"/>
      <c r="J1718" s="96">
        <v>42446</v>
      </c>
      <c r="K1718" s="96"/>
      <c r="L1718" s="82" t="s">
        <v>648</v>
      </c>
      <c r="M1718" s="82"/>
      <c r="N1718" s="97">
        <v>14580</v>
      </c>
      <c r="O1718" s="97"/>
    </row>
    <row r="1719" spans="1:15" ht="45" customHeight="1" x14ac:dyDescent="0.25">
      <c r="A1719" s="9" t="s">
        <v>577</v>
      </c>
      <c r="B1719" s="93" t="s">
        <v>14</v>
      </c>
      <c r="C1719" s="93"/>
      <c r="D1719" s="94">
        <f t="shared" si="28"/>
        <v>1</v>
      </c>
      <c r="E1719" s="94"/>
      <c r="F1719" s="95" t="s">
        <v>15</v>
      </c>
      <c r="G1719" s="95"/>
      <c r="H1719" s="96">
        <v>42442</v>
      </c>
      <c r="I1719" s="96"/>
      <c r="J1719" s="96">
        <v>42442</v>
      </c>
      <c r="K1719" s="96"/>
      <c r="L1719" s="82" t="s">
        <v>648</v>
      </c>
      <c r="M1719" s="82"/>
      <c r="N1719" s="97">
        <v>14580</v>
      </c>
      <c r="O1719" s="97"/>
    </row>
    <row r="1720" spans="1:15" ht="45" customHeight="1" x14ac:dyDescent="0.25">
      <c r="A1720" s="9" t="s">
        <v>577</v>
      </c>
      <c r="B1720" s="93" t="s">
        <v>14</v>
      </c>
      <c r="C1720" s="93"/>
      <c r="D1720" s="94">
        <f t="shared" si="28"/>
        <v>1</v>
      </c>
      <c r="E1720" s="94"/>
      <c r="F1720" s="95" t="s">
        <v>15</v>
      </c>
      <c r="G1720" s="95"/>
      <c r="H1720" s="96">
        <v>42485</v>
      </c>
      <c r="I1720" s="96"/>
      <c r="J1720" s="96">
        <v>42485</v>
      </c>
      <c r="K1720" s="96"/>
      <c r="L1720" s="82" t="s">
        <v>648</v>
      </c>
      <c r="M1720" s="82"/>
      <c r="N1720" s="97">
        <v>14940</v>
      </c>
      <c r="O1720" s="97"/>
    </row>
    <row r="1721" spans="1:15" ht="45" customHeight="1" x14ac:dyDescent="0.25">
      <c r="A1721" s="9" t="s">
        <v>577</v>
      </c>
      <c r="B1721" s="93" t="s">
        <v>1299</v>
      </c>
      <c r="C1721" s="93"/>
      <c r="D1721" s="94">
        <f t="shared" si="28"/>
        <v>1</v>
      </c>
      <c r="E1721" s="94"/>
      <c r="F1721" s="95" t="s">
        <v>12</v>
      </c>
      <c r="G1721" s="95"/>
      <c r="H1721" s="96">
        <v>42423</v>
      </c>
      <c r="I1721" s="96"/>
      <c r="J1721" s="96">
        <v>42425</v>
      </c>
      <c r="K1721" s="96"/>
      <c r="L1721" s="82" t="s">
        <v>648</v>
      </c>
      <c r="M1721" s="82"/>
      <c r="N1721" s="97">
        <v>482.62</v>
      </c>
      <c r="O1721" s="97"/>
    </row>
    <row r="1722" spans="1:15" ht="45" customHeight="1" x14ac:dyDescent="0.25">
      <c r="A1722" s="9" t="s">
        <v>577</v>
      </c>
      <c r="B1722" s="93" t="s">
        <v>14</v>
      </c>
      <c r="C1722" s="93"/>
      <c r="D1722" s="94">
        <f t="shared" si="28"/>
        <v>1</v>
      </c>
      <c r="E1722" s="94"/>
      <c r="F1722" s="95" t="s">
        <v>15</v>
      </c>
      <c r="G1722" s="95"/>
      <c r="H1722" s="96">
        <v>42516</v>
      </c>
      <c r="I1722" s="96"/>
      <c r="J1722" s="96">
        <v>42516</v>
      </c>
      <c r="K1722" s="96"/>
      <c r="L1722" s="82" t="s">
        <v>648</v>
      </c>
      <c r="M1722" s="82"/>
      <c r="N1722" s="97">
        <v>15120</v>
      </c>
      <c r="O1722" s="97"/>
    </row>
    <row r="1723" spans="1:15" ht="45" customHeight="1" x14ac:dyDescent="0.25">
      <c r="A1723" s="9" t="s">
        <v>577</v>
      </c>
      <c r="B1723" s="93" t="s">
        <v>14</v>
      </c>
      <c r="C1723" s="93"/>
      <c r="D1723" s="94">
        <f t="shared" si="28"/>
        <v>1</v>
      </c>
      <c r="E1723" s="94"/>
      <c r="F1723" s="95" t="s">
        <v>15</v>
      </c>
      <c r="G1723" s="95"/>
      <c r="H1723" s="96">
        <v>42411</v>
      </c>
      <c r="I1723" s="96"/>
      <c r="J1723" s="96">
        <v>42411</v>
      </c>
      <c r="K1723" s="96"/>
      <c r="L1723" s="82" t="s">
        <v>648</v>
      </c>
      <c r="M1723" s="82"/>
      <c r="N1723" s="97">
        <v>70</v>
      </c>
      <c r="O1723" s="97"/>
    </row>
    <row r="1724" spans="1:15" ht="45" customHeight="1" x14ac:dyDescent="0.25">
      <c r="A1724" s="9" t="s">
        <v>577</v>
      </c>
      <c r="B1724" s="93" t="s">
        <v>14</v>
      </c>
      <c r="C1724" s="93"/>
      <c r="D1724" s="94">
        <f t="shared" si="28"/>
        <v>1</v>
      </c>
      <c r="E1724" s="94"/>
      <c r="F1724" s="95" t="s">
        <v>15</v>
      </c>
      <c r="G1724" s="95"/>
      <c r="H1724" s="96">
        <v>42562</v>
      </c>
      <c r="I1724" s="96"/>
      <c r="J1724" s="96">
        <v>42562</v>
      </c>
      <c r="K1724" s="96"/>
      <c r="L1724" s="82" t="s">
        <v>648</v>
      </c>
      <c r="M1724" s="82"/>
      <c r="N1724" s="97">
        <v>15624</v>
      </c>
      <c r="O1724" s="97"/>
    </row>
    <row r="1725" spans="1:15" ht="45" customHeight="1" x14ac:dyDescent="0.25">
      <c r="A1725" s="9" t="s">
        <v>577</v>
      </c>
      <c r="B1725" s="93" t="s">
        <v>14</v>
      </c>
      <c r="C1725" s="93"/>
      <c r="D1725" s="94">
        <f t="shared" si="28"/>
        <v>1</v>
      </c>
      <c r="E1725" s="94"/>
      <c r="F1725" s="95" t="s">
        <v>15</v>
      </c>
      <c r="G1725" s="95"/>
      <c r="H1725" s="96">
        <v>42562</v>
      </c>
      <c r="I1725" s="96"/>
      <c r="J1725" s="96">
        <v>42562</v>
      </c>
      <c r="K1725" s="96"/>
      <c r="L1725" s="82" t="s">
        <v>648</v>
      </c>
      <c r="M1725" s="82"/>
      <c r="N1725" s="97">
        <v>15786</v>
      </c>
      <c r="O1725" s="97"/>
    </row>
    <row r="1726" spans="1:15" ht="45" customHeight="1" x14ac:dyDescent="0.25">
      <c r="A1726" s="9" t="s">
        <v>577</v>
      </c>
      <c r="B1726" s="93" t="s">
        <v>14</v>
      </c>
      <c r="C1726" s="93"/>
      <c r="D1726" s="94">
        <f t="shared" si="28"/>
        <v>1</v>
      </c>
      <c r="E1726" s="94"/>
      <c r="F1726" s="95" t="s">
        <v>15</v>
      </c>
      <c r="G1726" s="95"/>
      <c r="H1726" s="96">
        <v>42596</v>
      </c>
      <c r="I1726" s="96"/>
      <c r="J1726" s="96">
        <v>42596</v>
      </c>
      <c r="K1726" s="96"/>
      <c r="L1726" s="82" t="s">
        <v>648</v>
      </c>
      <c r="M1726" s="82"/>
      <c r="N1726" s="97">
        <v>15138</v>
      </c>
      <c r="O1726" s="97"/>
    </row>
    <row r="1727" spans="1:15" ht="45" customHeight="1" x14ac:dyDescent="0.25">
      <c r="A1727" s="9" t="s">
        <v>577</v>
      </c>
      <c r="B1727" s="93" t="s">
        <v>14</v>
      </c>
      <c r="C1727" s="93"/>
      <c r="D1727" s="94">
        <f t="shared" si="28"/>
        <v>1</v>
      </c>
      <c r="E1727" s="94"/>
      <c r="F1727" s="95" t="s">
        <v>15</v>
      </c>
      <c r="G1727" s="95"/>
      <c r="H1727" s="96">
        <v>42594</v>
      </c>
      <c r="I1727" s="96"/>
      <c r="J1727" s="96">
        <v>42594</v>
      </c>
      <c r="K1727" s="96"/>
      <c r="L1727" s="82" t="s">
        <v>648</v>
      </c>
      <c r="M1727" s="82"/>
      <c r="N1727" s="97">
        <v>15660</v>
      </c>
      <c r="O1727" s="97"/>
    </row>
    <row r="1728" spans="1:15" ht="45" customHeight="1" x14ac:dyDescent="0.25">
      <c r="A1728" s="9" t="s">
        <v>577</v>
      </c>
      <c r="B1728" s="93" t="s">
        <v>14</v>
      </c>
      <c r="C1728" s="93"/>
      <c r="D1728" s="94">
        <f t="shared" si="28"/>
        <v>1</v>
      </c>
      <c r="E1728" s="94"/>
      <c r="F1728" s="95" t="s">
        <v>15</v>
      </c>
      <c r="G1728" s="95"/>
      <c r="H1728" s="96">
        <v>42640</v>
      </c>
      <c r="I1728" s="96"/>
      <c r="J1728" s="96">
        <v>42643</v>
      </c>
      <c r="K1728" s="96"/>
      <c r="L1728" s="82" t="s">
        <v>648</v>
      </c>
      <c r="M1728" s="82"/>
      <c r="N1728" s="97">
        <v>17298</v>
      </c>
      <c r="O1728" s="97"/>
    </row>
    <row r="1729" spans="1:15" ht="45" customHeight="1" x14ac:dyDescent="0.25">
      <c r="A1729" s="9" t="s">
        <v>577</v>
      </c>
      <c r="B1729" s="93" t="s">
        <v>14</v>
      </c>
      <c r="C1729" s="93"/>
      <c r="D1729" s="94">
        <f t="shared" si="28"/>
        <v>1</v>
      </c>
      <c r="E1729" s="94"/>
      <c r="F1729" s="95" t="s">
        <v>15</v>
      </c>
      <c r="G1729" s="95"/>
      <c r="H1729" s="96">
        <v>42647</v>
      </c>
      <c r="I1729" s="96"/>
      <c r="J1729" s="96">
        <v>42647</v>
      </c>
      <c r="K1729" s="96"/>
      <c r="L1729" s="82" t="s">
        <v>648</v>
      </c>
      <c r="M1729" s="82"/>
      <c r="N1729" s="97">
        <v>15732</v>
      </c>
      <c r="O1729" s="97"/>
    </row>
    <row r="1730" spans="1:15" ht="45" customHeight="1" x14ac:dyDescent="0.25">
      <c r="A1730" s="9" t="s">
        <v>578</v>
      </c>
      <c r="B1730" s="93" t="s">
        <v>1300</v>
      </c>
      <c r="C1730" s="93"/>
      <c r="D1730" s="94">
        <f t="shared" si="28"/>
        <v>1</v>
      </c>
      <c r="E1730" s="94"/>
      <c r="F1730" s="95" t="s">
        <v>29</v>
      </c>
      <c r="G1730" s="95"/>
      <c r="H1730" s="96">
        <v>42394</v>
      </c>
      <c r="I1730" s="96"/>
      <c r="J1730" s="96">
        <v>42395</v>
      </c>
      <c r="K1730" s="96"/>
      <c r="L1730" s="82" t="s">
        <v>648</v>
      </c>
      <c r="M1730" s="82"/>
      <c r="N1730" s="97">
        <v>188</v>
      </c>
      <c r="O1730" s="97"/>
    </row>
    <row r="1731" spans="1:15" ht="45" customHeight="1" x14ac:dyDescent="0.25">
      <c r="A1731" s="9" t="s">
        <v>578</v>
      </c>
      <c r="B1731" s="93" t="s">
        <v>1301</v>
      </c>
      <c r="C1731" s="93"/>
      <c r="D1731" s="94">
        <f t="shared" si="28"/>
        <v>1</v>
      </c>
      <c r="E1731" s="94"/>
      <c r="F1731" s="95" t="s">
        <v>29</v>
      </c>
      <c r="G1731" s="95"/>
      <c r="H1731" s="96">
        <v>42394</v>
      </c>
      <c r="I1731" s="96"/>
      <c r="J1731" s="96">
        <v>42395</v>
      </c>
      <c r="K1731" s="96"/>
      <c r="L1731" s="82" t="s">
        <v>648</v>
      </c>
      <c r="M1731" s="82"/>
      <c r="N1731" s="97">
        <v>184</v>
      </c>
      <c r="O1731" s="97"/>
    </row>
    <row r="1732" spans="1:15" ht="45" customHeight="1" x14ac:dyDescent="0.25">
      <c r="A1732" s="9" t="s">
        <v>578</v>
      </c>
      <c r="B1732" s="93" t="s">
        <v>1300</v>
      </c>
      <c r="C1732" s="93"/>
      <c r="D1732" s="94">
        <f t="shared" si="28"/>
        <v>1</v>
      </c>
      <c r="E1732" s="94"/>
      <c r="F1732" s="95" t="s">
        <v>29</v>
      </c>
      <c r="G1732" s="95"/>
      <c r="H1732" s="96">
        <v>42394</v>
      </c>
      <c r="I1732" s="96"/>
      <c r="J1732" s="96">
        <v>42395</v>
      </c>
      <c r="K1732" s="96"/>
      <c r="L1732" s="82" t="s">
        <v>648</v>
      </c>
      <c r="M1732" s="82"/>
      <c r="N1732" s="97">
        <v>301.99</v>
      </c>
      <c r="O1732" s="97"/>
    </row>
    <row r="1733" spans="1:15" ht="45" customHeight="1" x14ac:dyDescent="0.25">
      <c r="A1733" s="9" t="s">
        <v>578</v>
      </c>
      <c r="B1733" s="93" t="s">
        <v>1301</v>
      </c>
      <c r="C1733" s="93"/>
      <c r="D1733" s="94">
        <f t="shared" si="28"/>
        <v>1</v>
      </c>
      <c r="E1733" s="94"/>
      <c r="F1733" s="95" t="s">
        <v>29</v>
      </c>
      <c r="G1733" s="95"/>
      <c r="H1733" s="96">
        <v>42394</v>
      </c>
      <c r="I1733" s="96"/>
      <c r="J1733" s="96">
        <v>42395</v>
      </c>
      <c r="K1733" s="96"/>
      <c r="L1733" s="82" t="s">
        <v>648</v>
      </c>
      <c r="M1733" s="82"/>
      <c r="N1733" s="97">
        <v>267.99</v>
      </c>
      <c r="O1733" s="97"/>
    </row>
    <row r="1734" spans="1:15" ht="45" customHeight="1" x14ac:dyDescent="0.25">
      <c r="A1734" s="9" t="s">
        <v>578</v>
      </c>
      <c r="B1734" s="93" t="s">
        <v>14</v>
      </c>
      <c r="C1734" s="93"/>
      <c r="D1734" s="94">
        <f t="shared" si="28"/>
        <v>1</v>
      </c>
      <c r="E1734" s="94"/>
      <c r="F1734" s="95" t="s">
        <v>15</v>
      </c>
      <c r="G1734" s="95"/>
      <c r="H1734" s="96">
        <v>42394</v>
      </c>
      <c r="I1734" s="96"/>
      <c r="J1734" s="96">
        <v>42394</v>
      </c>
      <c r="K1734" s="96"/>
      <c r="L1734" s="82" t="s">
        <v>648</v>
      </c>
      <c r="M1734" s="82"/>
      <c r="N1734" s="97">
        <v>24</v>
      </c>
      <c r="O1734" s="97"/>
    </row>
    <row r="1735" spans="1:15" ht="45" customHeight="1" x14ac:dyDescent="0.25">
      <c r="A1735" s="9" t="s">
        <v>578</v>
      </c>
      <c r="B1735" s="93" t="s">
        <v>1302</v>
      </c>
      <c r="C1735" s="93"/>
      <c r="D1735" s="94">
        <f t="shared" si="28"/>
        <v>1</v>
      </c>
      <c r="E1735" s="94"/>
      <c r="F1735" s="95" t="s">
        <v>12</v>
      </c>
      <c r="G1735" s="95"/>
      <c r="H1735" s="96">
        <v>42423</v>
      </c>
      <c r="I1735" s="96"/>
      <c r="J1735" s="96">
        <v>42425</v>
      </c>
      <c r="K1735" s="96"/>
      <c r="L1735" s="82" t="s">
        <v>648</v>
      </c>
      <c r="M1735" s="82"/>
      <c r="N1735" s="97">
        <v>3435</v>
      </c>
      <c r="O1735" s="97"/>
    </row>
    <row r="1736" spans="1:15" ht="45" customHeight="1" x14ac:dyDescent="0.25">
      <c r="A1736" s="9" t="s">
        <v>578</v>
      </c>
      <c r="B1736" s="93" t="s">
        <v>14</v>
      </c>
      <c r="C1736" s="93"/>
      <c r="D1736" s="94">
        <f t="shared" si="28"/>
        <v>1</v>
      </c>
      <c r="E1736" s="94"/>
      <c r="F1736" s="95" t="s">
        <v>15</v>
      </c>
      <c r="G1736" s="95"/>
      <c r="H1736" s="96">
        <v>42030</v>
      </c>
      <c r="I1736" s="96"/>
      <c r="J1736" s="96">
        <v>42030</v>
      </c>
      <c r="K1736" s="96"/>
      <c r="L1736" s="82" t="s">
        <v>648</v>
      </c>
      <c r="M1736" s="82"/>
      <c r="N1736" s="97">
        <v>100</v>
      </c>
      <c r="O1736" s="97"/>
    </row>
    <row r="1737" spans="1:15" ht="45" customHeight="1" x14ac:dyDescent="0.25">
      <c r="A1737" s="9" t="s">
        <v>578</v>
      </c>
      <c r="B1737" s="93" t="s">
        <v>1303</v>
      </c>
      <c r="C1737" s="93"/>
      <c r="D1737" s="94">
        <f t="shared" si="28"/>
        <v>1</v>
      </c>
      <c r="E1737" s="94"/>
      <c r="F1737" s="95" t="s">
        <v>29</v>
      </c>
      <c r="G1737" s="95"/>
      <c r="H1737" s="96">
        <v>42388</v>
      </c>
      <c r="I1737" s="96"/>
      <c r="J1737" s="96">
        <v>42388</v>
      </c>
      <c r="K1737" s="96"/>
      <c r="L1737" s="82" t="s">
        <v>648</v>
      </c>
      <c r="M1737" s="82"/>
      <c r="N1737" s="97">
        <v>184</v>
      </c>
      <c r="O1737" s="97"/>
    </row>
    <row r="1738" spans="1:15" ht="45" customHeight="1" x14ac:dyDescent="0.25">
      <c r="A1738" s="9" t="s">
        <v>578</v>
      </c>
      <c r="B1738" s="93" t="s">
        <v>1303</v>
      </c>
      <c r="C1738" s="93"/>
      <c r="D1738" s="94">
        <f t="shared" ref="D1738:D1801" si="29">C1738+1</f>
        <v>1</v>
      </c>
      <c r="E1738" s="94"/>
      <c r="F1738" s="95" t="s">
        <v>29</v>
      </c>
      <c r="G1738" s="95"/>
      <c r="H1738" s="96">
        <v>42388</v>
      </c>
      <c r="I1738" s="96"/>
      <c r="J1738" s="96">
        <v>42388</v>
      </c>
      <c r="K1738" s="96"/>
      <c r="L1738" s="82" t="s">
        <v>648</v>
      </c>
      <c r="M1738" s="82"/>
      <c r="N1738" s="97">
        <v>220</v>
      </c>
      <c r="O1738" s="97"/>
    </row>
    <row r="1739" spans="1:15" ht="45" customHeight="1" x14ac:dyDescent="0.25">
      <c r="A1739" s="9" t="s">
        <v>578</v>
      </c>
      <c r="B1739" s="93" t="s">
        <v>14</v>
      </c>
      <c r="C1739" s="93"/>
      <c r="D1739" s="94">
        <f t="shared" si="29"/>
        <v>1</v>
      </c>
      <c r="E1739" s="94"/>
      <c r="F1739" s="95" t="s">
        <v>15</v>
      </c>
      <c r="G1739" s="95"/>
      <c r="H1739" s="96">
        <v>42388</v>
      </c>
      <c r="I1739" s="96"/>
      <c r="J1739" s="96">
        <v>42388</v>
      </c>
      <c r="K1739" s="96"/>
      <c r="L1739" s="82" t="s">
        <v>648</v>
      </c>
      <c r="M1739" s="82"/>
      <c r="N1739" s="97">
        <v>72</v>
      </c>
      <c r="O1739" s="97"/>
    </row>
    <row r="1740" spans="1:15" ht="45" customHeight="1" x14ac:dyDescent="0.25">
      <c r="A1740" s="9" t="s">
        <v>578</v>
      </c>
      <c r="B1740" s="93" t="s">
        <v>1304</v>
      </c>
      <c r="C1740" s="93"/>
      <c r="D1740" s="94">
        <f t="shared" si="29"/>
        <v>1</v>
      </c>
      <c r="E1740" s="94"/>
      <c r="F1740" s="95" t="s">
        <v>15</v>
      </c>
      <c r="G1740" s="95"/>
      <c r="H1740" s="96">
        <v>42396</v>
      </c>
      <c r="I1740" s="96"/>
      <c r="J1740" s="96">
        <v>42396</v>
      </c>
      <c r="K1740" s="96"/>
      <c r="L1740" s="82" t="s">
        <v>648</v>
      </c>
      <c r="M1740" s="82"/>
      <c r="N1740" s="97">
        <v>90</v>
      </c>
      <c r="O1740" s="97"/>
    </row>
    <row r="1741" spans="1:15" ht="45" customHeight="1" x14ac:dyDescent="0.25">
      <c r="A1741" s="9" t="s">
        <v>578</v>
      </c>
      <c r="B1741" s="93" t="s">
        <v>1305</v>
      </c>
      <c r="C1741" s="93"/>
      <c r="D1741" s="94">
        <f t="shared" si="29"/>
        <v>1</v>
      </c>
      <c r="E1741" s="94"/>
      <c r="F1741" s="95" t="s">
        <v>29</v>
      </c>
      <c r="G1741" s="95"/>
      <c r="H1741" s="96">
        <v>42430</v>
      </c>
      <c r="I1741" s="96"/>
      <c r="J1741" s="96">
        <v>42430</v>
      </c>
      <c r="K1741" s="96"/>
      <c r="L1741" s="82" t="s">
        <v>648</v>
      </c>
      <c r="M1741" s="82"/>
      <c r="N1741" s="97">
        <v>188</v>
      </c>
      <c r="O1741" s="97"/>
    </row>
    <row r="1742" spans="1:15" ht="45" customHeight="1" x14ac:dyDescent="0.25">
      <c r="A1742" s="9" t="s">
        <v>578</v>
      </c>
      <c r="B1742" s="93" t="s">
        <v>1305</v>
      </c>
      <c r="C1742" s="93"/>
      <c r="D1742" s="94">
        <f t="shared" si="29"/>
        <v>1</v>
      </c>
      <c r="E1742" s="94"/>
      <c r="F1742" s="95" t="s">
        <v>29</v>
      </c>
      <c r="G1742" s="95"/>
      <c r="H1742" s="96">
        <v>42430</v>
      </c>
      <c r="I1742" s="96"/>
      <c r="J1742" s="96">
        <v>42430</v>
      </c>
      <c r="K1742" s="96"/>
      <c r="L1742" s="82" t="s">
        <v>648</v>
      </c>
      <c r="M1742" s="82"/>
      <c r="N1742" s="97">
        <v>229</v>
      </c>
      <c r="O1742" s="97"/>
    </row>
    <row r="1743" spans="1:15" ht="45" customHeight="1" x14ac:dyDescent="0.25">
      <c r="A1743" s="9" t="s">
        <v>578</v>
      </c>
      <c r="B1743" s="93" t="s">
        <v>14</v>
      </c>
      <c r="C1743" s="93"/>
      <c r="D1743" s="94">
        <f t="shared" si="29"/>
        <v>1</v>
      </c>
      <c r="E1743" s="94"/>
      <c r="F1743" s="95" t="s">
        <v>15</v>
      </c>
      <c r="G1743" s="95"/>
      <c r="H1743" s="96">
        <v>42430</v>
      </c>
      <c r="I1743" s="96"/>
      <c r="J1743" s="96">
        <v>42430</v>
      </c>
      <c r="K1743" s="96"/>
      <c r="L1743" s="82" t="s">
        <v>648</v>
      </c>
      <c r="M1743" s="82"/>
      <c r="N1743" s="97">
        <v>90</v>
      </c>
      <c r="O1743" s="97"/>
    </row>
    <row r="1744" spans="1:15" ht="45" customHeight="1" x14ac:dyDescent="0.25">
      <c r="A1744" s="9" t="s">
        <v>578</v>
      </c>
      <c r="B1744" s="93" t="s">
        <v>1306</v>
      </c>
      <c r="C1744" s="93"/>
      <c r="D1744" s="94">
        <f t="shared" si="29"/>
        <v>1</v>
      </c>
      <c r="E1744" s="94"/>
      <c r="F1744" s="95" t="s">
        <v>15</v>
      </c>
      <c r="G1744" s="95"/>
      <c r="H1744" s="96">
        <v>42404</v>
      </c>
      <c r="I1744" s="96"/>
      <c r="J1744" s="96">
        <v>42404</v>
      </c>
      <c r="K1744" s="96"/>
      <c r="L1744" s="82" t="s">
        <v>648</v>
      </c>
      <c r="M1744" s="82"/>
      <c r="N1744" s="97">
        <v>130</v>
      </c>
      <c r="O1744" s="97"/>
    </row>
    <row r="1745" spans="1:15" ht="45" customHeight="1" x14ac:dyDescent="0.25">
      <c r="A1745" s="9" t="s">
        <v>578</v>
      </c>
      <c r="B1745" s="93" t="s">
        <v>1060</v>
      </c>
      <c r="C1745" s="93"/>
      <c r="D1745" s="94">
        <f t="shared" si="29"/>
        <v>1</v>
      </c>
      <c r="E1745" s="94"/>
      <c r="F1745" s="95" t="s">
        <v>12</v>
      </c>
      <c r="G1745" s="95"/>
      <c r="H1745" s="96">
        <v>42423</v>
      </c>
      <c r="I1745" s="96"/>
      <c r="J1745" s="96">
        <v>42425</v>
      </c>
      <c r="K1745" s="96"/>
      <c r="L1745" s="82" t="s">
        <v>648</v>
      </c>
      <c r="M1745" s="82"/>
      <c r="N1745" s="97">
        <v>6720</v>
      </c>
      <c r="O1745" s="97"/>
    </row>
    <row r="1746" spans="1:15" ht="45" customHeight="1" x14ac:dyDescent="0.25">
      <c r="A1746" s="9" t="s">
        <v>578</v>
      </c>
      <c r="B1746" s="93" t="s">
        <v>601</v>
      </c>
      <c r="C1746" s="93"/>
      <c r="D1746" s="94">
        <f t="shared" si="29"/>
        <v>1</v>
      </c>
      <c r="E1746" s="94"/>
      <c r="F1746" s="95" t="s">
        <v>29</v>
      </c>
      <c r="G1746" s="95"/>
      <c r="H1746" s="96">
        <v>42425</v>
      </c>
      <c r="I1746" s="96"/>
      <c r="J1746" s="96">
        <v>42425</v>
      </c>
      <c r="K1746" s="96"/>
      <c r="L1746" s="82" t="s">
        <v>648</v>
      </c>
      <c r="M1746" s="82"/>
      <c r="N1746" s="97">
        <v>388</v>
      </c>
      <c r="O1746" s="97"/>
    </row>
    <row r="1747" spans="1:15" ht="45" customHeight="1" x14ac:dyDescent="0.25">
      <c r="A1747" s="9" t="s">
        <v>578</v>
      </c>
      <c r="B1747" s="93" t="s">
        <v>601</v>
      </c>
      <c r="C1747" s="93"/>
      <c r="D1747" s="94">
        <f t="shared" si="29"/>
        <v>1</v>
      </c>
      <c r="E1747" s="94"/>
      <c r="F1747" s="95" t="s">
        <v>29</v>
      </c>
      <c r="G1747" s="95"/>
      <c r="H1747" s="96">
        <v>42425</v>
      </c>
      <c r="I1747" s="96"/>
      <c r="J1747" s="96">
        <v>42425</v>
      </c>
      <c r="K1747" s="96"/>
      <c r="L1747" s="82" t="s">
        <v>648</v>
      </c>
      <c r="M1747" s="82"/>
      <c r="N1747" s="97">
        <v>303</v>
      </c>
      <c r="O1747" s="97"/>
    </row>
    <row r="1748" spans="1:15" ht="45" customHeight="1" x14ac:dyDescent="0.25">
      <c r="A1748" s="9" t="s">
        <v>578</v>
      </c>
      <c r="B1748" s="93" t="s">
        <v>1307</v>
      </c>
      <c r="C1748" s="93"/>
      <c r="D1748" s="94">
        <f t="shared" si="29"/>
        <v>1</v>
      </c>
      <c r="E1748" s="94"/>
      <c r="F1748" s="95" t="s">
        <v>29</v>
      </c>
      <c r="G1748" s="95"/>
      <c r="H1748" s="96">
        <v>42424</v>
      </c>
      <c r="I1748" s="96"/>
      <c r="J1748" s="96">
        <v>42424</v>
      </c>
      <c r="K1748" s="96"/>
      <c r="L1748" s="82" t="s">
        <v>648</v>
      </c>
      <c r="M1748" s="82"/>
      <c r="N1748" s="97">
        <v>388</v>
      </c>
      <c r="O1748" s="97"/>
    </row>
    <row r="1749" spans="1:15" ht="45" customHeight="1" x14ac:dyDescent="0.25">
      <c r="A1749" s="9" t="s">
        <v>578</v>
      </c>
      <c r="B1749" s="93" t="s">
        <v>1308</v>
      </c>
      <c r="C1749" s="93"/>
      <c r="D1749" s="94">
        <f t="shared" si="29"/>
        <v>1</v>
      </c>
      <c r="E1749" s="94"/>
      <c r="F1749" s="95" t="s">
        <v>29</v>
      </c>
      <c r="G1749" s="95"/>
      <c r="H1749" s="96">
        <v>42481</v>
      </c>
      <c r="I1749" s="96"/>
      <c r="J1749" s="96">
        <v>42481</v>
      </c>
      <c r="K1749" s="96"/>
      <c r="L1749" s="82" t="s">
        <v>648</v>
      </c>
      <c r="M1749" s="82"/>
      <c r="N1749" s="97">
        <v>388</v>
      </c>
      <c r="O1749" s="97"/>
    </row>
    <row r="1750" spans="1:15" ht="45" customHeight="1" x14ac:dyDescent="0.25">
      <c r="A1750" s="9" t="s">
        <v>578</v>
      </c>
      <c r="B1750" s="93" t="s">
        <v>1309</v>
      </c>
      <c r="C1750" s="93"/>
      <c r="D1750" s="94">
        <f t="shared" si="29"/>
        <v>1</v>
      </c>
      <c r="E1750" s="94"/>
      <c r="F1750" s="95" t="s">
        <v>29</v>
      </c>
      <c r="G1750" s="95"/>
      <c r="H1750" s="96">
        <v>42503</v>
      </c>
      <c r="I1750" s="96"/>
      <c r="J1750" s="96">
        <v>42503</v>
      </c>
      <c r="K1750" s="96"/>
      <c r="L1750" s="82" t="s">
        <v>648</v>
      </c>
      <c r="M1750" s="82"/>
      <c r="N1750" s="97">
        <v>188</v>
      </c>
      <c r="O1750" s="97"/>
    </row>
    <row r="1751" spans="1:15" ht="45" customHeight="1" x14ac:dyDescent="0.25">
      <c r="A1751" s="9" t="s">
        <v>578</v>
      </c>
      <c r="B1751" s="93" t="s">
        <v>1159</v>
      </c>
      <c r="C1751" s="93"/>
      <c r="D1751" s="94">
        <f t="shared" si="29"/>
        <v>1</v>
      </c>
      <c r="E1751" s="94"/>
      <c r="F1751" s="95" t="s">
        <v>29</v>
      </c>
      <c r="G1751" s="95"/>
      <c r="H1751" s="96">
        <v>42460</v>
      </c>
      <c r="I1751" s="96"/>
      <c r="J1751" s="96">
        <v>42460</v>
      </c>
      <c r="K1751" s="96"/>
      <c r="L1751" s="82" t="s">
        <v>648</v>
      </c>
      <c r="M1751" s="82"/>
      <c r="N1751" s="97">
        <v>188</v>
      </c>
      <c r="O1751" s="97"/>
    </row>
    <row r="1752" spans="1:15" ht="45" customHeight="1" x14ac:dyDescent="0.25">
      <c r="A1752" s="9" t="s">
        <v>578</v>
      </c>
      <c r="B1752" s="93" t="s">
        <v>1159</v>
      </c>
      <c r="C1752" s="93"/>
      <c r="D1752" s="94">
        <f t="shared" si="29"/>
        <v>1</v>
      </c>
      <c r="E1752" s="94"/>
      <c r="F1752" s="95" t="s">
        <v>29</v>
      </c>
      <c r="G1752" s="95"/>
      <c r="H1752" s="96">
        <v>42460</v>
      </c>
      <c r="I1752" s="96"/>
      <c r="J1752" s="96">
        <v>42460</v>
      </c>
      <c r="K1752" s="96"/>
      <c r="L1752" s="82" t="s">
        <v>648</v>
      </c>
      <c r="M1752" s="82"/>
      <c r="N1752" s="97">
        <v>188</v>
      </c>
      <c r="O1752" s="97"/>
    </row>
    <row r="1753" spans="1:15" ht="45" customHeight="1" x14ac:dyDescent="0.25">
      <c r="A1753" s="9" t="s">
        <v>578</v>
      </c>
      <c r="B1753" s="93" t="s">
        <v>1159</v>
      </c>
      <c r="C1753" s="93"/>
      <c r="D1753" s="94">
        <f t="shared" si="29"/>
        <v>1</v>
      </c>
      <c r="E1753" s="94"/>
      <c r="F1753" s="95" t="s">
        <v>29</v>
      </c>
      <c r="G1753" s="95"/>
      <c r="H1753" s="96">
        <v>42460</v>
      </c>
      <c r="I1753" s="96"/>
      <c r="J1753" s="96">
        <v>42460</v>
      </c>
      <c r="K1753" s="96"/>
      <c r="L1753" s="82" t="s">
        <v>648</v>
      </c>
      <c r="M1753" s="82"/>
      <c r="N1753" s="97">
        <v>301.99</v>
      </c>
      <c r="O1753" s="97"/>
    </row>
    <row r="1754" spans="1:15" ht="45" customHeight="1" x14ac:dyDescent="0.25">
      <c r="A1754" s="9" t="s">
        <v>578</v>
      </c>
      <c r="B1754" s="93" t="s">
        <v>1308</v>
      </c>
      <c r="C1754" s="93"/>
      <c r="D1754" s="94">
        <f t="shared" si="29"/>
        <v>1</v>
      </c>
      <c r="E1754" s="94"/>
      <c r="F1754" s="95" t="s">
        <v>29</v>
      </c>
      <c r="G1754" s="95"/>
      <c r="H1754" s="96">
        <v>42481</v>
      </c>
      <c r="I1754" s="96"/>
      <c r="J1754" s="96">
        <v>42481</v>
      </c>
      <c r="K1754" s="96"/>
      <c r="L1754" s="82" t="s">
        <v>648</v>
      </c>
      <c r="M1754" s="82"/>
      <c r="N1754" s="97">
        <v>197</v>
      </c>
      <c r="O1754" s="97"/>
    </row>
    <row r="1755" spans="1:15" ht="45" customHeight="1" x14ac:dyDescent="0.25">
      <c r="A1755" s="9" t="s">
        <v>578</v>
      </c>
      <c r="B1755" s="93" t="s">
        <v>1159</v>
      </c>
      <c r="C1755" s="93"/>
      <c r="D1755" s="94">
        <f t="shared" si="29"/>
        <v>1</v>
      </c>
      <c r="E1755" s="94"/>
      <c r="F1755" s="95" t="s">
        <v>29</v>
      </c>
      <c r="G1755" s="95"/>
      <c r="H1755" s="96">
        <v>42460</v>
      </c>
      <c r="I1755" s="96"/>
      <c r="J1755" s="96">
        <v>42460</v>
      </c>
      <c r="K1755" s="96"/>
      <c r="L1755" s="82" t="s">
        <v>648</v>
      </c>
      <c r="M1755" s="82"/>
      <c r="N1755" s="97">
        <v>230</v>
      </c>
      <c r="O1755" s="97"/>
    </row>
    <row r="1756" spans="1:15" ht="45" customHeight="1" x14ac:dyDescent="0.25">
      <c r="A1756" s="9" t="s">
        <v>578</v>
      </c>
      <c r="B1756" s="93" t="s">
        <v>14</v>
      </c>
      <c r="C1756" s="93"/>
      <c r="D1756" s="94">
        <f t="shared" si="29"/>
        <v>1</v>
      </c>
      <c r="E1756" s="94"/>
      <c r="F1756" s="95" t="s">
        <v>15</v>
      </c>
      <c r="G1756" s="95"/>
      <c r="H1756" s="96">
        <v>42460</v>
      </c>
      <c r="I1756" s="96"/>
      <c r="J1756" s="96">
        <v>42460</v>
      </c>
      <c r="K1756" s="96"/>
      <c r="L1756" s="82" t="s">
        <v>648</v>
      </c>
      <c r="M1756" s="82"/>
      <c r="N1756" s="97">
        <v>431</v>
      </c>
      <c r="O1756" s="97"/>
    </row>
    <row r="1757" spans="1:15" ht="45" customHeight="1" x14ac:dyDescent="0.25">
      <c r="A1757" s="9" t="s">
        <v>578</v>
      </c>
      <c r="B1757" s="93" t="s">
        <v>750</v>
      </c>
      <c r="C1757" s="93"/>
      <c r="D1757" s="94">
        <f t="shared" si="29"/>
        <v>1</v>
      </c>
      <c r="E1757" s="94"/>
      <c r="F1757" s="95" t="s">
        <v>29</v>
      </c>
      <c r="G1757" s="95"/>
      <c r="H1757" s="96">
        <v>42426</v>
      </c>
      <c r="I1757" s="96"/>
      <c r="J1757" s="96">
        <v>42426</v>
      </c>
      <c r="K1757" s="96"/>
      <c r="L1757" s="82" t="s">
        <v>648</v>
      </c>
      <c r="M1757" s="82"/>
      <c r="N1757" s="97">
        <v>387.99</v>
      </c>
      <c r="O1757" s="97"/>
    </row>
    <row r="1758" spans="1:15" ht="45" customHeight="1" x14ac:dyDescent="0.25">
      <c r="A1758" s="9" t="s">
        <v>578</v>
      </c>
      <c r="B1758" s="93" t="s">
        <v>486</v>
      </c>
      <c r="C1758" s="93"/>
      <c r="D1758" s="94">
        <f t="shared" si="29"/>
        <v>1</v>
      </c>
      <c r="E1758" s="94"/>
      <c r="F1758" s="95" t="s">
        <v>15</v>
      </c>
      <c r="G1758" s="95"/>
      <c r="H1758" s="96">
        <v>42502</v>
      </c>
      <c r="I1758" s="96"/>
      <c r="J1758" s="96">
        <v>42502</v>
      </c>
      <c r="K1758" s="96"/>
      <c r="L1758" s="82" t="s">
        <v>648</v>
      </c>
      <c r="M1758" s="82"/>
      <c r="N1758" s="97">
        <v>100</v>
      </c>
      <c r="O1758" s="97"/>
    </row>
    <row r="1759" spans="1:15" ht="45" customHeight="1" x14ac:dyDescent="0.25">
      <c r="A1759" s="9" t="s">
        <v>578</v>
      </c>
      <c r="B1759" s="93" t="s">
        <v>14</v>
      </c>
      <c r="C1759" s="93"/>
      <c r="D1759" s="94">
        <f t="shared" si="29"/>
        <v>1</v>
      </c>
      <c r="E1759" s="94"/>
      <c r="F1759" s="95" t="s">
        <v>15</v>
      </c>
      <c r="G1759" s="95"/>
      <c r="H1759" s="96">
        <v>42502</v>
      </c>
      <c r="I1759" s="96"/>
      <c r="J1759" s="96">
        <v>42502</v>
      </c>
      <c r="K1759" s="96"/>
      <c r="L1759" s="82" t="s">
        <v>648</v>
      </c>
      <c r="M1759" s="82"/>
      <c r="N1759" s="97">
        <v>500</v>
      </c>
      <c r="O1759" s="97"/>
    </row>
    <row r="1760" spans="1:15" ht="45" customHeight="1" x14ac:dyDescent="0.25">
      <c r="A1760" s="9" t="s">
        <v>578</v>
      </c>
      <c r="B1760" s="93" t="s">
        <v>1022</v>
      </c>
      <c r="C1760" s="93"/>
      <c r="D1760" s="94">
        <f t="shared" si="29"/>
        <v>1</v>
      </c>
      <c r="E1760" s="94"/>
      <c r="F1760" s="95" t="s">
        <v>12</v>
      </c>
      <c r="G1760" s="95"/>
      <c r="H1760" s="96">
        <v>42517</v>
      </c>
      <c r="I1760" s="96"/>
      <c r="J1760" s="96">
        <v>42517</v>
      </c>
      <c r="K1760" s="96"/>
      <c r="L1760" s="82" t="s">
        <v>648</v>
      </c>
      <c r="M1760" s="82"/>
      <c r="N1760" s="97">
        <v>6514</v>
      </c>
      <c r="O1760" s="97"/>
    </row>
    <row r="1761" spans="1:15" ht="45" customHeight="1" x14ac:dyDescent="0.25">
      <c r="A1761" s="9" t="s">
        <v>578</v>
      </c>
      <c r="B1761" s="93" t="s">
        <v>1310</v>
      </c>
      <c r="C1761" s="93"/>
      <c r="D1761" s="94">
        <f t="shared" si="29"/>
        <v>1</v>
      </c>
      <c r="E1761" s="94"/>
      <c r="F1761" s="95" t="s">
        <v>12</v>
      </c>
      <c r="G1761" s="95"/>
      <c r="H1761" s="96">
        <v>42517</v>
      </c>
      <c r="I1761" s="96"/>
      <c r="J1761" s="96">
        <v>42517</v>
      </c>
      <c r="K1761" s="96"/>
      <c r="L1761" s="82" t="s">
        <v>648</v>
      </c>
      <c r="M1761" s="82"/>
      <c r="N1761" s="97">
        <v>804</v>
      </c>
      <c r="O1761" s="97"/>
    </row>
    <row r="1762" spans="1:15" ht="45" customHeight="1" x14ac:dyDescent="0.25">
      <c r="A1762" s="9" t="s">
        <v>578</v>
      </c>
      <c r="B1762" s="93" t="s">
        <v>1311</v>
      </c>
      <c r="C1762" s="93"/>
      <c r="D1762" s="94">
        <f t="shared" si="29"/>
        <v>1</v>
      </c>
      <c r="E1762" s="94"/>
      <c r="F1762" s="95" t="s">
        <v>29</v>
      </c>
      <c r="G1762" s="95"/>
      <c r="H1762" s="96">
        <v>42520</v>
      </c>
      <c r="I1762" s="96"/>
      <c r="J1762" s="96">
        <v>42520</v>
      </c>
      <c r="K1762" s="96"/>
      <c r="L1762" s="82" t="s">
        <v>648</v>
      </c>
      <c r="M1762" s="82"/>
      <c r="N1762" s="97">
        <v>188</v>
      </c>
      <c r="O1762" s="97"/>
    </row>
    <row r="1763" spans="1:15" ht="45" customHeight="1" x14ac:dyDescent="0.25">
      <c r="A1763" s="9" t="s">
        <v>578</v>
      </c>
      <c r="B1763" s="93" t="s">
        <v>1310</v>
      </c>
      <c r="C1763" s="93"/>
      <c r="D1763" s="94">
        <f t="shared" si="29"/>
        <v>1</v>
      </c>
      <c r="E1763" s="94"/>
      <c r="F1763" s="95" t="s">
        <v>12</v>
      </c>
      <c r="G1763" s="95"/>
      <c r="H1763" s="96">
        <v>42517</v>
      </c>
      <c r="I1763" s="96"/>
      <c r="J1763" s="96">
        <v>42517</v>
      </c>
      <c r="K1763" s="96"/>
      <c r="L1763" s="82" t="s">
        <v>648</v>
      </c>
      <c r="M1763" s="82"/>
      <c r="N1763" s="97">
        <v>1385</v>
      </c>
      <c r="O1763" s="97"/>
    </row>
    <row r="1764" spans="1:15" ht="45" customHeight="1" x14ac:dyDescent="0.25">
      <c r="A1764" s="9" t="s">
        <v>578</v>
      </c>
      <c r="B1764" s="93" t="s">
        <v>1311</v>
      </c>
      <c r="C1764" s="93"/>
      <c r="D1764" s="94">
        <f t="shared" si="29"/>
        <v>1</v>
      </c>
      <c r="E1764" s="94"/>
      <c r="F1764" s="95" t="s">
        <v>29</v>
      </c>
      <c r="G1764" s="95"/>
      <c r="H1764" s="96">
        <v>42520</v>
      </c>
      <c r="I1764" s="96"/>
      <c r="J1764" s="96">
        <v>42520</v>
      </c>
      <c r="K1764" s="96"/>
      <c r="L1764" s="82" t="s">
        <v>648</v>
      </c>
      <c r="M1764" s="82"/>
      <c r="N1764" s="97">
        <v>345</v>
      </c>
      <c r="O1764" s="97"/>
    </row>
    <row r="1765" spans="1:15" ht="45" customHeight="1" x14ac:dyDescent="0.25">
      <c r="A1765" s="9" t="s">
        <v>578</v>
      </c>
      <c r="B1765" s="93" t="s">
        <v>1312</v>
      </c>
      <c r="C1765" s="93"/>
      <c r="D1765" s="94">
        <f t="shared" si="29"/>
        <v>1</v>
      </c>
      <c r="E1765" s="94"/>
      <c r="F1765" s="95" t="s">
        <v>12</v>
      </c>
      <c r="G1765" s="95"/>
      <c r="H1765" s="96">
        <v>42447</v>
      </c>
      <c r="I1765" s="96"/>
      <c r="J1765" s="96">
        <v>42447</v>
      </c>
      <c r="K1765" s="96"/>
      <c r="L1765" s="82" t="s">
        <v>648</v>
      </c>
      <c r="M1765" s="82"/>
      <c r="N1765" s="97">
        <v>3078.71</v>
      </c>
      <c r="O1765" s="97"/>
    </row>
    <row r="1766" spans="1:15" ht="45" customHeight="1" x14ac:dyDescent="0.25">
      <c r="A1766" s="9" t="s">
        <v>578</v>
      </c>
      <c r="B1766" s="93" t="s">
        <v>1313</v>
      </c>
      <c r="C1766" s="93"/>
      <c r="D1766" s="94">
        <f t="shared" si="29"/>
        <v>1</v>
      </c>
      <c r="E1766" s="94"/>
      <c r="F1766" s="95" t="s">
        <v>29</v>
      </c>
      <c r="G1766" s="95"/>
      <c r="H1766" s="96">
        <v>42472</v>
      </c>
      <c r="I1766" s="96"/>
      <c r="J1766" s="96">
        <v>42472</v>
      </c>
      <c r="K1766" s="96"/>
      <c r="L1766" s="82" t="s">
        <v>648</v>
      </c>
      <c r="M1766" s="82"/>
      <c r="N1766" s="97">
        <v>688</v>
      </c>
      <c r="O1766" s="97"/>
    </row>
    <row r="1767" spans="1:15" ht="45" customHeight="1" x14ac:dyDescent="0.25">
      <c r="A1767" s="9" t="s">
        <v>578</v>
      </c>
      <c r="B1767" s="93" t="s">
        <v>1174</v>
      </c>
      <c r="C1767" s="93"/>
      <c r="D1767" s="94">
        <f t="shared" si="29"/>
        <v>1</v>
      </c>
      <c r="E1767" s="94"/>
      <c r="F1767" s="95" t="s">
        <v>15</v>
      </c>
      <c r="G1767" s="95"/>
      <c r="H1767" s="96">
        <v>42499</v>
      </c>
      <c r="I1767" s="96"/>
      <c r="J1767" s="96">
        <v>42502</v>
      </c>
      <c r="K1767" s="96"/>
      <c r="L1767" s="82" t="s">
        <v>648</v>
      </c>
      <c r="M1767" s="82"/>
      <c r="N1767" s="97">
        <v>188</v>
      </c>
      <c r="O1767" s="97"/>
    </row>
    <row r="1768" spans="1:15" ht="45" customHeight="1" x14ac:dyDescent="0.25">
      <c r="A1768" s="9" t="s">
        <v>578</v>
      </c>
      <c r="B1768" s="93" t="s">
        <v>108</v>
      </c>
      <c r="C1768" s="93"/>
      <c r="D1768" s="94">
        <f t="shared" si="29"/>
        <v>1</v>
      </c>
      <c r="E1768" s="94"/>
      <c r="F1768" s="95" t="s">
        <v>29</v>
      </c>
      <c r="G1768" s="95"/>
      <c r="H1768" s="96">
        <v>42473</v>
      </c>
      <c r="I1768" s="96"/>
      <c r="J1768" s="96">
        <v>42473</v>
      </c>
      <c r="K1768" s="96"/>
      <c r="L1768" s="82" t="s">
        <v>648</v>
      </c>
      <c r="M1768" s="82"/>
      <c r="N1768" s="97">
        <v>188</v>
      </c>
      <c r="O1768" s="97"/>
    </row>
    <row r="1769" spans="1:15" ht="45" customHeight="1" x14ac:dyDescent="0.25">
      <c r="A1769" s="9" t="s">
        <v>578</v>
      </c>
      <c r="B1769" s="93" t="s">
        <v>1314</v>
      </c>
      <c r="C1769" s="93"/>
      <c r="D1769" s="94">
        <f t="shared" si="29"/>
        <v>1</v>
      </c>
      <c r="E1769" s="94"/>
      <c r="F1769" s="95" t="s">
        <v>29</v>
      </c>
      <c r="G1769" s="95"/>
      <c r="H1769" s="96">
        <v>42468</v>
      </c>
      <c r="I1769" s="96"/>
      <c r="J1769" s="96">
        <v>42468</v>
      </c>
      <c r="K1769" s="96"/>
      <c r="L1769" s="82" t="s">
        <v>648</v>
      </c>
      <c r="M1769" s="82"/>
      <c r="N1769" s="97">
        <v>188</v>
      </c>
      <c r="O1769" s="97"/>
    </row>
    <row r="1770" spans="1:15" ht="45" customHeight="1" x14ac:dyDescent="0.25">
      <c r="A1770" s="9" t="s">
        <v>578</v>
      </c>
      <c r="B1770" s="93" t="s">
        <v>1312</v>
      </c>
      <c r="C1770" s="93"/>
      <c r="D1770" s="94">
        <f t="shared" si="29"/>
        <v>1</v>
      </c>
      <c r="E1770" s="94"/>
      <c r="F1770" s="95" t="s">
        <v>12</v>
      </c>
      <c r="G1770" s="95"/>
      <c r="H1770" s="96">
        <v>42447</v>
      </c>
      <c r="I1770" s="96"/>
      <c r="J1770" s="96">
        <v>42447</v>
      </c>
      <c r="K1770" s="96"/>
      <c r="L1770" s="82" t="s">
        <v>648</v>
      </c>
      <c r="M1770" s="82"/>
      <c r="N1770" s="97">
        <v>286</v>
      </c>
      <c r="O1770" s="97"/>
    </row>
    <row r="1771" spans="1:15" ht="45" customHeight="1" x14ac:dyDescent="0.25">
      <c r="A1771" s="9" t="s">
        <v>578</v>
      </c>
      <c r="B1771" s="93" t="s">
        <v>108</v>
      </c>
      <c r="C1771" s="93"/>
      <c r="D1771" s="94">
        <f t="shared" si="29"/>
        <v>1</v>
      </c>
      <c r="E1771" s="94"/>
      <c r="F1771" s="95" t="s">
        <v>29</v>
      </c>
      <c r="G1771" s="95"/>
      <c r="H1771" s="96">
        <v>42473</v>
      </c>
      <c r="I1771" s="96"/>
      <c r="J1771" s="96">
        <v>42473</v>
      </c>
      <c r="K1771" s="96"/>
      <c r="L1771" s="82" t="s">
        <v>648</v>
      </c>
      <c r="M1771" s="82"/>
      <c r="N1771" s="97">
        <v>342</v>
      </c>
      <c r="O1771" s="97"/>
    </row>
    <row r="1772" spans="1:15" ht="45" customHeight="1" x14ac:dyDescent="0.25">
      <c r="A1772" s="9" t="s">
        <v>578</v>
      </c>
      <c r="B1772" s="93" t="s">
        <v>1313</v>
      </c>
      <c r="C1772" s="93"/>
      <c r="D1772" s="94">
        <f t="shared" si="29"/>
        <v>1</v>
      </c>
      <c r="E1772" s="94"/>
      <c r="F1772" s="95" t="s">
        <v>29</v>
      </c>
      <c r="G1772" s="95"/>
      <c r="H1772" s="96">
        <v>42472</v>
      </c>
      <c r="I1772" s="96"/>
      <c r="J1772" s="96">
        <v>42472</v>
      </c>
      <c r="K1772" s="96"/>
      <c r="L1772" s="82" t="s">
        <v>648</v>
      </c>
      <c r="M1772" s="82"/>
      <c r="N1772" s="97">
        <v>766</v>
      </c>
      <c r="O1772" s="97"/>
    </row>
    <row r="1773" spans="1:15" ht="45" customHeight="1" x14ac:dyDescent="0.25">
      <c r="A1773" s="9" t="s">
        <v>578</v>
      </c>
      <c r="B1773" s="93" t="s">
        <v>1314</v>
      </c>
      <c r="C1773" s="93"/>
      <c r="D1773" s="94">
        <f t="shared" si="29"/>
        <v>1</v>
      </c>
      <c r="E1773" s="94"/>
      <c r="F1773" s="95" t="s">
        <v>29</v>
      </c>
      <c r="G1773" s="95"/>
      <c r="H1773" s="96">
        <v>42468</v>
      </c>
      <c r="I1773" s="96"/>
      <c r="J1773" s="96">
        <v>42468</v>
      </c>
      <c r="K1773" s="96"/>
      <c r="L1773" s="82" t="s">
        <v>648</v>
      </c>
      <c r="M1773" s="82"/>
      <c r="N1773" s="97">
        <v>466.98</v>
      </c>
      <c r="O1773" s="97"/>
    </row>
    <row r="1774" spans="1:15" ht="45" customHeight="1" x14ac:dyDescent="0.25">
      <c r="A1774" s="9" t="s">
        <v>578</v>
      </c>
      <c r="B1774" s="93" t="s">
        <v>14</v>
      </c>
      <c r="C1774" s="93"/>
      <c r="D1774" s="94">
        <f t="shared" si="29"/>
        <v>1</v>
      </c>
      <c r="E1774" s="94"/>
      <c r="F1774" s="95" t="s">
        <v>15</v>
      </c>
      <c r="G1774" s="95"/>
      <c r="H1774" s="96">
        <v>42468</v>
      </c>
      <c r="I1774" s="96"/>
      <c r="J1774" s="96">
        <v>42468</v>
      </c>
      <c r="K1774" s="96"/>
      <c r="L1774" s="82" t="s">
        <v>648</v>
      </c>
      <c r="M1774" s="82"/>
      <c r="N1774" s="97">
        <v>547</v>
      </c>
      <c r="O1774" s="97"/>
    </row>
    <row r="1775" spans="1:15" ht="45" customHeight="1" x14ac:dyDescent="0.25">
      <c r="A1775" s="9" t="s">
        <v>578</v>
      </c>
      <c r="B1775" s="93" t="s">
        <v>14</v>
      </c>
      <c r="C1775" s="93"/>
      <c r="D1775" s="94">
        <f t="shared" si="29"/>
        <v>1</v>
      </c>
      <c r="E1775" s="94"/>
      <c r="F1775" s="95" t="s">
        <v>15</v>
      </c>
      <c r="G1775" s="95"/>
      <c r="H1775" s="96">
        <v>42473</v>
      </c>
      <c r="I1775" s="96"/>
      <c r="J1775" s="96">
        <v>42473</v>
      </c>
      <c r="K1775" s="96"/>
      <c r="L1775" s="82" t="s">
        <v>648</v>
      </c>
      <c r="M1775" s="82"/>
      <c r="N1775" s="97">
        <v>63</v>
      </c>
      <c r="O1775" s="97"/>
    </row>
    <row r="1776" spans="1:15" ht="45" customHeight="1" x14ac:dyDescent="0.25">
      <c r="A1776" s="9" t="s">
        <v>578</v>
      </c>
      <c r="B1776" s="93" t="s">
        <v>14</v>
      </c>
      <c r="C1776" s="93"/>
      <c r="D1776" s="94">
        <f t="shared" si="29"/>
        <v>1</v>
      </c>
      <c r="E1776" s="94"/>
      <c r="F1776" s="95" t="s">
        <v>15</v>
      </c>
      <c r="G1776" s="95"/>
      <c r="H1776" s="96">
        <v>42509</v>
      </c>
      <c r="I1776" s="96"/>
      <c r="J1776" s="96">
        <v>42509</v>
      </c>
      <c r="K1776" s="96"/>
      <c r="L1776" s="82" t="s">
        <v>648</v>
      </c>
      <c r="M1776" s="82"/>
      <c r="N1776" s="97">
        <v>100</v>
      </c>
      <c r="O1776" s="97"/>
    </row>
    <row r="1777" spans="1:15" ht="45" customHeight="1" x14ac:dyDescent="0.25">
      <c r="A1777" s="9" t="s">
        <v>578</v>
      </c>
      <c r="B1777" s="93" t="s">
        <v>600</v>
      </c>
      <c r="C1777" s="93"/>
      <c r="D1777" s="94">
        <f t="shared" si="29"/>
        <v>1</v>
      </c>
      <c r="E1777" s="94"/>
      <c r="F1777" s="95" t="s">
        <v>29</v>
      </c>
      <c r="G1777" s="95"/>
      <c r="H1777" s="96">
        <v>42537</v>
      </c>
      <c r="I1777" s="96"/>
      <c r="J1777" s="96">
        <v>42537</v>
      </c>
      <c r="K1777" s="96"/>
      <c r="L1777" s="82" t="s">
        <v>648</v>
      </c>
      <c r="M1777" s="82"/>
      <c r="N1777" s="97">
        <v>188</v>
      </c>
      <c r="O1777" s="97"/>
    </row>
    <row r="1778" spans="1:15" ht="45" customHeight="1" x14ac:dyDescent="0.25">
      <c r="A1778" s="9" t="s">
        <v>578</v>
      </c>
      <c r="B1778" s="93" t="s">
        <v>14</v>
      </c>
      <c r="C1778" s="93"/>
      <c r="D1778" s="94">
        <f t="shared" si="29"/>
        <v>1</v>
      </c>
      <c r="E1778" s="94"/>
      <c r="F1778" s="95" t="s">
        <v>15</v>
      </c>
      <c r="G1778" s="95"/>
      <c r="H1778" s="96">
        <v>42537</v>
      </c>
      <c r="I1778" s="96"/>
      <c r="J1778" s="96">
        <v>42537</v>
      </c>
      <c r="K1778" s="96"/>
      <c r="L1778" s="82" t="s">
        <v>648</v>
      </c>
      <c r="M1778" s="82"/>
      <c r="N1778" s="97">
        <v>390</v>
      </c>
      <c r="O1778" s="97"/>
    </row>
    <row r="1779" spans="1:15" ht="45" customHeight="1" x14ac:dyDescent="0.25">
      <c r="A1779" s="9" t="s">
        <v>578</v>
      </c>
      <c r="B1779" s="93" t="s">
        <v>1315</v>
      </c>
      <c r="C1779" s="93"/>
      <c r="D1779" s="94">
        <f t="shared" si="29"/>
        <v>1</v>
      </c>
      <c r="E1779" s="94"/>
      <c r="F1779" s="95" t="s">
        <v>29</v>
      </c>
      <c r="G1779" s="95"/>
      <c r="H1779" s="96">
        <v>42521</v>
      </c>
      <c r="I1779" s="96"/>
      <c r="J1779" s="96">
        <v>42521</v>
      </c>
      <c r="K1779" s="96"/>
      <c r="L1779" s="82" t="s">
        <v>648</v>
      </c>
      <c r="M1779" s="82"/>
      <c r="N1779" s="97">
        <v>188</v>
      </c>
      <c r="O1779" s="97"/>
    </row>
    <row r="1780" spans="1:15" ht="45" customHeight="1" x14ac:dyDescent="0.25">
      <c r="A1780" s="9" t="s">
        <v>578</v>
      </c>
      <c r="B1780" s="93" t="s">
        <v>1316</v>
      </c>
      <c r="C1780" s="93"/>
      <c r="D1780" s="94">
        <f t="shared" si="29"/>
        <v>1</v>
      </c>
      <c r="E1780" s="94"/>
      <c r="F1780" s="95" t="s">
        <v>29</v>
      </c>
      <c r="G1780" s="95"/>
      <c r="H1780" s="96">
        <v>42510</v>
      </c>
      <c r="I1780" s="96"/>
      <c r="J1780" s="96">
        <v>42510</v>
      </c>
      <c r="K1780" s="96"/>
      <c r="L1780" s="82" t="s">
        <v>648</v>
      </c>
      <c r="M1780" s="82"/>
      <c r="N1780" s="97">
        <v>188</v>
      </c>
      <c r="O1780" s="97"/>
    </row>
    <row r="1781" spans="1:15" ht="45" customHeight="1" x14ac:dyDescent="0.25">
      <c r="A1781" s="9" t="s">
        <v>578</v>
      </c>
      <c r="B1781" s="93" t="s">
        <v>1317</v>
      </c>
      <c r="C1781" s="93"/>
      <c r="D1781" s="94">
        <f t="shared" si="29"/>
        <v>1</v>
      </c>
      <c r="E1781" s="94"/>
      <c r="F1781" s="95" t="s">
        <v>29</v>
      </c>
      <c r="G1781" s="95"/>
      <c r="H1781" s="96">
        <v>42527</v>
      </c>
      <c r="I1781" s="96"/>
      <c r="J1781" s="96">
        <v>42527</v>
      </c>
      <c r="K1781" s="96"/>
      <c r="L1781" s="82" t="s">
        <v>648</v>
      </c>
      <c r="M1781" s="82"/>
      <c r="N1781" s="97">
        <v>188</v>
      </c>
      <c r="O1781" s="97"/>
    </row>
    <row r="1782" spans="1:15" ht="45" customHeight="1" x14ac:dyDescent="0.25">
      <c r="A1782" s="9" t="s">
        <v>578</v>
      </c>
      <c r="B1782" s="93" t="s">
        <v>1315</v>
      </c>
      <c r="C1782" s="93"/>
      <c r="D1782" s="94">
        <f t="shared" si="29"/>
        <v>1</v>
      </c>
      <c r="E1782" s="94"/>
      <c r="F1782" s="95" t="s">
        <v>29</v>
      </c>
      <c r="G1782" s="95"/>
      <c r="H1782" s="96">
        <v>42521</v>
      </c>
      <c r="I1782" s="96"/>
      <c r="J1782" s="96">
        <v>42521</v>
      </c>
      <c r="K1782" s="96"/>
      <c r="L1782" s="82" t="s">
        <v>648</v>
      </c>
      <c r="M1782" s="82"/>
      <c r="N1782" s="97">
        <v>45.5</v>
      </c>
      <c r="O1782" s="97"/>
    </row>
    <row r="1783" spans="1:15" ht="45" customHeight="1" x14ac:dyDescent="0.25">
      <c r="A1783" s="9" t="s">
        <v>578</v>
      </c>
      <c r="B1783" s="93" t="s">
        <v>1317</v>
      </c>
      <c r="C1783" s="93"/>
      <c r="D1783" s="94">
        <f t="shared" si="29"/>
        <v>1</v>
      </c>
      <c r="E1783" s="94"/>
      <c r="F1783" s="95" t="s">
        <v>29</v>
      </c>
      <c r="G1783" s="95"/>
      <c r="H1783" s="96">
        <v>42527</v>
      </c>
      <c r="I1783" s="96"/>
      <c r="J1783" s="96">
        <v>42527</v>
      </c>
      <c r="K1783" s="96"/>
      <c r="L1783" s="82" t="s">
        <v>648</v>
      </c>
      <c r="M1783" s="82"/>
      <c r="N1783" s="97">
        <v>134.5</v>
      </c>
      <c r="O1783" s="97"/>
    </row>
    <row r="1784" spans="1:15" ht="45" customHeight="1" x14ac:dyDescent="0.25">
      <c r="A1784" s="9" t="s">
        <v>578</v>
      </c>
      <c r="B1784" s="93" t="s">
        <v>1316</v>
      </c>
      <c r="C1784" s="93"/>
      <c r="D1784" s="94">
        <f t="shared" si="29"/>
        <v>1</v>
      </c>
      <c r="E1784" s="94"/>
      <c r="F1784" s="95" t="s">
        <v>29</v>
      </c>
      <c r="G1784" s="95"/>
      <c r="H1784" s="96">
        <v>42510</v>
      </c>
      <c r="I1784" s="96"/>
      <c r="J1784" s="96">
        <v>42510</v>
      </c>
      <c r="K1784" s="96"/>
      <c r="L1784" s="82" t="s">
        <v>648</v>
      </c>
      <c r="M1784" s="82"/>
      <c r="N1784" s="97">
        <v>300</v>
      </c>
      <c r="O1784" s="97"/>
    </row>
    <row r="1785" spans="1:15" ht="45" customHeight="1" x14ac:dyDescent="0.25">
      <c r="A1785" s="9" t="s">
        <v>578</v>
      </c>
      <c r="B1785" s="93" t="s">
        <v>14</v>
      </c>
      <c r="C1785" s="93"/>
      <c r="D1785" s="94">
        <f t="shared" si="29"/>
        <v>1</v>
      </c>
      <c r="E1785" s="94"/>
      <c r="F1785" s="95" t="s">
        <v>15</v>
      </c>
      <c r="G1785" s="95"/>
      <c r="H1785" s="96">
        <v>42510</v>
      </c>
      <c r="I1785" s="96"/>
      <c r="J1785" s="96">
        <v>42510</v>
      </c>
      <c r="K1785" s="96"/>
      <c r="L1785" s="82" t="s">
        <v>648</v>
      </c>
      <c r="M1785" s="82"/>
      <c r="N1785" s="97">
        <v>13</v>
      </c>
      <c r="O1785" s="97"/>
    </row>
    <row r="1786" spans="1:15" ht="45" customHeight="1" x14ac:dyDescent="0.25">
      <c r="A1786" s="9" t="s">
        <v>578</v>
      </c>
      <c r="B1786" s="93" t="s">
        <v>14</v>
      </c>
      <c r="C1786" s="93"/>
      <c r="D1786" s="94">
        <f t="shared" si="29"/>
        <v>1</v>
      </c>
      <c r="E1786" s="94"/>
      <c r="F1786" s="95" t="s">
        <v>15</v>
      </c>
      <c r="G1786" s="95"/>
      <c r="H1786" s="96">
        <v>42592</v>
      </c>
      <c r="I1786" s="96"/>
      <c r="J1786" s="96">
        <v>42592</v>
      </c>
      <c r="K1786" s="96"/>
      <c r="L1786" s="82" t="s">
        <v>648</v>
      </c>
      <c r="M1786" s="82"/>
      <c r="N1786" s="97">
        <v>54</v>
      </c>
      <c r="O1786" s="97"/>
    </row>
    <row r="1787" spans="1:15" ht="45" customHeight="1" x14ac:dyDescent="0.25">
      <c r="A1787" s="9" t="s">
        <v>578</v>
      </c>
      <c r="B1787" s="93" t="s">
        <v>14</v>
      </c>
      <c r="C1787" s="93"/>
      <c r="D1787" s="94">
        <f t="shared" si="29"/>
        <v>1</v>
      </c>
      <c r="E1787" s="94"/>
      <c r="F1787" s="95" t="s">
        <v>15</v>
      </c>
      <c r="G1787" s="95"/>
      <c r="H1787" s="96">
        <v>42593</v>
      </c>
      <c r="I1787" s="96"/>
      <c r="J1787" s="96">
        <v>42593</v>
      </c>
      <c r="K1787" s="96"/>
      <c r="L1787" s="82" t="s">
        <v>648</v>
      </c>
      <c r="M1787" s="82"/>
      <c r="N1787" s="97">
        <v>90</v>
      </c>
      <c r="O1787" s="97"/>
    </row>
    <row r="1788" spans="1:15" ht="45" customHeight="1" x14ac:dyDescent="0.25">
      <c r="A1788" s="9" t="s">
        <v>578</v>
      </c>
      <c r="B1788" s="93" t="s">
        <v>1318</v>
      </c>
      <c r="C1788" s="93"/>
      <c r="D1788" s="94">
        <f t="shared" si="29"/>
        <v>1</v>
      </c>
      <c r="E1788" s="94"/>
      <c r="F1788" s="95" t="s">
        <v>29</v>
      </c>
      <c r="G1788" s="95"/>
      <c r="H1788" s="96">
        <v>42580</v>
      </c>
      <c r="I1788" s="96"/>
      <c r="J1788" s="96">
        <v>42580</v>
      </c>
      <c r="K1788" s="96"/>
      <c r="L1788" s="82" t="s">
        <v>648</v>
      </c>
      <c r="M1788" s="82"/>
      <c r="N1788" s="97">
        <v>488.1</v>
      </c>
      <c r="O1788" s="97"/>
    </row>
    <row r="1789" spans="1:15" ht="45" customHeight="1" x14ac:dyDescent="0.25">
      <c r="A1789" s="9" t="s">
        <v>578</v>
      </c>
      <c r="B1789" s="93" t="s">
        <v>1318</v>
      </c>
      <c r="C1789" s="93"/>
      <c r="D1789" s="94">
        <f t="shared" si="29"/>
        <v>1</v>
      </c>
      <c r="E1789" s="94"/>
      <c r="F1789" s="95" t="s">
        <v>29</v>
      </c>
      <c r="G1789" s="95"/>
      <c r="H1789" s="96">
        <v>42580</v>
      </c>
      <c r="I1789" s="96"/>
      <c r="J1789" s="96">
        <v>42580</v>
      </c>
      <c r="K1789" s="96"/>
      <c r="L1789" s="82" t="s">
        <v>648</v>
      </c>
      <c r="M1789" s="82"/>
      <c r="N1789" s="97">
        <v>81</v>
      </c>
      <c r="O1789" s="97"/>
    </row>
    <row r="1790" spans="1:15" ht="45" customHeight="1" x14ac:dyDescent="0.25">
      <c r="A1790" s="9" t="s">
        <v>578</v>
      </c>
      <c r="B1790" s="93" t="s">
        <v>14</v>
      </c>
      <c r="C1790" s="93"/>
      <c r="D1790" s="94">
        <f t="shared" si="29"/>
        <v>1</v>
      </c>
      <c r="E1790" s="94"/>
      <c r="F1790" s="95" t="s">
        <v>15</v>
      </c>
      <c r="G1790" s="95"/>
      <c r="H1790" s="96">
        <v>42580</v>
      </c>
      <c r="I1790" s="96"/>
      <c r="J1790" s="96">
        <v>42580</v>
      </c>
      <c r="K1790" s="96"/>
      <c r="L1790" s="82" t="s">
        <v>648</v>
      </c>
      <c r="M1790" s="82"/>
      <c r="N1790" s="97">
        <v>290</v>
      </c>
      <c r="O1790" s="97"/>
    </row>
    <row r="1791" spans="1:15" ht="45" customHeight="1" x14ac:dyDescent="0.25">
      <c r="A1791" s="9" t="s">
        <v>578</v>
      </c>
      <c r="B1791" s="93" t="s">
        <v>14</v>
      </c>
      <c r="C1791" s="93"/>
      <c r="D1791" s="94">
        <f t="shared" si="29"/>
        <v>1</v>
      </c>
      <c r="E1791" s="94"/>
      <c r="F1791" s="95" t="s">
        <v>15</v>
      </c>
      <c r="G1791" s="95"/>
      <c r="H1791" s="96">
        <v>42638</v>
      </c>
      <c r="I1791" s="96"/>
      <c r="J1791" s="96">
        <v>42638</v>
      </c>
      <c r="K1791" s="96"/>
      <c r="L1791" s="82" t="s">
        <v>648</v>
      </c>
      <c r="M1791" s="82"/>
      <c r="N1791" s="97">
        <v>153</v>
      </c>
      <c r="O1791" s="97"/>
    </row>
    <row r="1792" spans="1:15" ht="45" customHeight="1" x14ac:dyDescent="0.25">
      <c r="A1792" s="9" t="s">
        <v>578</v>
      </c>
      <c r="B1792" s="93" t="s">
        <v>14</v>
      </c>
      <c r="C1792" s="93"/>
      <c r="D1792" s="94">
        <f t="shared" si="29"/>
        <v>1</v>
      </c>
      <c r="E1792" s="94"/>
      <c r="F1792" s="95" t="s">
        <v>15</v>
      </c>
      <c r="G1792" s="95"/>
      <c r="H1792" s="96">
        <v>42612</v>
      </c>
      <c r="I1792" s="96"/>
      <c r="J1792" s="96">
        <v>42612</v>
      </c>
      <c r="K1792" s="96"/>
      <c r="L1792" s="82" t="s">
        <v>648</v>
      </c>
      <c r="M1792" s="82"/>
      <c r="N1792" s="97">
        <v>953</v>
      </c>
      <c r="O1792" s="97"/>
    </row>
    <row r="1793" spans="1:15" ht="45" customHeight="1" x14ac:dyDescent="0.25">
      <c r="A1793" s="9" t="s">
        <v>578</v>
      </c>
      <c r="B1793" s="93" t="s">
        <v>1204</v>
      </c>
      <c r="C1793" s="93"/>
      <c r="D1793" s="94">
        <f t="shared" si="29"/>
        <v>1</v>
      </c>
      <c r="E1793" s="94"/>
      <c r="F1793" s="95" t="s">
        <v>29</v>
      </c>
      <c r="G1793" s="95"/>
      <c r="H1793" s="96">
        <v>42641</v>
      </c>
      <c r="I1793" s="96"/>
      <c r="J1793" s="96">
        <v>42641</v>
      </c>
      <c r="K1793" s="96"/>
      <c r="L1793" s="82" t="s">
        <v>648</v>
      </c>
      <c r="M1793" s="82"/>
      <c r="N1793" s="97">
        <v>579.09</v>
      </c>
      <c r="O1793" s="97"/>
    </row>
    <row r="1794" spans="1:15" ht="45" customHeight="1" x14ac:dyDescent="0.25">
      <c r="A1794" s="9" t="s">
        <v>578</v>
      </c>
      <c r="B1794" s="93" t="s">
        <v>14</v>
      </c>
      <c r="C1794" s="93"/>
      <c r="D1794" s="94">
        <f t="shared" si="29"/>
        <v>1</v>
      </c>
      <c r="E1794" s="94"/>
      <c r="F1794" s="95" t="s">
        <v>15</v>
      </c>
      <c r="G1794" s="95"/>
      <c r="H1794" s="96">
        <v>42641</v>
      </c>
      <c r="I1794" s="96"/>
      <c r="J1794" s="96">
        <v>42641</v>
      </c>
      <c r="K1794" s="96"/>
      <c r="L1794" s="82" t="s">
        <v>648</v>
      </c>
      <c r="M1794" s="82"/>
      <c r="N1794" s="97">
        <v>279</v>
      </c>
      <c r="O1794" s="97"/>
    </row>
    <row r="1795" spans="1:15" ht="45" customHeight="1" x14ac:dyDescent="0.25">
      <c r="A1795" s="9" t="s">
        <v>578</v>
      </c>
      <c r="B1795" s="93" t="s">
        <v>14</v>
      </c>
      <c r="C1795" s="93"/>
      <c r="D1795" s="94">
        <f t="shared" si="29"/>
        <v>1</v>
      </c>
      <c r="E1795" s="94"/>
      <c r="F1795" s="95" t="s">
        <v>15</v>
      </c>
      <c r="G1795" s="95"/>
      <c r="H1795" s="96">
        <v>42670</v>
      </c>
      <c r="I1795" s="96"/>
      <c r="J1795" s="96">
        <v>42670</v>
      </c>
      <c r="K1795" s="96"/>
      <c r="L1795" s="82" t="s">
        <v>648</v>
      </c>
      <c r="M1795" s="82"/>
      <c r="N1795" s="97">
        <v>234</v>
      </c>
      <c r="O1795" s="97"/>
    </row>
    <row r="1796" spans="1:15" ht="45" customHeight="1" x14ac:dyDescent="0.25">
      <c r="A1796" s="9" t="s">
        <v>578</v>
      </c>
      <c r="B1796" s="93" t="s">
        <v>1319</v>
      </c>
      <c r="C1796" s="93"/>
      <c r="D1796" s="94">
        <f t="shared" si="29"/>
        <v>1</v>
      </c>
      <c r="E1796" s="94"/>
      <c r="F1796" s="95" t="s">
        <v>29</v>
      </c>
      <c r="G1796" s="95"/>
      <c r="H1796" s="96">
        <v>42627</v>
      </c>
      <c r="I1796" s="96"/>
      <c r="J1796" s="96">
        <v>42627</v>
      </c>
      <c r="K1796" s="96"/>
      <c r="L1796" s="82" t="s">
        <v>648</v>
      </c>
      <c r="M1796" s="82"/>
      <c r="N1796" s="97">
        <v>218</v>
      </c>
      <c r="O1796" s="97"/>
    </row>
    <row r="1797" spans="1:15" ht="45" customHeight="1" x14ac:dyDescent="0.25">
      <c r="A1797" s="9" t="s">
        <v>578</v>
      </c>
      <c r="B1797" s="93" t="s">
        <v>1319</v>
      </c>
      <c r="C1797" s="93"/>
      <c r="D1797" s="94">
        <f t="shared" si="29"/>
        <v>1</v>
      </c>
      <c r="E1797" s="94"/>
      <c r="F1797" s="95" t="s">
        <v>29</v>
      </c>
      <c r="G1797" s="95"/>
      <c r="H1797" s="96">
        <v>42599</v>
      </c>
      <c r="I1797" s="96"/>
      <c r="J1797" s="96">
        <v>42599</v>
      </c>
      <c r="K1797" s="96"/>
      <c r="L1797" s="82" t="s">
        <v>648</v>
      </c>
      <c r="M1797" s="82"/>
      <c r="N1797" s="97">
        <v>218</v>
      </c>
      <c r="O1797" s="97"/>
    </row>
    <row r="1798" spans="1:15" ht="45" customHeight="1" x14ac:dyDescent="0.25">
      <c r="A1798" s="9" t="s">
        <v>578</v>
      </c>
      <c r="B1798" s="93" t="s">
        <v>1320</v>
      </c>
      <c r="C1798" s="93"/>
      <c r="D1798" s="94">
        <f t="shared" si="29"/>
        <v>1</v>
      </c>
      <c r="E1798" s="94"/>
      <c r="F1798" s="95" t="s">
        <v>29</v>
      </c>
      <c r="G1798" s="95"/>
      <c r="H1798" s="96">
        <v>42592</v>
      </c>
      <c r="I1798" s="96"/>
      <c r="J1798" s="96">
        <v>42592</v>
      </c>
      <c r="K1798" s="96"/>
      <c r="L1798" s="82" t="s">
        <v>648</v>
      </c>
      <c r="M1798" s="82"/>
      <c r="N1798" s="97">
        <v>218</v>
      </c>
      <c r="O1798" s="97"/>
    </row>
    <row r="1799" spans="1:15" ht="45" customHeight="1" x14ac:dyDescent="0.25">
      <c r="A1799" s="9" t="s">
        <v>578</v>
      </c>
      <c r="B1799" s="93" t="s">
        <v>1320</v>
      </c>
      <c r="C1799" s="93"/>
      <c r="D1799" s="94">
        <f t="shared" si="29"/>
        <v>1</v>
      </c>
      <c r="E1799" s="94"/>
      <c r="F1799" s="95" t="s">
        <v>29</v>
      </c>
      <c r="G1799" s="95"/>
      <c r="H1799" s="96">
        <v>42613</v>
      </c>
      <c r="I1799" s="96"/>
      <c r="J1799" s="96">
        <v>42613</v>
      </c>
      <c r="K1799" s="96"/>
      <c r="L1799" s="82" t="s">
        <v>648</v>
      </c>
      <c r="M1799" s="82"/>
      <c r="N1799" s="97">
        <v>188</v>
      </c>
      <c r="O1799" s="97"/>
    </row>
    <row r="1800" spans="1:15" ht="45" customHeight="1" x14ac:dyDescent="0.25">
      <c r="A1800" s="9" t="s">
        <v>578</v>
      </c>
      <c r="B1800" s="93" t="s">
        <v>1320</v>
      </c>
      <c r="C1800" s="93"/>
      <c r="D1800" s="94">
        <f t="shared" si="29"/>
        <v>1</v>
      </c>
      <c r="E1800" s="94"/>
      <c r="F1800" s="95" t="s">
        <v>29</v>
      </c>
      <c r="G1800" s="95"/>
      <c r="H1800" s="96">
        <v>42633</v>
      </c>
      <c r="I1800" s="96"/>
      <c r="J1800" s="96">
        <v>42633</v>
      </c>
      <c r="K1800" s="96"/>
      <c r="L1800" s="82" t="s">
        <v>648</v>
      </c>
      <c r="M1800" s="82"/>
      <c r="N1800" s="97">
        <v>218</v>
      </c>
      <c r="O1800" s="97"/>
    </row>
    <row r="1801" spans="1:15" ht="45" customHeight="1" x14ac:dyDescent="0.25">
      <c r="A1801" s="9" t="s">
        <v>578</v>
      </c>
      <c r="B1801" s="93" t="s">
        <v>14</v>
      </c>
      <c r="C1801" s="93"/>
      <c r="D1801" s="94">
        <f t="shared" si="29"/>
        <v>1</v>
      </c>
      <c r="E1801" s="94"/>
      <c r="F1801" s="95" t="s">
        <v>15</v>
      </c>
      <c r="G1801" s="95"/>
      <c r="H1801" s="96">
        <v>42633</v>
      </c>
      <c r="I1801" s="96"/>
      <c r="J1801" s="96">
        <v>42633</v>
      </c>
      <c r="K1801" s="96"/>
      <c r="L1801" s="82" t="s">
        <v>648</v>
      </c>
      <c r="M1801" s="82"/>
      <c r="N1801" s="97">
        <v>500</v>
      </c>
      <c r="O1801" s="97"/>
    </row>
    <row r="1802" spans="1:15" ht="45" customHeight="1" x14ac:dyDescent="0.25">
      <c r="A1802" s="9" t="s">
        <v>578</v>
      </c>
      <c r="B1802" s="93" t="s">
        <v>1321</v>
      </c>
      <c r="C1802" s="93"/>
      <c r="D1802" s="94">
        <f t="shared" ref="D1802:D1865" si="30">C1802+1</f>
        <v>1</v>
      </c>
      <c r="E1802" s="94"/>
      <c r="F1802" s="95" t="s">
        <v>15</v>
      </c>
      <c r="G1802" s="95"/>
      <c r="H1802" s="96">
        <v>42598</v>
      </c>
      <c r="I1802" s="96"/>
      <c r="J1802" s="96">
        <v>42607</v>
      </c>
      <c r="K1802" s="96"/>
      <c r="L1802" s="82" t="s">
        <v>648</v>
      </c>
      <c r="M1802" s="82"/>
      <c r="N1802" s="97">
        <v>200</v>
      </c>
      <c r="O1802" s="97"/>
    </row>
    <row r="1803" spans="1:15" ht="45" customHeight="1" x14ac:dyDescent="0.25">
      <c r="A1803" s="9" t="s">
        <v>578</v>
      </c>
      <c r="B1803" s="93" t="e">
        <f>+#REF!</f>
        <v>#REF!</v>
      </c>
      <c r="C1803" s="93"/>
      <c r="D1803" s="94">
        <f t="shared" si="30"/>
        <v>1</v>
      </c>
      <c r="E1803" s="94"/>
      <c r="F1803" s="95" t="s">
        <v>12</v>
      </c>
      <c r="G1803" s="95"/>
      <c r="H1803" s="96">
        <v>43039</v>
      </c>
      <c r="I1803" s="96"/>
      <c r="J1803" s="96">
        <v>43039</v>
      </c>
      <c r="K1803" s="96"/>
      <c r="L1803" s="82" t="s">
        <v>648</v>
      </c>
      <c r="M1803" s="82"/>
      <c r="N1803" s="97">
        <v>4324</v>
      </c>
      <c r="O1803" s="97"/>
    </row>
    <row r="1804" spans="1:15" ht="45" customHeight="1" x14ac:dyDescent="0.25">
      <c r="A1804" s="9" t="s">
        <v>578</v>
      </c>
      <c r="B1804" s="93" t="s">
        <v>14</v>
      </c>
      <c r="C1804" s="93"/>
      <c r="D1804" s="94">
        <f t="shared" si="30"/>
        <v>1</v>
      </c>
      <c r="E1804" s="94"/>
      <c r="F1804" s="95" t="s">
        <v>15</v>
      </c>
      <c r="G1804" s="95"/>
      <c r="H1804" s="96">
        <v>42683</v>
      </c>
      <c r="I1804" s="96"/>
      <c r="J1804" s="96">
        <v>42683</v>
      </c>
      <c r="K1804" s="96"/>
      <c r="L1804" s="82" t="s">
        <v>648</v>
      </c>
      <c r="M1804" s="82"/>
      <c r="N1804" s="97">
        <v>200</v>
      </c>
      <c r="O1804" s="97"/>
    </row>
    <row r="1805" spans="1:15" ht="45" customHeight="1" x14ac:dyDescent="0.25">
      <c r="A1805" s="9" t="s">
        <v>578</v>
      </c>
      <c r="B1805" s="93" t="s">
        <v>14</v>
      </c>
      <c r="C1805" s="93"/>
      <c r="D1805" s="94">
        <f t="shared" si="30"/>
        <v>1</v>
      </c>
      <c r="E1805" s="94"/>
      <c r="F1805" s="95" t="s">
        <v>15</v>
      </c>
      <c r="G1805" s="95"/>
      <c r="H1805" s="96">
        <v>42681</v>
      </c>
      <c r="I1805" s="96"/>
      <c r="J1805" s="96">
        <v>42681</v>
      </c>
      <c r="K1805" s="96"/>
      <c r="L1805" s="82" t="s">
        <v>648</v>
      </c>
      <c r="M1805" s="82"/>
      <c r="N1805" s="97">
        <v>200</v>
      </c>
      <c r="O1805" s="97"/>
    </row>
    <row r="1806" spans="1:15" ht="45" customHeight="1" x14ac:dyDescent="0.25">
      <c r="A1806" s="9" t="s">
        <v>578</v>
      </c>
      <c r="B1806" s="93" t="s">
        <v>591</v>
      </c>
      <c r="C1806" s="93"/>
      <c r="D1806" s="94">
        <f t="shared" si="30"/>
        <v>1</v>
      </c>
      <c r="E1806" s="94"/>
      <c r="F1806" s="95" t="s">
        <v>29</v>
      </c>
      <c r="G1806" s="95"/>
      <c r="H1806" s="96">
        <v>42661</v>
      </c>
      <c r="I1806" s="96"/>
      <c r="J1806" s="96">
        <v>42661</v>
      </c>
      <c r="K1806" s="96"/>
      <c r="L1806" s="82" t="s">
        <v>648</v>
      </c>
      <c r="M1806" s="82"/>
      <c r="N1806" s="97">
        <v>188</v>
      </c>
      <c r="O1806" s="97"/>
    </row>
    <row r="1807" spans="1:15" ht="45" customHeight="1" x14ac:dyDescent="0.25">
      <c r="A1807" s="9" t="s">
        <v>578</v>
      </c>
      <c r="B1807" s="93" t="s">
        <v>591</v>
      </c>
      <c r="C1807" s="93"/>
      <c r="D1807" s="94">
        <f t="shared" si="30"/>
        <v>1</v>
      </c>
      <c r="E1807" s="94"/>
      <c r="F1807" s="95" t="s">
        <v>29</v>
      </c>
      <c r="G1807" s="95"/>
      <c r="H1807" s="96">
        <v>42667</v>
      </c>
      <c r="I1807" s="96"/>
      <c r="J1807" s="96">
        <v>42667</v>
      </c>
      <c r="K1807" s="96"/>
      <c r="L1807" s="82" t="s">
        <v>648</v>
      </c>
      <c r="M1807" s="82"/>
      <c r="N1807" s="97">
        <v>188</v>
      </c>
      <c r="O1807" s="97"/>
    </row>
    <row r="1808" spans="1:15" ht="45" customHeight="1" x14ac:dyDescent="0.25">
      <c r="A1808" s="9" t="s">
        <v>578</v>
      </c>
      <c r="B1808" s="93" t="s">
        <v>591</v>
      </c>
      <c r="C1808" s="93"/>
      <c r="D1808" s="94">
        <f t="shared" si="30"/>
        <v>1</v>
      </c>
      <c r="E1808" s="94"/>
      <c r="F1808" s="95" t="s">
        <v>29</v>
      </c>
      <c r="G1808" s="95"/>
      <c r="H1808" s="96">
        <v>42688</v>
      </c>
      <c r="I1808" s="96"/>
      <c r="J1808" s="96">
        <v>42688</v>
      </c>
      <c r="K1808" s="96"/>
      <c r="L1808" s="82" t="s">
        <v>648</v>
      </c>
      <c r="M1808" s="82"/>
      <c r="N1808" s="97">
        <v>188</v>
      </c>
      <c r="O1808" s="97"/>
    </row>
    <row r="1809" spans="1:15" ht="45" customHeight="1" x14ac:dyDescent="0.25">
      <c r="A1809" s="9" t="s">
        <v>578</v>
      </c>
      <c r="B1809" s="93" t="s">
        <v>591</v>
      </c>
      <c r="C1809" s="93"/>
      <c r="D1809" s="94">
        <f t="shared" si="30"/>
        <v>1</v>
      </c>
      <c r="E1809" s="94"/>
      <c r="F1809" s="95" t="s">
        <v>29</v>
      </c>
      <c r="G1809" s="95"/>
      <c r="H1809" s="96">
        <v>42671</v>
      </c>
      <c r="I1809" s="96"/>
      <c r="J1809" s="96">
        <v>42671</v>
      </c>
      <c r="K1809" s="96"/>
      <c r="L1809" s="82" t="s">
        <v>648</v>
      </c>
      <c r="M1809" s="82"/>
      <c r="N1809" s="97">
        <v>188</v>
      </c>
      <c r="O1809" s="97"/>
    </row>
    <row r="1810" spans="1:15" ht="45" customHeight="1" x14ac:dyDescent="0.25">
      <c r="A1810" s="9" t="s">
        <v>578</v>
      </c>
      <c r="B1810" s="93" t="s">
        <v>14</v>
      </c>
      <c r="C1810" s="93"/>
      <c r="D1810" s="94">
        <f t="shared" si="30"/>
        <v>1</v>
      </c>
      <c r="E1810" s="94"/>
      <c r="F1810" s="95" t="s">
        <v>15</v>
      </c>
      <c r="G1810" s="95"/>
      <c r="H1810" s="96">
        <v>42671</v>
      </c>
      <c r="I1810" s="96"/>
      <c r="J1810" s="96">
        <v>42671</v>
      </c>
      <c r="K1810" s="96"/>
      <c r="L1810" s="82" t="s">
        <v>648</v>
      </c>
      <c r="M1810" s="82"/>
      <c r="N1810" s="97">
        <v>400</v>
      </c>
      <c r="O1810" s="97"/>
    </row>
    <row r="1811" spans="1:15" ht="45" customHeight="1" x14ac:dyDescent="0.25">
      <c r="A1811" s="9" t="s">
        <v>578</v>
      </c>
      <c r="B1811" s="93" t="s">
        <v>14</v>
      </c>
      <c r="C1811" s="93"/>
      <c r="D1811" s="94">
        <f t="shared" si="30"/>
        <v>1</v>
      </c>
      <c r="E1811" s="94"/>
      <c r="F1811" s="95" t="s">
        <v>15</v>
      </c>
      <c r="G1811" s="95"/>
      <c r="H1811" s="96">
        <v>42683</v>
      </c>
      <c r="I1811" s="96"/>
      <c r="J1811" s="96">
        <v>42683</v>
      </c>
      <c r="K1811" s="96"/>
      <c r="L1811" s="82" t="s">
        <v>648</v>
      </c>
      <c r="M1811" s="82"/>
      <c r="N1811" s="97">
        <v>200</v>
      </c>
      <c r="O1811" s="97"/>
    </row>
    <row r="1812" spans="1:15" ht="45" customHeight="1" x14ac:dyDescent="0.25">
      <c r="A1812" s="9" t="s">
        <v>578</v>
      </c>
      <c r="B1812" s="93" t="s">
        <v>108</v>
      </c>
      <c r="C1812" s="93"/>
      <c r="D1812" s="94">
        <f t="shared" si="30"/>
        <v>1</v>
      </c>
      <c r="E1812" s="94"/>
      <c r="F1812" s="95" t="s">
        <v>29</v>
      </c>
      <c r="G1812" s="95"/>
      <c r="H1812" s="96">
        <v>42704</v>
      </c>
      <c r="I1812" s="96"/>
      <c r="J1812" s="96">
        <v>42709</v>
      </c>
      <c r="K1812" s="96"/>
      <c r="L1812" s="82" t="s">
        <v>648</v>
      </c>
      <c r="M1812" s="82"/>
      <c r="N1812" s="97">
        <v>188</v>
      </c>
      <c r="O1812" s="97"/>
    </row>
    <row r="1813" spans="1:15" ht="45" customHeight="1" x14ac:dyDescent="0.25">
      <c r="A1813" s="9" t="s">
        <v>578</v>
      </c>
      <c r="B1813" s="93" t="s">
        <v>14</v>
      </c>
      <c r="C1813" s="93"/>
      <c r="D1813" s="94">
        <f t="shared" si="30"/>
        <v>1</v>
      </c>
      <c r="E1813" s="94"/>
      <c r="F1813" s="95" t="s">
        <v>15</v>
      </c>
      <c r="G1813" s="95"/>
      <c r="H1813" s="96">
        <v>42704</v>
      </c>
      <c r="I1813" s="96"/>
      <c r="J1813" s="96">
        <v>42704</v>
      </c>
      <c r="K1813" s="96"/>
      <c r="L1813" s="82" t="s">
        <v>648</v>
      </c>
      <c r="M1813" s="82"/>
      <c r="N1813" s="97">
        <v>215</v>
      </c>
      <c r="O1813" s="97"/>
    </row>
    <row r="1814" spans="1:15" ht="45" customHeight="1" x14ac:dyDescent="0.25">
      <c r="A1814" s="9" t="s">
        <v>622</v>
      </c>
      <c r="B1814" s="93" t="s">
        <v>1322</v>
      </c>
      <c r="C1814" s="93"/>
      <c r="D1814" s="94">
        <f t="shared" si="30"/>
        <v>1</v>
      </c>
      <c r="E1814" s="94"/>
      <c r="F1814" s="95" t="s">
        <v>29</v>
      </c>
      <c r="G1814" s="95"/>
      <c r="H1814" s="96">
        <v>42383</v>
      </c>
      <c r="I1814" s="96"/>
      <c r="J1814" s="96">
        <v>42383</v>
      </c>
      <c r="K1814" s="96"/>
      <c r="L1814" s="82" t="s">
        <v>648</v>
      </c>
      <c r="M1814" s="82"/>
      <c r="N1814" s="97">
        <v>264</v>
      </c>
      <c r="O1814" s="97"/>
    </row>
    <row r="1815" spans="1:15" ht="45" customHeight="1" x14ac:dyDescent="0.25">
      <c r="A1815" s="9" t="s">
        <v>622</v>
      </c>
      <c r="B1815" s="93" t="s">
        <v>1322</v>
      </c>
      <c r="C1815" s="93"/>
      <c r="D1815" s="94">
        <f t="shared" si="30"/>
        <v>1</v>
      </c>
      <c r="E1815" s="94"/>
      <c r="F1815" s="95" t="s">
        <v>29</v>
      </c>
      <c r="G1815" s="95"/>
      <c r="H1815" s="96">
        <v>42383</v>
      </c>
      <c r="I1815" s="96"/>
      <c r="J1815" s="96">
        <v>42383</v>
      </c>
      <c r="K1815" s="96"/>
      <c r="L1815" s="82" t="s">
        <v>648</v>
      </c>
      <c r="M1815" s="82"/>
      <c r="N1815" s="97">
        <v>264</v>
      </c>
      <c r="O1815" s="97"/>
    </row>
    <row r="1816" spans="1:15" ht="45" customHeight="1" x14ac:dyDescent="0.25">
      <c r="A1816" s="9" t="s">
        <v>622</v>
      </c>
      <c r="B1816" s="93" t="s">
        <v>1322</v>
      </c>
      <c r="C1816" s="93"/>
      <c r="D1816" s="94">
        <f t="shared" si="30"/>
        <v>1</v>
      </c>
      <c r="E1816" s="94"/>
      <c r="F1816" s="95" t="s">
        <v>29</v>
      </c>
      <c r="G1816" s="95"/>
      <c r="H1816" s="96">
        <v>42383</v>
      </c>
      <c r="I1816" s="96"/>
      <c r="J1816" s="96">
        <v>42383</v>
      </c>
      <c r="K1816" s="96"/>
      <c r="L1816" s="82" t="s">
        <v>648</v>
      </c>
      <c r="M1816" s="82"/>
      <c r="N1816" s="97">
        <v>264</v>
      </c>
      <c r="O1816" s="97"/>
    </row>
    <row r="1817" spans="1:15" ht="45" customHeight="1" x14ac:dyDescent="0.25">
      <c r="A1817" s="9" t="s">
        <v>622</v>
      </c>
      <c r="B1817" s="93" t="s">
        <v>1322</v>
      </c>
      <c r="C1817" s="93"/>
      <c r="D1817" s="94">
        <f t="shared" si="30"/>
        <v>1</v>
      </c>
      <c r="E1817" s="94"/>
      <c r="F1817" s="95" t="s">
        <v>29</v>
      </c>
      <c r="G1817" s="95"/>
      <c r="H1817" s="96">
        <v>42383</v>
      </c>
      <c r="I1817" s="96"/>
      <c r="J1817" s="96">
        <v>42383</v>
      </c>
      <c r="K1817" s="96"/>
      <c r="L1817" s="82" t="s">
        <v>648</v>
      </c>
      <c r="M1817" s="82"/>
      <c r="N1817" s="97">
        <v>264</v>
      </c>
      <c r="O1817" s="97"/>
    </row>
    <row r="1818" spans="1:15" ht="45" customHeight="1" x14ac:dyDescent="0.25">
      <c r="A1818" s="9" t="s">
        <v>622</v>
      </c>
      <c r="B1818" s="93" t="s">
        <v>1322</v>
      </c>
      <c r="C1818" s="93"/>
      <c r="D1818" s="94">
        <f t="shared" si="30"/>
        <v>1</v>
      </c>
      <c r="E1818" s="94"/>
      <c r="F1818" s="95" t="s">
        <v>29</v>
      </c>
      <c r="G1818" s="95"/>
      <c r="H1818" s="96">
        <v>42383</v>
      </c>
      <c r="I1818" s="96"/>
      <c r="J1818" s="96">
        <v>42383</v>
      </c>
      <c r="K1818" s="96"/>
      <c r="L1818" s="82" t="s">
        <v>648</v>
      </c>
      <c r="M1818" s="82"/>
      <c r="N1818" s="97">
        <v>445</v>
      </c>
      <c r="O1818" s="97"/>
    </row>
    <row r="1819" spans="1:15" ht="45" customHeight="1" x14ac:dyDescent="0.25">
      <c r="A1819" s="9" t="s">
        <v>622</v>
      </c>
      <c r="B1819" s="93" t="s">
        <v>1322</v>
      </c>
      <c r="C1819" s="93"/>
      <c r="D1819" s="94">
        <f t="shared" si="30"/>
        <v>1</v>
      </c>
      <c r="E1819" s="94"/>
      <c r="F1819" s="95" t="s">
        <v>29</v>
      </c>
      <c r="G1819" s="95"/>
      <c r="H1819" s="96">
        <v>42383</v>
      </c>
      <c r="I1819" s="96"/>
      <c r="J1819" s="96">
        <v>42383</v>
      </c>
      <c r="K1819" s="96"/>
      <c r="L1819" s="82" t="s">
        <v>648</v>
      </c>
      <c r="M1819" s="82"/>
      <c r="N1819" s="97">
        <v>260</v>
      </c>
      <c r="O1819" s="97"/>
    </row>
    <row r="1820" spans="1:15" ht="45" customHeight="1" x14ac:dyDescent="0.25">
      <c r="A1820" s="9" t="s">
        <v>622</v>
      </c>
      <c r="B1820" s="93" t="s">
        <v>1322</v>
      </c>
      <c r="C1820" s="93"/>
      <c r="D1820" s="94">
        <f t="shared" si="30"/>
        <v>1</v>
      </c>
      <c r="E1820" s="94"/>
      <c r="F1820" s="95" t="s">
        <v>29</v>
      </c>
      <c r="G1820" s="95"/>
      <c r="H1820" s="96">
        <v>42383</v>
      </c>
      <c r="I1820" s="96"/>
      <c r="J1820" s="96">
        <v>42383</v>
      </c>
      <c r="K1820" s="96"/>
      <c r="L1820" s="82" t="s">
        <v>648</v>
      </c>
      <c r="M1820" s="82"/>
      <c r="N1820" s="97">
        <v>260</v>
      </c>
      <c r="O1820" s="97"/>
    </row>
    <row r="1821" spans="1:15" ht="45" customHeight="1" x14ac:dyDescent="0.25">
      <c r="A1821" s="9" t="s">
        <v>622</v>
      </c>
      <c r="B1821" s="93" t="s">
        <v>1322</v>
      </c>
      <c r="C1821" s="93"/>
      <c r="D1821" s="94">
        <f t="shared" si="30"/>
        <v>1</v>
      </c>
      <c r="E1821" s="94"/>
      <c r="F1821" s="95" t="s">
        <v>29</v>
      </c>
      <c r="G1821" s="95"/>
      <c r="H1821" s="96">
        <v>42383</v>
      </c>
      <c r="I1821" s="96"/>
      <c r="J1821" s="96">
        <v>42383</v>
      </c>
      <c r="K1821" s="96"/>
      <c r="L1821" s="82" t="s">
        <v>648</v>
      </c>
      <c r="M1821" s="82"/>
      <c r="N1821" s="97">
        <v>260</v>
      </c>
      <c r="O1821" s="97"/>
    </row>
    <row r="1822" spans="1:15" ht="45" customHeight="1" x14ac:dyDescent="0.25">
      <c r="A1822" s="9" t="s">
        <v>622</v>
      </c>
      <c r="B1822" s="93" t="s">
        <v>1323</v>
      </c>
      <c r="C1822" s="93"/>
      <c r="D1822" s="94">
        <f t="shared" si="30"/>
        <v>1</v>
      </c>
      <c r="E1822" s="94"/>
      <c r="F1822" s="95" t="s">
        <v>29</v>
      </c>
      <c r="G1822" s="95"/>
      <c r="H1822" s="96">
        <v>42394</v>
      </c>
      <c r="I1822" s="96"/>
      <c r="J1822" s="96">
        <v>42394</v>
      </c>
      <c r="K1822" s="96"/>
      <c r="L1822" s="82" t="s">
        <v>648</v>
      </c>
      <c r="M1822" s="82"/>
      <c r="N1822" s="97">
        <v>264</v>
      </c>
      <c r="O1822" s="97"/>
    </row>
    <row r="1823" spans="1:15" ht="45" customHeight="1" x14ac:dyDescent="0.25">
      <c r="A1823" s="9" t="s">
        <v>622</v>
      </c>
      <c r="B1823" s="93" t="s">
        <v>1323</v>
      </c>
      <c r="C1823" s="93"/>
      <c r="D1823" s="94">
        <f t="shared" si="30"/>
        <v>1</v>
      </c>
      <c r="E1823" s="94"/>
      <c r="F1823" s="95" t="s">
        <v>29</v>
      </c>
      <c r="G1823" s="95"/>
      <c r="H1823" s="96">
        <v>42394</v>
      </c>
      <c r="I1823" s="96"/>
      <c r="J1823" s="96">
        <v>42394</v>
      </c>
      <c r="K1823" s="96"/>
      <c r="L1823" s="82" t="s">
        <v>648</v>
      </c>
      <c r="M1823" s="82"/>
      <c r="N1823" s="97">
        <v>364</v>
      </c>
      <c r="O1823" s="97"/>
    </row>
    <row r="1824" spans="1:15" ht="45" customHeight="1" x14ac:dyDescent="0.25">
      <c r="A1824" s="9" t="s">
        <v>622</v>
      </c>
      <c r="B1824" s="93" t="s">
        <v>1323</v>
      </c>
      <c r="C1824" s="93"/>
      <c r="D1824" s="94">
        <f t="shared" si="30"/>
        <v>1</v>
      </c>
      <c r="E1824" s="94"/>
      <c r="F1824" s="95" t="s">
        <v>29</v>
      </c>
      <c r="G1824" s="95"/>
      <c r="H1824" s="96">
        <v>42394</v>
      </c>
      <c r="I1824" s="96"/>
      <c r="J1824" s="96">
        <v>42394</v>
      </c>
      <c r="K1824" s="96"/>
      <c r="L1824" s="82" t="s">
        <v>648</v>
      </c>
      <c r="M1824" s="82"/>
      <c r="N1824" s="97">
        <v>260</v>
      </c>
      <c r="O1824" s="97"/>
    </row>
    <row r="1825" spans="1:15" ht="45" customHeight="1" x14ac:dyDescent="0.25">
      <c r="A1825" s="9" t="s">
        <v>622</v>
      </c>
      <c r="B1825" s="93" t="s">
        <v>1323</v>
      </c>
      <c r="C1825" s="93"/>
      <c r="D1825" s="94">
        <f t="shared" si="30"/>
        <v>1</v>
      </c>
      <c r="E1825" s="94"/>
      <c r="F1825" s="95" t="s">
        <v>29</v>
      </c>
      <c r="G1825" s="95"/>
      <c r="H1825" s="96">
        <v>42394</v>
      </c>
      <c r="I1825" s="96"/>
      <c r="J1825" s="96">
        <v>42394</v>
      </c>
      <c r="K1825" s="96"/>
      <c r="L1825" s="82" t="s">
        <v>648</v>
      </c>
      <c r="M1825" s="82"/>
      <c r="N1825" s="97">
        <v>321</v>
      </c>
      <c r="O1825" s="97"/>
    </row>
    <row r="1826" spans="1:15" ht="45" customHeight="1" x14ac:dyDescent="0.25">
      <c r="A1826" s="9" t="s">
        <v>622</v>
      </c>
      <c r="B1826" s="93" t="s">
        <v>1107</v>
      </c>
      <c r="C1826" s="93"/>
      <c r="D1826" s="94">
        <f t="shared" si="30"/>
        <v>1</v>
      </c>
      <c r="E1826" s="94"/>
      <c r="F1826" s="95" t="s">
        <v>29</v>
      </c>
      <c r="G1826" s="95"/>
      <c r="H1826" s="96">
        <v>42416</v>
      </c>
      <c r="I1826" s="96"/>
      <c r="J1826" s="96">
        <v>42416</v>
      </c>
      <c r="K1826" s="96"/>
      <c r="L1826" s="82" t="s">
        <v>648</v>
      </c>
      <c r="M1826" s="82"/>
      <c r="N1826" s="97">
        <v>582</v>
      </c>
      <c r="O1826" s="97"/>
    </row>
    <row r="1827" spans="1:15" ht="45" customHeight="1" x14ac:dyDescent="0.25">
      <c r="A1827" s="9" t="s">
        <v>622</v>
      </c>
      <c r="B1827" s="93" t="s">
        <v>1107</v>
      </c>
      <c r="C1827" s="93"/>
      <c r="D1827" s="94">
        <f t="shared" si="30"/>
        <v>1</v>
      </c>
      <c r="E1827" s="94"/>
      <c r="F1827" s="95" t="s">
        <v>29</v>
      </c>
      <c r="G1827" s="95"/>
      <c r="H1827" s="96">
        <v>42416</v>
      </c>
      <c r="I1827" s="96"/>
      <c r="J1827" s="96">
        <v>42416</v>
      </c>
      <c r="K1827" s="96"/>
      <c r="L1827" s="82" t="s">
        <v>648</v>
      </c>
      <c r="M1827" s="82"/>
      <c r="N1827" s="97">
        <v>291</v>
      </c>
      <c r="O1827" s="97"/>
    </row>
    <row r="1828" spans="1:15" ht="45" customHeight="1" x14ac:dyDescent="0.25">
      <c r="A1828" s="9" t="s">
        <v>622</v>
      </c>
      <c r="B1828" s="93" t="s">
        <v>1107</v>
      </c>
      <c r="C1828" s="93"/>
      <c r="D1828" s="94">
        <f t="shared" si="30"/>
        <v>1</v>
      </c>
      <c r="E1828" s="94"/>
      <c r="F1828" s="95" t="s">
        <v>29</v>
      </c>
      <c r="G1828" s="95"/>
      <c r="H1828" s="96">
        <v>42415</v>
      </c>
      <c r="I1828" s="96"/>
      <c r="J1828" s="96">
        <v>42415</v>
      </c>
      <c r="K1828" s="96"/>
      <c r="L1828" s="82" t="s">
        <v>648</v>
      </c>
      <c r="M1828" s="82"/>
      <c r="N1828" s="97">
        <v>589</v>
      </c>
      <c r="O1828" s="97"/>
    </row>
    <row r="1829" spans="1:15" ht="45" customHeight="1" x14ac:dyDescent="0.25">
      <c r="A1829" s="9" t="s">
        <v>622</v>
      </c>
      <c r="B1829" s="93" t="s">
        <v>1107</v>
      </c>
      <c r="C1829" s="93"/>
      <c r="D1829" s="94">
        <f t="shared" si="30"/>
        <v>1</v>
      </c>
      <c r="E1829" s="94"/>
      <c r="F1829" s="95" t="s">
        <v>29</v>
      </c>
      <c r="G1829" s="95"/>
      <c r="H1829" s="96">
        <v>42415</v>
      </c>
      <c r="I1829" s="96"/>
      <c r="J1829" s="96">
        <v>42415</v>
      </c>
      <c r="K1829" s="96"/>
      <c r="L1829" s="82" t="s">
        <v>648</v>
      </c>
      <c r="M1829" s="82"/>
      <c r="N1829" s="97">
        <v>256</v>
      </c>
      <c r="O1829" s="97"/>
    </row>
    <row r="1830" spans="1:15" ht="45" customHeight="1" x14ac:dyDescent="0.25">
      <c r="A1830" s="9" t="s">
        <v>622</v>
      </c>
      <c r="B1830" s="93" t="s">
        <v>1107</v>
      </c>
      <c r="C1830" s="93"/>
      <c r="D1830" s="94">
        <f t="shared" si="30"/>
        <v>1</v>
      </c>
      <c r="E1830" s="94"/>
      <c r="F1830" s="95" t="s">
        <v>29</v>
      </c>
      <c r="G1830" s="95"/>
      <c r="H1830" s="96">
        <v>42416</v>
      </c>
      <c r="I1830" s="96"/>
      <c r="J1830" s="96">
        <v>42416</v>
      </c>
      <c r="K1830" s="96"/>
      <c r="L1830" s="82" t="s">
        <v>648</v>
      </c>
      <c r="M1830" s="82"/>
      <c r="N1830" s="97">
        <v>507</v>
      </c>
      <c r="O1830" s="97"/>
    </row>
    <row r="1831" spans="1:15" ht="45" customHeight="1" x14ac:dyDescent="0.25">
      <c r="A1831" s="9" t="s">
        <v>622</v>
      </c>
      <c r="B1831" s="93" t="s">
        <v>1107</v>
      </c>
      <c r="C1831" s="93"/>
      <c r="D1831" s="94">
        <f t="shared" si="30"/>
        <v>1</v>
      </c>
      <c r="E1831" s="94"/>
      <c r="F1831" s="95" t="s">
        <v>29</v>
      </c>
      <c r="G1831" s="95"/>
      <c r="H1831" s="96">
        <v>42416</v>
      </c>
      <c r="I1831" s="96"/>
      <c r="J1831" s="96">
        <v>42416</v>
      </c>
      <c r="K1831" s="96"/>
      <c r="L1831" s="82" t="s">
        <v>648</v>
      </c>
      <c r="M1831" s="82"/>
      <c r="N1831" s="97">
        <v>185.5</v>
      </c>
      <c r="O1831" s="97"/>
    </row>
    <row r="1832" spans="1:15" ht="45" customHeight="1" x14ac:dyDescent="0.25">
      <c r="A1832" s="9" t="s">
        <v>622</v>
      </c>
      <c r="B1832" s="93" t="s">
        <v>1107</v>
      </c>
      <c r="C1832" s="93"/>
      <c r="D1832" s="94">
        <f t="shared" si="30"/>
        <v>1</v>
      </c>
      <c r="E1832" s="94"/>
      <c r="F1832" s="95" t="s">
        <v>29</v>
      </c>
      <c r="G1832" s="95"/>
      <c r="H1832" s="96">
        <v>42415</v>
      </c>
      <c r="I1832" s="96"/>
      <c r="J1832" s="96">
        <v>42415</v>
      </c>
      <c r="K1832" s="96"/>
      <c r="L1832" s="82" t="s">
        <v>648</v>
      </c>
      <c r="M1832" s="82"/>
      <c r="N1832" s="97">
        <v>255</v>
      </c>
      <c r="O1832" s="97"/>
    </row>
    <row r="1833" spans="1:15" ht="45" customHeight="1" x14ac:dyDescent="0.25">
      <c r="A1833" s="9" t="s">
        <v>622</v>
      </c>
      <c r="B1833" s="93" t="s">
        <v>1324</v>
      </c>
      <c r="C1833" s="93"/>
      <c r="D1833" s="94">
        <f t="shared" si="30"/>
        <v>1</v>
      </c>
      <c r="E1833" s="94"/>
      <c r="F1833" s="95" t="s">
        <v>29</v>
      </c>
      <c r="G1833" s="95"/>
      <c r="H1833" s="96">
        <v>42398</v>
      </c>
      <c r="I1833" s="96"/>
      <c r="J1833" s="96">
        <v>42398</v>
      </c>
      <c r="K1833" s="96"/>
      <c r="L1833" s="82" t="s">
        <v>648</v>
      </c>
      <c r="M1833" s="82"/>
      <c r="N1833" s="97">
        <v>264</v>
      </c>
      <c r="O1833" s="97"/>
    </row>
    <row r="1834" spans="1:15" ht="45" customHeight="1" x14ac:dyDescent="0.25">
      <c r="A1834" s="9" t="s">
        <v>622</v>
      </c>
      <c r="B1834" s="93" t="s">
        <v>1324</v>
      </c>
      <c r="C1834" s="93"/>
      <c r="D1834" s="94">
        <f t="shared" si="30"/>
        <v>1</v>
      </c>
      <c r="E1834" s="94"/>
      <c r="F1834" s="95" t="s">
        <v>29</v>
      </c>
      <c r="G1834" s="95"/>
      <c r="H1834" s="96">
        <v>42398</v>
      </c>
      <c r="I1834" s="96"/>
      <c r="J1834" s="96">
        <v>42398</v>
      </c>
      <c r="K1834" s="96"/>
      <c r="L1834" s="82" t="s">
        <v>648</v>
      </c>
      <c r="M1834" s="82"/>
      <c r="N1834" s="97">
        <v>269</v>
      </c>
      <c r="O1834" s="97"/>
    </row>
    <row r="1835" spans="1:15" ht="45" customHeight="1" x14ac:dyDescent="0.25">
      <c r="A1835" s="9" t="s">
        <v>622</v>
      </c>
      <c r="B1835" s="93" t="s">
        <v>1325</v>
      </c>
      <c r="C1835" s="93"/>
      <c r="D1835" s="94">
        <f t="shared" si="30"/>
        <v>1</v>
      </c>
      <c r="E1835" s="94"/>
      <c r="F1835" s="95" t="s">
        <v>29</v>
      </c>
      <c r="G1835" s="95"/>
      <c r="H1835" s="96">
        <v>42431</v>
      </c>
      <c r="I1835" s="96"/>
      <c r="J1835" s="96">
        <v>42431</v>
      </c>
      <c r="K1835" s="96"/>
      <c r="L1835" s="82" t="s">
        <v>648</v>
      </c>
      <c r="M1835" s="82"/>
      <c r="N1835" s="97">
        <v>394</v>
      </c>
      <c r="O1835" s="97"/>
    </row>
    <row r="1836" spans="1:15" ht="45" customHeight="1" x14ac:dyDescent="0.25">
      <c r="A1836" s="9" t="s">
        <v>622</v>
      </c>
      <c r="B1836" s="93" t="s">
        <v>1326</v>
      </c>
      <c r="C1836" s="93"/>
      <c r="D1836" s="94">
        <f t="shared" si="30"/>
        <v>1</v>
      </c>
      <c r="E1836" s="94"/>
      <c r="F1836" s="95" t="s">
        <v>29</v>
      </c>
      <c r="G1836" s="95"/>
      <c r="H1836" s="96">
        <v>42433</v>
      </c>
      <c r="I1836" s="96"/>
      <c r="J1836" s="96">
        <v>42433</v>
      </c>
      <c r="K1836" s="96"/>
      <c r="L1836" s="82" t="s">
        <v>648</v>
      </c>
      <c r="M1836" s="82"/>
      <c r="N1836" s="97">
        <v>637</v>
      </c>
      <c r="O1836" s="97"/>
    </row>
    <row r="1837" spans="1:15" ht="45" customHeight="1" x14ac:dyDescent="0.25">
      <c r="A1837" s="9" t="s">
        <v>622</v>
      </c>
      <c r="B1837" s="93" t="s">
        <v>1327</v>
      </c>
      <c r="C1837" s="93"/>
      <c r="D1837" s="94">
        <f t="shared" si="30"/>
        <v>1</v>
      </c>
      <c r="E1837" s="94"/>
      <c r="F1837" s="95" t="s">
        <v>29</v>
      </c>
      <c r="G1837" s="95"/>
      <c r="H1837" s="96">
        <v>42432</v>
      </c>
      <c r="I1837" s="96"/>
      <c r="J1837" s="96">
        <v>42432</v>
      </c>
      <c r="K1837" s="96"/>
      <c r="L1837" s="82" t="s">
        <v>648</v>
      </c>
      <c r="M1837" s="82"/>
      <c r="N1837" s="97">
        <v>361</v>
      </c>
      <c r="O1837" s="97"/>
    </row>
    <row r="1838" spans="1:15" ht="45" customHeight="1" x14ac:dyDescent="0.25">
      <c r="A1838" s="9" t="s">
        <v>622</v>
      </c>
      <c r="B1838" s="93" t="s">
        <v>1326</v>
      </c>
      <c r="C1838" s="93"/>
      <c r="D1838" s="94">
        <f t="shared" si="30"/>
        <v>1</v>
      </c>
      <c r="E1838" s="94"/>
      <c r="F1838" s="95" t="s">
        <v>29</v>
      </c>
      <c r="G1838" s="95"/>
      <c r="H1838" s="96">
        <v>42433</v>
      </c>
      <c r="I1838" s="96"/>
      <c r="J1838" s="96">
        <v>42433</v>
      </c>
      <c r="K1838" s="96"/>
      <c r="L1838" s="82" t="s">
        <v>648</v>
      </c>
      <c r="M1838" s="82"/>
      <c r="N1838" s="97">
        <v>340</v>
      </c>
      <c r="O1838" s="97"/>
    </row>
    <row r="1839" spans="1:15" ht="45" customHeight="1" x14ac:dyDescent="0.25">
      <c r="A1839" s="9" t="s">
        <v>622</v>
      </c>
      <c r="B1839" s="93" t="s">
        <v>1325</v>
      </c>
      <c r="C1839" s="93"/>
      <c r="D1839" s="94">
        <f t="shared" si="30"/>
        <v>1</v>
      </c>
      <c r="E1839" s="94"/>
      <c r="F1839" s="95" t="s">
        <v>29</v>
      </c>
      <c r="G1839" s="95"/>
      <c r="H1839" s="96">
        <v>42431</v>
      </c>
      <c r="I1839" s="96"/>
      <c r="J1839" s="96">
        <v>42431</v>
      </c>
      <c r="K1839" s="96"/>
      <c r="L1839" s="82" t="s">
        <v>648</v>
      </c>
      <c r="M1839" s="82"/>
      <c r="N1839" s="97">
        <v>94</v>
      </c>
      <c r="O1839" s="97"/>
    </row>
    <row r="1840" spans="1:15" ht="45" customHeight="1" x14ac:dyDescent="0.25">
      <c r="A1840" s="9" t="s">
        <v>622</v>
      </c>
      <c r="B1840" s="93" t="s">
        <v>1327</v>
      </c>
      <c r="C1840" s="93"/>
      <c r="D1840" s="94">
        <f t="shared" si="30"/>
        <v>1</v>
      </c>
      <c r="E1840" s="94"/>
      <c r="F1840" s="95" t="s">
        <v>29</v>
      </c>
      <c r="G1840" s="95"/>
      <c r="H1840" s="96">
        <v>42432</v>
      </c>
      <c r="I1840" s="96"/>
      <c r="J1840" s="96">
        <v>42432</v>
      </c>
      <c r="K1840" s="96"/>
      <c r="L1840" s="82" t="s">
        <v>648</v>
      </c>
      <c r="M1840" s="82"/>
      <c r="N1840" s="97">
        <v>229</v>
      </c>
      <c r="O1840" s="97"/>
    </row>
    <row r="1841" spans="1:15" ht="45" customHeight="1" x14ac:dyDescent="0.25">
      <c r="A1841" s="9" t="s">
        <v>622</v>
      </c>
      <c r="B1841" s="93" t="s">
        <v>14</v>
      </c>
      <c r="C1841" s="93"/>
      <c r="D1841" s="94">
        <f t="shared" si="30"/>
        <v>1</v>
      </c>
      <c r="E1841" s="94"/>
      <c r="F1841" s="95" t="s">
        <v>15</v>
      </c>
      <c r="G1841" s="95"/>
      <c r="H1841" s="96">
        <v>42440</v>
      </c>
      <c r="I1841" s="96"/>
      <c r="J1841" s="96">
        <v>42440</v>
      </c>
      <c r="K1841" s="96"/>
      <c r="L1841" s="82" t="s">
        <v>648</v>
      </c>
      <c r="M1841" s="82"/>
      <c r="N1841" s="97">
        <v>225</v>
      </c>
      <c r="O1841" s="97"/>
    </row>
    <row r="1842" spans="1:15" ht="45" customHeight="1" x14ac:dyDescent="0.25">
      <c r="A1842" s="9" t="s">
        <v>622</v>
      </c>
      <c r="B1842" s="93" t="s">
        <v>1328</v>
      </c>
      <c r="C1842" s="93"/>
      <c r="D1842" s="94">
        <f t="shared" si="30"/>
        <v>1</v>
      </c>
      <c r="E1842" s="94"/>
      <c r="F1842" s="95" t="s">
        <v>29</v>
      </c>
      <c r="G1842" s="95"/>
      <c r="H1842" s="96">
        <v>42445</v>
      </c>
      <c r="I1842" s="96"/>
      <c r="J1842" s="96">
        <v>42445</v>
      </c>
      <c r="K1842" s="96"/>
      <c r="L1842" s="82" t="s">
        <v>648</v>
      </c>
      <c r="M1842" s="82"/>
      <c r="N1842" s="97">
        <v>389</v>
      </c>
      <c r="O1842" s="97"/>
    </row>
    <row r="1843" spans="1:15" ht="45" customHeight="1" x14ac:dyDescent="0.25">
      <c r="A1843" s="9" t="s">
        <v>622</v>
      </c>
      <c r="B1843" s="93" t="s">
        <v>1328</v>
      </c>
      <c r="C1843" s="93"/>
      <c r="D1843" s="94">
        <f t="shared" si="30"/>
        <v>1</v>
      </c>
      <c r="E1843" s="94"/>
      <c r="F1843" s="95" t="s">
        <v>29</v>
      </c>
      <c r="G1843" s="95"/>
      <c r="H1843" s="96">
        <v>42445</v>
      </c>
      <c r="I1843" s="96"/>
      <c r="J1843" s="96">
        <v>42445</v>
      </c>
      <c r="K1843" s="96"/>
      <c r="L1843" s="82" t="s">
        <v>648</v>
      </c>
      <c r="M1843" s="82"/>
      <c r="N1843" s="97">
        <v>264</v>
      </c>
      <c r="O1843" s="97"/>
    </row>
    <row r="1844" spans="1:15" ht="45" customHeight="1" x14ac:dyDescent="0.25">
      <c r="A1844" s="9" t="s">
        <v>622</v>
      </c>
      <c r="B1844" s="93" t="s">
        <v>1328</v>
      </c>
      <c r="C1844" s="93"/>
      <c r="D1844" s="94">
        <f t="shared" si="30"/>
        <v>1</v>
      </c>
      <c r="E1844" s="94"/>
      <c r="F1844" s="95" t="s">
        <v>29</v>
      </c>
      <c r="G1844" s="95"/>
      <c r="H1844" s="96">
        <v>42445</v>
      </c>
      <c r="I1844" s="96"/>
      <c r="J1844" s="96">
        <v>42445</v>
      </c>
      <c r="K1844" s="96"/>
      <c r="L1844" s="82" t="s">
        <v>648</v>
      </c>
      <c r="M1844" s="82"/>
      <c r="N1844" s="97">
        <v>264</v>
      </c>
      <c r="O1844" s="97"/>
    </row>
    <row r="1845" spans="1:15" ht="45" customHeight="1" x14ac:dyDescent="0.25">
      <c r="A1845" s="9" t="s">
        <v>622</v>
      </c>
      <c r="B1845" s="93" t="s">
        <v>1328</v>
      </c>
      <c r="C1845" s="93"/>
      <c r="D1845" s="94">
        <f t="shared" si="30"/>
        <v>1</v>
      </c>
      <c r="E1845" s="94"/>
      <c r="F1845" s="95" t="s">
        <v>29</v>
      </c>
      <c r="G1845" s="95"/>
      <c r="H1845" s="96">
        <v>42445</v>
      </c>
      <c r="I1845" s="96"/>
      <c r="J1845" s="96">
        <v>42445</v>
      </c>
      <c r="K1845" s="96"/>
      <c r="L1845" s="82" t="s">
        <v>648</v>
      </c>
      <c r="M1845" s="82"/>
      <c r="N1845" s="97">
        <v>255</v>
      </c>
      <c r="O1845" s="97"/>
    </row>
    <row r="1846" spans="1:15" ht="45" customHeight="1" x14ac:dyDescent="0.25">
      <c r="A1846" s="9" t="s">
        <v>622</v>
      </c>
      <c r="B1846" s="93" t="s">
        <v>1328</v>
      </c>
      <c r="C1846" s="93"/>
      <c r="D1846" s="94">
        <f t="shared" si="30"/>
        <v>1</v>
      </c>
      <c r="E1846" s="94"/>
      <c r="F1846" s="95" t="s">
        <v>29</v>
      </c>
      <c r="G1846" s="95"/>
      <c r="H1846" s="96">
        <v>42445</v>
      </c>
      <c r="I1846" s="96"/>
      <c r="J1846" s="96">
        <v>42445</v>
      </c>
      <c r="K1846" s="96"/>
      <c r="L1846" s="82" t="s">
        <v>648</v>
      </c>
      <c r="M1846" s="82"/>
      <c r="N1846" s="97">
        <v>229</v>
      </c>
      <c r="O1846" s="97"/>
    </row>
    <row r="1847" spans="1:15" ht="45" customHeight="1" x14ac:dyDescent="0.25">
      <c r="A1847" s="9" t="s">
        <v>622</v>
      </c>
      <c r="B1847" s="93" t="s">
        <v>1328</v>
      </c>
      <c r="C1847" s="93"/>
      <c r="D1847" s="94">
        <f t="shared" si="30"/>
        <v>1</v>
      </c>
      <c r="E1847" s="94"/>
      <c r="F1847" s="95" t="s">
        <v>29</v>
      </c>
      <c r="G1847" s="95"/>
      <c r="H1847" s="96">
        <v>42445</v>
      </c>
      <c r="I1847" s="96"/>
      <c r="J1847" s="96">
        <v>42445</v>
      </c>
      <c r="K1847" s="96"/>
      <c r="L1847" s="82" t="s">
        <v>648</v>
      </c>
      <c r="M1847" s="82"/>
      <c r="N1847" s="97">
        <v>200</v>
      </c>
      <c r="O1847" s="97"/>
    </row>
    <row r="1848" spans="1:15" ht="45" customHeight="1" x14ac:dyDescent="0.25">
      <c r="A1848" s="9" t="s">
        <v>622</v>
      </c>
      <c r="B1848" s="93" t="s">
        <v>1329</v>
      </c>
      <c r="C1848" s="93"/>
      <c r="D1848" s="94">
        <f t="shared" si="30"/>
        <v>1</v>
      </c>
      <c r="E1848" s="94"/>
      <c r="F1848" s="95" t="s">
        <v>29</v>
      </c>
      <c r="G1848" s="95"/>
      <c r="H1848" s="96">
        <v>42480</v>
      </c>
      <c r="I1848" s="96"/>
      <c r="J1848" s="96">
        <v>42480</v>
      </c>
      <c r="K1848" s="96"/>
      <c r="L1848" s="82" t="s">
        <v>648</v>
      </c>
      <c r="M1848" s="82"/>
      <c r="N1848" s="97">
        <v>275</v>
      </c>
      <c r="O1848" s="97"/>
    </row>
    <row r="1849" spans="1:15" ht="45" customHeight="1" x14ac:dyDescent="0.25">
      <c r="A1849" s="9" t="s">
        <v>622</v>
      </c>
      <c r="B1849" s="93" t="s">
        <v>1330</v>
      </c>
      <c r="C1849" s="93"/>
      <c r="D1849" s="94">
        <f t="shared" si="30"/>
        <v>1</v>
      </c>
      <c r="E1849" s="94"/>
      <c r="F1849" s="95" t="s">
        <v>29</v>
      </c>
      <c r="G1849" s="95"/>
      <c r="H1849" s="96">
        <v>42478</v>
      </c>
      <c r="I1849" s="96"/>
      <c r="J1849" s="96">
        <v>42478</v>
      </c>
      <c r="K1849" s="96"/>
      <c r="L1849" s="82" t="s">
        <v>648</v>
      </c>
      <c r="M1849" s="82"/>
      <c r="N1849" s="97">
        <v>317</v>
      </c>
      <c r="O1849" s="97"/>
    </row>
    <row r="1850" spans="1:15" ht="45" customHeight="1" x14ac:dyDescent="0.25">
      <c r="A1850" s="9" t="s">
        <v>622</v>
      </c>
      <c r="B1850" s="93" t="s">
        <v>1329</v>
      </c>
      <c r="C1850" s="93"/>
      <c r="D1850" s="94">
        <f t="shared" si="30"/>
        <v>1</v>
      </c>
      <c r="E1850" s="94"/>
      <c r="F1850" s="95" t="s">
        <v>29</v>
      </c>
      <c r="G1850" s="95"/>
      <c r="H1850" s="96">
        <v>42480</v>
      </c>
      <c r="I1850" s="96"/>
      <c r="J1850" s="96">
        <v>42480</v>
      </c>
      <c r="K1850" s="96"/>
      <c r="L1850" s="82" t="s">
        <v>648</v>
      </c>
      <c r="M1850" s="82"/>
      <c r="N1850" s="97">
        <v>375</v>
      </c>
      <c r="O1850" s="97"/>
    </row>
    <row r="1851" spans="1:15" ht="45" customHeight="1" x14ac:dyDescent="0.25">
      <c r="A1851" s="9" t="s">
        <v>622</v>
      </c>
      <c r="B1851" s="93" t="s">
        <v>1330</v>
      </c>
      <c r="C1851" s="93"/>
      <c r="D1851" s="94">
        <f t="shared" si="30"/>
        <v>1</v>
      </c>
      <c r="E1851" s="94"/>
      <c r="F1851" s="95" t="s">
        <v>29</v>
      </c>
      <c r="G1851" s="95"/>
      <c r="H1851" s="96">
        <v>42478</v>
      </c>
      <c r="I1851" s="96"/>
      <c r="J1851" s="96">
        <v>42478</v>
      </c>
      <c r="K1851" s="96"/>
      <c r="L1851" s="82" t="s">
        <v>648</v>
      </c>
      <c r="M1851" s="82"/>
      <c r="N1851" s="97">
        <v>221</v>
      </c>
      <c r="O1851" s="97"/>
    </row>
    <row r="1852" spans="1:15" ht="45" customHeight="1" x14ac:dyDescent="0.25">
      <c r="A1852" s="9" t="s">
        <v>622</v>
      </c>
      <c r="B1852" s="93" t="s">
        <v>1331</v>
      </c>
      <c r="C1852" s="93"/>
      <c r="D1852" s="94">
        <f t="shared" si="30"/>
        <v>1</v>
      </c>
      <c r="E1852" s="94"/>
      <c r="F1852" s="95" t="s">
        <v>29</v>
      </c>
      <c r="G1852" s="95"/>
      <c r="H1852" s="96">
        <v>42486</v>
      </c>
      <c r="I1852" s="96"/>
      <c r="J1852" s="96">
        <v>42486</v>
      </c>
      <c r="K1852" s="96"/>
      <c r="L1852" s="82" t="s">
        <v>648</v>
      </c>
      <c r="M1852" s="82"/>
      <c r="N1852" s="97">
        <v>264</v>
      </c>
      <c r="O1852" s="97"/>
    </row>
    <row r="1853" spans="1:15" ht="45" customHeight="1" x14ac:dyDescent="0.25">
      <c r="A1853" s="9" t="s">
        <v>622</v>
      </c>
      <c r="B1853" s="93" t="s">
        <v>1332</v>
      </c>
      <c r="C1853" s="93"/>
      <c r="D1853" s="94">
        <f t="shared" si="30"/>
        <v>1</v>
      </c>
      <c r="E1853" s="94"/>
      <c r="F1853" s="95" t="s">
        <v>29</v>
      </c>
      <c r="G1853" s="95"/>
      <c r="H1853" s="96">
        <v>42489</v>
      </c>
      <c r="I1853" s="96"/>
      <c r="J1853" s="96">
        <v>42489</v>
      </c>
      <c r="K1853" s="96"/>
      <c r="L1853" s="82" t="s">
        <v>648</v>
      </c>
      <c r="M1853" s="82"/>
      <c r="N1853" s="97">
        <v>466</v>
      </c>
      <c r="O1853" s="97"/>
    </row>
    <row r="1854" spans="1:15" ht="45" customHeight="1" x14ac:dyDescent="0.25">
      <c r="A1854" s="9" t="s">
        <v>622</v>
      </c>
      <c r="B1854" s="93" t="s">
        <v>1331</v>
      </c>
      <c r="C1854" s="93"/>
      <c r="D1854" s="94">
        <f t="shared" si="30"/>
        <v>1</v>
      </c>
      <c r="E1854" s="94"/>
      <c r="F1854" s="95" t="s">
        <v>29</v>
      </c>
      <c r="G1854" s="95"/>
      <c r="H1854" s="96">
        <v>42486</v>
      </c>
      <c r="I1854" s="96"/>
      <c r="J1854" s="96">
        <v>42486</v>
      </c>
      <c r="K1854" s="96"/>
      <c r="L1854" s="82" t="s">
        <v>648</v>
      </c>
      <c r="M1854" s="82"/>
      <c r="N1854" s="97">
        <v>229</v>
      </c>
      <c r="O1854" s="97"/>
    </row>
    <row r="1855" spans="1:15" ht="45" customHeight="1" x14ac:dyDescent="0.25">
      <c r="A1855" s="9" t="s">
        <v>622</v>
      </c>
      <c r="B1855" s="93" t="s">
        <v>1332</v>
      </c>
      <c r="C1855" s="93"/>
      <c r="D1855" s="94">
        <f t="shared" si="30"/>
        <v>1</v>
      </c>
      <c r="E1855" s="94"/>
      <c r="F1855" s="95" t="s">
        <v>29</v>
      </c>
      <c r="G1855" s="95"/>
      <c r="H1855" s="96">
        <v>42489</v>
      </c>
      <c r="I1855" s="96"/>
      <c r="J1855" s="96">
        <v>42489</v>
      </c>
      <c r="K1855" s="96"/>
      <c r="L1855" s="82" t="s">
        <v>648</v>
      </c>
      <c r="M1855" s="82"/>
      <c r="N1855" s="97">
        <v>295</v>
      </c>
      <c r="O1855" s="97"/>
    </row>
    <row r="1856" spans="1:15" ht="45" customHeight="1" x14ac:dyDescent="0.25">
      <c r="A1856" s="9" t="s">
        <v>622</v>
      </c>
      <c r="B1856" s="93" t="s">
        <v>1333</v>
      </c>
      <c r="C1856" s="93"/>
      <c r="D1856" s="94">
        <f t="shared" si="30"/>
        <v>1</v>
      </c>
      <c r="E1856" s="94"/>
      <c r="F1856" s="95" t="s">
        <v>29</v>
      </c>
      <c r="G1856" s="95"/>
      <c r="H1856" s="96">
        <v>42488</v>
      </c>
      <c r="I1856" s="96"/>
      <c r="J1856" s="96">
        <v>42488</v>
      </c>
      <c r="K1856" s="96"/>
      <c r="L1856" s="82" t="s">
        <v>648</v>
      </c>
      <c r="M1856" s="82"/>
      <c r="N1856" s="97">
        <v>316</v>
      </c>
      <c r="O1856" s="97"/>
    </row>
    <row r="1857" spans="1:15" ht="45" customHeight="1" x14ac:dyDescent="0.25">
      <c r="A1857" s="9" t="s">
        <v>622</v>
      </c>
      <c r="B1857" s="93" t="s">
        <v>1334</v>
      </c>
      <c r="C1857" s="93"/>
      <c r="D1857" s="94">
        <f t="shared" si="30"/>
        <v>1</v>
      </c>
      <c r="E1857" s="94"/>
      <c r="F1857" s="95" t="s">
        <v>29</v>
      </c>
      <c r="G1857" s="95"/>
      <c r="H1857" s="96">
        <v>42509</v>
      </c>
      <c r="I1857" s="96"/>
      <c r="J1857" s="96">
        <v>42509</v>
      </c>
      <c r="K1857" s="96"/>
      <c r="L1857" s="82" t="s">
        <v>648</v>
      </c>
      <c r="M1857" s="82"/>
      <c r="N1857" s="97">
        <v>384</v>
      </c>
      <c r="O1857" s="97"/>
    </row>
    <row r="1858" spans="1:15" ht="45" customHeight="1" x14ac:dyDescent="0.25">
      <c r="A1858" s="9" t="s">
        <v>622</v>
      </c>
      <c r="B1858" s="93" t="s">
        <v>1335</v>
      </c>
      <c r="C1858" s="93"/>
      <c r="D1858" s="94">
        <f t="shared" si="30"/>
        <v>1</v>
      </c>
      <c r="E1858" s="94"/>
      <c r="F1858" s="95" t="s">
        <v>29</v>
      </c>
      <c r="G1858" s="95"/>
      <c r="H1858" s="96">
        <v>42509</v>
      </c>
      <c r="I1858" s="96"/>
      <c r="J1858" s="96">
        <v>42510</v>
      </c>
      <c r="K1858" s="96"/>
      <c r="L1858" s="82" t="s">
        <v>648</v>
      </c>
      <c r="M1858" s="82"/>
      <c r="N1858" s="97">
        <v>469</v>
      </c>
      <c r="O1858" s="97"/>
    </row>
    <row r="1859" spans="1:15" ht="45" customHeight="1" x14ac:dyDescent="0.25">
      <c r="A1859" s="9" t="s">
        <v>622</v>
      </c>
      <c r="B1859" s="93" t="s">
        <v>1335</v>
      </c>
      <c r="C1859" s="93"/>
      <c r="D1859" s="94">
        <f t="shared" si="30"/>
        <v>1</v>
      </c>
      <c r="E1859" s="94"/>
      <c r="F1859" s="95" t="s">
        <v>29</v>
      </c>
      <c r="G1859" s="95"/>
      <c r="H1859" s="96">
        <v>42509</v>
      </c>
      <c r="I1859" s="96"/>
      <c r="J1859" s="96">
        <v>42509</v>
      </c>
      <c r="K1859" s="96"/>
      <c r="L1859" s="82" t="s">
        <v>648</v>
      </c>
      <c r="M1859" s="82"/>
      <c r="N1859" s="97">
        <v>375</v>
      </c>
      <c r="O1859" s="97"/>
    </row>
    <row r="1860" spans="1:15" ht="45" customHeight="1" x14ac:dyDescent="0.25">
      <c r="A1860" s="9" t="s">
        <v>622</v>
      </c>
      <c r="B1860" s="93" t="s">
        <v>1333</v>
      </c>
      <c r="C1860" s="93"/>
      <c r="D1860" s="94">
        <f t="shared" si="30"/>
        <v>1</v>
      </c>
      <c r="E1860" s="94"/>
      <c r="F1860" s="95" t="s">
        <v>29</v>
      </c>
      <c r="G1860" s="95"/>
      <c r="H1860" s="96">
        <v>42488</v>
      </c>
      <c r="I1860" s="96"/>
      <c r="J1860" s="96">
        <v>42488</v>
      </c>
      <c r="K1860" s="96"/>
      <c r="L1860" s="82" t="s">
        <v>648</v>
      </c>
      <c r="M1860" s="82"/>
      <c r="N1860" s="97">
        <v>80</v>
      </c>
      <c r="O1860" s="97"/>
    </row>
    <row r="1861" spans="1:15" ht="45" customHeight="1" x14ac:dyDescent="0.25">
      <c r="A1861" s="9" t="s">
        <v>622</v>
      </c>
      <c r="B1861" s="93" t="s">
        <v>1334</v>
      </c>
      <c r="C1861" s="93"/>
      <c r="D1861" s="94">
        <f t="shared" si="30"/>
        <v>1</v>
      </c>
      <c r="E1861" s="94"/>
      <c r="F1861" s="95" t="s">
        <v>29</v>
      </c>
      <c r="G1861" s="95"/>
      <c r="H1861" s="96">
        <v>42509</v>
      </c>
      <c r="I1861" s="96"/>
      <c r="J1861" s="96">
        <v>42509</v>
      </c>
      <c r="K1861" s="96"/>
      <c r="L1861" s="82" t="s">
        <v>648</v>
      </c>
      <c r="M1861" s="82"/>
      <c r="N1861" s="97">
        <v>229</v>
      </c>
      <c r="O1861" s="97"/>
    </row>
    <row r="1862" spans="1:15" ht="45" customHeight="1" x14ac:dyDescent="0.25">
      <c r="A1862" s="9" t="s">
        <v>622</v>
      </c>
      <c r="B1862" s="93" t="s">
        <v>1336</v>
      </c>
      <c r="C1862" s="93"/>
      <c r="D1862" s="94">
        <f t="shared" si="30"/>
        <v>1</v>
      </c>
      <c r="E1862" s="94"/>
      <c r="F1862" s="95" t="s">
        <v>29</v>
      </c>
      <c r="G1862" s="95"/>
      <c r="H1862" s="96">
        <v>42521</v>
      </c>
      <c r="I1862" s="96"/>
      <c r="J1862" s="96">
        <v>42521</v>
      </c>
      <c r="K1862" s="96"/>
      <c r="L1862" s="82" t="s">
        <v>648</v>
      </c>
      <c r="M1862" s="82"/>
      <c r="N1862" s="97">
        <v>361</v>
      </c>
      <c r="O1862" s="97"/>
    </row>
    <row r="1863" spans="1:15" ht="45" customHeight="1" x14ac:dyDescent="0.25">
      <c r="A1863" s="9" t="s">
        <v>622</v>
      </c>
      <c r="B1863" s="93" t="s">
        <v>1336</v>
      </c>
      <c r="C1863" s="93"/>
      <c r="D1863" s="94">
        <f t="shared" si="30"/>
        <v>1</v>
      </c>
      <c r="E1863" s="94"/>
      <c r="F1863" s="95" t="s">
        <v>29</v>
      </c>
      <c r="G1863" s="95"/>
      <c r="H1863" s="96">
        <v>42521</v>
      </c>
      <c r="I1863" s="96"/>
      <c r="J1863" s="96">
        <v>42521</v>
      </c>
      <c r="K1863" s="96"/>
      <c r="L1863" s="82" t="s">
        <v>648</v>
      </c>
      <c r="M1863" s="82"/>
      <c r="N1863" s="97">
        <v>143</v>
      </c>
      <c r="O1863" s="97"/>
    </row>
    <row r="1864" spans="1:15" ht="45" customHeight="1" x14ac:dyDescent="0.25">
      <c r="A1864" s="9" t="s">
        <v>622</v>
      </c>
      <c r="B1864" s="93" t="s">
        <v>14</v>
      </c>
      <c r="C1864" s="93"/>
      <c r="D1864" s="94">
        <f t="shared" si="30"/>
        <v>1</v>
      </c>
      <c r="E1864" s="94"/>
      <c r="F1864" s="95" t="s">
        <v>15</v>
      </c>
      <c r="G1864" s="95"/>
      <c r="H1864" s="96">
        <v>42509</v>
      </c>
      <c r="I1864" s="96"/>
      <c r="J1864" s="96">
        <v>42509</v>
      </c>
      <c r="K1864" s="96"/>
      <c r="L1864" s="82" t="s">
        <v>648</v>
      </c>
      <c r="M1864" s="82"/>
      <c r="N1864" s="97">
        <v>189</v>
      </c>
      <c r="O1864" s="97"/>
    </row>
    <row r="1865" spans="1:15" ht="45" customHeight="1" x14ac:dyDescent="0.25">
      <c r="A1865" s="9" t="s">
        <v>622</v>
      </c>
      <c r="B1865" s="93" t="s">
        <v>1337</v>
      </c>
      <c r="C1865" s="93"/>
      <c r="D1865" s="94">
        <f t="shared" si="30"/>
        <v>1</v>
      </c>
      <c r="E1865" s="94"/>
      <c r="F1865" s="95" t="s">
        <v>29</v>
      </c>
      <c r="G1865" s="95"/>
      <c r="H1865" s="96">
        <v>42530</v>
      </c>
      <c r="I1865" s="96"/>
      <c r="J1865" s="96">
        <v>42530</v>
      </c>
      <c r="K1865" s="96"/>
      <c r="L1865" s="82" t="s">
        <v>648</v>
      </c>
      <c r="M1865" s="82"/>
      <c r="N1865" s="97">
        <v>502</v>
      </c>
      <c r="O1865" s="97"/>
    </row>
    <row r="1866" spans="1:15" ht="45" customHeight="1" x14ac:dyDescent="0.25">
      <c r="A1866" s="9" t="s">
        <v>622</v>
      </c>
      <c r="B1866" s="93" t="s">
        <v>1337</v>
      </c>
      <c r="C1866" s="93"/>
      <c r="D1866" s="94">
        <f t="shared" ref="D1866:D1890" si="31">C1866+1</f>
        <v>1</v>
      </c>
      <c r="E1866" s="94"/>
      <c r="F1866" s="95" t="s">
        <v>29</v>
      </c>
      <c r="G1866" s="95"/>
      <c r="H1866" s="96">
        <v>42530</v>
      </c>
      <c r="I1866" s="96"/>
      <c r="J1866" s="96">
        <v>42530</v>
      </c>
      <c r="K1866" s="96"/>
      <c r="L1866" s="82" t="s">
        <v>648</v>
      </c>
      <c r="M1866" s="82"/>
      <c r="N1866" s="97">
        <v>229</v>
      </c>
      <c r="O1866" s="97"/>
    </row>
    <row r="1867" spans="1:15" ht="45" customHeight="1" x14ac:dyDescent="0.25">
      <c r="A1867" s="9" t="s">
        <v>622</v>
      </c>
      <c r="B1867" s="93" t="s">
        <v>14</v>
      </c>
      <c r="C1867" s="93"/>
      <c r="D1867" s="94">
        <f t="shared" si="31"/>
        <v>1</v>
      </c>
      <c r="E1867" s="94"/>
      <c r="F1867" s="95" t="s">
        <v>15</v>
      </c>
      <c r="G1867" s="95"/>
      <c r="H1867" s="96">
        <v>42509</v>
      </c>
      <c r="I1867" s="96"/>
      <c r="J1867" s="96">
        <v>42509</v>
      </c>
      <c r="K1867" s="96"/>
      <c r="L1867" s="82" t="s">
        <v>648</v>
      </c>
      <c r="M1867" s="82"/>
      <c r="N1867" s="97">
        <v>207</v>
      </c>
      <c r="O1867" s="97"/>
    </row>
    <row r="1868" spans="1:15" ht="45" customHeight="1" x14ac:dyDescent="0.25">
      <c r="A1868" s="9" t="s">
        <v>622</v>
      </c>
      <c r="B1868" s="93" t="s">
        <v>1338</v>
      </c>
      <c r="C1868" s="93"/>
      <c r="D1868" s="94">
        <f t="shared" si="31"/>
        <v>1</v>
      </c>
      <c r="E1868" s="94"/>
      <c r="F1868" s="95" t="s">
        <v>29</v>
      </c>
      <c r="G1868" s="95"/>
      <c r="H1868" s="96">
        <v>42562</v>
      </c>
      <c r="I1868" s="96"/>
      <c r="J1868" s="96">
        <v>42562</v>
      </c>
      <c r="K1868" s="96"/>
      <c r="L1868" s="82" t="s">
        <v>648</v>
      </c>
      <c r="M1868" s="82"/>
      <c r="N1868" s="97">
        <v>338</v>
      </c>
      <c r="O1868" s="97"/>
    </row>
    <row r="1869" spans="1:15" ht="45" customHeight="1" x14ac:dyDescent="0.25">
      <c r="A1869" s="9" t="s">
        <v>622</v>
      </c>
      <c r="B1869" s="93" t="s">
        <v>1338</v>
      </c>
      <c r="C1869" s="93"/>
      <c r="D1869" s="94">
        <f t="shared" si="31"/>
        <v>1</v>
      </c>
      <c r="E1869" s="94"/>
      <c r="F1869" s="95" t="s">
        <v>29</v>
      </c>
      <c r="G1869" s="95"/>
      <c r="H1869" s="96">
        <v>42562</v>
      </c>
      <c r="I1869" s="96"/>
      <c r="J1869" s="96">
        <v>42562</v>
      </c>
      <c r="K1869" s="96"/>
      <c r="L1869" s="82" t="s">
        <v>648</v>
      </c>
      <c r="M1869" s="82"/>
      <c r="N1869" s="97">
        <v>195.5</v>
      </c>
      <c r="O1869" s="97"/>
    </row>
    <row r="1870" spans="1:15" ht="45" customHeight="1" x14ac:dyDescent="0.25">
      <c r="A1870" s="9" t="s">
        <v>622</v>
      </c>
      <c r="B1870" s="93" t="s">
        <v>1339</v>
      </c>
      <c r="C1870" s="93"/>
      <c r="D1870" s="94">
        <f t="shared" si="31"/>
        <v>1</v>
      </c>
      <c r="E1870" s="94"/>
      <c r="F1870" s="95" t="s">
        <v>29</v>
      </c>
      <c r="G1870" s="95"/>
      <c r="H1870" s="96">
        <v>42612</v>
      </c>
      <c r="I1870" s="96"/>
      <c r="J1870" s="96">
        <v>42612</v>
      </c>
      <c r="K1870" s="96"/>
      <c r="L1870" s="82" t="s">
        <v>648</v>
      </c>
      <c r="M1870" s="82"/>
      <c r="N1870" s="97">
        <v>262</v>
      </c>
      <c r="O1870" s="97"/>
    </row>
    <row r="1871" spans="1:15" ht="45" customHeight="1" x14ac:dyDescent="0.25">
      <c r="A1871" s="9" t="s">
        <v>622</v>
      </c>
      <c r="B1871" s="93" t="s">
        <v>1339</v>
      </c>
      <c r="C1871" s="93"/>
      <c r="D1871" s="94">
        <f t="shared" si="31"/>
        <v>1</v>
      </c>
      <c r="E1871" s="94"/>
      <c r="F1871" s="95" t="s">
        <v>29</v>
      </c>
      <c r="G1871" s="95"/>
      <c r="H1871" s="96">
        <v>42612</v>
      </c>
      <c r="I1871" s="96"/>
      <c r="J1871" s="96">
        <v>42612</v>
      </c>
      <c r="K1871" s="96"/>
      <c r="L1871" s="82" t="s">
        <v>648</v>
      </c>
      <c r="M1871" s="82"/>
      <c r="N1871" s="97">
        <v>452</v>
      </c>
      <c r="O1871" s="97"/>
    </row>
    <row r="1872" spans="1:15" ht="45" customHeight="1" x14ac:dyDescent="0.25">
      <c r="A1872" s="9" t="s">
        <v>622</v>
      </c>
      <c r="B1872" s="93" t="s">
        <v>1339</v>
      </c>
      <c r="C1872" s="93"/>
      <c r="D1872" s="94">
        <f t="shared" si="31"/>
        <v>1</v>
      </c>
      <c r="E1872" s="94"/>
      <c r="F1872" s="95" t="s">
        <v>29</v>
      </c>
      <c r="G1872" s="95"/>
      <c r="H1872" s="96">
        <v>42612</v>
      </c>
      <c r="I1872" s="96"/>
      <c r="J1872" s="96">
        <v>42612</v>
      </c>
      <c r="K1872" s="96"/>
      <c r="L1872" s="82" t="s">
        <v>648</v>
      </c>
      <c r="M1872" s="82"/>
      <c r="N1872" s="97">
        <v>229</v>
      </c>
      <c r="O1872" s="97"/>
    </row>
    <row r="1873" spans="1:15" ht="45" customHeight="1" x14ac:dyDescent="0.25">
      <c r="A1873" s="9" t="s">
        <v>622</v>
      </c>
      <c r="B1873" s="93" t="s">
        <v>1339</v>
      </c>
      <c r="C1873" s="93"/>
      <c r="D1873" s="94">
        <f t="shared" si="31"/>
        <v>1</v>
      </c>
      <c r="E1873" s="94"/>
      <c r="F1873" s="95" t="s">
        <v>29</v>
      </c>
      <c r="G1873" s="95"/>
      <c r="H1873" s="96">
        <v>42612</v>
      </c>
      <c r="I1873" s="96"/>
      <c r="J1873" s="96">
        <v>42612</v>
      </c>
      <c r="K1873" s="96"/>
      <c r="L1873" s="82" t="s">
        <v>648</v>
      </c>
      <c r="M1873" s="82"/>
      <c r="N1873" s="97">
        <v>229</v>
      </c>
      <c r="O1873" s="97"/>
    </row>
    <row r="1874" spans="1:15" ht="45" customHeight="1" x14ac:dyDescent="0.25">
      <c r="A1874" s="9" t="s">
        <v>622</v>
      </c>
      <c r="B1874" s="93" t="s">
        <v>14</v>
      </c>
      <c r="C1874" s="93"/>
      <c r="D1874" s="94">
        <f t="shared" si="31"/>
        <v>1</v>
      </c>
      <c r="E1874" s="94"/>
      <c r="F1874" s="95" t="s">
        <v>15</v>
      </c>
      <c r="G1874" s="95"/>
      <c r="H1874" s="96">
        <v>42619</v>
      </c>
      <c r="I1874" s="96"/>
      <c r="J1874" s="96">
        <v>42619</v>
      </c>
      <c r="K1874" s="96"/>
      <c r="L1874" s="82" t="s">
        <v>648</v>
      </c>
      <c r="M1874" s="82"/>
      <c r="N1874" s="97">
        <v>576</v>
      </c>
      <c r="O1874" s="97"/>
    </row>
    <row r="1875" spans="1:15" ht="45" customHeight="1" x14ac:dyDescent="0.25">
      <c r="A1875" s="9" t="s">
        <v>622</v>
      </c>
      <c r="B1875" s="93" t="s">
        <v>1340</v>
      </c>
      <c r="C1875" s="93"/>
      <c r="D1875" s="94">
        <f t="shared" si="31"/>
        <v>1</v>
      </c>
      <c r="E1875" s="94"/>
      <c r="F1875" s="95" t="s">
        <v>29</v>
      </c>
      <c r="G1875" s="95"/>
      <c r="H1875" s="96">
        <v>42660</v>
      </c>
      <c r="I1875" s="96"/>
      <c r="J1875" s="96">
        <v>42660</v>
      </c>
      <c r="K1875" s="96"/>
      <c r="L1875" s="82" t="s">
        <v>648</v>
      </c>
      <c r="M1875" s="82"/>
      <c r="N1875" s="97">
        <v>290</v>
      </c>
      <c r="O1875" s="97"/>
    </row>
    <row r="1876" spans="1:15" ht="45" customHeight="1" x14ac:dyDescent="0.25">
      <c r="A1876" s="9" t="s">
        <v>622</v>
      </c>
      <c r="B1876" s="93" t="s">
        <v>1340</v>
      </c>
      <c r="C1876" s="93"/>
      <c r="D1876" s="94">
        <f t="shared" si="31"/>
        <v>1</v>
      </c>
      <c r="E1876" s="94"/>
      <c r="F1876" s="95" t="s">
        <v>29</v>
      </c>
      <c r="G1876" s="95"/>
      <c r="H1876" s="96">
        <v>42660</v>
      </c>
      <c r="I1876" s="96"/>
      <c r="J1876" s="96">
        <v>42660</v>
      </c>
      <c r="K1876" s="96"/>
      <c r="L1876" s="82" t="s">
        <v>648</v>
      </c>
      <c r="M1876" s="82"/>
      <c r="N1876" s="97">
        <v>375</v>
      </c>
      <c r="O1876" s="97"/>
    </row>
    <row r="1877" spans="1:15" ht="45" customHeight="1" x14ac:dyDescent="0.25">
      <c r="A1877" s="9" t="s">
        <v>622</v>
      </c>
      <c r="B1877" s="93" t="s">
        <v>1341</v>
      </c>
      <c r="C1877" s="93"/>
      <c r="D1877" s="94">
        <f t="shared" si="31"/>
        <v>1</v>
      </c>
      <c r="E1877" s="94"/>
      <c r="F1877" s="95" t="s">
        <v>29</v>
      </c>
      <c r="G1877" s="95"/>
      <c r="H1877" s="96">
        <v>42636</v>
      </c>
      <c r="I1877" s="96"/>
      <c r="J1877" s="96">
        <v>42636</v>
      </c>
      <c r="K1877" s="96"/>
      <c r="L1877" s="82" t="s">
        <v>648</v>
      </c>
      <c r="M1877" s="82"/>
      <c r="N1877" s="97">
        <v>208</v>
      </c>
      <c r="O1877" s="97"/>
    </row>
    <row r="1878" spans="1:15" ht="45" customHeight="1" x14ac:dyDescent="0.25">
      <c r="A1878" s="9" t="s">
        <v>622</v>
      </c>
      <c r="B1878" s="93" t="s">
        <v>1341</v>
      </c>
      <c r="C1878" s="93"/>
      <c r="D1878" s="94">
        <f t="shared" si="31"/>
        <v>1</v>
      </c>
      <c r="E1878" s="94"/>
      <c r="F1878" s="95" t="s">
        <v>29</v>
      </c>
      <c r="G1878" s="95"/>
      <c r="H1878" s="96">
        <v>42636</v>
      </c>
      <c r="I1878" s="96"/>
      <c r="J1878" s="96">
        <v>42636</v>
      </c>
      <c r="K1878" s="96"/>
      <c r="L1878" s="82" t="s">
        <v>648</v>
      </c>
      <c r="M1878" s="82"/>
      <c r="N1878" s="97">
        <v>51</v>
      </c>
      <c r="O1878" s="97"/>
    </row>
    <row r="1879" spans="1:15" ht="45" customHeight="1" x14ac:dyDescent="0.25">
      <c r="A1879" s="9" t="s">
        <v>622</v>
      </c>
      <c r="B1879" s="93" t="s">
        <v>1126</v>
      </c>
      <c r="C1879" s="93"/>
      <c r="D1879" s="94">
        <f t="shared" si="31"/>
        <v>1</v>
      </c>
      <c r="E1879" s="94"/>
      <c r="F1879" s="95" t="s">
        <v>12</v>
      </c>
      <c r="G1879" s="95"/>
      <c r="H1879" s="96">
        <v>42640</v>
      </c>
      <c r="I1879" s="96"/>
      <c r="J1879" s="96">
        <v>42643</v>
      </c>
      <c r="K1879" s="96"/>
      <c r="L1879" s="82" t="s">
        <v>648</v>
      </c>
      <c r="M1879" s="82"/>
      <c r="N1879" s="97">
        <v>1567</v>
      </c>
      <c r="O1879" s="97"/>
    </row>
    <row r="1880" spans="1:15" ht="45" customHeight="1" x14ac:dyDescent="0.25">
      <c r="A1880" s="9" t="s">
        <v>622</v>
      </c>
      <c r="B1880" s="93" t="s">
        <v>1342</v>
      </c>
      <c r="C1880" s="93"/>
      <c r="D1880" s="94">
        <f t="shared" si="31"/>
        <v>1</v>
      </c>
      <c r="E1880" s="94"/>
      <c r="F1880" s="95" t="s">
        <v>12</v>
      </c>
      <c r="G1880" s="95"/>
      <c r="H1880" s="96">
        <v>42640</v>
      </c>
      <c r="I1880" s="96"/>
      <c r="J1880" s="96">
        <v>42643</v>
      </c>
      <c r="K1880" s="96"/>
      <c r="L1880" s="82" t="s">
        <v>648</v>
      </c>
      <c r="M1880" s="82"/>
      <c r="N1880" s="97">
        <v>6532.01</v>
      </c>
      <c r="O1880" s="97"/>
    </row>
    <row r="1881" spans="1:15" ht="45" customHeight="1" x14ac:dyDescent="0.25">
      <c r="A1881" s="9" t="s">
        <v>622</v>
      </c>
      <c r="B1881" s="93" t="s">
        <v>1343</v>
      </c>
      <c r="C1881" s="93"/>
      <c r="D1881" s="94">
        <f t="shared" si="31"/>
        <v>1</v>
      </c>
      <c r="E1881" s="94"/>
      <c r="F1881" s="95" t="s">
        <v>29</v>
      </c>
      <c r="G1881" s="95"/>
      <c r="H1881" s="96">
        <v>42697</v>
      </c>
      <c r="I1881" s="96"/>
      <c r="J1881" s="96">
        <v>42697</v>
      </c>
      <c r="K1881" s="96"/>
      <c r="L1881" s="82" t="s">
        <v>648</v>
      </c>
      <c r="M1881" s="82"/>
      <c r="N1881" s="97">
        <v>434</v>
      </c>
      <c r="O1881" s="97"/>
    </row>
    <row r="1882" spans="1:15" ht="45" customHeight="1" x14ac:dyDescent="0.25">
      <c r="A1882" s="9" t="s">
        <v>622</v>
      </c>
      <c r="B1882" s="93" t="s">
        <v>1343</v>
      </c>
      <c r="C1882" s="93"/>
      <c r="D1882" s="94">
        <f t="shared" si="31"/>
        <v>1</v>
      </c>
      <c r="E1882" s="94"/>
      <c r="F1882" s="95" t="s">
        <v>29</v>
      </c>
      <c r="G1882" s="95"/>
      <c r="H1882" s="96">
        <v>42697</v>
      </c>
      <c r="I1882" s="96"/>
      <c r="J1882" s="96">
        <v>42697</v>
      </c>
      <c r="K1882" s="96"/>
      <c r="L1882" s="82" t="s">
        <v>648</v>
      </c>
      <c r="M1882" s="82"/>
      <c r="N1882" s="97">
        <v>229</v>
      </c>
      <c r="O1882" s="97"/>
    </row>
    <row r="1883" spans="1:15" ht="45" customHeight="1" x14ac:dyDescent="0.25">
      <c r="A1883" s="9" t="s">
        <v>622</v>
      </c>
      <c r="B1883" s="93" t="s">
        <v>642</v>
      </c>
      <c r="C1883" s="93"/>
      <c r="D1883" s="94">
        <f t="shared" si="31"/>
        <v>1</v>
      </c>
      <c r="E1883" s="94"/>
      <c r="F1883" s="95" t="s">
        <v>29</v>
      </c>
      <c r="G1883" s="95"/>
      <c r="H1883" s="96">
        <v>42703</v>
      </c>
      <c r="I1883" s="96"/>
      <c r="J1883" s="96">
        <v>42703</v>
      </c>
      <c r="K1883" s="96"/>
      <c r="L1883" s="82" t="s">
        <v>648</v>
      </c>
      <c r="M1883" s="82"/>
      <c r="N1883" s="97">
        <v>280</v>
      </c>
      <c r="O1883" s="97"/>
    </row>
    <row r="1884" spans="1:15" ht="45" customHeight="1" x14ac:dyDescent="0.25">
      <c r="A1884" s="9" t="s">
        <v>622</v>
      </c>
      <c r="B1884" s="93" t="s">
        <v>642</v>
      </c>
      <c r="C1884" s="93"/>
      <c r="D1884" s="94">
        <f t="shared" si="31"/>
        <v>1</v>
      </c>
      <c r="E1884" s="94"/>
      <c r="F1884" s="95" t="s">
        <v>29</v>
      </c>
      <c r="G1884" s="95"/>
      <c r="H1884" s="96">
        <v>42703</v>
      </c>
      <c r="I1884" s="96"/>
      <c r="J1884" s="96">
        <v>42703</v>
      </c>
      <c r="K1884" s="96"/>
      <c r="L1884" s="82" t="s">
        <v>648</v>
      </c>
      <c r="M1884" s="82"/>
      <c r="N1884" s="97">
        <v>310.5</v>
      </c>
      <c r="O1884" s="97"/>
    </row>
    <row r="1885" spans="1:15" ht="45" customHeight="1" x14ac:dyDescent="0.25">
      <c r="A1885" s="9" t="s">
        <v>622</v>
      </c>
      <c r="B1885" s="93" t="s">
        <v>1344</v>
      </c>
      <c r="C1885" s="93"/>
      <c r="D1885" s="94">
        <f t="shared" si="31"/>
        <v>1</v>
      </c>
      <c r="E1885" s="94"/>
      <c r="F1885" s="95" t="s">
        <v>29</v>
      </c>
      <c r="G1885" s="95"/>
      <c r="H1885" s="96">
        <v>42703</v>
      </c>
      <c r="I1885" s="96"/>
      <c r="J1885" s="96">
        <v>42703</v>
      </c>
      <c r="K1885" s="96"/>
      <c r="L1885" s="82" t="s">
        <v>648</v>
      </c>
      <c r="M1885" s="82"/>
      <c r="N1885" s="97">
        <v>293</v>
      </c>
      <c r="O1885" s="97"/>
    </row>
    <row r="1886" spans="1:15" ht="45" customHeight="1" x14ac:dyDescent="0.25">
      <c r="A1886" s="9" t="s">
        <v>622</v>
      </c>
      <c r="B1886" s="93" t="s">
        <v>1344</v>
      </c>
      <c r="C1886" s="93"/>
      <c r="D1886" s="94">
        <f t="shared" si="31"/>
        <v>1</v>
      </c>
      <c r="E1886" s="94"/>
      <c r="F1886" s="95" t="s">
        <v>29</v>
      </c>
      <c r="G1886" s="95"/>
      <c r="H1886" s="96">
        <v>42703</v>
      </c>
      <c r="I1886" s="96"/>
      <c r="J1886" s="96">
        <v>42703</v>
      </c>
      <c r="K1886" s="96"/>
      <c r="L1886" s="82" t="s">
        <v>648</v>
      </c>
      <c r="M1886" s="82"/>
      <c r="N1886" s="97">
        <v>336</v>
      </c>
      <c r="O1886" s="97"/>
    </row>
    <row r="1887" spans="1:15" ht="45" customHeight="1" x14ac:dyDescent="0.25">
      <c r="A1887" s="9" t="s">
        <v>622</v>
      </c>
      <c r="B1887" s="93" t="s">
        <v>1344</v>
      </c>
      <c r="C1887" s="93"/>
      <c r="D1887" s="94">
        <f t="shared" si="31"/>
        <v>1</v>
      </c>
      <c r="E1887" s="94"/>
      <c r="F1887" s="95" t="s">
        <v>29</v>
      </c>
      <c r="G1887" s="95"/>
      <c r="H1887" s="96">
        <v>42703</v>
      </c>
      <c r="I1887" s="96"/>
      <c r="J1887" s="96">
        <v>42703</v>
      </c>
      <c r="K1887" s="96"/>
      <c r="L1887" s="82" t="s">
        <v>648</v>
      </c>
      <c r="M1887" s="82"/>
      <c r="N1887" s="97">
        <v>229</v>
      </c>
      <c r="O1887" s="97"/>
    </row>
    <row r="1888" spans="1:15" ht="45" customHeight="1" x14ac:dyDescent="0.25">
      <c r="A1888" s="9" t="s">
        <v>622</v>
      </c>
      <c r="B1888" s="93" t="s">
        <v>1344</v>
      </c>
      <c r="C1888" s="93"/>
      <c r="D1888" s="94">
        <f t="shared" si="31"/>
        <v>1</v>
      </c>
      <c r="E1888" s="94"/>
      <c r="F1888" s="95" t="s">
        <v>29</v>
      </c>
      <c r="G1888" s="95"/>
      <c r="H1888" s="96">
        <v>42703</v>
      </c>
      <c r="I1888" s="96"/>
      <c r="J1888" s="96">
        <v>42703</v>
      </c>
      <c r="K1888" s="96"/>
      <c r="L1888" s="82" t="s">
        <v>648</v>
      </c>
      <c r="M1888" s="82"/>
      <c r="N1888" s="97">
        <v>176</v>
      </c>
      <c r="O1888" s="97"/>
    </row>
    <row r="1889" spans="1:15" ht="45" customHeight="1" x14ac:dyDescent="0.25">
      <c r="A1889" s="9" t="s">
        <v>622</v>
      </c>
      <c r="B1889" s="93" t="s">
        <v>1345</v>
      </c>
      <c r="C1889" s="93"/>
      <c r="D1889" s="94">
        <f t="shared" si="31"/>
        <v>1</v>
      </c>
      <c r="E1889" s="94"/>
      <c r="F1889" s="95" t="s">
        <v>29</v>
      </c>
      <c r="G1889" s="95"/>
      <c r="H1889" s="96">
        <v>42660</v>
      </c>
      <c r="I1889" s="96"/>
      <c r="J1889" s="96">
        <v>42660</v>
      </c>
      <c r="K1889" s="96"/>
      <c r="L1889" s="82" t="s">
        <v>648</v>
      </c>
      <c r="M1889" s="82"/>
      <c r="N1889" s="97">
        <v>271</v>
      </c>
      <c r="O1889" s="97"/>
    </row>
    <row r="1890" spans="1:15" ht="45" customHeight="1" x14ac:dyDescent="0.25">
      <c r="A1890" s="9" t="s">
        <v>622</v>
      </c>
      <c r="B1890" s="93" t="s">
        <v>1345</v>
      </c>
      <c r="C1890" s="93"/>
      <c r="D1890" s="94">
        <f t="shared" si="31"/>
        <v>1</v>
      </c>
      <c r="E1890" s="94"/>
      <c r="F1890" s="95" t="s">
        <v>29</v>
      </c>
      <c r="G1890" s="95"/>
      <c r="H1890" s="96">
        <v>42660</v>
      </c>
      <c r="I1890" s="96"/>
      <c r="J1890" s="96">
        <v>42660</v>
      </c>
      <c r="K1890" s="96"/>
      <c r="L1890" s="82" t="s">
        <v>648</v>
      </c>
      <c r="M1890" s="82"/>
      <c r="N1890" s="97">
        <v>229</v>
      </c>
      <c r="O1890" s="97"/>
    </row>
  </sheetData>
  <sheetProtection selectLockedCells="1" selectUnlockedCells="1"/>
  <autoFilter ref="A7:O1890" xr:uid="{00000000-0009-0000-0000-000001000000}"/>
  <mergeCells count="13176">
    <mergeCell ref="B1:D2"/>
    <mergeCell ref="A7:A9"/>
    <mergeCell ref="B7:C9"/>
    <mergeCell ref="D7:E9"/>
    <mergeCell ref="F7:G9"/>
    <mergeCell ref="H7:I9"/>
    <mergeCell ref="J7:K9"/>
    <mergeCell ref="L7:M9"/>
    <mergeCell ref="N7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B28:C28"/>
    <mergeCell ref="D28:E28"/>
    <mergeCell ref="F28:G28"/>
    <mergeCell ref="H28:I28"/>
    <mergeCell ref="J28:K28"/>
    <mergeCell ref="L28:M28"/>
    <mergeCell ref="N28:O28"/>
    <mergeCell ref="B29:C29"/>
    <mergeCell ref="D29:E29"/>
    <mergeCell ref="F29:G29"/>
    <mergeCell ref="H29:I29"/>
    <mergeCell ref="J29:K29"/>
    <mergeCell ref="L29:M29"/>
    <mergeCell ref="N29:O29"/>
    <mergeCell ref="B30:C30"/>
    <mergeCell ref="D30:E30"/>
    <mergeCell ref="F30:G30"/>
    <mergeCell ref="H30:I30"/>
    <mergeCell ref="J30:K30"/>
    <mergeCell ref="L30:M30"/>
    <mergeCell ref="N30:O30"/>
    <mergeCell ref="B31:C31"/>
    <mergeCell ref="D31:E31"/>
    <mergeCell ref="F31:G31"/>
    <mergeCell ref="H31:I31"/>
    <mergeCell ref="J31:K31"/>
    <mergeCell ref="L31:M31"/>
    <mergeCell ref="N31:O31"/>
    <mergeCell ref="B32:C32"/>
    <mergeCell ref="D32:E32"/>
    <mergeCell ref="F32:G32"/>
    <mergeCell ref="H32:I32"/>
    <mergeCell ref="J32:K32"/>
    <mergeCell ref="L32:M32"/>
    <mergeCell ref="N32:O32"/>
    <mergeCell ref="B33:C33"/>
    <mergeCell ref="D33:E33"/>
    <mergeCell ref="F33:G33"/>
    <mergeCell ref="H33:I33"/>
    <mergeCell ref="J33:K33"/>
    <mergeCell ref="L33:M33"/>
    <mergeCell ref="N33:O33"/>
    <mergeCell ref="B34:C34"/>
    <mergeCell ref="D34:E34"/>
    <mergeCell ref="F34:G34"/>
    <mergeCell ref="H34:I34"/>
    <mergeCell ref="J34:K34"/>
    <mergeCell ref="L34:M34"/>
    <mergeCell ref="N34:O34"/>
    <mergeCell ref="B35:C35"/>
    <mergeCell ref="D35:E35"/>
    <mergeCell ref="F35:G35"/>
    <mergeCell ref="H35:I35"/>
    <mergeCell ref="J35:K35"/>
    <mergeCell ref="L35:M35"/>
    <mergeCell ref="N35:O35"/>
    <mergeCell ref="B36:C36"/>
    <mergeCell ref="D36:E36"/>
    <mergeCell ref="F36:G36"/>
    <mergeCell ref="H36:I36"/>
    <mergeCell ref="J36:K36"/>
    <mergeCell ref="L36:M36"/>
    <mergeCell ref="N36:O36"/>
    <mergeCell ref="B37:C37"/>
    <mergeCell ref="D37:E37"/>
    <mergeCell ref="F37:G37"/>
    <mergeCell ref="H37:I37"/>
    <mergeCell ref="J37:K37"/>
    <mergeCell ref="L37:M37"/>
    <mergeCell ref="N37:O37"/>
    <mergeCell ref="B38:C38"/>
    <mergeCell ref="D38:E38"/>
    <mergeCell ref="F38:G38"/>
    <mergeCell ref="H38:I38"/>
    <mergeCell ref="J38:K38"/>
    <mergeCell ref="L38:M38"/>
    <mergeCell ref="N38:O38"/>
    <mergeCell ref="B39:C39"/>
    <mergeCell ref="D39:E39"/>
    <mergeCell ref="F39:G39"/>
    <mergeCell ref="H39:I39"/>
    <mergeCell ref="J39:K39"/>
    <mergeCell ref="L39:M39"/>
    <mergeCell ref="N39:O39"/>
    <mergeCell ref="B40:C40"/>
    <mergeCell ref="D40:E40"/>
    <mergeCell ref="F40:G40"/>
    <mergeCell ref="H40:I40"/>
    <mergeCell ref="J40:K40"/>
    <mergeCell ref="L40:M40"/>
    <mergeCell ref="N40:O40"/>
    <mergeCell ref="B41:C41"/>
    <mergeCell ref="D41:E41"/>
    <mergeCell ref="F41:G41"/>
    <mergeCell ref="H41:I41"/>
    <mergeCell ref="J41:K41"/>
    <mergeCell ref="L41:M41"/>
    <mergeCell ref="N41:O41"/>
    <mergeCell ref="B42:C42"/>
    <mergeCell ref="D42:E42"/>
    <mergeCell ref="F42:G42"/>
    <mergeCell ref="H42:I42"/>
    <mergeCell ref="J42:K42"/>
    <mergeCell ref="L42:M42"/>
    <mergeCell ref="N42:O42"/>
    <mergeCell ref="B43:C43"/>
    <mergeCell ref="D43:E43"/>
    <mergeCell ref="F43:G43"/>
    <mergeCell ref="H43:I43"/>
    <mergeCell ref="J43:K43"/>
    <mergeCell ref="L43:M43"/>
    <mergeCell ref="N43:O43"/>
    <mergeCell ref="B44:C44"/>
    <mergeCell ref="D44:E44"/>
    <mergeCell ref="F44:G44"/>
    <mergeCell ref="H44:I44"/>
    <mergeCell ref="J44:K44"/>
    <mergeCell ref="L44:M44"/>
    <mergeCell ref="N44:O44"/>
    <mergeCell ref="B45:C45"/>
    <mergeCell ref="D45:E45"/>
    <mergeCell ref="F45:G45"/>
    <mergeCell ref="H45:I45"/>
    <mergeCell ref="J45:K45"/>
    <mergeCell ref="L45:M45"/>
    <mergeCell ref="N45:O45"/>
    <mergeCell ref="B46:C46"/>
    <mergeCell ref="D46:E46"/>
    <mergeCell ref="F46:G46"/>
    <mergeCell ref="H46:I46"/>
    <mergeCell ref="J46:K46"/>
    <mergeCell ref="L46:M46"/>
    <mergeCell ref="N46:O46"/>
    <mergeCell ref="B47:C47"/>
    <mergeCell ref="D47:E47"/>
    <mergeCell ref="F47:G47"/>
    <mergeCell ref="H47:I47"/>
    <mergeCell ref="J47:K47"/>
    <mergeCell ref="L47:M47"/>
    <mergeCell ref="N47:O47"/>
    <mergeCell ref="B48:C48"/>
    <mergeCell ref="D48:E48"/>
    <mergeCell ref="F48:G48"/>
    <mergeCell ref="H48:I48"/>
    <mergeCell ref="J48:K48"/>
    <mergeCell ref="L48:M48"/>
    <mergeCell ref="N48:O48"/>
    <mergeCell ref="B49:C49"/>
    <mergeCell ref="D49:E49"/>
    <mergeCell ref="F49:G49"/>
    <mergeCell ref="H49:I49"/>
    <mergeCell ref="J49:K49"/>
    <mergeCell ref="L49:M49"/>
    <mergeCell ref="N49:O49"/>
    <mergeCell ref="B50:C50"/>
    <mergeCell ref="D50:E50"/>
    <mergeCell ref="F50:G50"/>
    <mergeCell ref="H50:I50"/>
    <mergeCell ref="J50:K50"/>
    <mergeCell ref="L50:M50"/>
    <mergeCell ref="N50:O50"/>
    <mergeCell ref="B51:C51"/>
    <mergeCell ref="D51:E51"/>
    <mergeCell ref="F51:G51"/>
    <mergeCell ref="H51:I51"/>
    <mergeCell ref="J51:K51"/>
    <mergeCell ref="L51:M51"/>
    <mergeCell ref="N51:O51"/>
    <mergeCell ref="B52:C52"/>
    <mergeCell ref="D52:E52"/>
    <mergeCell ref="F52:G52"/>
    <mergeCell ref="H52:I52"/>
    <mergeCell ref="J52:K52"/>
    <mergeCell ref="L52:M52"/>
    <mergeCell ref="N52:O52"/>
    <mergeCell ref="B53:C53"/>
    <mergeCell ref="D53:E53"/>
    <mergeCell ref="F53:G53"/>
    <mergeCell ref="H53:I53"/>
    <mergeCell ref="J53:K53"/>
    <mergeCell ref="L53:M53"/>
    <mergeCell ref="N53:O53"/>
    <mergeCell ref="B54:C54"/>
    <mergeCell ref="D54:E54"/>
    <mergeCell ref="F54:G54"/>
    <mergeCell ref="H54:I54"/>
    <mergeCell ref="J54:K54"/>
    <mergeCell ref="L54:M54"/>
    <mergeCell ref="N54:O54"/>
    <mergeCell ref="B55:C55"/>
    <mergeCell ref="D55:E55"/>
    <mergeCell ref="F55:G55"/>
    <mergeCell ref="H55:I55"/>
    <mergeCell ref="J55:K55"/>
    <mergeCell ref="L55:M55"/>
    <mergeCell ref="N55:O55"/>
    <mergeCell ref="B56:C56"/>
    <mergeCell ref="D56:E56"/>
    <mergeCell ref="F56:G56"/>
    <mergeCell ref="H56:I56"/>
    <mergeCell ref="J56:K56"/>
    <mergeCell ref="L56:M56"/>
    <mergeCell ref="N56:O56"/>
    <mergeCell ref="B57:C57"/>
    <mergeCell ref="D57:E57"/>
    <mergeCell ref="F57:G57"/>
    <mergeCell ref="H57:I57"/>
    <mergeCell ref="J57:K57"/>
    <mergeCell ref="L57:M57"/>
    <mergeCell ref="N57:O57"/>
    <mergeCell ref="B58:C58"/>
    <mergeCell ref="D58:E58"/>
    <mergeCell ref="F58:G58"/>
    <mergeCell ref="H58:I58"/>
    <mergeCell ref="J58:K58"/>
    <mergeCell ref="L58:M58"/>
    <mergeCell ref="N58:O58"/>
    <mergeCell ref="B59:C59"/>
    <mergeCell ref="D59:E59"/>
    <mergeCell ref="F59:G59"/>
    <mergeCell ref="H59:I59"/>
    <mergeCell ref="J59:K59"/>
    <mergeCell ref="L59:M59"/>
    <mergeCell ref="N59:O59"/>
    <mergeCell ref="B60:C60"/>
    <mergeCell ref="D60:E60"/>
    <mergeCell ref="F60:G60"/>
    <mergeCell ref="H60:I60"/>
    <mergeCell ref="J60:K60"/>
    <mergeCell ref="L60:M60"/>
    <mergeCell ref="N60:O60"/>
    <mergeCell ref="B61:C61"/>
    <mergeCell ref="D61:E61"/>
    <mergeCell ref="F61:G61"/>
    <mergeCell ref="H61:I61"/>
    <mergeCell ref="J61:K61"/>
    <mergeCell ref="L61:M61"/>
    <mergeCell ref="N61:O61"/>
    <mergeCell ref="B62:C62"/>
    <mergeCell ref="D62:E62"/>
    <mergeCell ref="F62:G62"/>
    <mergeCell ref="H62:I62"/>
    <mergeCell ref="J62:K62"/>
    <mergeCell ref="L62:M62"/>
    <mergeCell ref="N62:O62"/>
    <mergeCell ref="B63:C63"/>
    <mergeCell ref="D63:E63"/>
    <mergeCell ref="F63:G63"/>
    <mergeCell ref="H63:I63"/>
    <mergeCell ref="J63:K63"/>
    <mergeCell ref="L63:M63"/>
    <mergeCell ref="N63:O63"/>
    <mergeCell ref="B64:C64"/>
    <mergeCell ref="D64:E64"/>
    <mergeCell ref="F64:G64"/>
    <mergeCell ref="H64:I64"/>
    <mergeCell ref="J64:K64"/>
    <mergeCell ref="L64:M64"/>
    <mergeCell ref="N64:O64"/>
    <mergeCell ref="B65:C65"/>
    <mergeCell ref="D65:E65"/>
    <mergeCell ref="F65:G65"/>
    <mergeCell ref="H65:I65"/>
    <mergeCell ref="J65:K65"/>
    <mergeCell ref="L65:M65"/>
    <mergeCell ref="N65:O65"/>
    <mergeCell ref="B66:C66"/>
    <mergeCell ref="D66:E66"/>
    <mergeCell ref="F66:G66"/>
    <mergeCell ref="H66:I66"/>
    <mergeCell ref="J66:K66"/>
    <mergeCell ref="L66:M66"/>
    <mergeCell ref="N66:O66"/>
    <mergeCell ref="B67:C67"/>
    <mergeCell ref="D67:E67"/>
    <mergeCell ref="F67:G67"/>
    <mergeCell ref="H67:I67"/>
    <mergeCell ref="J67:K67"/>
    <mergeCell ref="L67:M67"/>
    <mergeCell ref="N67:O67"/>
    <mergeCell ref="B68:C68"/>
    <mergeCell ref="D68:E68"/>
    <mergeCell ref="F68:G68"/>
    <mergeCell ref="H68:I68"/>
    <mergeCell ref="J68:K68"/>
    <mergeCell ref="L68:M68"/>
    <mergeCell ref="N68:O68"/>
    <mergeCell ref="B69:C69"/>
    <mergeCell ref="D69:E69"/>
    <mergeCell ref="F69:G69"/>
    <mergeCell ref="H69:I69"/>
    <mergeCell ref="J69:K69"/>
    <mergeCell ref="L69:M69"/>
    <mergeCell ref="N69:O69"/>
    <mergeCell ref="B70:C70"/>
    <mergeCell ref="D70:E70"/>
    <mergeCell ref="F70:G70"/>
    <mergeCell ref="H70:I70"/>
    <mergeCell ref="J70:K70"/>
    <mergeCell ref="L70:M70"/>
    <mergeCell ref="N70:O70"/>
    <mergeCell ref="B71:C71"/>
    <mergeCell ref="D71:E71"/>
    <mergeCell ref="F71:G71"/>
    <mergeCell ref="H71:I71"/>
    <mergeCell ref="J71:K71"/>
    <mergeCell ref="L71:M71"/>
    <mergeCell ref="N71:O71"/>
    <mergeCell ref="B72:C72"/>
    <mergeCell ref="D72:E72"/>
    <mergeCell ref="F72:G72"/>
    <mergeCell ref="H72:I72"/>
    <mergeCell ref="J72:K72"/>
    <mergeCell ref="L72:M72"/>
    <mergeCell ref="N72:O72"/>
    <mergeCell ref="B73:C73"/>
    <mergeCell ref="D73:E73"/>
    <mergeCell ref="F73:G73"/>
    <mergeCell ref="H73:I73"/>
    <mergeCell ref="J73:K73"/>
    <mergeCell ref="L73:M73"/>
    <mergeCell ref="N73:O73"/>
    <mergeCell ref="B74:C74"/>
    <mergeCell ref="D74:E74"/>
    <mergeCell ref="F74:G74"/>
    <mergeCell ref="H74:I74"/>
    <mergeCell ref="J74:K74"/>
    <mergeCell ref="L74:M74"/>
    <mergeCell ref="N74:O74"/>
    <mergeCell ref="B75:C75"/>
    <mergeCell ref="D75:E75"/>
    <mergeCell ref="F75:G75"/>
    <mergeCell ref="H75:I75"/>
    <mergeCell ref="J75:K75"/>
    <mergeCell ref="L75:M75"/>
    <mergeCell ref="N75:O75"/>
    <mergeCell ref="B76:C76"/>
    <mergeCell ref="D76:E76"/>
    <mergeCell ref="F76:G76"/>
    <mergeCell ref="H76:I76"/>
    <mergeCell ref="J76:K76"/>
    <mergeCell ref="L76:M76"/>
    <mergeCell ref="N76:O76"/>
    <mergeCell ref="B77:C77"/>
    <mergeCell ref="D77:E77"/>
    <mergeCell ref="F77:G77"/>
    <mergeCell ref="H77:I77"/>
    <mergeCell ref="J77:K77"/>
    <mergeCell ref="L77:M77"/>
    <mergeCell ref="N77:O77"/>
    <mergeCell ref="B78:C78"/>
    <mergeCell ref="D78:E78"/>
    <mergeCell ref="F78:G78"/>
    <mergeCell ref="H78:I78"/>
    <mergeCell ref="J78:K78"/>
    <mergeCell ref="L78:M78"/>
    <mergeCell ref="N78:O78"/>
    <mergeCell ref="B79:C79"/>
    <mergeCell ref="D79:E79"/>
    <mergeCell ref="F79:G79"/>
    <mergeCell ref="H79:I79"/>
    <mergeCell ref="J79:K79"/>
    <mergeCell ref="L79:M79"/>
    <mergeCell ref="N79:O79"/>
    <mergeCell ref="B80:C80"/>
    <mergeCell ref="D80:E80"/>
    <mergeCell ref="F80:G80"/>
    <mergeCell ref="H80:I80"/>
    <mergeCell ref="J80:K80"/>
    <mergeCell ref="L80:M80"/>
    <mergeCell ref="N80:O80"/>
    <mergeCell ref="B81:C81"/>
    <mergeCell ref="D81:E81"/>
    <mergeCell ref="F81:G81"/>
    <mergeCell ref="H81:I81"/>
    <mergeCell ref="J81:K81"/>
    <mergeCell ref="L81:M81"/>
    <mergeCell ref="N81:O81"/>
    <mergeCell ref="B82:C82"/>
    <mergeCell ref="D82:E82"/>
    <mergeCell ref="F82:G82"/>
    <mergeCell ref="H82:I82"/>
    <mergeCell ref="J82:K82"/>
    <mergeCell ref="L82:M82"/>
    <mergeCell ref="N82:O82"/>
    <mergeCell ref="B83:C83"/>
    <mergeCell ref="D83:E83"/>
    <mergeCell ref="F83:G83"/>
    <mergeCell ref="H83:I83"/>
    <mergeCell ref="J83:K83"/>
    <mergeCell ref="L83:M83"/>
    <mergeCell ref="N83:O83"/>
    <mergeCell ref="B84:C84"/>
    <mergeCell ref="D84:E84"/>
    <mergeCell ref="F84:G84"/>
    <mergeCell ref="H84:I84"/>
    <mergeCell ref="J84:K84"/>
    <mergeCell ref="L84:M84"/>
    <mergeCell ref="N84:O84"/>
    <mergeCell ref="B85:C85"/>
    <mergeCell ref="D85:E85"/>
    <mergeCell ref="F85:G85"/>
    <mergeCell ref="H85:I85"/>
    <mergeCell ref="J85:K85"/>
    <mergeCell ref="L85:M85"/>
    <mergeCell ref="N85:O85"/>
    <mergeCell ref="B86:C86"/>
    <mergeCell ref="D86:E86"/>
    <mergeCell ref="F86:G86"/>
    <mergeCell ref="H86:I86"/>
    <mergeCell ref="J86:K86"/>
    <mergeCell ref="L86:M86"/>
    <mergeCell ref="N86:O86"/>
    <mergeCell ref="B87:C87"/>
    <mergeCell ref="D87:E87"/>
    <mergeCell ref="F87:G87"/>
    <mergeCell ref="H87:I87"/>
    <mergeCell ref="J87:K87"/>
    <mergeCell ref="L87:M87"/>
    <mergeCell ref="N87:O87"/>
    <mergeCell ref="B88:C88"/>
    <mergeCell ref="D88:E88"/>
    <mergeCell ref="F88:G88"/>
    <mergeCell ref="H88:I88"/>
    <mergeCell ref="J88:K88"/>
    <mergeCell ref="L88:M88"/>
    <mergeCell ref="N88:O88"/>
    <mergeCell ref="B89:C89"/>
    <mergeCell ref="D89:E89"/>
    <mergeCell ref="F89:G89"/>
    <mergeCell ref="H89:I89"/>
    <mergeCell ref="J89:K89"/>
    <mergeCell ref="L89:M89"/>
    <mergeCell ref="N89:O89"/>
    <mergeCell ref="B90:C90"/>
    <mergeCell ref="D90:E90"/>
    <mergeCell ref="F90:G90"/>
    <mergeCell ref="H90:I90"/>
    <mergeCell ref="J90:K90"/>
    <mergeCell ref="L90:M90"/>
    <mergeCell ref="N90:O90"/>
    <mergeCell ref="B91:C91"/>
    <mergeCell ref="D91:E91"/>
    <mergeCell ref="F91:G91"/>
    <mergeCell ref="H91:I91"/>
    <mergeCell ref="J91:K91"/>
    <mergeCell ref="L91:M91"/>
    <mergeCell ref="N91:O91"/>
    <mergeCell ref="B92:C92"/>
    <mergeCell ref="D92:E92"/>
    <mergeCell ref="F92:G92"/>
    <mergeCell ref="H92:I92"/>
    <mergeCell ref="J92:K92"/>
    <mergeCell ref="L92:M92"/>
    <mergeCell ref="N92:O92"/>
    <mergeCell ref="B93:C93"/>
    <mergeCell ref="D93:E93"/>
    <mergeCell ref="F93:G93"/>
    <mergeCell ref="H93:I93"/>
    <mergeCell ref="J93:K93"/>
    <mergeCell ref="L93:M93"/>
    <mergeCell ref="N93:O93"/>
    <mergeCell ref="B94:C94"/>
    <mergeCell ref="D94:E94"/>
    <mergeCell ref="F94:G94"/>
    <mergeCell ref="H94:I94"/>
    <mergeCell ref="J94:K94"/>
    <mergeCell ref="L94:M94"/>
    <mergeCell ref="N94:O94"/>
    <mergeCell ref="B95:C95"/>
    <mergeCell ref="D95:E95"/>
    <mergeCell ref="F95:G95"/>
    <mergeCell ref="H95:I95"/>
    <mergeCell ref="J95:K95"/>
    <mergeCell ref="L95:M95"/>
    <mergeCell ref="N95:O95"/>
    <mergeCell ref="B96:C96"/>
    <mergeCell ref="D96:E96"/>
    <mergeCell ref="F96:G96"/>
    <mergeCell ref="H96:I96"/>
    <mergeCell ref="J96:K96"/>
    <mergeCell ref="L96:M96"/>
    <mergeCell ref="N96:O96"/>
    <mergeCell ref="B97:C97"/>
    <mergeCell ref="D97:E97"/>
    <mergeCell ref="F97:G97"/>
    <mergeCell ref="H97:I97"/>
    <mergeCell ref="J97:K97"/>
    <mergeCell ref="L97:M97"/>
    <mergeCell ref="N97:O97"/>
    <mergeCell ref="B98:C98"/>
    <mergeCell ref="D98:E98"/>
    <mergeCell ref="F98:G98"/>
    <mergeCell ref="H98:I98"/>
    <mergeCell ref="J98:K98"/>
    <mergeCell ref="L98:M98"/>
    <mergeCell ref="N98:O98"/>
    <mergeCell ref="B99:C99"/>
    <mergeCell ref="D99:E99"/>
    <mergeCell ref="F99:G99"/>
    <mergeCell ref="H99:I99"/>
    <mergeCell ref="J99:K99"/>
    <mergeCell ref="L99:M99"/>
    <mergeCell ref="N99:O99"/>
    <mergeCell ref="B100:C100"/>
    <mergeCell ref="D100:E100"/>
    <mergeCell ref="F100:G100"/>
    <mergeCell ref="H100:I100"/>
    <mergeCell ref="J100:K100"/>
    <mergeCell ref="L100:M100"/>
    <mergeCell ref="N100:O100"/>
    <mergeCell ref="B101:C101"/>
    <mergeCell ref="D101:E101"/>
    <mergeCell ref="F101:G101"/>
    <mergeCell ref="H101:I101"/>
    <mergeCell ref="J101:K101"/>
    <mergeCell ref="L101:M101"/>
    <mergeCell ref="N101:O101"/>
    <mergeCell ref="B102:C102"/>
    <mergeCell ref="D102:E102"/>
    <mergeCell ref="F102:G102"/>
    <mergeCell ref="H102:I102"/>
    <mergeCell ref="J102:K102"/>
    <mergeCell ref="L102:M102"/>
    <mergeCell ref="N102:O102"/>
    <mergeCell ref="B103:C103"/>
    <mergeCell ref="D103:E103"/>
    <mergeCell ref="F103:G103"/>
    <mergeCell ref="H103:I103"/>
    <mergeCell ref="J103:K103"/>
    <mergeCell ref="L103:M103"/>
    <mergeCell ref="N103:O103"/>
    <mergeCell ref="B104:C104"/>
    <mergeCell ref="D104:E104"/>
    <mergeCell ref="F104:G104"/>
    <mergeCell ref="H104:I104"/>
    <mergeCell ref="J104:K104"/>
    <mergeCell ref="L104:M104"/>
    <mergeCell ref="N104:O104"/>
    <mergeCell ref="B105:C105"/>
    <mergeCell ref="D105:E105"/>
    <mergeCell ref="F105:G105"/>
    <mergeCell ref="H105:I105"/>
    <mergeCell ref="J105:K105"/>
    <mergeCell ref="L105:M105"/>
    <mergeCell ref="N105:O105"/>
    <mergeCell ref="B106:C106"/>
    <mergeCell ref="D106:E106"/>
    <mergeCell ref="F106:G106"/>
    <mergeCell ref="H106:I106"/>
    <mergeCell ref="J106:K106"/>
    <mergeCell ref="L106:M106"/>
    <mergeCell ref="N106:O106"/>
    <mergeCell ref="B107:C107"/>
    <mergeCell ref="D107:E107"/>
    <mergeCell ref="F107:G107"/>
    <mergeCell ref="H107:I107"/>
    <mergeCell ref="J107:K107"/>
    <mergeCell ref="L107:M107"/>
    <mergeCell ref="N107:O107"/>
    <mergeCell ref="B108:C108"/>
    <mergeCell ref="D108:E108"/>
    <mergeCell ref="F108:G108"/>
    <mergeCell ref="H108:I108"/>
    <mergeCell ref="J108:K108"/>
    <mergeCell ref="L108:M108"/>
    <mergeCell ref="N108:O108"/>
    <mergeCell ref="B109:C109"/>
    <mergeCell ref="D109:E109"/>
    <mergeCell ref="F109:G109"/>
    <mergeCell ref="H109:I109"/>
    <mergeCell ref="J109:K109"/>
    <mergeCell ref="L109:M109"/>
    <mergeCell ref="N109:O109"/>
    <mergeCell ref="B110:C110"/>
    <mergeCell ref="D110:E110"/>
    <mergeCell ref="F110:G110"/>
    <mergeCell ref="H110:I110"/>
    <mergeCell ref="J110:K110"/>
    <mergeCell ref="L110:M110"/>
    <mergeCell ref="N110:O110"/>
    <mergeCell ref="B111:C111"/>
    <mergeCell ref="D111:E111"/>
    <mergeCell ref="F111:G111"/>
    <mergeCell ref="H111:I111"/>
    <mergeCell ref="J111:K111"/>
    <mergeCell ref="L111:M111"/>
    <mergeCell ref="N111:O111"/>
    <mergeCell ref="B112:C112"/>
    <mergeCell ref="D112:E112"/>
    <mergeCell ref="F112:G112"/>
    <mergeCell ref="H112:I112"/>
    <mergeCell ref="J112:K112"/>
    <mergeCell ref="L112:M112"/>
    <mergeCell ref="N112:O112"/>
    <mergeCell ref="B113:C113"/>
    <mergeCell ref="D113:E113"/>
    <mergeCell ref="F113:G113"/>
    <mergeCell ref="H113:I113"/>
    <mergeCell ref="J113:K113"/>
    <mergeCell ref="L113:M113"/>
    <mergeCell ref="N113:O113"/>
    <mergeCell ref="B114:C114"/>
    <mergeCell ref="D114:E114"/>
    <mergeCell ref="F114:G114"/>
    <mergeCell ref="H114:I114"/>
    <mergeCell ref="J114:K114"/>
    <mergeCell ref="L114:M114"/>
    <mergeCell ref="N114:O114"/>
    <mergeCell ref="B115:C115"/>
    <mergeCell ref="D115:E115"/>
    <mergeCell ref="F115:G115"/>
    <mergeCell ref="H115:I115"/>
    <mergeCell ref="J115:K115"/>
    <mergeCell ref="L115:M115"/>
    <mergeCell ref="N115:O115"/>
    <mergeCell ref="B116:C116"/>
    <mergeCell ref="D116:E116"/>
    <mergeCell ref="F116:G116"/>
    <mergeCell ref="H116:I116"/>
    <mergeCell ref="J116:K116"/>
    <mergeCell ref="L116:M116"/>
    <mergeCell ref="N116:O116"/>
    <mergeCell ref="B117:C117"/>
    <mergeCell ref="D117:E117"/>
    <mergeCell ref="F117:G117"/>
    <mergeCell ref="H117:I117"/>
    <mergeCell ref="J117:K117"/>
    <mergeCell ref="L117:M117"/>
    <mergeCell ref="N117:O117"/>
    <mergeCell ref="B118:C118"/>
    <mergeCell ref="D118:E118"/>
    <mergeCell ref="F118:G118"/>
    <mergeCell ref="H118:I118"/>
    <mergeCell ref="J118:K118"/>
    <mergeCell ref="L118:M118"/>
    <mergeCell ref="N118:O118"/>
    <mergeCell ref="B119:C119"/>
    <mergeCell ref="D119:E119"/>
    <mergeCell ref="F119:G119"/>
    <mergeCell ref="H119:I119"/>
    <mergeCell ref="J119:K119"/>
    <mergeCell ref="L119:M119"/>
    <mergeCell ref="N119:O119"/>
    <mergeCell ref="B120:C120"/>
    <mergeCell ref="D120:E120"/>
    <mergeCell ref="F120:G120"/>
    <mergeCell ref="H120:I120"/>
    <mergeCell ref="J120:K120"/>
    <mergeCell ref="L120:M120"/>
    <mergeCell ref="N120:O120"/>
    <mergeCell ref="B121:C121"/>
    <mergeCell ref="D121:E121"/>
    <mergeCell ref="F121:G121"/>
    <mergeCell ref="H121:I121"/>
    <mergeCell ref="J121:K121"/>
    <mergeCell ref="L121:M121"/>
    <mergeCell ref="N121:O121"/>
    <mergeCell ref="B122:C122"/>
    <mergeCell ref="D122:E122"/>
    <mergeCell ref="F122:G122"/>
    <mergeCell ref="H122:I122"/>
    <mergeCell ref="J122:K122"/>
    <mergeCell ref="L122:M122"/>
    <mergeCell ref="N122:O122"/>
    <mergeCell ref="B123:C123"/>
    <mergeCell ref="D123:E123"/>
    <mergeCell ref="F123:G123"/>
    <mergeCell ref="H123:I123"/>
    <mergeCell ref="J123:K123"/>
    <mergeCell ref="L123:M123"/>
    <mergeCell ref="N123:O123"/>
    <mergeCell ref="B124:C124"/>
    <mergeCell ref="D124:E124"/>
    <mergeCell ref="F124:G124"/>
    <mergeCell ref="H124:I124"/>
    <mergeCell ref="J124:K124"/>
    <mergeCell ref="L124:M124"/>
    <mergeCell ref="N124:O124"/>
    <mergeCell ref="B125:C125"/>
    <mergeCell ref="D125:E125"/>
    <mergeCell ref="F125:G125"/>
    <mergeCell ref="H125:I125"/>
    <mergeCell ref="J125:K125"/>
    <mergeCell ref="L125:M125"/>
    <mergeCell ref="N125:O125"/>
    <mergeCell ref="B126:C126"/>
    <mergeCell ref="D126:E126"/>
    <mergeCell ref="F126:G126"/>
    <mergeCell ref="H126:I126"/>
    <mergeCell ref="J126:K126"/>
    <mergeCell ref="L126:M126"/>
    <mergeCell ref="N126:O126"/>
    <mergeCell ref="B127:C127"/>
    <mergeCell ref="D127:E127"/>
    <mergeCell ref="F127:G127"/>
    <mergeCell ref="H127:I127"/>
    <mergeCell ref="J127:K127"/>
    <mergeCell ref="L127:M127"/>
    <mergeCell ref="N127:O127"/>
    <mergeCell ref="B128:C128"/>
    <mergeCell ref="D128:E128"/>
    <mergeCell ref="F128:G128"/>
    <mergeCell ref="H128:I128"/>
    <mergeCell ref="J128:K128"/>
    <mergeCell ref="L128:M128"/>
    <mergeCell ref="N128:O128"/>
    <mergeCell ref="B129:C129"/>
    <mergeCell ref="D129:E129"/>
    <mergeCell ref="F129:G129"/>
    <mergeCell ref="H129:I129"/>
    <mergeCell ref="J129:K129"/>
    <mergeCell ref="L129:M129"/>
    <mergeCell ref="N129:O129"/>
    <mergeCell ref="B130:C130"/>
    <mergeCell ref="D130:E130"/>
    <mergeCell ref="F130:G130"/>
    <mergeCell ref="H130:I130"/>
    <mergeCell ref="J130:K130"/>
    <mergeCell ref="L130:M130"/>
    <mergeCell ref="N130:O130"/>
    <mergeCell ref="B131:C131"/>
    <mergeCell ref="D131:E131"/>
    <mergeCell ref="F131:G131"/>
    <mergeCell ref="H131:I131"/>
    <mergeCell ref="J131:K131"/>
    <mergeCell ref="L131:M131"/>
    <mergeCell ref="N131:O131"/>
    <mergeCell ref="B132:C132"/>
    <mergeCell ref="D132:E132"/>
    <mergeCell ref="F132:G132"/>
    <mergeCell ref="H132:I132"/>
    <mergeCell ref="J132:K132"/>
    <mergeCell ref="L132:M132"/>
    <mergeCell ref="N132:O132"/>
    <mergeCell ref="B133:C133"/>
    <mergeCell ref="D133:E133"/>
    <mergeCell ref="F133:G133"/>
    <mergeCell ref="H133:I133"/>
    <mergeCell ref="J133:K133"/>
    <mergeCell ref="L133:M133"/>
    <mergeCell ref="N133:O133"/>
    <mergeCell ref="B134:C134"/>
    <mergeCell ref="D134:E134"/>
    <mergeCell ref="F134:G134"/>
    <mergeCell ref="H134:I134"/>
    <mergeCell ref="J134:K134"/>
    <mergeCell ref="L134:M134"/>
    <mergeCell ref="N134:O134"/>
    <mergeCell ref="B135:C135"/>
    <mergeCell ref="D135:E135"/>
    <mergeCell ref="F135:G135"/>
    <mergeCell ref="H135:I135"/>
    <mergeCell ref="J135:K135"/>
    <mergeCell ref="L135:M135"/>
    <mergeCell ref="N135:O135"/>
    <mergeCell ref="B136:C136"/>
    <mergeCell ref="D136:E136"/>
    <mergeCell ref="F136:G136"/>
    <mergeCell ref="H136:I136"/>
    <mergeCell ref="J136:K136"/>
    <mergeCell ref="L136:M136"/>
    <mergeCell ref="N136:O136"/>
    <mergeCell ref="B137:C137"/>
    <mergeCell ref="D137:E137"/>
    <mergeCell ref="F137:G137"/>
    <mergeCell ref="H137:I137"/>
    <mergeCell ref="J137:K137"/>
    <mergeCell ref="L137:M137"/>
    <mergeCell ref="N137:O137"/>
    <mergeCell ref="B138:C138"/>
    <mergeCell ref="D138:E138"/>
    <mergeCell ref="F138:G138"/>
    <mergeCell ref="H138:I138"/>
    <mergeCell ref="J138:K138"/>
    <mergeCell ref="L138:M138"/>
    <mergeCell ref="N138:O138"/>
    <mergeCell ref="B139:C139"/>
    <mergeCell ref="D139:E139"/>
    <mergeCell ref="F139:G139"/>
    <mergeCell ref="H139:I139"/>
    <mergeCell ref="J139:K139"/>
    <mergeCell ref="L139:M139"/>
    <mergeCell ref="N139:O139"/>
    <mergeCell ref="B140:C140"/>
    <mergeCell ref="D140:E140"/>
    <mergeCell ref="F140:G140"/>
    <mergeCell ref="H140:I140"/>
    <mergeCell ref="J140:K140"/>
    <mergeCell ref="L140:M140"/>
    <mergeCell ref="N140:O140"/>
    <mergeCell ref="B141:C141"/>
    <mergeCell ref="D141:E141"/>
    <mergeCell ref="F141:G141"/>
    <mergeCell ref="H141:I141"/>
    <mergeCell ref="J141:K141"/>
    <mergeCell ref="L141:M141"/>
    <mergeCell ref="N141:O141"/>
    <mergeCell ref="B142:C142"/>
    <mergeCell ref="D142:E142"/>
    <mergeCell ref="F142:G142"/>
    <mergeCell ref="H142:I142"/>
    <mergeCell ref="J142:K142"/>
    <mergeCell ref="L142:M142"/>
    <mergeCell ref="N142:O142"/>
    <mergeCell ref="B143:C143"/>
    <mergeCell ref="D143:E143"/>
    <mergeCell ref="F143:G143"/>
    <mergeCell ref="H143:I143"/>
    <mergeCell ref="J143:K143"/>
    <mergeCell ref="L143:M143"/>
    <mergeCell ref="N143:O143"/>
    <mergeCell ref="B144:C144"/>
    <mergeCell ref="D144:E144"/>
    <mergeCell ref="F144:G144"/>
    <mergeCell ref="H144:I144"/>
    <mergeCell ref="J144:K144"/>
    <mergeCell ref="L144:M144"/>
    <mergeCell ref="N144:O144"/>
    <mergeCell ref="B145:C145"/>
    <mergeCell ref="D145:E145"/>
    <mergeCell ref="F145:G145"/>
    <mergeCell ref="H145:I145"/>
    <mergeCell ref="J145:K145"/>
    <mergeCell ref="L145:M145"/>
    <mergeCell ref="N145:O145"/>
    <mergeCell ref="B146:C146"/>
    <mergeCell ref="D146:E146"/>
    <mergeCell ref="F146:G146"/>
    <mergeCell ref="H146:I146"/>
    <mergeCell ref="J146:K146"/>
    <mergeCell ref="L146:M146"/>
    <mergeCell ref="N146:O146"/>
    <mergeCell ref="B147:C147"/>
    <mergeCell ref="D147:E147"/>
    <mergeCell ref="F147:G147"/>
    <mergeCell ref="H147:I147"/>
    <mergeCell ref="J147:K147"/>
    <mergeCell ref="L147:M147"/>
    <mergeCell ref="N147:O147"/>
    <mergeCell ref="B148:C148"/>
    <mergeCell ref="D148:E148"/>
    <mergeCell ref="F148:G148"/>
    <mergeCell ref="H148:I148"/>
    <mergeCell ref="J148:K148"/>
    <mergeCell ref="L148:M148"/>
    <mergeCell ref="N148:O148"/>
    <mergeCell ref="B149:C149"/>
    <mergeCell ref="D149:E149"/>
    <mergeCell ref="F149:G149"/>
    <mergeCell ref="H149:I149"/>
    <mergeCell ref="J149:K149"/>
    <mergeCell ref="L149:M149"/>
    <mergeCell ref="N149:O149"/>
    <mergeCell ref="B150:C150"/>
    <mergeCell ref="D150:E150"/>
    <mergeCell ref="F150:G150"/>
    <mergeCell ref="H150:I150"/>
    <mergeCell ref="J150:K150"/>
    <mergeCell ref="L150:M150"/>
    <mergeCell ref="N150:O150"/>
    <mergeCell ref="B151:C151"/>
    <mergeCell ref="D151:E151"/>
    <mergeCell ref="F151:G151"/>
    <mergeCell ref="H151:I151"/>
    <mergeCell ref="J151:K151"/>
    <mergeCell ref="L151:M151"/>
    <mergeCell ref="N151:O151"/>
    <mergeCell ref="B152:C152"/>
    <mergeCell ref="D152:E152"/>
    <mergeCell ref="F152:G152"/>
    <mergeCell ref="H152:I152"/>
    <mergeCell ref="J152:K152"/>
    <mergeCell ref="L152:M152"/>
    <mergeCell ref="N152:O152"/>
    <mergeCell ref="B153:C153"/>
    <mergeCell ref="D153:E153"/>
    <mergeCell ref="F153:G153"/>
    <mergeCell ref="H153:I153"/>
    <mergeCell ref="J153:K153"/>
    <mergeCell ref="L153:M153"/>
    <mergeCell ref="N153:O153"/>
    <mergeCell ref="B154:C154"/>
    <mergeCell ref="D154:E154"/>
    <mergeCell ref="F154:G154"/>
    <mergeCell ref="H154:I154"/>
    <mergeCell ref="J154:K154"/>
    <mergeCell ref="L154:M154"/>
    <mergeCell ref="N154:O154"/>
    <mergeCell ref="B155:C155"/>
    <mergeCell ref="D155:E155"/>
    <mergeCell ref="F155:G155"/>
    <mergeCell ref="H155:I155"/>
    <mergeCell ref="J155:K155"/>
    <mergeCell ref="L155:M155"/>
    <mergeCell ref="N155:O155"/>
    <mergeCell ref="B156:C156"/>
    <mergeCell ref="D156:E156"/>
    <mergeCell ref="F156:G156"/>
    <mergeCell ref="H156:I156"/>
    <mergeCell ref="J156:K156"/>
    <mergeCell ref="L156:M156"/>
    <mergeCell ref="N156:O156"/>
    <mergeCell ref="B157:C157"/>
    <mergeCell ref="D157:E157"/>
    <mergeCell ref="F157:G157"/>
    <mergeCell ref="H157:I157"/>
    <mergeCell ref="J157:K157"/>
    <mergeCell ref="L157:M157"/>
    <mergeCell ref="N157:O157"/>
    <mergeCell ref="B158:C158"/>
    <mergeCell ref="D158:E158"/>
    <mergeCell ref="F158:G158"/>
    <mergeCell ref="H158:I158"/>
    <mergeCell ref="J158:K158"/>
    <mergeCell ref="L158:M158"/>
    <mergeCell ref="N158:O158"/>
    <mergeCell ref="B159:C159"/>
    <mergeCell ref="D159:E159"/>
    <mergeCell ref="F159:G159"/>
    <mergeCell ref="H159:I159"/>
    <mergeCell ref="J159:K159"/>
    <mergeCell ref="L159:M159"/>
    <mergeCell ref="N159:O159"/>
    <mergeCell ref="B160:C160"/>
    <mergeCell ref="D160:E160"/>
    <mergeCell ref="F160:G160"/>
    <mergeCell ref="H160:I160"/>
    <mergeCell ref="J160:K160"/>
    <mergeCell ref="L160:M160"/>
    <mergeCell ref="N160:O160"/>
    <mergeCell ref="B161:C161"/>
    <mergeCell ref="D161:E161"/>
    <mergeCell ref="F161:G161"/>
    <mergeCell ref="H161:I161"/>
    <mergeCell ref="J161:K161"/>
    <mergeCell ref="L161:M161"/>
    <mergeCell ref="N161:O161"/>
    <mergeCell ref="B162:C162"/>
    <mergeCell ref="D162:E162"/>
    <mergeCell ref="F162:G162"/>
    <mergeCell ref="H162:I162"/>
    <mergeCell ref="J162:K162"/>
    <mergeCell ref="L162:M162"/>
    <mergeCell ref="N162:O162"/>
    <mergeCell ref="B163:C163"/>
    <mergeCell ref="D163:E163"/>
    <mergeCell ref="F163:G163"/>
    <mergeCell ref="H163:I163"/>
    <mergeCell ref="J163:K163"/>
    <mergeCell ref="L163:M163"/>
    <mergeCell ref="N163:O163"/>
    <mergeCell ref="B164:C164"/>
    <mergeCell ref="D164:E164"/>
    <mergeCell ref="F164:G164"/>
    <mergeCell ref="H164:I164"/>
    <mergeCell ref="J164:K164"/>
    <mergeCell ref="L164:M164"/>
    <mergeCell ref="N164:O164"/>
    <mergeCell ref="B165:C165"/>
    <mergeCell ref="D165:E165"/>
    <mergeCell ref="F165:G165"/>
    <mergeCell ref="H165:I165"/>
    <mergeCell ref="J165:K165"/>
    <mergeCell ref="L165:M165"/>
    <mergeCell ref="N165:O165"/>
    <mergeCell ref="B166:C166"/>
    <mergeCell ref="D166:E166"/>
    <mergeCell ref="F166:G166"/>
    <mergeCell ref="H166:I166"/>
    <mergeCell ref="J166:K166"/>
    <mergeCell ref="L166:M166"/>
    <mergeCell ref="N166:O166"/>
    <mergeCell ref="B167:C167"/>
    <mergeCell ref="D167:E167"/>
    <mergeCell ref="F167:G167"/>
    <mergeCell ref="H167:I167"/>
    <mergeCell ref="J167:K167"/>
    <mergeCell ref="L167:M167"/>
    <mergeCell ref="N167:O167"/>
    <mergeCell ref="B168:C168"/>
    <mergeCell ref="D168:E168"/>
    <mergeCell ref="F168:G168"/>
    <mergeCell ref="H168:I168"/>
    <mergeCell ref="J168:K168"/>
    <mergeCell ref="L168:M168"/>
    <mergeCell ref="N168:O168"/>
    <mergeCell ref="B169:C169"/>
    <mergeCell ref="D169:E169"/>
    <mergeCell ref="F169:G169"/>
    <mergeCell ref="H169:I169"/>
    <mergeCell ref="J169:K169"/>
    <mergeCell ref="L169:M169"/>
    <mergeCell ref="N169:O169"/>
    <mergeCell ref="B170:C170"/>
    <mergeCell ref="D170:E170"/>
    <mergeCell ref="F170:G170"/>
    <mergeCell ref="H170:I170"/>
    <mergeCell ref="J170:K170"/>
    <mergeCell ref="L170:M170"/>
    <mergeCell ref="N170:O170"/>
    <mergeCell ref="B171:C171"/>
    <mergeCell ref="D171:E171"/>
    <mergeCell ref="F171:G171"/>
    <mergeCell ref="H171:I171"/>
    <mergeCell ref="J171:K171"/>
    <mergeCell ref="L171:M171"/>
    <mergeCell ref="N171:O171"/>
    <mergeCell ref="B172:C172"/>
    <mergeCell ref="D172:E172"/>
    <mergeCell ref="F172:G172"/>
    <mergeCell ref="H172:I172"/>
    <mergeCell ref="J172:K172"/>
    <mergeCell ref="L172:M172"/>
    <mergeCell ref="N172:O172"/>
    <mergeCell ref="B173:C173"/>
    <mergeCell ref="D173:E173"/>
    <mergeCell ref="F173:G173"/>
    <mergeCell ref="H173:I173"/>
    <mergeCell ref="J173:K173"/>
    <mergeCell ref="L173:M173"/>
    <mergeCell ref="N173:O173"/>
    <mergeCell ref="B174:C174"/>
    <mergeCell ref="D174:E174"/>
    <mergeCell ref="F174:G174"/>
    <mergeCell ref="H174:I174"/>
    <mergeCell ref="J174:K174"/>
    <mergeCell ref="L174:M174"/>
    <mergeCell ref="N174:O174"/>
    <mergeCell ref="B175:C175"/>
    <mergeCell ref="D175:E175"/>
    <mergeCell ref="F175:G175"/>
    <mergeCell ref="H175:I175"/>
    <mergeCell ref="J175:K175"/>
    <mergeCell ref="L175:M175"/>
    <mergeCell ref="N175:O175"/>
    <mergeCell ref="B176:C176"/>
    <mergeCell ref="D176:E176"/>
    <mergeCell ref="F176:G176"/>
    <mergeCell ref="H176:I176"/>
    <mergeCell ref="J176:K176"/>
    <mergeCell ref="L176:M176"/>
    <mergeCell ref="N176:O176"/>
    <mergeCell ref="B177:C177"/>
    <mergeCell ref="D177:E177"/>
    <mergeCell ref="F177:G177"/>
    <mergeCell ref="H177:I177"/>
    <mergeCell ref="J177:K177"/>
    <mergeCell ref="L177:M177"/>
    <mergeCell ref="N177:O177"/>
    <mergeCell ref="B178:C178"/>
    <mergeCell ref="D178:E178"/>
    <mergeCell ref="F178:G178"/>
    <mergeCell ref="H178:I178"/>
    <mergeCell ref="J178:K178"/>
    <mergeCell ref="L178:M178"/>
    <mergeCell ref="N178:O178"/>
    <mergeCell ref="B179:C179"/>
    <mergeCell ref="D179:E179"/>
    <mergeCell ref="F179:G179"/>
    <mergeCell ref="H179:I179"/>
    <mergeCell ref="J179:K179"/>
    <mergeCell ref="L179:M179"/>
    <mergeCell ref="N179:O179"/>
    <mergeCell ref="B180:C180"/>
    <mergeCell ref="D180:E180"/>
    <mergeCell ref="F180:G180"/>
    <mergeCell ref="H180:I180"/>
    <mergeCell ref="J180:K180"/>
    <mergeCell ref="L180:M180"/>
    <mergeCell ref="N180:O180"/>
    <mergeCell ref="B181:C181"/>
    <mergeCell ref="D181:E181"/>
    <mergeCell ref="F181:G181"/>
    <mergeCell ref="H181:I181"/>
    <mergeCell ref="J181:K181"/>
    <mergeCell ref="L181:M181"/>
    <mergeCell ref="N181:O181"/>
    <mergeCell ref="B182:C182"/>
    <mergeCell ref="D182:E182"/>
    <mergeCell ref="F182:G182"/>
    <mergeCell ref="H182:I182"/>
    <mergeCell ref="J182:K182"/>
    <mergeCell ref="L182:M182"/>
    <mergeCell ref="N182:O182"/>
    <mergeCell ref="B183:C183"/>
    <mergeCell ref="D183:E183"/>
    <mergeCell ref="F183:G183"/>
    <mergeCell ref="H183:I183"/>
    <mergeCell ref="J183:K183"/>
    <mergeCell ref="L183:M183"/>
    <mergeCell ref="N183:O183"/>
    <mergeCell ref="B184:C184"/>
    <mergeCell ref="D184:E184"/>
    <mergeCell ref="F184:G184"/>
    <mergeCell ref="H184:I184"/>
    <mergeCell ref="J184:K184"/>
    <mergeCell ref="L184:M184"/>
    <mergeCell ref="N184:O184"/>
    <mergeCell ref="B185:C185"/>
    <mergeCell ref="D185:E185"/>
    <mergeCell ref="F185:G185"/>
    <mergeCell ref="H185:I185"/>
    <mergeCell ref="J185:K185"/>
    <mergeCell ref="L185:M185"/>
    <mergeCell ref="N185:O185"/>
    <mergeCell ref="B186:C186"/>
    <mergeCell ref="D186:E186"/>
    <mergeCell ref="F186:G186"/>
    <mergeCell ref="H186:I186"/>
    <mergeCell ref="J186:K186"/>
    <mergeCell ref="L186:M186"/>
    <mergeCell ref="N186:O186"/>
    <mergeCell ref="B187:C187"/>
    <mergeCell ref="D187:E187"/>
    <mergeCell ref="F187:G187"/>
    <mergeCell ref="H187:I187"/>
    <mergeCell ref="J187:K187"/>
    <mergeCell ref="L187:M187"/>
    <mergeCell ref="N187:O187"/>
    <mergeCell ref="B188:C188"/>
    <mergeCell ref="D188:E188"/>
    <mergeCell ref="F188:G188"/>
    <mergeCell ref="H188:I188"/>
    <mergeCell ref="J188:K188"/>
    <mergeCell ref="L188:M188"/>
    <mergeCell ref="N188:O188"/>
    <mergeCell ref="B189:C189"/>
    <mergeCell ref="D189:E189"/>
    <mergeCell ref="F189:G189"/>
    <mergeCell ref="H189:I189"/>
    <mergeCell ref="J189:K189"/>
    <mergeCell ref="L189:M189"/>
    <mergeCell ref="N189:O189"/>
    <mergeCell ref="B190:C190"/>
    <mergeCell ref="D190:E190"/>
    <mergeCell ref="F190:G190"/>
    <mergeCell ref="H190:I190"/>
    <mergeCell ref="J190:K190"/>
    <mergeCell ref="L190:M190"/>
    <mergeCell ref="N190:O190"/>
    <mergeCell ref="B191:C191"/>
    <mergeCell ref="D191:E191"/>
    <mergeCell ref="F191:G191"/>
    <mergeCell ref="H191:I191"/>
    <mergeCell ref="J191:K191"/>
    <mergeCell ref="L191:M191"/>
    <mergeCell ref="N191:O191"/>
    <mergeCell ref="B192:C192"/>
    <mergeCell ref="D192:E192"/>
    <mergeCell ref="F192:G192"/>
    <mergeCell ref="H192:I192"/>
    <mergeCell ref="J192:K192"/>
    <mergeCell ref="L192:M192"/>
    <mergeCell ref="N192:O192"/>
    <mergeCell ref="B193:C193"/>
    <mergeCell ref="D193:E193"/>
    <mergeCell ref="F193:G193"/>
    <mergeCell ref="H193:I193"/>
    <mergeCell ref="J193:K193"/>
    <mergeCell ref="L193:M193"/>
    <mergeCell ref="N193:O193"/>
    <mergeCell ref="B194:C194"/>
    <mergeCell ref="D194:E194"/>
    <mergeCell ref="F194:G194"/>
    <mergeCell ref="H194:I194"/>
    <mergeCell ref="J194:K194"/>
    <mergeCell ref="L194:M194"/>
    <mergeCell ref="N194:O194"/>
    <mergeCell ref="B195:C195"/>
    <mergeCell ref="D195:E195"/>
    <mergeCell ref="F195:G195"/>
    <mergeCell ref="H195:I195"/>
    <mergeCell ref="J195:K195"/>
    <mergeCell ref="L195:M195"/>
    <mergeCell ref="N195:O195"/>
    <mergeCell ref="B196:C196"/>
    <mergeCell ref="D196:E196"/>
    <mergeCell ref="F196:G196"/>
    <mergeCell ref="H196:I196"/>
    <mergeCell ref="J196:K196"/>
    <mergeCell ref="L196:M196"/>
    <mergeCell ref="N196:O196"/>
    <mergeCell ref="B197:C197"/>
    <mergeCell ref="D197:E197"/>
    <mergeCell ref="F197:G197"/>
    <mergeCell ref="H197:I197"/>
    <mergeCell ref="J197:K197"/>
    <mergeCell ref="L197:M197"/>
    <mergeCell ref="N197:O197"/>
    <mergeCell ref="B198:C198"/>
    <mergeCell ref="D198:E198"/>
    <mergeCell ref="F198:G198"/>
    <mergeCell ref="H198:I198"/>
    <mergeCell ref="J198:K198"/>
    <mergeCell ref="L198:M198"/>
    <mergeCell ref="N198:O198"/>
    <mergeCell ref="B199:C199"/>
    <mergeCell ref="D199:E199"/>
    <mergeCell ref="F199:G199"/>
    <mergeCell ref="H199:I199"/>
    <mergeCell ref="J199:K199"/>
    <mergeCell ref="L199:M199"/>
    <mergeCell ref="N199:O199"/>
    <mergeCell ref="B200:C200"/>
    <mergeCell ref="D200:E200"/>
    <mergeCell ref="F200:G200"/>
    <mergeCell ref="H200:I200"/>
    <mergeCell ref="J200:K200"/>
    <mergeCell ref="L200:M200"/>
    <mergeCell ref="N200:O200"/>
    <mergeCell ref="B201:C201"/>
    <mergeCell ref="D201:E201"/>
    <mergeCell ref="F201:G201"/>
    <mergeCell ref="H201:I201"/>
    <mergeCell ref="J201:K201"/>
    <mergeCell ref="L201:M201"/>
    <mergeCell ref="N201:O201"/>
    <mergeCell ref="B202:C202"/>
    <mergeCell ref="D202:E202"/>
    <mergeCell ref="F202:G202"/>
    <mergeCell ref="H202:I202"/>
    <mergeCell ref="J202:K202"/>
    <mergeCell ref="L202:M202"/>
    <mergeCell ref="N202:O202"/>
    <mergeCell ref="B203:C203"/>
    <mergeCell ref="D203:E203"/>
    <mergeCell ref="F203:G203"/>
    <mergeCell ref="H203:I203"/>
    <mergeCell ref="J203:K203"/>
    <mergeCell ref="L203:M203"/>
    <mergeCell ref="N203:O203"/>
    <mergeCell ref="B204:C204"/>
    <mergeCell ref="D204:E204"/>
    <mergeCell ref="F204:G204"/>
    <mergeCell ref="H204:I204"/>
    <mergeCell ref="J204:K204"/>
    <mergeCell ref="L204:M204"/>
    <mergeCell ref="N204:O204"/>
    <mergeCell ref="B205:C205"/>
    <mergeCell ref="D205:E205"/>
    <mergeCell ref="F205:G205"/>
    <mergeCell ref="H205:I205"/>
    <mergeCell ref="J205:K205"/>
    <mergeCell ref="L205:M205"/>
    <mergeCell ref="N205:O205"/>
    <mergeCell ref="B206:C206"/>
    <mergeCell ref="D206:E206"/>
    <mergeCell ref="F206:G206"/>
    <mergeCell ref="H206:I206"/>
    <mergeCell ref="J206:K206"/>
    <mergeCell ref="L206:M206"/>
    <mergeCell ref="N206:O206"/>
    <mergeCell ref="B207:C207"/>
    <mergeCell ref="D207:E207"/>
    <mergeCell ref="F207:G207"/>
    <mergeCell ref="H207:I207"/>
    <mergeCell ref="J207:K207"/>
    <mergeCell ref="L207:M207"/>
    <mergeCell ref="N207:O207"/>
    <mergeCell ref="B208:C208"/>
    <mergeCell ref="D208:E208"/>
    <mergeCell ref="F208:G208"/>
    <mergeCell ref="H208:I208"/>
    <mergeCell ref="J208:K208"/>
    <mergeCell ref="L208:M208"/>
    <mergeCell ref="N208:O208"/>
    <mergeCell ref="B209:C209"/>
    <mergeCell ref="D209:E209"/>
    <mergeCell ref="F209:G209"/>
    <mergeCell ref="H209:I209"/>
    <mergeCell ref="J209:K209"/>
    <mergeCell ref="L209:M209"/>
    <mergeCell ref="N209:O209"/>
    <mergeCell ref="B210:C210"/>
    <mergeCell ref="D210:E210"/>
    <mergeCell ref="F210:G210"/>
    <mergeCell ref="H210:I210"/>
    <mergeCell ref="J210:K210"/>
    <mergeCell ref="L210:M210"/>
    <mergeCell ref="N210:O210"/>
    <mergeCell ref="B211:C211"/>
    <mergeCell ref="D211:E211"/>
    <mergeCell ref="F211:G211"/>
    <mergeCell ref="H211:I211"/>
    <mergeCell ref="J211:K211"/>
    <mergeCell ref="L211:M211"/>
    <mergeCell ref="N211:O211"/>
    <mergeCell ref="B212:C212"/>
    <mergeCell ref="D212:E212"/>
    <mergeCell ref="F212:G212"/>
    <mergeCell ref="H212:I212"/>
    <mergeCell ref="J212:K212"/>
    <mergeCell ref="L212:M212"/>
    <mergeCell ref="N212:O212"/>
    <mergeCell ref="B213:C213"/>
    <mergeCell ref="D213:E213"/>
    <mergeCell ref="F213:G213"/>
    <mergeCell ref="H213:I213"/>
    <mergeCell ref="J213:K213"/>
    <mergeCell ref="L213:M213"/>
    <mergeCell ref="N213:O213"/>
    <mergeCell ref="B214:C214"/>
    <mergeCell ref="D214:E214"/>
    <mergeCell ref="F214:G214"/>
    <mergeCell ref="H214:I214"/>
    <mergeCell ref="J214:K214"/>
    <mergeCell ref="L214:M214"/>
    <mergeCell ref="N214:O214"/>
    <mergeCell ref="B215:C215"/>
    <mergeCell ref="D215:E215"/>
    <mergeCell ref="F215:G215"/>
    <mergeCell ref="H215:I215"/>
    <mergeCell ref="J215:K215"/>
    <mergeCell ref="L215:M215"/>
    <mergeCell ref="N215:O215"/>
    <mergeCell ref="B216:C216"/>
    <mergeCell ref="D216:E216"/>
    <mergeCell ref="F216:G216"/>
    <mergeCell ref="H216:I216"/>
    <mergeCell ref="J216:K216"/>
    <mergeCell ref="L216:M216"/>
    <mergeCell ref="N216:O216"/>
    <mergeCell ref="B217:C217"/>
    <mergeCell ref="D217:E217"/>
    <mergeCell ref="F217:G217"/>
    <mergeCell ref="H217:I217"/>
    <mergeCell ref="J217:K217"/>
    <mergeCell ref="L217:M217"/>
    <mergeCell ref="N217:O217"/>
    <mergeCell ref="B218:C218"/>
    <mergeCell ref="D218:E218"/>
    <mergeCell ref="F218:G218"/>
    <mergeCell ref="H218:I218"/>
    <mergeCell ref="J218:K218"/>
    <mergeCell ref="L218:M218"/>
    <mergeCell ref="N218:O218"/>
    <mergeCell ref="B219:C219"/>
    <mergeCell ref="D219:E219"/>
    <mergeCell ref="F219:G219"/>
    <mergeCell ref="H219:I219"/>
    <mergeCell ref="J219:K219"/>
    <mergeCell ref="L219:M219"/>
    <mergeCell ref="N219:O219"/>
    <mergeCell ref="B220:C220"/>
    <mergeCell ref="D220:E220"/>
    <mergeCell ref="F220:G220"/>
    <mergeCell ref="H220:I220"/>
    <mergeCell ref="J220:K220"/>
    <mergeCell ref="L220:M220"/>
    <mergeCell ref="N220:O220"/>
    <mergeCell ref="B221:C221"/>
    <mergeCell ref="D221:E221"/>
    <mergeCell ref="F221:G221"/>
    <mergeCell ref="H221:I221"/>
    <mergeCell ref="J221:K221"/>
    <mergeCell ref="L221:M221"/>
    <mergeCell ref="N221:O221"/>
    <mergeCell ref="B222:C222"/>
    <mergeCell ref="D222:E222"/>
    <mergeCell ref="F222:G222"/>
    <mergeCell ref="H222:I222"/>
    <mergeCell ref="J222:K222"/>
    <mergeCell ref="L222:M222"/>
    <mergeCell ref="N222:O222"/>
    <mergeCell ref="B223:C223"/>
    <mergeCell ref="D223:E223"/>
    <mergeCell ref="F223:G223"/>
    <mergeCell ref="H223:I223"/>
    <mergeCell ref="J223:K223"/>
    <mergeCell ref="L223:M223"/>
    <mergeCell ref="N223:O223"/>
    <mergeCell ref="B224:C224"/>
    <mergeCell ref="D224:E224"/>
    <mergeCell ref="F224:G224"/>
    <mergeCell ref="H224:I224"/>
    <mergeCell ref="J224:K224"/>
    <mergeCell ref="L224:M224"/>
    <mergeCell ref="N224:O224"/>
    <mergeCell ref="B225:C225"/>
    <mergeCell ref="D225:E225"/>
    <mergeCell ref="F225:G225"/>
    <mergeCell ref="H225:I225"/>
    <mergeCell ref="J225:K225"/>
    <mergeCell ref="L225:M225"/>
    <mergeCell ref="N225:O225"/>
    <mergeCell ref="B226:C226"/>
    <mergeCell ref="D226:E226"/>
    <mergeCell ref="F226:G226"/>
    <mergeCell ref="H226:I226"/>
    <mergeCell ref="J226:K226"/>
    <mergeCell ref="L226:M226"/>
    <mergeCell ref="N226:O226"/>
    <mergeCell ref="B227:C227"/>
    <mergeCell ref="D227:E227"/>
    <mergeCell ref="F227:G227"/>
    <mergeCell ref="H227:I227"/>
    <mergeCell ref="J227:K227"/>
    <mergeCell ref="L227:M227"/>
    <mergeCell ref="N227:O227"/>
    <mergeCell ref="B228:C228"/>
    <mergeCell ref="D228:E228"/>
    <mergeCell ref="F228:G228"/>
    <mergeCell ref="H228:I228"/>
    <mergeCell ref="J228:K228"/>
    <mergeCell ref="L228:M228"/>
    <mergeCell ref="N228:O228"/>
    <mergeCell ref="B229:C229"/>
    <mergeCell ref="D229:E229"/>
    <mergeCell ref="F229:G229"/>
    <mergeCell ref="H229:I229"/>
    <mergeCell ref="J229:K229"/>
    <mergeCell ref="L229:M229"/>
    <mergeCell ref="N229:O229"/>
    <mergeCell ref="B230:C230"/>
    <mergeCell ref="D230:E230"/>
    <mergeCell ref="F230:G230"/>
    <mergeCell ref="H230:I230"/>
    <mergeCell ref="J230:K230"/>
    <mergeCell ref="L230:M230"/>
    <mergeCell ref="N230:O230"/>
    <mergeCell ref="B231:C231"/>
    <mergeCell ref="D231:E231"/>
    <mergeCell ref="F231:G231"/>
    <mergeCell ref="H231:I231"/>
    <mergeCell ref="J231:K231"/>
    <mergeCell ref="L231:M231"/>
    <mergeCell ref="N231:O231"/>
    <mergeCell ref="B232:C232"/>
    <mergeCell ref="D232:E232"/>
    <mergeCell ref="F232:G232"/>
    <mergeCell ref="H232:I232"/>
    <mergeCell ref="J232:K232"/>
    <mergeCell ref="L232:M232"/>
    <mergeCell ref="N232:O232"/>
    <mergeCell ref="B233:C233"/>
    <mergeCell ref="D233:E233"/>
    <mergeCell ref="F233:G233"/>
    <mergeCell ref="H233:I233"/>
    <mergeCell ref="J233:K233"/>
    <mergeCell ref="L233:M233"/>
    <mergeCell ref="N233:O233"/>
    <mergeCell ref="B234:C234"/>
    <mergeCell ref="D234:E234"/>
    <mergeCell ref="F234:G234"/>
    <mergeCell ref="H234:I234"/>
    <mergeCell ref="J234:K234"/>
    <mergeCell ref="L234:M234"/>
    <mergeCell ref="N234:O234"/>
    <mergeCell ref="B235:C235"/>
    <mergeCell ref="D235:E235"/>
    <mergeCell ref="F235:G235"/>
    <mergeCell ref="H235:I235"/>
    <mergeCell ref="J235:K235"/>
    <mergeCell ref="L235:M235"/>
    <mergeCell ref="N235:O235"/>
    <mergeCell ref="B236:C236"/>
    <mergeCell ref="D236:E236"/>
    <mergeCell ref="F236:G236"/>
    <mergeCell ref="H236:I236"/>
    <mergeCell ref="J236:K236"/>
    <mergeCell ref="L236:M236"/>
    <mergeCell ref="N236:O236"/>
    <mergeCell ref="B237:C237"/>
    <mergeCell ref="D237:E237"/>
    <mergeCell ref="F237:G237"/>
    <mergeCell ref="H237:I237"/>
    <mergeCell ref="J237:K237"/>
    <mergeCell ref="L237:M237"/>
    <mergeCell ref="N237:O237"/>
    <mergeCell ref="B238:C238"/>
    <mergeCell ref="D238:E238"/>
    <mergeCell ref="F238:G238"/>
    <mergeCell ref="H238:I238"/>
    <mergeCell ref="J238:K238"/>
    <mergeCell ref="L238:M238"/>
    <mergeCell ref="N238:O238"/>
    <mergeCell ref="B239:C239"/>
    <mergeCell ref="D239:E239"/>
    <mergeCell ref="F239:G239"/>
    <mergeCell ref="H239:I239"/>
    <mergeCell ref="J239:K239"/>
    <mergeCell ref="L239:M239"/>
    <mergeCell ref="N239:O239"/>
    <mergeCell ref="B240:C240"/>
    <mergeCell ref="D240:E240"/>
    <mergeCell ref="F240:G240"/>
    <mergeCell ref="H240:I240"/>
    <mergeCell ref="J240:K240"/>
    <mergeCell ref="L240:M240"/>
    <mergeCell ref="N240:O240"/>
    <mergeCell ref="B241:C241"/>
    <mergeCell ref="D241:E241"/>
    <mergeCell ref="F241:G241"/>
    <mergeCell ref="H241:I241"/>
    <mergeCell ref="J241:K241"/>
    <mergeCell ref="L241:M241"/>
    <mergeCell ref="N241:O241"/>
    <mergeCell ref="B242:C242"/>
    <mergeCell ref="D242:E242"/>
    <mergeCell ref="F242:G242"/>
    <mergeCell ref="H242:I242"/>
    <mergeCell ref="J242:K242"/>
    <mergeCell ref="L242:M242"/>
    <mergeCell ref="N242:O242"/>
    <mergeCell ref="B243:C243"/>
    <mergeCell ref="D243:E243"/>
    <mergeCell ref="F243:G243"/>
    <mergeCell ref="H243:I243"/>
    <mergeCell ref="J243:K243"/>
    <mergeCell ref="L243:M243"/>
    <mergeCell ref="N243:O243"/>
    <mergeCell ref="B244:C244"/>
    <mergeCell ref="D244:E244"/>
    <mergeCell ref="F244:G244"/>
    <mergeCell ref="H244:I244"/>
    <mergeCell ref="J244:K244"/>
    <mergeCell ref="L244:M244"/>
    <mergeCell ref="N244:O244"/>
    <mergeCell ref="B245:C245"/>
    <mergeCell ref="D245:E245"/>
    <mergeCell ref="F245:G245"/>
    <mergeCell ref="H245:I245"/>
    <mergeCell ref="J245:K245"/>
    <mergeCell ref="L245:M245"/>
    <mergeCell ref="N245:O245"/>
    <mergeCell ref="B246:C246"/>
    <mergeCell ref="D246:E246"/>
    <mergeCell ref="F246:G246"/>
    <mergeCell ref="H246:I246"/>
    <mergeCell ref="J246:K246"/>
    <mergeCell ref="L246:M246"/>
    <mergeCell ref="N246:O246"/>
    <mergeCell ref="B247:C247"/>
    <mergeCell ref="D247:E247"/>
    <mergeCell ref="F247:G247"/>
    <mergeCell ref="H247:I247"/>
    <mergeCell ref="J247:K247"/>
    <mergeCell ref="L247:M247"/>
    <mergeCell ref="N247:O247"/>
    <mergeCell ref="B248:C248"/>
    <mergeCell ref="D248:E248"/>
    <mergeCell ref="F248:G248"/>
    <mergeCell ref="H248:I248"/>
    <mergeCell ref="J248:K248"/>
    <mergeCell ref="L248:M248"/>
    <mergeCell ref="N248:O248"/>
    <mergeCell ref="B249:C249"/>
    <mergeCell ref="D249:E249"/>
    <mergeCell ref="F249:G249"/>
    <mergeCell ref="H249:I249"/>
    <mergeCell ref="J249:K249"/>
    <mergeCell ref="L249:M249"/>
    <mergeCell ref="N249:O249"/>
    <mergeCell ref="B250:C250"/>
    <mergeCell ref="D250:E250"/>
    <mergeCell ref="F250:G250"/>
    <mergeCell ref="H250:I250"/>
    <mergeCell ref="J250:K250"/>
    <mergeCell ref="L250:M250"/>
    <mergeCell ref="N250:O250"/>
    <mergeCell ref="B251:C251"/>
    <mergeCell ref="D251:E251"/>
    <mergeCell ref="F251:G251"/>
    <mergeCell ref="H251:I251"/>
    <mergeCell ref="J251:K251"/>
    <mergeCell ref="L251:M251"/>
    <mergeCell ref="N251:O251"/>
    <mergeCell ref="B252:C252"/>
    <mergeCell ref="D252:E252"/>
    <mergeCell ref="F252:G252"/>
    <mergeCell ref="H252:I252"/>
    <mergeCell ref="J252:K252"/>
    <mergeCell ref="L252:M252"/>
    <mergeCell ref="N252:O252"/>
    <mergeCell ref="B253:C253"/>
    <mergeCell ref="D253:E253"/>
    <mergeCell ref="F253:G253"/>
    <mergeCell ref="H253:I253"/>
    <mergeCell ref="J253:K253"/>
    <mergeCell ref="L253:M253"/>
    <mergeCell ref="N253:O253"/>
    <mergeCell ref="B254:C254"/>
    <mergeCell ref="D254:E254"/>
    <mergeCell ref="F254:G254"/>
    <mergeCell ref="H254:I254"/>
    <mergeCell ref="J254:K254"/>
    <mergeCell ref="L254:M254"/>
    <mergeCell ref="N254:O254"/>
    <mergeCell ref="B255:C255"/>
    <mergeCell ref="D255:E255"/>
    <mergeCell ref="F255:G255"/>
    <mergeCell ref="H255:I255"/>
    <mergeCell ref="J255:K255"/>
    <mergeCell ref="L255:M255"/>
    <mergeCell ref="N255:O255"/>
    <mergeCell ref="B256:C256"/>
    <mergeCell ref="D256:E256"/>
    <mergeCell ref="F256:G256"/>
    <mergeCell ref="H256:I256"/>
    <mergeCell ref="J256:K256"/>
    <mergeCell ref="L256:M256"/>
    <mergeCell ref="N256:O256"/>
    <mergeCell ref="B257:C257"/>
    <mergeCell ref="D257:E257"/>
    <mergeCell ref="F257:G257"/>
    <mergeCell ref="H257:I257"/>
    <mergeCell ref="J257:K257"/>
    <mergeCell ref="L257:M257"/>
    <mergeCell ref="N257:O257"/>
    <mergeCell ref="B258:C258"/>
    <mergeCell ref="D258:E258"/>
    <mergeCell ref="F258:G258"/>
    <mergeCell ref="H258:I258"/>
    <mergeCell ref="J258:K258"/>
    <mergeCell ref="L258:M258"/>
    <mergeCell ref="N258:O258"/>
    <mergeCell ref="B259:C259"/>
    <mergeCell ref="D259:E259"/>
    <mergeCell ref="F259:G259"/>
    <mergeCell ref="H259:I259"/>
    <mergeCell ref="J259:K259"/>
    <mergeCell ref="L259:M259"/>
    <mergeCell ref="N259:O259"/>
    <mergeCell ref="B260:C260"/>
    <mergeCell ref="D260:E260"/>
    <mergeCell ref="F260:G260"/>
    <mergeCell ref="H260:I260"/>
    <mergeCell ref="J260:K260"/>
    <mergeCell ref="L260:M260"/>
    <mergeCell ref="N260:O260"/>
    <mergeCell ref="B261:C261"/>
    <mergeCell ref="D261:E261"/>
    <mergeCell ref="F261:G261"/>
    <mergeCell ref="H261:I261"/>
    <mergeCell ref="J261:K261"/>
    <mergeCell ref="L261:M261"/>
    <mergeCell ref="N261:O261"/>
    <mergeCell ref="B262:C262"/>
    <mergeCell ref="D262:E262"/>
    <mergeCell ref="F262:G262"/>
    <mergeCell ref="H262:I262"/>
    <mergeCell ref="J262:K262"/>
    <mergeCell ref="L262:M262"/>
    <mergeCell ref="N262:O262"/>
    <mergeCell ref="B263:C263"/>
    <mergeCell ref="D263:E263"/>
    <mergeCell ref="F263:G263"/>
    <mergeCell ref="H263:I263"/>
    <mergeCell ref="J263:K263"/>
    <mergeCell ref="L263:M263"/>
    <mergeCell ref="N263:O263"/>
    <mergeCell ref="B264:C264"/>
    <mergeCell ref="D264:E264"/>
    <mergeCell ref="F264:G264"/>
    <mergeCell ref="H264:I264"/>
    <mergeCell ref="J264:K264"/>
    <mergeCell ref="L264:M264"/>
    <mergeCell ref="N264:O264"/>
    <mergeCell ref="B265:C265"/>
    <mergeCell ref="D265:E265"/>
    <mergeCell ref="F265:G265"/>
    <mergeCell ref="H265:I265"/>
    <mergeCell ref="J265:K265"/>
    <mergeCell ref="L265:M265"/>
    <mergeCell ref="N265:O265"/>
    <mergeCell ref="B266:C266"/>
    <mergeCell ref="D266:E266"/>
    <mergeCell ref="F266:G266"/>
    <mergeCell ref="H266:I266"/>
    <mergeCell ref="J266:K266"/>
    <mergeCell ref="L266:M266"/>
    <mergeCell ref="N266:O266"/>
    <mergeCell ref="B267:C267"/>
    <mergeCell ref="D267:E267"/>
    <mergeCell ref="F267:G267"/>
    <mergeCell ref="H267:I267"/>
    <mergeCell ref="J267:K267"/>
    <mergeCell ref="L267:M267"/>
    <mergeCell ref="N267:O267"/>
    <mergeCell ref="B268:C268"/>
    <mergeCell ref="D268:E268"/>
    <mergeCell ref="F268:G268"/>
    <mergeCell ref="H268:I268"/>
    <mergeCell ref="J268:K268"/>
    <mergeCell ref="L268:M268"/>
    <mergeCell ref="N268:O268"/>
    <mergeCell ref="B269:C269"/>
    <mergeCell ref="D269:E269"/>
    <mergeCell ref="F269:G269"/>
    <mergeCell ref="H269:I269"/>
    <mergeCell ref="J269:K269"/>
    <mergeCell ref="L269:M269"/>
    <mergeCell ref="N269:O269"/>
    <mergeCell ref="B270:C270"/>
    <mergeCell ref="D270:E270"/>
    <mergeCell ref="F270:G270"/>
    <mergeCell ref="H270:I270"/>
    <mergeCell ref="J270:K270"/>
    <mergeCell ref="L270:M270"/>
    <mergeCell ref="N270:O270"/>
    <mergeCell ref="B271:C271"/>
    <mergeCell ref="D271:E271"/>
    <mergeCell ref="F271:G271"/>
    <mergeCell ref="H271:I271"/>
    <mergeCell ref="J271:K271"/>
    <mergeCell ref="L271:M271"/>
    <mergeCell ref="N271:O271"/>
    <mergeCell ref="B272:C272"/>
    <mergeCell ref="D272:E272"/>
    <mergeCell ref="F272:G272"/>
    <mergeCell ref="H272:I272"/>
    <mergeCell ref="J272:K272"/>
    <mergeCell ref="L272:M272"/>
    <mergeCell ref="N272:O272"/>
    <mergeCell ref="B273:C273"/>
    <mergeCell ref="D273:E273"/>
    <mergeCell ref="F273:G273"/>
    <mergeCell ref="H273:I273"/>
    <mergeCell ref="J273:K273"/>
    <mergeCell ref="L273:M273"/>
    <mergeCell ref="N273:O273"/>
    <mergeCell ref="B274:C274"/>
    <mergeCell ref="D274:E274"/>
    <mergeCell ref="F274:G274"/>
    <mergeCell ref="H274:I274"/>
    <mergeCell ref="J274:K274"/>
    <mergeCell ref="L274:M274"/>
    <mergeCell ref="N274:O274"/>
    <mergeCell ref="B275:C275"/>
    <mergeCell ref="D275:E275"/>
    <mergeCell ref="F275:G275"/>
    <mergeCell ref="H275:I275"/>
    <mergeCell ref="J275:K275"/>
    <mergeCell ref="L275:M275"/>
    <mergeCell ref="N275:O275"/>
    <mergeCell ref="B276:C276"/>
    <mergeCell ref="D276:E276"/>
    <mergeCell ref="F276:G276"/>
    <mergeCell ref="H276:I276"/>
    <mergeCell ref="J276:K276"/>
    <mergeCell ref="L276:M276"/>
    <mergeCell ref="N276:O276"/>
    <mergeCell ref="B277:C277"/>
    <mergeCell ref="D277:E277"/>
    <mergeCell ref="F277:G277"/>
    <mergeCell ref="H277:I277"/>
    <mergeCell ref="J277:K277"/>
    <mergeCell ref="L277:M277"/>
    <mergeCell ref="N277:O277"/>
    <mergeCell ref="B278:C278"/>
    <mergeCell ref="D278:E278"/>
    <mergeCell ref="F278:G278"/>
    <mergeCell ref="H278:I278"/>
    <mergeCell ref="J278:K278"/>
    <mergeCell ref="L278:M278"/>
    <mergeCell ref="N278:O278"/>
    <mergeCell ref="B279:C279"/>
    <mergeCell ref="D279:E279"/>
    <mergeCell ref="F279:G279"/>
    <mergeCell ref="H279:I279"/>
    <mergeCell ref="J279:K279"/>
    <mergeCell ref="L279:M279"/>
    <mergeCell ref="N279:O279"/>
    <mergeCell ref="B280:C280"/>
    <mergeCell ref="D280:E280"/>
    <mergeCell ref="F280:G280"/>
    <mergeCell ref="H280:I280"/>
    <mergeCell ref="J280:K280"/>
    <mergeCell ref="L280:M280"/>
    <mergeCell ref="N280:O280"/>
    <mergeCell ref="B281:C281"/>
    <mergeCell ref="D281:E281"/>
    <mergeCell ref="F281:G281"/>
    <mergeCell ref="H281:I281"/>
    <mergeCell ref="J281:K281"/>
    <mergeCell ref="L281:M281"/>
    <mergeCell ref="N281:O281"/>
    <mergeCell ref="B282:C282"/>
    <mergeCell ref="D282:E282"/>
    <mergeCell ref="F282:G282"/>
    <mergeCell ref="H282:I282"/>
    <mergeCell ref="J282:K282"/>
    <mergeCell ref="L282:M282"/>
    <mergeCell ref="N282:O282"/>
    <mergeCell ref="B283:C283"/>
    <mergeCell ref="D283:E283"/>
    <mergeCell ref="F283:G283"/>
    <mergeCell ref="H283:I283"/>
    <mergeCell ref="J283:K283"/>
    <mergeCell ref="L283:M283"/>
    <mergeCell ref="N283:O283"/>
    <mergeCell ref="B284:C284"/>
    <mergeCell ref="D284:E284"/>
    <mergeCell ref="F284:G284"/>
    <mergeCell ref="H284:I284"/>
    <mergeCell ref="J284:K284"/>
    <mergeCell ref="L284:M284"/>
    <mergeCell ref="N284:O284"/>
    <mergeCell ref="B285:C285"/>
    <mergeCell ref="D285:E285"/>
    <mergeCell ref="F285:G285"/>
    <mergeCell ref="H285:I285"/>
    <mergeCell ref="J285:K285"/>
    <mergeCell ref="L285:M285"/>
    <mergeCell ref="N285:O285"/>
    <mergeCell ref="B286:C286"/>
    <mergeCell ref="D286:E286"/>
    <mergeCell ref="F286:G286"/>
    <mergeCell ref="H286:I286"/>
    <mergeCell ref="J286:K286"/>
    <mergeCell ref="L286:M286"/>
    <mergeCell ref="N286:O286"/>
    <mergeCell ref="B287:C287"/>
    <mergeCell ref="D287:E287"/>
    <mergeCell ref="F287:G287"/>
    <mergeCell ref="H287:I287"/>
    <mergeCell ref="J287:K287"/>
    <mergeCell ref="L287:M287"/>
    <mergeCell ref="N287:O287"/>
    <mergeCell ref="B288:C288"/>
    <mergeCell ref="D288:E288"/>
    <mergeCell ref="F288:G288"/>
    <mergeCell ref="H288:I288"/>
    <mergeCell ref="J288:K288"/>
    <mergeCell ref="L288:M288"/>
    <mergeCell ref="N288:O288"/>
    <mergeCell ref="B289:C289"/>
    <mergeCell ref="D289:E289"/>
    <mergeCell ref="F289:G289"/>
    <mergeCell ref="H289:I289"/>
    <mergeCell ref="J289:K289"/>
    <mergeCell ref="L289:M289"/>
    <mergeCell ref="N289:O289"/>
    <mergeCell ref="B290:C290"/>
    <mergeCell ref="D290:E290"/>
    <mergeCell ref="F290:G290"/>
    <mergeCell ref="H290:I290"/>
    <mergeCell ref="J290:K290"/>
    <mergeCell ref="L290:M290"/>
    <mergeCell ref="N290:O290"/>
    <mergeCell ref="B291:C291"/>
    <mergeCell ref="D291:E291"/>
    <mergeCell ref="F291:G291"/>
    <mergeCell ref="H291:I291"/>
    <mergeCell ref="J291:K291"/>
    <mergeCell ref="L291:M291"/>
    <mergeCell ref="N291:O291"/>
    <mergeCell ref="B292:C292"/>
    <mergeCell ref="D292:E292"/>
    <mergeCell ref="F292:G292"/>
    <mergeCell ref="H292:I292"/>
    <mergeCell ref="J292:K292"/>
    <mergeCell ref="L292:M292"/>
    <mergeCell ref="N292:O292"/>
    <mergeCell ref="B293:C293"/>
    <mergeCell ref="D293:E293"/>
    <mergeCell ref="F293:G293"/>
    <mergeCell ref="H293:I293"/>
    <mergeCell ref="J293:K293"/>
    <mergeCell ref="L293:M293"/>
    <mergeCell ref="N293:O293"/>
    <mergeCell ref="B294:C294"/>
    <mergeCell ref="D294:E294"/>
    <mergeCell ref="F294:G294"/>
    <mergeCell ref="H294:I294"/>
    <mergeCell ref="J294:K294"/>
    <mergeCell ref="L294:M294"/>
    <mergeCell ref="N294:O294"/>
    <mergeCell ref="B295:C295"/>
    <mergeCell ref="D295:E295"/>
    <mergeCell ref="F295:G295"/>
    <mergeCell ref="H295:I295"/>
    <mergeCell ref="J295:K295"/>
    <mergeCell ref="L295:M295"/>
    <mergeCell ref="N295:O295"/>
    <mergeCell ref="B296:C296"/>
    <mergeCell ref="D296:E296"/>
    <mergeCell ref="F296:G296"/>
    <mergeCell ref="H296:I296"/>
    <mergeCell ref="J296:K296"/>
    <mergeCell ref="L296:M296"/>
    <mergeCell ref="N296:O296"/>
    <mergeCell ref="B297:C297"/>
    <mergeCell ref="D297:E297"/>
    <mergeCell ref="F297:G297"/>
    <mergeCell ref="H297:I297"/>
    <mergeCell ref="J297:K297"/>
    <mergeCell ref="L297:M297"/>
    <mergeCell ref="N297:O297"/>
    <mergeCell ref="B298:C298"/>
    <mergeCell ref="D298:E298"/>
    <mergeCell ref="F298:G298"/>
    <mergeCell ref="H298:I298"/>
    <mergeCell ref="J298:K298"/>
    <mergeCell ref="L298:M298"/>
    <mergeCell ref="N298:O298"/>
    <mergeCell ref="B299:C299"/>
    <mergeCell ref="D299:E299"/>
    <mergeCell ref="F299:G299"/>
    <mergeCell ref="H299:I299"/>
    <mergeCell ref="J299:K299"/>
    <mergeCell ref="L299:M299"/>
    <mergeCell ref="N299:O299"/>
    <mergeCell ref="B300:C300"/>
    <mergeCell ref="D300:E300"/>
    <mergeCell ref="F300:G300"/>
    <mergeCell ref="H300:I300"/>
    <mergeCell ref="J300:K300"/>
    <mergeCell ref="L300:M300"/>
    <mergeCell ref="N300:O300"/>
    <mergeCell ref="B301:C301"/>
    <mergeCell ref="D301:E301"/>
    <mergeCell ref="F301:G301"/>
    <mergeCell ref="H301:I301"/>
    <mergeCell ref="J301:K301"/>
    <mergeCell ref="L301:M301"/>
    <mergeCell ref="N301:O301"/>
    <mergeCell ref="B302:C302"/>
    <mergeCell ref="D302:E302"/>
    <mergeCell ref="F302:G302"/>
    <mergeCell ref="H302:I302"/>
    <mergeCell ref="J302:K302"/>
    <mergeCell ref="L302:M302"/>
    <mergeCell ref="N302:O302"/>
    <mergeCell ref="B303:C303"/>
    <mergeCell ref="D303:E303"/>
    <mergeCell ref="F303:G303"/>
    <mergeCell ref="H303:I303"/>
    <mergeCell ref="J303:K303"/>
    <mergeCell ref="L303:M303"/>
    <mergeCell ref="N303:O303"/>
    <mergeCell ref="B304:C304"/>
    <mergeCell ref="D304:E304"/>
    <mergeCell ref="F304:G304"/>
    <mergeCell ref="H304:I304"/>
    <mergeCell ref="J304:K304"/>
    <mergeCell ref="L304:M304"/>
    <mergeCell ref="N304:O304"/>
    <mergeCell ref="B305:C305"/>
    <mergeCell ref="D305:E305"/>
    <mergeCell ref="F305:G305"/>
    <mergeCell ref="H305:I305"/>
    <mergeCell ref="J305:K305"/>
    <mergeCell ref="L305:M305"/>
    <mergeCell ref="N305:O305"/>
    <mergeCell ref="B306:C306"/>
    <mergeCell ref="D306:E306"/>
    <mergeCell ref="F306:G306"/>
    <mergeCell ref="H306:I306"/>
    <mergeCell ref="J306:K306"/>
    <mergeCell ref="L306:M306"/>
    <mergeCell ref="N306:O306"/>
    <mergeCell ref="B307:C307"/>
    <mergeCell ref="D307:E307"/>
    <mergeCell ref="F307:G307"/>
    <mergeCell ref="H307:I307"/>
    <mergeCell ref="J307:K307"/>
    <mergeCell ref="L307:M307"/>
    <mergeCell ref="N307:O307"/>
    <mergeCell ref="B308:C308"/>
    <mergeCell ref="D308:E308"/>
    <mergeCell ref="F308:G308"/>
    <mergeCell ref="H308:I308"/>
    <mergeCell ref="J308:K308"/>
    <mergeCell ref="L308:M308"/>
    <mergeCell ref="N308:O308"/>
    <mergeCell ref="B309:C309"/>
    <mergeCell ref="D309:E309"/>
    <mergeCell ref="F309:G309"/>
    <mergeCell ref="H309:I309"/>
    <mergeCell ref="J309:K309"/>
    <mergeCell ref="L309:M309"/>
    <mergeCell ref="N309:O309"/>
    <mergeCell ref="B310:C310"/>
    <mergeCell ref="D310:E310"/>
    <mergeCell ref="F310:G310"/>
    <mergeCell ref="H310:I310"/>
    <mergeCell ref="J310:K310"/>
    <mergeCell ref="L310:M310"/>
    <mergeCell ref="N310:O310"/>
    <mergeCell ref="B311:C311"/>
    <mergeCell ref="D311:E311"/>
    <mergeCell ref="F311:G311"/>
    <mergeCell ref="H311:I311"/>
    <mergeCell ref="J311:K311"/>
    <mergeCell ref="L311:M311"/>
    <mergeCell ref="N311:O311"/>
    <mergeCell ref="B312:C312"/>
    <mergeCell ref="D312:E312"/>
    <mergeCell ref="F312:G312"/>
    <mergeCell ref="H312:I312"/>
    <mergeCell ref="J312:K312"/>
    <mergeCell ref="L312:M312"/>
    <mergeCell ref="N312:O312"/>
    <mergeCell ref="B313:C313"/>
    <mergeCell ref="D313:E313"/>
    <mergeCell ref="F313:G313"/>
    <mergeCell ref="H313:I313"/>
    <mergeCell ref="J313:K313"/>
    <mergeCell ref="L313:M313"/>
    <mergeCell ref="N313:O313"/>
    <mergeCell ref="B314:C314"/>
    <mergeCell ref="D314:E314"/>
    <mergeCell ref="F314:G314"/>
    <mergeCell ref="H314:I314"/>
    <mergeCell ref="J314:K314"/>
    <mergeCell ref="L314:M314"/>
    <mergeCell ref="N314:O314"/>
    <mergeCell ref="B315:C315"/>
    <mergeCell ref="D315:E315"/>
    <mergeCell ref="F315:G315"/>
    <mergeCell ref="H315:I315"/>
    <mergeCell ref="J315:K315"/>
    <mergeCell ref="L315:M315"/>
    <mergeCell ref="N315:O315"/>
    <mergeCell ref="B316:C316"/>
    <mergeCell ref="D316:E316"/>
    <mergeCell ref="F316:G316"/>
    <mergeCell ref="H316:I316"/>
    <mergeCell ref="J316:K316"/>
    <mergeCell ref="L316:M316"/>
    <mergeCell ref="N316:O316"/>
    <mergeCell ref="B317:C317"/>
    <mergeCell ref="D317:E317"/>
    <mergeCell ref="F317:G317"/>
    <mergeCell ref="H317:I317"/>
    <mergeCell ref="J317:K317"/>
    <mergeCell ref="L317:M317"/>
    <mergeCell ref="N317:O317"/>
    <mergeCell ref="B318:C318"/>
    <mergeCell ref="D318:E318"/>
    <mergeCell ref="F318:G318"/>
    <mergeCell ref="H318:I318"/>
    <mergeCell ref="J318:K318"/>
    <mergeCell ref="L318:M318"/>
    <mergeCell ref="N318:O318"/>
    <mergeCell ref="B319:C319"/>
    <mergeCell ref="D319:E319"/>
    <mergeCell ref="F319:G319"/>
    <mergeCell ref="H319:I319"/>
    <mergeCell ref="J319:K319"/>
    <mergeCell ref="L319:M319"/>
    <mergeCell ref="N319:O319"/>
    <mergeCell ref="B320:C320"/>
    <mergeCell ref="D320:E320"/>
    <mergeCell ref="F320:G320"/>
    <mergeCell ref="H320:I320"/>
    <mergeCell ref="J320:K320"/>
    <mergeCell ref="L320:M320"/>
    <mergeCell ref="N320:O320"/>
    <mergeCell ref="B321:C321"/>
    <mergeCell ref="D321:E321"/>
    <mergeCell ref="F321:G321"/>
    <mergeCell ref="H321:I321"/>
    <mergeCell ref="J321:K321"/>
    <mergeCell ref="L321:M321"/>
    <mergeCell ref="N321:O321"/>
    <mergeCell ref="B322:C322"/>
    <mergeCell ref="D322:E322"/>
    <mergeCell ref="F322:G322"/>
    <mergeCell ref="H322:I322"/>
    <mergeCell ref="J322:K322"/>
    <mergeCell ref="L322:M322"/>
    <mergeCell ref="N322:O322"/>
    <mergeCell ref="B323:C323"/>
    <mergeCell ref="D323:E323"/>
    <mergeCell ref="F323:G323"/>
    <mergeCell ref="H323:I323"/>
    <mergeCell ref="J323:K323"/>
    <mergeCell ref="L323:M323"/>
    <mergeCell ref="N323:O323"/>
    <mergeCell ref="B324:C324"/>
    <mergeCell ref="D324:E324"/>
    <mergeCell ref="F324:G324"/>
    <mergeCell ref="H324:I324"/>
    <mergeCell ref="J324:K324"/>
    <mergeCell ref="L324:M324"/>
    <mergeCell ref="N324:O324"/>
    <mergeCell ref="B325:C325"/>
    <mergeCell ref="D325:E325"/>
    <mergeCell ref="F325:G325"/>
    <mergeCell ref="H325:I325"/>
    <mergeCell ref="J325:K325"/>
    <mergeCell ref="L325:M325"/>
    <mergeCell ref="N325:O325"/>
    <mergeCell ref="B326:C326"/>
    <mergeCell ref="D326:E326"/>
    <mergeCell ref="F326:G326"/>
    <mergeCell ref="H326:I326"/>
    <mergeCell ref="J326:K326"/>
    <mergeCell ref="L326:M326"/>
    <mergeCell ref="N326:O326"/>
    <mergeCell ref="B327:C327"/>
    <mergeCell ref="D327:E327"/>
    <mergeCell ref="F327:G327"/>
    <mergeCell ref="H327:I327"/>
    <mergeCell ref="J327:K327"/>
    <mergeCell ref="L327:M327"/>
    <mergeCell ref="N327:O327"/>
    <mergeCell ref="B328:C328"/>
    <mergeCell ref="D328:E328"/>
    <mergeCell ref="F328:G328"/>
    <mergeCell ref="H328:I328"/>
    <mergeCell ref="J328:K328"/>
    <mergeCell ref="L328:M328"/>
    <mergeCell ref="N328:O328"/>
    <mergeCell ref="B329:C329"/>
    <mergeCell ref="D329:E329"/>
    <mergeCell ref="F329:G329"/>
    <mergeCell ref="H329:I329"/>
    <mergeCell ref="J329:K329"/>
    <mergeCell ref="L329:M329"/>
    <mergeCell ref="N329:O329"/>
    <mergeCell ref="B330:C330"/>
    <mergeCell ref="D330:E330"/>
    <mergeCell ref="F330:G330"/>
    <mergeCell ref="H330:I330"/>
    <mergeCell ref="J330:K330"/>
    <mergeCell ref="L330:M330"/>
    <mergeCell ref="N330:O330"/>
    <mergeCell ref="B331:C331"/>
    <mergeCell ref="D331:E331"/>
    <mergeCell ref="F331:G331"/>
    <mergeCell ref="H331:I331"/>
    <mergeCell ref="J331:K331"/>
    <mergeCell ref="L331:M331"/>
    <mergeCell ref="N331:O331"/>
    <mergeCell ref="B332:C332"/>
    <mergeCell ref="D332:E332"/>
    <mergeCell ref="F332:G332"/>
    <mergeCell ref="H332:I332"/>
    <mergeCell ref="J332:K332"/>
    <mergeCell ref="L332:M332"/>
    <mergeCell ref="N332:O332"/>
    <mergeCell ref="B333:C333"/>
    <mergeCell ref="D333:E333"/>
    <mergeCell ref="F333:G333"/>
    <mergeCell ref="H333:I333"/>
    <mergeCell ref="J333:K333"/>
    <mergeCell ref="L333:M333"/>
    <mergeCell ref="N333:O333"/>
    <mergeCell ref="B334:C334"/>
    <mergeCell ref="D334:E334"/>
    <mergeCell ref="F334:G334"/>
    <mergeCell ref="H334:I334"/>
    <mergeCell ref="J334:K334"/>
    <mergeCell ref="L334:M334"/>
    <mergeCell ref="N334:O334"/>
    <mergeCell ref="B335:C335"/>
    <mergeCell ref="D335:E335"/>
    <mergeCell ref="F335:G335"/>
    <mergeCell ref="H335:I335"/>
    <mergeCell ref="J335:K335"/>
    <mergeCell ref="L335:M335"/>
    <mergeCell ref="N335:O335"/>
    <mergeCell ref="B336:C336"/>
    <mergeCell ref="D336:E336"/>
    <mergeCell ref="F336:G336"/>
    <mergeCell ref="H336:I336"/>
    <mergeCell ref="J336:K336"/>
    <mergeCell ref="L336:M336"/>
    <mergeCell ref="N336:O336"/>
    <mergeCell ref="B337:C337"/>
    <mergeCell ref="D337:E337"/>
    <mergeCell ref="F337:G337"/>
    <mergeCell ref="H337:I337"/>
    <mergeCell ref="J337:K337"/>
    <mergeCell ref="L337:M337"/>
    <mergeCell ref="N337:O337"/>
    <mergeCell ref="B338:C338"/>
    <mergeCell ref="D338:E338"/>
    <mergeCell ref="F338:G338"/>
    <mergeCell ref="H338:I338"/>
    <mergeCell ref="J338:K338"/>
    <mergeCell ref="L338:M338"/>
    <mergeCell ref="N338:O338"/>
    <mergeCell ref="B339:C339"/>
    <mergeCell ref="D339:E339"/>
    <mergeCell ref="F339:G339"/>
    <mergeCell ref="H339:I339"/>
    <mergeCell ref="J339:K339"/>
    <mergeCell ref="L339:M339"/>
    <mergeCell ref="N339:O339"/>
    <mergeCell ref="B340:C340"/>
    <mergeCell ref="D340:E340"/>
    <mergeCell ref="F340:G340"/>
    <mergeCell ref="H340:I340"/>
    <mergeCell ref="J340:K340"/>
    <mergeCell ref="L340:M340"/>
    <mergeCell ref="N340:O340"/>
    <mergeCell ref="B341:C341"/>
    <mergeCell ref="D341:E341"/>
    <mergeCell ref="F341:G341"/>
    <mergeCell ref="H341:I341"/>
    <mergeCell ref="J341:K341"/>
    <mergeCell ref="L341:M341"/>
    <mergeCell ref="N341:O341"/>
    <mergeCell ref="B342:C342"/>
    <mergeCell ref="D342:E342"/>
    <mergeCell ref="F342:G342"/>
    <mergeCell ref="H342:I342"/>
    <mergeCell ref="J342:K342"/>
    <mergeCell ref="L342:M342"/>
    <mergeCell ref="N342:O342"/>
    <mergeCell ref="B343:C343"/>
    <mergeCell ref="D343:E343"/>
    <mergeCell ref="F343:G343"/>
    <mergeCell ref="H343:I343"/>
    <mergeCell ref="J343:K343"/>
    <mergeCell ref="L343:M343"/>
    <mergeCell ref="N343:O343"/>
    <mergeCell ref="B344:C344"/>
    <mergeCell ref="D344:E344"/>
    <mergeCell ref="F344:G344"/>
    <mergeCell ref="H344:I344"/>
    <mergeCell ref="J344:K344"/>
    <mergeCell ref="L344:M344"/>
    <mergeCell ref="N344:O344"/>
    <mergeCell ref="B345:C345"/>
    <mergeCell ref="D345:E345"/>
    <mergeCell ref="F345:G345"/>
    <mergeCell ref="H345:I345"/>
    <mergeCell ref="J345:K345"/>
    <mergeCell ref="L345:M345"/>
    <mergeCell ref="N345:O345"/>
    <mergeCell ref="B346:C346"/>
    <mergeCell ref="D346:E346"/>
    <mergeCell ref="F346:G346"/>
    <mergeCell ref="H346:I346"/>
    <mergeCell ref="J346:K346"/>
    <mergeCell ref="L346:M346"/>
    <mergeCell ref="N346:O346"/>
    <mergeCell ref="B347:C347"/>
    <mergeCell ref="D347:E347"/>
    <mergeCell ref="F347:G347"/>
    <mergeCell ref="H347:I347"/>
    <mergeCell ref="J347:K347"/>
    <mergeCell ref="L347:M347"/>
    <mergeCell ref="N347:O347"/>
    <mergeCell ref="B348:C348"/>
    <mergeCell ref="D348:E348"/>
    <mergeCell ref="F348:G348"/>
    <mergeCell ref="H348:I348"/>
    <mergeCell ref="J348:K348"/>
    <mergeCell ref="L348:M348"/>
    <mergeCell ref="N348:O348"/>
    <mergeCell ref="B349:C349"/>
    <mergeCell ref="D349:E349"/>
    <mergeCell ref="F349:G349"/>
    <mergeCell ref="H349:I349"/>
    <mergeCell ref="J349:K349"/>
    <mergeCell ref="L349:M349"/>
    <mergeCell ref="N349:O349"/>
    <mergeCell ref="B350:C350"/>
    <mergeCell ref="D350:E350"/>
    <mergeCell ref="F350:G350"/>
    <mergeCell ref="H350:I350"/>
    <mergeCell ref="J350:K350"/>
    <mergeCell ref="L350:M350"/>
    <mergeCell ref="N350:O350"/>
    <mergeCell ref="B351:C351"/>
    <mergeCell ref="D351:E351"/>
    <mergeCell ref="F351:G351"/>
    <mergeCell ref="H351:I351"/>
    <mergeCell ref="J351:K351"/>
    <mergeCell ref="L351:M351"/>
    <mergeCell ref="N351:O351"/>
    <mergeCell ref="B352:C352"/>
    <mergeCell ref="D352:E352"/>
    <mergeCell ref="F352:G352"/>
    <mergeCell ref="H352:I352"/>
    <mergeCell ref="J352:K352"/>
    <mergeCell ref="L352:M352"/>
    <mergeCell ref="N352:O352"/>
    <mergeCell ref="B353:C353"/>
    <mergeCell ref="D353:E353"/>
    <mergeCell ref="F353:G353"/>
    <mergeCell ref="H353:I353"/>
    <mergeCell ref="J353:K353"/>
    <mergeCell ref="L353:M353"/>
    <mergeCell ref="N353:O353"/>
    <mergeCell ref="B354:C354"/>
    <mergeCell ref="D354:E354"/>
    <mergeCell ref="F354:G354"/>
    <mergeCell ref="H354:I354"/>
    <mergeCell ref="J354:K354"/>
    <mergeCell ref="L354:M354"/>
    <mergeCell ref="N354:O354"/>
    <mergeCell ref="B355:C355"/>
    <mergeCell ref="D355:E355"/>
    <mergeCell ref="F355:G355"/>
    <mergeCell ref="H355:I355"/>
    <mergeCell ref="J355:K355"/>
    <mergeCell ref="L355:M355"/>
    <mergeCell ref="N355:O355"/>
    <mergeCell ref="B356:C356"/>
    <mergeCell ref="D356:E356"/>
    <mergeCell ref="F356:G356"/>
    <mergeCell ref="H356:I356"/>
    <mergeCell ref="J356:K356"/>
    <mergeCell ref="L356:M356"/>
    <mergeCell ref="N356:O356"/>
    <mergeCell ref="B357:C357"/>
    <mergeCell ref="D357:E357"/>
    <mergeCell ref="F357:G357"/>
    <mergeCell ref="H357:I357"/>
    <mergeCell ref="J357:K357"/>
    <mergeCell ref="L357:M357"/>
    <mergeCell ref="N357:O357"/>
    <mergeCell ref="B358:C358"/>
    <mergeCell ref="D358:E358"/>
    <mergeCell ref="F358:G358"/>
    <mergeCell ref="H358:I358"/>
    <mergeCell ref="J358:K358"/>
    <mergeCell ref="L358:M358"/>
    <mergeCell ref="N358:O358"/>
    <mergeCell ref="B359:C359"/>
    <mergeCell ref="D359:E359"/>
    <mergeCell ref="F359:G359"/>
    <mergeCell ref="H359:I359"/>
    <mergeCell ref="J359:K359"/>
    <mergeCell ref="L359:M359"/>
    <mergeCell ref="N359:O359"/>
    <mergeCell ref="B360:C360"/>
    <mergeCell ref="D360:E360"/>
    <mergeCell ref="F360:G360"/>
    <mergeCell ref="H360:I360"/>
    <mergeCell ref="J360:K360"/>
    <mergeCell ref="L360:M360"/>
    <mergeCell ref="N360:O360"/>
    <mergeCell ref="B361:C361"/>
    <mergeCell ref="D361:E361"/>
    <mergeCell ref="F361:G361"/>
    <mergeCell ref="H361:I361"/>
    <mergeCell ref="J361:K361"/>
    <mergeCell ref="L361:M361"/>
    <mergeCell ref="N361:O361"/>
    <mergeCell ref="B362:C362"/>
    <mergeCell ref="D362:E362"/>
    <mergeCell ref="F362:G362"/>
    <mergeCell ref="H362:I362"/>
    <mergeCell ref="J362:K362"/>
    <mergeCell ref="L362:M362"/>
    <mergeCell ref="N362:O362"/>
    <mergeCell ref="B363:C363"/>
    <mergeCell ref="D363:E363"/>
    <mergeCell ref="F363:G363"/>
    <mergeCell ref="H363:I363"/>
    <mergeCell ref="J363:K363"/>
    <mergeCell ref="L363:M363"/>
    <mergeCell ref="N363:O363"/>
    <mergeCell ref="B364:C364"/>
    <mergeCell ref="D364:E364"/>
    <mergeCell ref="F364:G364"/>
    <mergeCell ref="H364:I364"/>
    <mergeCell ref="J364:K364"/>
    <mergeCell ref="L364:M364"/>
    <mergeCell ref="N364:O364"/>
    <mergeCell ref="B365:C365"/>
    <mergeCell ref="D365:E365"/>
    <mergeCell ref="F365:G365"/>
    <mergeCell ref="H365:I365"/>
    <mergeCell ref="J365:K365"/>
    <mergeCell ref="L365:M365"/>
    <mergeCell ref="N365:O365"/>
    <mergeCell ref="B366:C366"/>
    <mergeCell ref="D366:E366"/>
    <mergeCell ref="F366:G366"/>
    <mergeCell ref="H366:I366"/>
    <mergeCell ref="J366:K366"/>
    <mergeCell ref="L366:M366"/>
    <mergeCell ref="N366:O366"/>
    <mergeCell ref="B367:C367"/>
    <mergeCell ref="D367:E367"/>
    <mergeCell ref="F367:G367"/>
    <mergeCell ref="H367:I367"/>
    <mergeCell ref="J367:K367"/>
    <mergeCell ref="L367:M367"/>
    <mergeCell ref="N367:O367"/>
    <mergeCell ref="B368:C368"/>
    <mergeCell ref="D368:E368"/>
    <mergeCell ref="F368:G368"/>
    <mergeCell ref="H368:I368"/>
    <mergeCell ref="J368:K368"/>
    <mergeCell ref="L368:M368"/>
    <mergeCell ref="N368:O368"/>
    <mergeCell ref="B369:C369"/>
    <mergeCell ref="D369:E369"/>
    <mergeCell ref="F369:G369"/>
    <mergeCell ref="H369:I369"/>
    <mergeCell ref="J369:K369"/>
    <mergeCell ref="L369:M369"/>
    <mergeCell ref="N369:O369"/>
    <mergeCell ref="B370:C370"/>
    <mergeCell ref="D370:E370"/>
    <mergeCell ref="F370:G370"/>
    <mergeCell ref="H370:I370"/>
    <mergeCell ref="J370:K370"/>
    <mergeCell ref="L370:M370"/>
    <mergeCell ref="N370:O370"/>
    <mergeCell ref="B371:C371"/>
    <mergeCell ref="D371:E371"/>
    <mergeCell ref="F371:G371"/>
    <mergeCell ref="H371:I371"/>
    <mergeCell ref="J371:K371"/>
    <mergeCell ref="L371:M371"/>
    <mergeCell ref="N371:O371"/>
    <mergeCell ref="B372:C372"/>
    <mergeCell ref="D372:E372"/>
    <mergeCell ref="F372:G372"/>
    <mergeCell ref="H372:I372"/>
    <mergeCell ref="J372:K372"/>
    <mergeCell ref="L372:M372"/>
    <mergeCell ref="N372:O372"/>
    <mergeCell ref="B373:C373"/>
    <mergeCell ref="D373:E373"/>
    <mergeCell ref="F373:G373"/>
    <mergeCell ref="H373:I373"/>
    <mergeCell ref="J373:K373"/>
    <mergeCell ref="L373:M373"/>
    <mergeCell ref="N373:O373"/>
    <mergeCell ref="B374:C374"/>
    <mergeCell ref="D374:E374"/>
    <mergeCell ref="F374:G374"/>
    <mergeCell ref="H374:I374"/>
    <mergeCell ref="J374:K374"/>
    <mergeCell ref="L374:M374"/>
    <mergeCell ref="N374:O374"/>
    <mergeCell ref="B375:C375"/>
    <mergeCell ref="D375:E375"/>
    <mergeCell ref="F375:G375"/>
    <mergeCell ref="H375:I375"/>
    <mergeCell ref="J375:K375"/>
    <mergeCell ref="L375:M375"/>
    <mergeCell ref="N375:O375"/>
    <mergeCell ref="B376:C376"/>
    <mergeCell ref="D376:E376"/>
    <mergeCell ref="F376:G376"/>
    <mergeCell ref="H376:I376"/>
    <mergeCell ref="J376:K376"/>
    <mergeCell ref="L376:M376"/>
    <mergeCell ref="N376:O376"/>
    <mergeCell ref="B377:C377"/>
    <mergeCell ref="D377:E377"/>
    <mergeCell ref="F377:G377"/>
    <mergeCell ref="H377:I377"/>
    <mergeCell ref="J377:K377"/>
    <mergeCell ref="L377:M377"/>
    <mergeCell ref="N377:O377"/>
    <mergeCell ref="B378:C378"/>
    <mergeCell ref="D378:E378"/>
    <mergeCell ref="F378:G378"/>
    <mergeCell ref="H378:I378"/>
    <mergeCell ref="J378:K378"/>
    <mergeCell ref="L378:M378"/>
    <mergeCell ref="N378:O378"/>
    <mergeCell ref="B379:C379"/>
    <mergeCell ref="D379:E379"/>
    <mergeCell ref="F379:G379"/>
    <mergeCell ref="H379:I379"/>
    <mergeCell ref="J379:K379"/>
    <mergeCell ref="L379:M379"/>
    <mergeCell ref="N379:O379"/>
    <mergeCell ref="B380:C380"/>
    <mergeCell ref="D380:E380"/>
    <mergeCell ref="F380:G380"/>
    <mergeCell ref="H380:I380"/>
    <mergeCell ref="J380:K380"/>
    <mergeCell ref="L380:M380"/>
    <mergeCell ref="N380:O380"/>
    <mergeCell ref="B381:C381"/>
    <mergeCell ref="D381:E381"/>
    <mergeCell ref="F381:G381"/>
    <mergeCell ref="H381:I381"/>
    <mergeCell ref="J381:K381"/>
    <mergeCell ref="L381:M381"/>
    <mergeCell ref="N381:O381"/>
    <mergeCell ref="B382:C382"/>
    <mergeCell ref="D382:E382"/>
    <mergeCell ref="F382:G382"/>
    <mergeCell ref="H382:I382"/>
    <mergeCell ref="J382:K382"/>
    <mergeCell ref="L382:M382"/>
    <mergeCell ref="N382:O382"/>
    <mergeCell ref="B383:C383"/>
    <mergeCell ref="D383:E383"/>
    <mergeCell ref="F383:G383"/>
    <mergeCell ref="H383:I383"/>
    <mergeCell ref="J383:K383"/>
    <mergeCell ref="L383:M383"/>
    <mergeCell ref="N383:O383"/>
    <mergeCell ref="B384:C384"/>
    <mergeCell ref="D384:E384"/>
    <mergeCell ref="F384:G384"/>
    <mergeCell ref="H384:I384"/>
    <mergeCell ref="J384:K384"/>
    <mergeCell ref="L384:M384"/>
    <mergeCell ref="N384:O384"/>
    <mergeCell ref="B385:C385"/>
    <mergeCell ref="D385:E385"/>
    <mergeCell ref="F385:G385"/>
    <mergeCell ref="H385:I385"/>
    <mergeCell ref="J385:K385"/>
    <mergeCell ref="L385:M385"/>
    <mergeCell ref="N385:O385"/>
    <mergeCell ref="B386:C386"/>
    <mergeCell ref="D386:E386"/>
    <mergeCell ref="F386:G386"/>
    <mergeCell ref="H386:I386"/>
    <mergeCell ref="J386:K386"/>
    <mergeCell ref="L386:M386"/>
    <mergeCell ref="N386:O386"/>
    <mergeCell ref="B387:C387"/>
    <mergeCell ref="D387:E387"/>
    <mergeCell ref="F387:G387"/>
    <mergeCell ref="H387:I387"/>
    <mergeCell ref="J387:K387"/>
    <mergeCell ref="L387:M387"/>
    <mergeCell ref="N387:O387"/>
    <mergeCell ref="B388:C388"/>
    <mergeCell ref="D388:E388"/>
    <mergeCell ref="F388:G388"/>
    <mergeCell ref="H388:I388"/>
    <mergeCell ref="J388:K388"/>
    <mergeCell ref="L388:M388"/>
    <mergeCell ref="N388:O388"/>
    <mergeCell ref="B389:C389"/>
    <mergeCell ref="D389:E389"/>
    <mergeCell ref="F389:G389"/>
    <mergeCell ref="H389:I389"/>
    <mergeCell ref="J389:K389"/>
    <mergeCell ref="L389:M389"/>
    <mergeCell ref="N389:O389"/>
    <mergeCell ref="B390:C390"/>
    <mergeCell ref="D390:E390"/>
    <mergeCell ref="F390:G390"/>
    <mergeCell ref="H390:I390"/>
    <mergeCell ref="J390:K390"/>
    <mergeCell ref="L390:M390"/>
    <mergeCell ref="N390:O390"/>
    <mergeCell ref="B391:C391"/>
    <mergeCell ref="D391:E391"/>
    <mergeCell ref="F391:G391"/>
    <mergeCell ref="H391:I391"/>
    <mergeCell ref="J391:K391"/>
    <mergeCell ref="L391:M391"/>
    <mergeCell ref="N391:O391"/>
    <mergeCell ref="B392:C392"/>
    <mergeCell ref="D392:E392"/>
    <mergeCell ref="F392:G392"/>
    <mergeCell ref="H392:I392"/>
    <mergeCell ref="J392:K392"/>
    <mergeCell ref="L392:M392"/>
    <mergeCell ref="N392:O392"/>
    <mergeCell ref="B393:C393"/>
    <mergeCell ref="D393:E393"/>
    <mergeCell ref="F393:G393"/>
    <mergeCell ref="H393:I393"/>
    <mergeCell ref="J393:K393"/>
    <mergeCell ref="L393:M393"/>
    <mergeCell ref="N393:O393"/>
    <mergeCell ref="B394:C394"/>
    <mergeCell ref="D394:E394"/>
    <mergeCell ref="F394:G394"/>
    <mergeCell ref="H394:I394"/>
    <mergeCell ref="J394:K394"/>
    <mergeCell ref="L394:M394"/>
    <mergeCell ref="N394:O394"/>
    <mergeCell ref="B395:C395"/>
    <mergeCell ref="D395:E395"/>
    <mergeCell ref="F395:G395"/>
    <mergeCell ref="H395:I395"/>
    <mergeCell ref="J395:K395"/>
    <mergeCell ref="L395:M395"/>
    <mergeCell ref="N395:O395"/>
    <mergeCell ref="B396:C396"/>
    <mergeCell ref="D396:E396"/>
    <mergeCell ref="F396:G396"/>
    <mergeCell ref="H396:I396"/>
    <mergeCell ref="J396:K396"/>
    <mergeCell ref="L396:M396"/>
    <mergeCell ref="N396:O396"/>
    <mergeCell ref="B397:C397"/>
    <mergeCell ref="D397:E397"/>
    <mergeCell ref="F397:G397"/>
    <mergeCell ref="H397:I397"/>
    <mergeCell ref="J397:K397"/>
    <mergeCell ref="L397:M397"/>
    <mergeCell ref="N397:O397"/>
    <mergeCell ref="B398:C398"/>
    <mergeCell ref="D398:E398"/>
    <mergeCell ref="F398:G398"/>
    <mergeCell ref="H398:I398"/>
    <mergeCell ref="J398:K398"/>
    <mergeCell ref="L398:M398"/>
    <mergeCell ref="N398:O398"/>
    <mergeCell ref="B399:C399"/>
    <mergeCell ref="D399:E399"/>
    <mergeCell ref="F399:G399"/>
    <mergeCell ref="H399:I399"/>
    <mergeCell ref="J399:K399"/>
    <mergeCell ref="L399:M399"/>
    <mergeCell ref="N399:O399"/>
    <mergeCell ref="B400:C400"/>
    <mergeCell ref="D400:E400"/>
    <mergeCell ref="F400:G400"/>
    <mergeCell ref="H400:I400"/>
    <mergeCell ref="J400:K400"/>
    <mergeCell ref="L400:M400"/>
    <mergeCell ref="N400:O400"/>
    <mergeCell ref="B401:C401"/>
    <mergeCell ref="D401:E401"/>
    <mergeCell ref="F401:G401"/>
    <mergeCell ref="H401:I401"/>
    <mergeCell ref="J401:K401"/>
    <mergeCell ref="L401:M401"/>
    <mergeCell ref="N401:O401"/>
    <mergeCell ref="B402:C402"/>
    <mergeCell ref="D402:E402"/>
    <mergeCell ref="F402:G402"/>
    <mergeCell ref="H402:I402"/>
    <mergeCell ref="J402:K402"/>
    <mergeCell ref="L402:M402"/>
    <mergeCell ref="N402:O402"/>
    <mergeCell ref="B403:C403"/>
    <mergeCell ref="D403:E403"/>
    <mergeCell ref="F403:G403"/>
    <mergeCell ref="H403:I403"/>
    <mergeCell ref="J403:K403"/>
    <mergeCell ref="L403:M403"/>
    <mergeCell ref="N403:O403"/>
    <mergeCell ref="B404:C404"/>
    <mergeCell ref="D404:E404"/>
    <mergeCell ref="F404:G404"/>
    <mergeCell ref="H404:I404"/>
    <mergeCell ref="J404:K404"/>
    <mergeCell ref="L404:M404"/>
    <mergeCell ref="N404:O404"/>
    <mergeCell ref="B405:C405"/>
    <mergeCell ref="D405:E405"/>
    <mergeCell ref="F405:G405"/>
    <mergeCell ref="H405:I405"/>
    <mergeCell ref="J405:K405"/>
    <mergeCell ref="L405:M405"/>
    <mergeCell ref="N405:O405"/>
    <mergeCell ref="B406:C406"/>
    <mergeCell ref="D406:E406"/>
    <mergeCell ref="F406:G406"/>
    <mergeCell ref="H406:I406"/>
    <mergeCell ref="J406:K406"/>
    <mergeCell ref="L406:M406"/>
    <mergeCell ref="N406:O406"/>
    <mergeCell ref="B407:C407"/>
    <mergeCell ref="D407:E407"/>
    <mergeCell ref="F407:G407"/>
    <mergeCell ref="H407:I407"/>
    <mergeCell ref="J407:K407"/>
    <mergeCell ref="L407:M407"/>
    <mergeCell ref="N407:O407"/>
    <mergeCell ref="B408:C408"/>
    <mergeCell ref="D408:E408"/>
    <mergeCell ref="F408:G408"/>
    <mergeCell ref="H408:I408"/>
    <mergeCell ref="J408:K408"/>
    <mergeCell ref="L408:M408"/>
    <mergeCell ref="N408:O408"/>
    <mergeCell ref="B409:C409"/>
    <mergeCell ref="D409:E409"/>
    <mergeCell ref="F409:G409"/>
    <mergeCell ref="H409:I409"/>
    <mergeCell ref="J409:K409"/>
    <mergeCell ref="L409:M409"/>
    <mergeCell ref="N409:O409"/>
    <mergeCell ref="B410:C410"/>
    <mergeCell ref="D410:E410"/>
    <mergeCell ref="F410:G410"/>
    <mergeCell ref="H410:I410"/>
    <mergeCell ref="J410:K410"/>
    <mergeCell ref="L410:M410"/>
    <mergeCell ref="N410:O410"/>
    <mergeCell ref="B411:C411"/>
    <mergeCell ref="D411:E411"/>
    <mergeCell ref="F411:G411"/>
    <mergeCell ref="H411:I411"/>
    <mergeCell ref="J411:K411"/>
    <mergeCell ref="L411:M411"/>
    <mergeCell ref="N411:O411"/>
    <mergeCell ref="B412:C412"/>
    <mergeCell ref="D412:E412"/>
    <mergeCell ref="F412:G412"/>
    <mergeCell ref="H412:I412"/>
    <mergeCell ref="J412:K412"/>
    <mergeCell ref="L412:M412"/>
    <mergeCell ref="N412:O412"/>
    <mergeCell ref="B413:C413"/>
    <mergeCell ref="D413:E413"/>
    <mergeCell ref="F413:G413"/>
    <mergeCell ref="H413:I413"/>
    <mergeCell ref="J413:K413"/>
    <mergeCell ref="L413:M413"/>
    <mergeCell ref="N413:O413"/>
    <mergeCell ref="B414:C414"/>
    <mergeCell ref="D414:E414"/>
    <mergeCell ref="F414:G414"/>
    <mergeCell ref="H414:I414"/>
    <mergeCell ref="J414:K414"/>
    <mergeCell ref="L414:M414"/>
    <mergeCell ref="N414:O414"/>
    <mergeCell ref="B415:C415"/>
    <mergeCell ref="D415:E415"/>
    <mergeCell ref="F415:G415"/>
    <mergeCell ref="H415:I415"/>
    <mergeCell ref="J415:K415"/>
    <mergeCell ref="L415:M415"/>
    <mergeCell ref="N415:O415"/>
    <mergeCell ref="B416:C416"/>
    <mergeCell ref="D416:E416"/>
    <mergeCell ref="F416:G416"/>
    <mergeCell ref="H416:I416"/>
    <mergeCell ref="J416:K416"/>
    <mergeCell ref="L416:M416"/>
    <mergeCell ref="N416:O416"/>
    <mergeCell ref="B417:C417"/>
    <mergeCell ref="D417:E417"/>
    <mergeCell ref="F417:G417"/>
    <mergeCell ref="H417:I417"/>
    <mergeCell ref="J417:K417"/>
    <mergeCell ref="L417:M417"/>
    <mergeCell ref="N417:O417"/>
    <mergeCell ref="B418:C418"/>
    <mergeCell ref="D418:E418"/>
    <mergeCell ref="F418:G418"/>
    <mergeCell ref="H418:I418"/>
    <mergeCell ref="J418:K418"/>
    <mergeCell ref="L418:M418"/>
    <mergeCell ref="N418:O418"/>
    <mergeCell ref="B419:C419"/>
    <mergeCell ref="D419:E419"/>
    <mergeCell ref="F419:G419"/>
    <mergeCell ref="H419:I419"/>
    <mergeCell ref="J419:K419"/>
    <mergeCell ref="L419:M419"/>
    <mergeCell ref="N419:O419"/>
    <mergeCell ref="B420:C420"/>
    <mergeCell ref="D420:E420"/>
    <mergeCell ref="F420:G420"/>
    <mergeCell ref="H420:I420"/>
    <mergeCell ref="J420:K420"/>
    <mergeCell ref="L420:M420"/>
    <mergeCell ref="N420:O420"/>
    <mergeCell ref="B421:C421"/>
    <mergeCell ref="D421:E421"/>
    <mergeCell ref="F421:G421"/>
    <mergeCell ref="H421:I421"/>
    <mergeCell ref="J421:K421"/>
    <mergeCell ref="L421:M421"/>
    <mergeCell ref="N421:O421"/>
    <mergeCell ref="B422:C422"/>
    <mergeCell ref="D422:E422"/>
    <mergeCell ref="F422:G422"/>
    <mergeCell ref="H422:I422"/>
    <mergeCell ref="J422:K422"/>
    <mergeCell ref="L422:M422"/>
    <mergeCell ref="N422:O422"/>
    <mergeCell ref="B423:C423"/>
    <mergeCell ref="D423:E423"/>
    <mergeCell ref="F423:G423"/>
    <mergeCell ref="H423:I423"/>
    <mergeCell ref="J423:K423"/>
    <mergeCell ref="L423:M423"/>
    <mergeCell ref="N423:O423"/>
    <mergeCell ref="B424:C424"/>
    <mergeCell ref="D424:E424"/>
    <mergeCell ref="F424:G424"/>
    <mergeCell ref="H424:I424"/>
    <mergeCell ref="J424:K424"/>
    <mergeCell ref="L424:M424"/>
    <mergeCell ref="N424:O424"/>
    <mergeCell ref="B425:C425"/>
    <mergeCell ref="D425:E425"/>
    <mergeCell ref="F425:G425"/>
    <mergeCell ref="H425:I425"/>
    <mergeCell ref="J425:K425"/>
    <mergeCell ref="L425:M425"/>
    <mergeCell ref="N425:O425"/>
    <mergeCell ref="B426:C426"/>
    <mergeCell ref="D426:E426"/>
    <mergeCell ref="F426:G426"/>
    <mergeCell ref="H426:I426"/>
    <mergeCell ref="J426:K426"/>
    <mergeCell ref="L426:M426"/>
    <mergeCell ref="N426:O426"/>
    <mergeCell ref="B427:C427"/>
    <mergeCell ref="D427:E427"/>
    <mergeCell ref="F427:G427"/>
    <mergeCell ref="H427:I427"/>
    <mergeCell ref="J427:K427"/>
    <mergeCell ref="L427:M427"/>
    <mergeCell ref="N427:O427"/>
    <mergeCell ref="B428:C428"/>
    <mergeCell ref="D428:E428"/>
    <mergeCell ref="F428:G428"/>
    <mergeCell ref="H428:I428"/>
    <mergeCell ref="J428:K428"/>
    <mergeCell ref="L428:M428"/>
    <mergeCell ref="N428:O428"/>
    <mergeCell ref="B429:C429"/>
    <mergeCell ref="D429:E429"/>
    <mergeCell ref="F429:G429"/>
    <mergeCell ref="H429:I429"/>
    <mergeCell ref="J429:K429"/>
    <mergeCell ref="L429:M429"/>
    <mergeCell ref="N429:O429"/>
    <mergeCell ref="B430:C430"/>
    <mergeCell ref="D430:E430"/>
    <mergeCell ref="F430:G430"/>
    <mergeCell ref="H430:I430"/>
    <mergeCell ref="J430:K430"/>
    <mergeCell ref="L430:M430"/>
    <mergeCell ref="N430:O430"/>
    <mergeCell ref="B431:C431"/>
    <mergeCell ref="D431:E431"/>
    <mergeCell ref="F431:G431"/>
    <mergeCell ref="H431:I431"/>
    <mergeCell ref="J431:K431"/>
    <mergeCell ref="L431:M431"/>
    <mergeCell ref="N431:O431"/>
    <mergeCell ref="B432:C432"/>
    <mergeCell ref="D432:E432"/>
    <mergeCell ref="F432:G432"/>
    <mergeCell ref="H432:I432"/>
    <mergeCell ref="J432:K432"/>
    <mergeCell ref="L432:M432"/>
    <mergeCell ref="N432:O432"/>
    <mergeCell ref="B433:C433"/>
    <mergeCell ref="D433:E433"/>
    <mergeCell ref="F433:G433"/>
    <mergeCell ref="H433:I433"/>
    <mergeCell ref="J433:K433"/>
    <mergeCell ref="L433:M433"/>
    <mergeCell ref="N433:O433"/>
    <mergeCell ref="B434:C434"/>
    <mergeCell ref="D434:E434"/>
    <mergeCell ref="F434:G434"/>
    <mergeCell ref="H434:I434"/>
    <mergeCell ref="J434:K434"/>
    <mergeCell ref="L434:M434"/>
    <mergeCell ref="N434:O434"/>
    <mergeCell ref="B435:C435"/>
    <mergeCell ref="D435:E435"/>
    <mergeCell ref="F435:G435"/>
    <mergeCell ref="H435:I435"/>
    <mergeCell ref="J435:K435"/>
    <mergeCell ref="L435:M435"/>
    <mergeCell ref="N435:O435"/>
    <mergeCell ref="B436:C436"/>
    <mergeCell ref="D436:E436"/>
    <mergeCell ref="F436:G436"/>
    <mergeCell ref="H436:I436"/>
    <mergeCell ref="J436:K436"/>
    <mergeCell ref="L436:M436"/>
    <mergeCell ref="N436:O436"/>
    <mergeCell ref="B437:C437"/>
    <mergeCell ref="D437:E437"/>
    <mergeCell ref="F437:G437"/>
    <mergeCell ref="H437:I437"/>
    <mergeCell ref="J437:K437"/>
    <mergeCell ref="L437:M437"/>
    <mergeCell ref="N437:O437"/>
    <mergeCell ref="B438:C438"/>
    <mergeCell ref="D438:E438"/>
    <mergeCell ref="F438:G438"/>
    <mergeCell ref="H438:I438"/>
    <mergeCell ref="J438:K438"/>
    <mergeCell ref="L438:M438"/>
    <mergeCell ref="N438:O438"/>
    <mergeCell ref="B439:C439"/>
    <mergeCell ref="D439:E439"/>
    <mergeCell ref="F439:G439"/>
    <mergeCell ref="H439:I439"/>
    <mergeCell ref="J439:K439"/>
    <mergeCell ref="L439:M439"/>
    <mergeCell ref="N439:O439"/>
    <mergeCell ref="B440:C440"/>
    <mergeCell ref="D440:E440"/>
    <mergeCell ref="F440:G440"/>
    <mergeCell ref="H440:I440"/>
    <mergeCell ref="J440:K440"/>
    <mergeCell ref="L440:M440"/>
    <mergeCell ref="N440:O440"/>
    <mergeCell ref="B441:C441"/>
    <mergeCell ref="D441:E441"/>
    <mergeCell ref="F441:G441"/>
    <mergeCell ref="H441:I441"/>
    <mergeCell ref="J441:K441"/>
    <mergeCell ref="L441:M441"/>
    <mergeCell ref="N441:O441"/>
    <mergeCell ref="B442:C442"/>
    <mergeCell ref="D442:E442"/>
    <mergeCell ref="F442:G442"/>
    <mergeCell ref="H442:I442"/>
    <mergeCell ref="J442:K442"/>
    <mergeCell ref="L442:M442"/>
    <mergeCell ref="N442:O442"/>
    <mergeCell ref="B443:C443"/>
    <mergeCell ref="D443:E443"/>
    <mergeCell ref="F443:G443"/>
    <mergeCell ref="H443:I443"/>
    <mergeCell ref="J443:K443"/>
    <mergeCell ref="L443:M443"/>
    <mergeCell ref="N443:O443"/>
    <mergeCell ref="B444:C444"/>
    <mergeCell ref="D444:E444"/>
    <mergeCell ref="F444:G444"/>
    <mergeCell ref="H444:I444"/>
    <mergeCell ref="J444:K444"/>
    <mergeCell ref="L444:M444"/>
    <mergeCell ref="N444:O444"/>
    <mergeCell ref="B445:C445"/>
    <mergeCell ref="D445:E445"/>
    <mergeCell ref="F445:G445"/>
    <mergeCell ref="H445:I445"/>
    <mergeCell ref="J445:K445"/>
    <mergeCell ref="L445:M445"/>
    <mergeCell ref="N445:O445"/>
    <mergeCell ref="B446:C446"/>
    <mergeCell ref="D446:E446"/>
    <mergeCell ref="F446:G446"/>
    <mergeCell ref="H446:I446"/>
    <mergeCell ref="J446:K446"/>
    <mergeCell ref="L446:M446"/>
    <mergeCell ref="N446:O446"/>
    <mergeCell ref="B447:C447"/>
    <mergeCell ref="D447:E447"/>
    <mergeCell ref="F447:G447"/>
    <mergeCell ref="H447:I447"/>
    <mergeCell ref="J447:K447"/>
    <mergeCell ref="L447:M447"/>
    <mergeCell ref="N447:O447"/>
    <mergeCell ref="B448:C448"/>
    <mergeCell ref="D448:E448"/>
    <mergeCell ref="F448:G448"/>
    <mergeCell ref="H448:I448"/>
    <mergeCell ref="J448:K448"/>
    <mergeCell ref="L448:M448"/>
    <mergeCell ref="N448:O448"/>
    <mergeCell ref="B449:C449"/>
    <mergeCell ref="D449:E449"/>
    <mergeCell ref="F449:G449"/>
    <mergeCell ref="H449:I449"/>
    <mergeCell ref="J449:K449"/>
    <mergeCell ref="L449:M449"/>
    <mergeCell ref="N449:O449"/>
    <mergeCell ref="B450:C450"/>
    <mergeCell ref="D450:E450"/>
    <mergeCell ref="F450:G450"/>
    <mergeCell ref="H450:I450"/>
    <mergeCell ref="J450:K450"/>
    <mergeCell ref="L450:M450"/>
    <mergeCell ref="N450:O450"/>
    <mergeCell ref="B451:C451"/>
    <mergeCell ref="D451:E451"/>
    <mergeCell ref="F451:G451"/>
    <mergeCell ref="H451:I451"/>
    <mergeCell ref="J451:K451"/>
    <mergeCell ref="L451:M451"/>
    <mergeCell ref="N451:O451"/>
    <mergeCell ref="B452:C452"/>
    <mergeCell ref="D452:E452"/>
    <mergeCell ref="F452:G452"/>
    <mergeCell ref="H452:I452"/>
    <mergeCell ref="J452:K452"/>
    <mergeCell ref="L452:M452"/>
    <mergeCell ref="N452:O452"/>
    <mergeCell ref="B453:C453"/>
    <mergeCell ref="D453:E453"/>
    <mergeCell ref="F453:G453"/>
    <mergeCell ref="H453:I453"/>
    <mergeCell ref="J453:K453"/>
    <mergeCell ref="L453:M453"/>
    <mergeCell ref="N453:O453"/>
    <mergeCell ref="B454:C454"/>
    <mergeCell ref="D454:E454"/>
    <mergeCell ref="F454:G454"/>
    <mergeCell ref="H454:I454"/>
    <mergeCell ref="J454:K454"/>
    <mergeCell ref="L454:M454"/>
    <mergeCell ref="N454:O454"/>
    <mergeCell ref="B455:C455"/>
    <mergeCell ref="D455:E455"/>
    <mergeCell ref="F455:G455"/>
    <mergeCell ref="H455:I455"/>
    <mergeCell ref="J455:K455"/>
    <mergeCell ref="L455:M455"/>
    <mergeCell ref="N455:O455"/>
    <mergeCell ref="B456:C456"/>
    <mergeCell ref="D456:E456"/>
    <mergeCell ref="F456:G456"/>
    <mergeCell ref="H456:I456"/>
    <mergeCell ref="J456:K456"/>
    <mergeCell ref="L456:M456"/>
    <mergeCell ref="N456:O456"/>
    <mergeCell ref="B457:C457"/>
    <mergeCell ref="D457:E457"/>
    <mergeCell ref="F457:G457"/>
    <mergeCell ref="H457:I457"/>
    <mergeCell ref="J457:K457"/>
    <mergeCell ref="L457:M457"/>
    <mergeCell ref="N457:O457"/>
    <mergeCell ref="B458:C458"/>
    <mergeCell ref="D458:E458"/>
    <mergeCell ref="F458:G458"/>
    <mergeCell ref="H458:I458"/>
    <mergeCell ref="J458:K458"/>
    <mergeCell ref="L458:M458"/>
    <mergeCell ref="N458:O458"/>
    <mergeCell ref="B459:C459"/>
    <mergeCell ref="D459:E459"/>
    <mergeCell ref="F459:G459"/>
    <mergeCell ref="H459:I459"/>
    <mergeCell ref="J459:K459"/>
    <mergeCell ref="L459:M459"/>
    <mergeCell ref="N459:O459"/>
    <mergeCell ref="B460:C460"/>
    <mergeCell ref="D460:E460"/>
    <mergeCell ref="F460:G460"/>
    <mergeCell ref="H460:I460"/>
    <mergeCell ref="J460:K460"/>
    <mergeCell ref="L460:M460"/>
    <mergeCell ref="N460:O460"/>
    <mergeCell ref="B461:C461"/>
    <mergeCell ref="D461:E461"/>
    <mergeCell ref="F461:G461"/>
    <mergeCell ref="H461:I461"/>
    <mergeCell ref="J461:K461"/>
    <mergeCell ref="L461:M461"/>
    <mergeCell ref="N461:O461"/>
    <mergeCell ref="B462:C462"/>
    <mergeCell ref="D462:E462"/>
    <mergeCell ref="F462:G462"/>
    <mergeCell ref="H462:I462"/>
    <mergeCell ref="J462:K462"/>
    <mergeCell ref="L462:M462"/>
    <mergeCell ref="N462:O462"/>
    <mergeCell ref="B463:C463"/>
    <mergeCell ref="D463:E463"/>
    <mergeCell ref="F463:G463"/>
    <mergeCell ref="H463:I463"/>
    <mergeCell ref="J463:K463"/>
    <mergeCell ref="L463:M463"/>
    <mergeCell ref="N463:O463"/>
    <mergeCell ref="B464:C464"/>
    <mergeCell ref="D464:E464"/>
    <mergeCell ref="F464:G464"/>
    <mergeCell ref="H464:I464"/>
    <mergeCell ref="J464:K464"/>
    <mergeCell ref="L464:M464"/>
    <mergeCell ref="N464:O464"/>
    <mergeCell ref="B465:C465"/>
    <mergeCell ref="D465:E465"/>
    <mergeCell ref="F465:G465"/>
    <mergeCell ref="H465:I465"/>
    <mergeCell ref="J465:K465"/>
    <mergeCell ref="L465:M465"/>
    <mergeCell ref="N465:O465"/>
    <mergeCell ref="B466:C466"/>
    <mergeCell ref="D466:E466"/>
    <mergeCell ref="F466:G466"/>
    <mergeCell ref="H466:I466"/>
    <mergeCell ref="J466:K466"/>
    <mergeCell ref="L466:M466"/>
    <mergeCell ref="N466:O466"/>
    <mergeCell ref="B467:C467"/>
    <mergeCell ref="D467:E467"/>
    <mergeCell ref="F467:G467"/>
    <mergeCell ref="H467:I467"/>
    <mergeCell ref="J467:K467"/>
    <mergeCell ref="L467:M467"/>
    <mergeCell ref="N467:O467"/>
    <mergeCell ref="B468:C468"/>
    <mergeCell ref="D468:E468"/>
    <mergeCell ref="F468:G468"/>
    <mergeCell ref="H468:I468"/>
    <mergeCell ref="J468:K468"/>
    <mergeCell ref="L468:M468"/>
    <mergeCell ref="N468:O468"/>
    <mergeCell ref="B469:C469"/>
    <mergeCell ref="D469:E469"/>
    <mergeCell ref="F469:G469"/>
    <mergeCell ref="H469:I469"/>
    <mergeCell ref="J469:K469"/>
    <mergeCell ref="L469:M469"/>
    <mergeCell ref="N469:O469"/>
    <mergeCell ref="B470:C470"/>
    <mergeCell ref="D470:E470"/>
    <mergeCell ref="F470:G470"/>
    <mergeCell ref="H470:I470"/>
    <mergeCell ref="J470:K470"/>
    <mergeCell ref="L470:M470"/>
    <mergeCell ref="N470:O470"/>
    <mergeCell ref="B471:C471"/>
    <mergeCell ref="D471:E471"/>
    <mergeCell ref="F471:G471"/>
    <mergeCell ref="H471:I471"/>
    <mergeCell ref="J471:K471"/>
    <mergeCell ref="L471:M471"/>
    <mergeCell ref="N471:O471"/>
    <mergeCell ref="B472:C472"/>
    <mergeCell ref="D472:E472"/>
    <mergeCell ref="F472:G472"/>
    <mergeCell ref="H472:I472"/>
    <mergeCell ref="J472:K472"/>
    <mergeCell ref="L472:M472"/>
    <mergeCell ref="N472:O472"/>
    <mergeCell ref="B473:C473"/>
    <mergeCell ref="D473:E473"/>
    <mergeCell ref="F473:G473"/>
    <mergeCell ref="H473:I473"/>
    <mergeCell ref="J473:K473"/>
    <mergeCell ref="L473:M473"/>
    <mergeCell ref="N473:O473"/>
    <mergeCell ref="B474:C474"/>
    <mergeCell ref="D474:E474"/>
    <mergeCell ref="F474:G474"/>
    <mergeCell ref="H474:I474"/>
    <mergeCell ref="J474:K474"/>
    <mergeCell ref="L474:M474"/>
    <mergeCell ref="N474:O474"/>
    <mergeCell ref="B475:C475"/>
    <mergeCell ref="D475:E475"/>
    <mergeCell ref="F475:G475"/>
    <mergeCell ref="H475:I475"/>
    <mergeCell ref="J475:K475"/>
    <mergeCell ref="L475:M475"/>
    <mergeCell ref="N475:O475"/>
    <mergeCell ref="B476:C476"/>
    <mergeCell ref="D476:E476"/>
    <mergeCell ref="F476:G476"/>
    <mergeCell ref="H476:I476"/>
    <mergeCell ref="J476:K476"/>
    <mergeCell ref="L476:M476"/>
    <mergeCell ref="N476:O476"/>
    <mergeCell ref="B477:C477"/>
    <mergeCell ref="D477:E477"/>
    <mergeCell ref="F477:G477"/>
    <mergeCell ref="H477:I477"/>
    <mergeCell ref="J477:K477"/>
    <mergeCell ref="L477:M477"/>
    <mergeCell ref="N477:O477"/>
    <mergeCell ref="B478:C478"/>
    <mergeCell ref="D478:E478"/>
    <mergeCell ref="F478:G478"/>
    <mergeCell ref="H478:I478"/>
    <mergeCell ref="J478:K478"/>
    <mergeCell ref="L478:M478"/>
    <mergeCell ref="N478:O478"/>
    <mergeCell ref="B479:C479"/>
    <mergeCell ref="D479:E479"/>
    <mergeCell ref="F479:G479"/>
    <mergeCell ref="H479:I479"/>
    <mergeCell ref="J479:K479"/>
    <mergeCell ref="L479:M479"/>
    <mergeCell ref="N479:O479"/>
    <mergeCell ref="B480:C480"/>
    <mergeCell ref="D480:E480"/>
    <mergeCell ref="F480:G480"/>
    <mergeCell ref="H480:I480"/>
    <mergeCell ref="J480:K480"/>
    <mergeCell ref="L480:M480"/>
    <mergeCell ref="N480:O480"/>
    <mergeCell ref="B481:C481"/>
    <mergeCell ref="D481:E481"/>
    <mergeCell ref="F481:G481"/>
    <mergeCell ref="H481:I481"/>
    <mergeCell ref="J481:K481"/>
    <mergeCell ref="L481:M481"/>
    <mergeCell ref="N481:O481"/>
    <mergeCell ref="B482:C482"/>
    <mergeCell ref="D482:E482"/>
    <mergeCell ref="F482:G482"/>
    <mergeCell ref="H482:I482"/>
    <mergeCell ref="J482:K482"/>
    <mergeCell ref="L482:M482"/>
    <mergeCell ref="N482:O482"/>
    <mergeCell ref="B483:C483"/>
    <mergeCell ref="D483:E483"/>
    <mergeCell ref="F483:G483"/>
    <mergeCell ref="H483:I483"/>
    <mergeCell ref="J483:K483"/>
    <mergeCell ref="L483:M483"/>
    <mergeCell ref="N483:O483"/>
    <mergeCell ref="B484:C484"/>
    <mergeCell ref="D484:E484"/>
    <mergeCell ref="F484:G484"/>
    <mergeCell ref="H484:I484"/>
    <mergeCell ref="J484:K484"/>
    <mergeCell ref="L484:M484"/>
    <mergeCell ref="N484:O484"/>
    <mergeCell ref="B485:C485"/>
    <mergeCell ref="D485:E485"/>
    <mergeCell ref="F485:G485"/>
    <mergeCell ref="H485:I485"/>
    <mergeCell ref="J485:K485"/>
    <mergeCell ref="L485:M485"/>
    <mergeCell ref="N485:O485"/>
    <mergeCell ref="B486:C486"/>
    <mergeCell ref="D486:E486"/>
    <mergeCell ref="F486:G486"/>
    <mergeCell ref="H486:I486"/>
    <mergeCell ref="J486:K486"/>
    <mergeCell ref="L486:M486"/>
    <mergeCell ref="N486:O486"/>
    <mergeCell ref="B487:C487"/>
    <mergeCell ref="D487:E487"/>
    <mergeCell ref="F487:G487"/>
    <mergeCell ref="H487:I487"/>
    <mergeCell ref="J487:K487"/>
    <mergeCell ref="L487:M487"/>
    <mergeCell ref="N487:O487"/>
    <mergeCell ref="B488:C488"/>
    <mergeCell ref="D488:E488"/>
    <mergeCell ref="F488:G488"/>
    <mergeCell ref="H488:I488"/>
    <mergeCell ref="J488:K488"/>
    <mergeCell ref="L488:M488"/>
    <mergeCell ref="N488:O488"/>
    <mergeCell ref="B489:C489"/>
    <mergeCell ref="D489:E489"/>
    <mergeCell ref="F489:G489"/>
    <mergeCell ref="H489:I489"/>
    <mergeCell ref="J489:K489"/>
    <mergeCell ref="L489:M489"/>
    <mergeCell ref="N489:O489"/>
    <mergeCell ref="B490:C490"/>
    <mergeCell ref="D490:E490"/>
    <mergeCell ref="F490:G490"/>
    <mergeCell ref="H490:I490"/>
    <mergeCell ref="J490:K490"/>
    <mergeCell ref="L490:M490"/>
    <mergeCell ref="N490:O490"/>
    <mergeCell ref="B491:C491"/>
    <mergeCell ref="D491:E491"/>
    <mergeCell ref="F491:G491"/>
    <mergeCell ref="H491:I491"/>
    <mergeCell ref="J491:K491"/>
    <mergeCell ref="L491:M491"/>
    <mergeCell ref="N491:O491"/>
    <mergeCell ref="B492:C492"/>
    <mergeCell ref="D492:E492"/>
    <mergeCell ref="F492:G492"/>
    <mergeCell ref="H492:I492"/>
    <mergeCell ref="J492:K492"/>
    <mergeCell ref="L492:M492"/>
    <mergeCell ref="N492:O492"/>
    <mergeCell ref="B493:C493"/>
    <mergeCell ref="D493:E493"/>
    <mergeCell ref="F493:G493"/>
    <mergeCell ref="H493:I493"/>
    <mergeCell ref="J493:K493"/>
    <mergeCell ref="L493:M493"/>
    <mergeCell ref="N493:O493"/>
    <mergeCell ref="B494:C494"/>
    <mergeCell ref="D494:E494"/>
    <mergeCell ref="F494:G494"/>
    <mergeCell ref="H494:I494"/>
    <mergeCell ref="J494:K494"/>
    <mergeCell ref="L494:M494"/>
    <mergeCell ref="N494:O494"/>
    <mergeCell ref="B495:C495"/>
    <mergeCell ref="D495:E495"/>
    <mergeCell ref="F495:G495"/>
    <mergeCell ref="H495:I495"/>
    <mergeCell ref="J495:K495"/>
    <mergeCell ref="L495:M495"/>
    <mergeCell ref="N495:O495"/>
    <mergeCell ref="B496:C496"/>
    <mergeCell ref="D496:E496"/>
    <mergeCell ref="F496:G496"/>
    <mergeCell ref="H496:I496"/>
    <mergeCell ref="J496:K496"/>
    <mergeCell ref="L496:M496"/>
    <mergeCell ref="N496:O496"/>
    <mergeCell ref="B497:C497"/>
    <mergeCell ref="D497:E497"/>
    <mergeCell ref="F497:G497"/>
    <mergeCell ref="H497:I497"/>
    <mergeCell ref="J497:K497"/>
    <mergeCell ref="L497:M497"/>
    <mergeCell ref="N497:O497"/>
    <mergeCell ref="B498:C498"/>
    <mergeCell ref="D498:E498"/>
    <mergeCell ref="F498:G498"/>
    <mergeCell ref="H498:I498"/>
    <mergeCell ref="J498:K498"/>
    <mergeCell ref="L498:M498"/>
    <mergeCell ref="N498:O498"/>
    <mergeCell ref="B499:C499"/>
    <mergeCell ref="D499:E499"/>
    <mergeCell ref="F499:G499"/>
    <mergeCell ref="H499:I499"/>
    <mergeCell ref="J499:K499"/>
    <mergeCell ref="L499:M499"/>
    <mergeCell ref="N499:O499"/>
    <mergeCell ref="B500:C500"/>
    <mergeCell ref="D500:E500"/>
    <mergeCell ref="F500:G500"/>
    <mergeCell ref="H500:I500"/>
    <mergeCell ref="J500:K500"/>
    <mergeCell ref="L500:M500"/>
    <mergeCell ref="N500:O500"/>
    <mergeCell ref="B501:C501"/>
    <mergeCell ref="D501:E501"/>
    <mergeCell ref="F501:G501"/>
    <mergeCell ref="H501:I501"/>
    <mergeCell ref="J501:K501"/>
    <mergeCell ref="L501:M501"/>
    <mergeCell ref="N501:O501"/>
    <mergeCell ref="B502:C502"/>
    <mergeCell ref="D502:E502"/>
    <mergeCell ref="F502:G502"/>
    <mergeCell ref="H502:I502"/>
    <mergeCell ref="J502:K502"/>
    <mergeCell ref="L502:M502"/>
    <mergeCell ref="N502:O502"/>
    <mergeCell ref="B503:C503"/>
    <mergeCell ref="D503:E503"/>
    <mergeCell ref="F503:G503"/>
    <mergeCell ref="H503:I503"/>
    <mergeCell ref="J503:K503"/>
    <mergeCell ref="L503:M503"/>
    <mergeCell ref="N503:O503"/>
    <mergeCell ref="B504:C504"/>
    <mergeCell ref="D504:E504"/>
    <mergeCell ref="F504:G504"/>
    <mergeCell ref="H504:I504"/>
    <mergeCell ref="J504:K504"/>
    <mergeCell ref="L504:M504"/>
    <mergeCell ref="N504:O504"/>
    <mergeCell ref="B505:C505"/>
    <mergeCell ref="D505:E505"/>
    <mergeCell ref="F505:G505"/>
    <mergeCell ref="H505:I505"/>
    <mergeCell ref="J505:K505"/>
    <mergeCell ref="L505:M505"/>
    <mergeCell ref="N505:O505"/>
    <mergeCell ref="B506:C506"/>
    <mergeCell ref="D506:E506"/>
    <mergeCell ref="F506:G506"/>
    <mergeCell ref="H506:I506"/>
    <mergeCell ref="J506:K506"/>
    <mergeCell ref="L506:M506"/>
    <mergeCell ref="N506:O506"/>
    <mergeCell ref="B507:C507"/>
    <mergeCell ref="D507:E507"/>
    <mergeCell ref="F507:G507"/>
    <mergeCell ref="H507:I507"/>
    <mergeCell ref="J507:K507"/>
    <mergeCell ref="L507:M507"/>
    <mergeCell ref="N507:O507"/>
    <mergeCell ref="B508:C508"/>
    <mergeCell ref="D508:E508"/>
    <mergeCell ref="F508:G508"/>
    <mergeCell ref="H508:I508"/>
    <mergeCell ref="J508:K508"/>
    <mergeCell ref="L508:M508"/>
    <mergeCell ref="N508:O508"/>
    <mergeCell ref="B509:C509"/>
    <mergeCell ref="D509:E509"/>
    <mergeCell ref="F509:G509"/>
    <mergeCell ref="H509:I509"/>
    <mergeCell ref="J509:K509"/>
    <mergeCell ref="L509:M509"/>
    <mergeCell ref="N509:O509"/>
    <mergeCell ref="B510:C510"/>
    <mergeCell ref="D510:E510"/>
    <mergeCell ref="F510:G510"/>
    <mergeCell ref="H510:I510"/>
    <mergeCell ref="J510:K510"/>
    <mergeCell ref="L510:M510"/>
    <mergeCell ref="N510:O510"/>
    <mergeCell ref="B511:C511"/>
    <mergeCell ref="D511:E511"/>
    <mergeCell ref="F511:G511"/>
    <mergeCell ref="H511:I511"/>
    <mergeCell ref="J511:K511"/>
    <mergeCell ref="L511:M511"/>
    <mergeCell ref="N511:O511"/>
    <mergeCell ref="B512:C512"/>
    <mergeCell ref="D512:E512"/>
    <mergeCell ref="F512:G512"/>
    <mergeCell ref="H512:I512"/>
    <mergeCell ref="J512:K512"/>
    <mergeCell ref="L512:M512"/>
    <mergeCell ref="N512:O512"/>
    <mergeCell ref="B513:C513"/>
    <mergeCell ref="D513:E513"/>
    <mergeCell ref="F513:G513"/>
    <mergeCell ref="H513:I513"/>
    <mergeCell ref="J513:K513"/>
    <mergeCell ref="L513:M513"/>
    <mergeCell ref="N513:O513"/>
    <mergeCell ref="B514:C514"/>
    <mergeCell ref="D514:E514"/>
    <mergeCell ref="F514:G514"/>
    <mergeCell ref="H514:I514"/>
    <mergeCell ref="J514:K514"/>
    <mergeCell ref="L514:M514"/>
    <mergeCell ref="N514:O514"/>
    <mergeCell ref="B515:C515"/>
    <mergeCell ref="D515:E515"/>
    <mergeCell ref="F515:G515"/>
    <mergeCell ref="H515:I515"/>
    <mergeCell ref="J515:K515"/>
    <mergeCell ref="L515:M515"/>
    <mergeCell ref="N515:O515"/>
    <mergeCell ref="B516:C516"/>
    <mergeCell ref="D516:E516"/>
    <mergeCell ref="F516:G516"/>
    <mergeCell ref="H516:I516"/>
    <mergeCell ref="J516:K516"/>
    <mergeCell ref="L516:M516"/>
    <mergeCell ref="N516:O516"/>
    <mergeCell ref="B517:C517"/>
    <mergeCell ref="D517:E517"/>
    <mergeCell ref="F517:G517"/>
    <mergeCell ref="H517:I517"/>
    <mergeCell ref="J517:K517"/>
    <mergeCell ref="L517:M517"/>
    <mergeCell ref="N517:O517"/>
    <mergeCell ref="B518:C518"/>
    <mergeCell ref="D518:E518"/>
    <mergeCell ref="F518:G518"/>
    <mergeCell ref="H518:I518"/>
    <mergeCell ref="J518:K518"/>
    <mergeCell ref="L518:M518"/>
    <mergeCell ref="N518:O518"/>
    <mergeCell ref="B519:C519"/>
    <mergeCell ref="D519:E519"/>
    <mergeCell ref="F519:G519"/>
    <mergeCell ref="H519:I519"/>
    <mergeCell ref="J519:K519"/>
    <mergeCell ref="L519:M519"/>
    <mergeCell ref="N519:O519"/>
    <mergeCell ref="B520:C520"/>
    <mergeCell ref="D520:E520"/>
    <mergeCell ref="F520:G520"/>
    <mergeCell ref="H520:I520"/>
    <mergeCell ref="J520:K520"/>
    <mergeCell ref="L520:M520"/>
    <mergeCell ref="N520:O520"/>
    <mergeCell ref="B521:C521"/>
    <mergeCell ref="D521:E521"/>
    <mergeCell ref="F521:G521"/>
    <mergeCell ref="H521:I521"/>
    <mergeCell ref="J521:K521"/>
    <mergeCell ref="L521:M521"/>
    <mergeCell ref="N521:O521"/>
    <mergeCell ref="B522:C522"/>
    <mergeCell ref="D522:E522"/>
    <mergeCell ref="F522:G522"/>
    <mergeCell ref="H522:I522"/>
    <mergeCell ref="J522:K522"/>
    <mergeCell ref="L522:M522"/>
    <mergeCell ref="N522:O522"/>
    <mergeCell ref="B523:C523"/>
    <mergeCell ref="D523:E523"/>
    <mergeCell ref="F523:G523"/>
    <mergeCell ref="H523:I523"/>
    <mergeCell ref="J523:K523"/>
    <mergeCell ref="L523:M523"/>
    <mergeCell ref="N523:O523"/>
    <mergeCell ref="B524:C524"/>
    <mergeCell ref="D524:E524"/>
    <mergeCell ref="F524:G524"/>
    <mergeCell ref="H524:I524"/>
    <mergeCell ref="J524:K524"/>
    <mergeCell ref="L524:M524"/>
    <mergeCell ref="N524:O524"/>
    <mergeCell ref="B525:C525"/>
    <mergeCell ref="D525:E525"/>
    <mergeCell ref="F525:G525"/>
    <mergeCell ref="H525:I525"/>
    <mergeCell ref="J525:K525"/>
    <mergeCell ref="L525:M525"/>
    <mergeCell ref="N525:O525"/>
    <mergeCell ref="B526:C526"/>
    <mergeCell ref="D526:E526"/>
    <mergeCell ref="F526:G526"/>
    <mergeCell ref="H526:I526"/>
    <mergeCell ref="J526:K526"/>
    <mergeCell ref="L526:M526"/>
    <mergeCell ref="N526:O526"/>
    <mergeCell ref="B527:C527"/>
    <mergeCell ref="D527:E527"/>
    <mergeCell ref="F527:G527"/>
    <mergeCell ref="H527:I527"/>
    <mergeCell ref="J527:K527"/>
    <mergeCell ref="L527:M527"/>
    <mergeCell ref="N527:O527"/>
    <mergeCell ref="B528:C528"/>
    <mergeCell ref="D528:E528"/>
    <mergeCell ref="F528:G528"/>
    <mergeCell ref="H528:I528"/>
    <mergeCell ref="J528:K528"/>
    <mergeCell ref="L528:M528"/>
    <mergeCell ref="N528:O528"/>
    <mergeCell ref="B529:C529"/>
    <mergeCell ref="D529:E529"/>
    <mergeCell ref="F529:G529"/>
    <mergeCell ref="H529:I529"/>
    <mergeCell ref="J529:K529"/>
    <mergeCell ref="L529:M529"/>
    <mergeCell ref="N529:O529"/>
    <mergeCell ref="B530:C530"/>
    <mergeCell ref="D530:E530"/>
    <mergeCell ref="F530:G530"/>
    <mergeCell ref="H530:I530"/>
    <mergeCell ref="J530:K530"/>
    <mergeCell ref="L530:M530"/>
    <mergeCell ref="N530:O530"/>
    <mergeCell ref="B531:C531"/>
    <mergeCell ref="D531:E531"/>
    <mergeCell ref="F531:G531"/>
    <mergeCell ref="H531:I531"/>
    <mergeCell ref="J531:K531"/>
    <mergeCell ref="L531:M531"/>
    <mergeCell ref="N531:O531"/>
    <mergeCell ref="B532:C532"/>
    <mergeCell ref="D532:E532"/>
    <mergeCell ref="F532:G532"/>
    <mergeCell ref="H532:I532"/>
    <mergeCell ref="J532:K532"/>
    <mergeCell ref="L532:M532"/>
    <mergeCell ref="N532:O532"/>
    <mergeCell ref="B533:C533"/>
    <mergeCell ref="D533:E533"/>
    <mergeCell ref="F533:G533"/>
    <mergeCell ref="H533:I533"/>
    <mergeCell ref="J533:K533"/>
    <mergeCell ref="L533:M533"/>
    <mergeCell ref="N533:O533"/>
    <mergeCell ref="B534:C534"/>
    <mergeCell ref="D534:E534"/>
    <mergeCell ref="F534:G534"/>
    <mergeCell ref="H534:I534"/>
    <mergeCell ref="J534:K534"/>
    <mergeCell ref="L534:M534"/>
    <mergeCell ref="N534:O534"/>
    <mergeCell ref="B535:C535"/>
    <mergeCell ref="D535:E535"/>
    <mergeCell ref="F535:G535"/>
    <mergeCell ref="H535:I535"/>
    <mergeCell ref="J535:K535"/>
    <mergeCell ref="L535:M535"/>
    <mergeCell ref="N535:O535"/>
    <mergeCell ref="B536:C536"/>
    <mergeCell ref="D536:E536"/>
    <mergeCell ref="F536:G536"/>
    <mergeCell ref="H536:I536"/>
    <mergeCell ref="J536:K536"/>
    <mergeCell ref="L536:M536"/>
    <mergeCell ref="N536:O536"/>
    <mergeCell ref="B537:C537"/>
    <mergeCell ref="D537:E537"/>
    <mergeCell ref="F537:G537"/>
    <mergeCell ref="H537:I537"/>
    <mergeCell ref="J537:K537"/>
    <mergeCell ref="L537:M537"/>
    <mergeCell ref="N537:O537"/>
    <mergeCell ref="B538:C538"/>
    <mergeCell ref="D538:E538"/>
    <mergeCell ref="F538:G538"/>
    <mergeCell ref="H538:I538"/>
    <mergeCell ref="J538:K538"/>
    <mergeCell ref="L538:M538"/>
    <mergeCell ref="N538:O538"/>
    <mergeCell ref="B539:C539"/>
    <mergeCell ref="D539:E539"/>
    <mergeCell ref="F539:G539"/>
    <mergeCell ref="H539:I539"/>
    <mergeCell ref="J539:K539"/>
    <mergeCell ref="L539:M539"/>
    <mergeCell ref="N539:O539"/>
    <mergeCell ref="B540:C540"/>
    <mergeCell ref="D540:E540"/>
    <mergeCell ref="F540:G540"/>
    <mergeCell ref="H540:I540"/>
    <mergeCell ref="J540:K540"/>
    <mergeCell ref="L540:M540"/>
    <mergeCell ref="N540:O540"/>
    <mergeCell ref="B541:C541"/>
    <mergeCell ref="D541:E541"/>
    <mergeCell ref="F541:G541"/>
    <mergeCell ref="H541:I541"/>
    <mergeCell ref="J541:K541"/>
    <mergeCell ref="L541:M541"/>
    <mergeCell ref="N541:O541"/>
    <mergeCell ref="B542:C542"/>
    <mergeCell ref="D542:E542"/>
    <mergeCell ref="F542:G542"/>
    <mergeCell ref="H542:I542"/>
    <mergeCell ref="J542:K542"/>
    <mergeCell ref="L542:M542"/>
    <mergeCell ref="N542:O542"/>
    <mergeCell ref="B543:C543"/>
    <mergeCell ref="D543:E543"/>
    <mergeCell ref="F543:G543"/>
    <mergeCell ref="H543:I543"/>
    <mergeCell ref="J543:K543"/>
    <mergeCell ref="L543:M543"/>
    <mergeCell ref="N543:O543"/>
    <mergeCell ref="B544:C544"/>
    <mergeCell ref="D544:E544"/>
    <mergeCell ref="F544:G544"/>
    <mergeCell ref="H544:I544"/>
    <mergeCell ref="J544:K544"/>
    <mergeCell ref="L544:M544"/>
    <mergeCell ref="N544:O544"/>
    <mergeCell ref="B545:C545"/>
    <mergeCell ref="D545:E545"/>
    <mergeCell ref="F545:G545"/>
    <mergeCell ref="H545:I545"/>
    <mergeCell ref="J545:K545"/>
    <mergeCell ref="L545:M545"/>
    <mergeCell ref="N545:O545"/>
    <mergeCell ref="B546:C546"/>
    <mergeCell ref="D546:E546"/>
    <mergeCell ref="F546:G546"/>
    <mergeCell ref="H546:I546"/>
    <mergeCell ref="J546:K546"/>
    <mergeCell ref="L546:M546"/>
    <mergeCell ref="N546:O546"/>
    <mergeCell ref="B547:C547"/>
    <mergeCell ref="D547:E547"/>
    <mergeCell ref="F547:G547"/>
    <mergeCell ref="H547:I547"/>
    <mergeCell ref="J547:K547"/>
    <mergeCell ref="L547:M547"/>
    <mergeCell ref="N547:O547"/>
    <mergeCell ref="B548:C548"/>
    <mergeCell ref="D548:E548"/>
    <mergeCell ref="F548:G548"/>
    <mergeCell ref="H548:I548"/>
    <mergeCell ref="J548:K548"/>
    <mergeCell ref="L548:M548"/>
    <mergeCell ref="N548:O548"/>
    <mergeCell ref="B549:C549"/>
    <mergeCell ref="D549:E549"/>
    <mergeCell ref="F549:G549"/>
    <mergeCell ref="H549:I549"/>
    <mergeCell ref="J549:K549"/>
    <mergeCell ref="L549:M549"/>
    <mergeCell ref="N549:O549"/>
    <mergeCell ref="B550:C550"/>
    <mergeCell ref="D550:E550"/>
    <mergeCell ref="F550:G550"/>
    <mergeCell ref="H550:I550"/>
    <mergeCell ref="J550:K550"/>
    <mergeCell ref="L550:M550"/>
    <mergeCell ref="N550:O550"/>
    <mergeCell ref="B551:C551"/>
    <mergeCell ref="D551:E551"/>
    <mergeCell ref="F551:G551"/>
    <mergeCell ref="H551:I551"/>
    <mergeCell ref="J551:K551"/>
    <mergeCell ref="L551:M551"/>
    <mergeCell ref="N551:O551"/>
    <mergeCell ref="B552:C552"/>
    <mergeCell ref="D552:E552"/>
    <mergeCell ref="F552:G552"/>
    <mergeCell ref="H552:I552"/>
    <mergeCell ref="J552:K552"/>
    <mergeCell ref="L552:M552"/>
    <mergeCell ref="N552:O552"/>
    <mergeCell ref="B553:C553"/>
    <mergeCell ref="D553:E553"/>
    <mergeCell ref="F553:G553"/>
    <mergeCell ref="H553:I553"/>
    <mergeCell ref="J553:K553"/>
    <mergeCell ref="L553:M553"/>
    <mergeCell ref="N553:O553"/>
    <mergeCell ref="B554:C554"/>
    <mergeCell ref="D554:E554"/>
    <mergeCell ref="F554:G554"/>
    <mergeCell ref="H554:I554"/>
    <mergeCell ref="J554:K554"/>
    <mergeCell ref="L554:M554"/>
    <mergeCell ref="N554:O554"/>
    <mergeCell ref="B555:C555"/>
    <mergeCell ref="D555:E555"/>
    <mergeCell ref="F555:G555"/>
    <mergeCell ref="H555:I555"/>
    <mergeCell ref="J555:K555"/>
    <mergeCell ref="L555:M555"/>
    <mergeCell ref="N555:O555"/>
    <mergeCell ref="B556:C556"/>
    <mergeCell ref="D556:E556"/>
    <mergeCell ref="F556:G556"/>
    <mergeCell ref="H556:I556"/>
    <mergeCell ref="J556:K556"/>
    <mergeCell ref="L556:M556"/>
    <mergeCell ref="N556:O556"/>
    <mergeCell ref="B557:C557"/>
    <mergeCell ref="D557:E557"/>
    <mergeCell ref="F557:G557"/>
    <mergeCell ref="H557:I557"/>
    <mergeCell ref="J557:K557"/>
    <mergeCell ref="L557:M557"/>
    <mergeCell ref="N557:O557"/>
    <mergeCell ref="B558:C558"/>
    <mergeCell ref="D558:E558"/>
    <mergeCell ref="F558:G558"/>
    <mergeCell ref="H558:I558"/>
    <mergeCell ref="J558:K558"/>
    <mergeCell ref="L558:M558"/>
    <mergeCell ref="N558:O558"/>
    <mergeCell ref="B559:C559"/>
    <mergeCell ref="D559:E559"/>
    <mergeCell ref="F559:G559"/>
    <mergeCell ref="H559:I559"/>
    <mergeCell ref="J559:K559"/>
    <mergeCell ref="L559:M559"/>
    <mergeCell ref="N559:O559"/>
    <mergeCell ref="B560:C560"/>
    <mergeCell ref="D560:E560"/>
    <mergeCell ref="F560:G560"/>
    <mergeCell ref="H560:I560"/>
    <mergeCell ref="J560:K560"/>
    <mergeCell ref="L560:M560"/>
    <mergeCell ref="N560:O560"/>
    <mergeCell ref="B561:C561"/>
    <mergeCell ref="D561:E561"/>
    <mergeCell ref="F561:G561"/>
    <mergeCell ref="H561:I561"/>
    <mergeCell ref="J561:K561"/>
    <mergeCell ref="L561:M561"/>
    <mergeCell ref="N561:O561"/>
    <mergeCell ref="B562:C562"/>
    <mergeCell ref="D562:E562"/>
    <mergeCell ref="F562:G562"/>
    <mergeCell ref="H562:I562"/>
    <mergeCell ref="J562:K562"/>
    <mergeCell ref="L562:M562"/>
    <mergeCell ref="N562:O562"/>
    <mergeCell ref="B563:C563"/>
    <mergeCell ref="D563:E563"/>
    <mergeCell ref="F563:G563"/>
    <mergeCell ref="H563:I563"/>
    <mergeCell ref="J563:K563"/>
    <mergeCell ref="L563:M563"/>
    <mergeCell ref="N563:O563"/>
    <mergeCell ref="B564:C564"/>
    <mergeCell ref="D564:E564"/>
    <mergeCell ref="F564:G564"/>
    <mergeCell ref="H564:I564"/>
    <mergeCell ref="J564:K564"/>
    <mergeCell ref="L564:M564"/>
    <mergeCell ref="N564:O564"/>
    <mergeCell ref="B565:C565"/>
    <mergeCell ref="D565:E565"/>
    <mergeCell ref="F565:G565"/>
    <mergeCell ref="H565:I565"/>
    <mergeCell ref="J565:K565"/>
    <mergeCell ref="L565:M565"/>
    <mergeCell ref="N565:O565"/>
    <mergeCell ref="B566:C566"/>
    <mergeCell ref="D566:E566"/>
    <mergeCell ref="F566:G566"/>
    <mergeCell ref="H566:I566"/>
    <mergeCell ref="J566:K566"/>
    <mergeCell ref="L566:M566"/>
    <mergeCell ref="N566:O566"/>
    <mergeCell ref="B567:C567"/>
    <mergeCell ref="D567:E567"/>
    <mergeCell ref="F567:G567"/>
    <mergeCell ref="H567:I567"/>
    <mergeCell ref="J567:K567"/>
    <mergeCell ref="L567:M567"/>
    <mergeCell ref="N567:O567"/>
    <mergeCell ref="B568:C568"/>
    <mergeCell ref="D568:E568"/>
    <mergeCell ref="F568:G568"/>
    <mergeCell ref="H568:I568"/>
    <mergeCell ref="J568:K568"/>
    <mergeCell ref="L568:M568"/>
    <mergeCell ref="N568:O568"/>
    <mergeCell ref="B569:C569"/>
    <mergeCell ref="D569:E569"/>
    <mergeCell ref="F569:G569"/>
    <mergeCell ref="H569:I569"/>
    <mergeCell ref="J569:K569"/>
    <mergeCell ref="L569:M569"/>
    <mergeCell ref="N569:O569"/>
    <mergeCell ref="B570:C570"/>
    <mergeCell ref="D570:E570"/>
    <mergeCell ref="F570:G570"/>
    <mergeCell ref="H570:I570"/>
    <mergeCell ref="J570:K570"/>
    <mergeCell ref="L570:M570"/>
    <mergeCell ref="N570:O570"/>
    <mergeCell ref="B571:C571"/>
    <mergeCell ref="D571:E571"/>
    <mergeCell ref="F571:G571"/>
    <mergeCell ref="H571:I571"/>
    <mergeCell ref="J571:K571"/>
    <mergeCell ref="L571:M571"/>
    <mergeCell ref="N571:O571"/>
    <mergeCell ref="B572:C572"/>
    <mergeCell ref="D572:E572"/>
    <mergeCell ref="F572:G572"/>
    <mergeCell ref="H572:I572"/>
    <mergeCell ref="J572:K572"/>
    <mergeCell ref="L572:M572"/>
    <mergeCell ref="N572:O572"/>
    <mergeCell ref="B573:C573"/>
    <mergeCell ref="D573:E573"/>
    <mergeCell ref="F573:G573"/>
    <mergeCell ref="H573:I573"/>
    <mergeCell ref="J573:K573"/>
    <mergeCell ref="L573:M573"/>
    <mergeCell ref="N573:O573"/>
    <mergeCell ref="B574:C574"/>
    <mergeCell ref="D574:E574"/>
    <mergeCell ref="F574:G574"/>
    <mergeCell ref="H574:I574"/>
    <mergeCell ref="J574:K574"/>
    <mergeCell ref="L574:M574"/>
    <mergeCell ref="N574:O574"/>
    <mergeCell ref="B575:C575"/>
    <mergeCell ref="D575:E575"/>
    <mergeCell ref="F575:G575"/>
    <mergeCell ref="H575:I575"/>
    <mergeCell ref="J575:K575"/>
    <mergeCell ref="L575:M575"/>
    <mergeCell ref="N575:O575"/>
    <mergeCell ref="B576:C576"/>
    <mergeCell ref="D576:E576"/>
    <mergeCell ref="F576:G576"/>
    <mergeCell ref="H576:I576"/>
    <mergeCell ref="J576:K576"/>
    <mergeCell ref="L576:M576"/>
    <mergeCell ref="N576:O576"/>
    <mergeCell ref="B577:C577"/>
    <mergeCell ref="D577:E577"/>
    <mergeCell ref="F577:G577"/>
    <mergeCell ref="H577:I577"/>
    <mergeCell ref="J577:K577"/>
    <mergeCell ref="L577:M577"/>
    <mergeCell ref="N577:O577"/>
    <mergeCell ref="B578:C578"/>
    <mergeCell ref="D578:E578"/>
    <mergeCell ref="F578:G578"/>
    <mergeCell ref="H578:I578"/>
    <mergeCell ref="J578:K578"/>
    <mergeCell ref="L578:M578"/>
    <mergeCell ref="N578:O578"/>
    <mergeCell ref="B579:C579"/>
    <mergeCell ref="D579:E579"/>
    <mergeCell ref="F579:G579"/>
    <mergeCell ref="H579:I579"/>
    <mergeCell ref="J579:K579"/>
    <mergeCell ref="L579:M579"/>
    <mergeCell ref="N579:O579"/>
    <mergeCell ref="B580:C580"/>
    <mergeCell ref="D580:E580"/>
    <mergeCell ref="F580:G580"/>
    <mergeCell ref="H580:I580"/>
    <mergeCell ref="J580:K580"/>
    <mergeCell ref="L580:M580"/>
    <mergeCell ref="N580:O580"/>
    <mergeCell ref="B581:C581"/>
    <mergeCell ref="D581:E581"/>
    <mergeCell ref="F581:G581"/>
    <mergeCell ref="H581:I581"/>
    <mergeCell ref="J581:K581"/>
    <mergeCell ref="L581:M581"/>
    <mergeCell ref="N581:O581"/>
    <mergeCell ref="B582:C582"/>
    <mergeCell ref="D582:E582"/>
    <mergeCell ref="F582:G582"/>
    <mergeCell ref="H582:I582"/>
    <mergeCell ref="J582:K582"/>
    <mergeCell ref="L582:M582"/>
    <mergeCell ref="N582:O582"/>
    <mergeCell ref="B583:C583"/>
    <mergeCell ref="D583:E583"/>
    <mergeCell ref="F583:G583"/>
    <mergeCell ref="H583:I583"/>
    <mergeCell ref="J583:K583"/>
    <mergeCell ref="L583:M583"/>
    <mergeCell ref="N583:O583"/>
    <mergeCell ref="B584:C584"/>
    <mergeCell ref="D584:E584"/>
    <mergeCell ref="F584:G584"/>
    <mergeCell ref="H584:I584"/>
    <mergeCell ref="J584:K584"/>
    <mergeCell ref="L584:M584"/>
    <mergeCell ref="N584:O584"/>
    <mergeCell ref="B585:C585"/>
    <mergeCell ref="D585:E585"/>
    <mergeCell ref="F585:G585"/>
    <mergeCell ref="H585:I585"/>
    <mergeCell ref="J585:K585"/>
    <mergeCell ref="L585:M585"/>
    <mergeCell ref="N585:O585"/>
    <mergeCell ref="B586:C586"/>
    <mergeCell ref="D586:E586"/>
    <mergeCell ref="F586:G586"/>
    <mergeCell ref="H586:I586"/>
    <mergeCell ref="J586:K586"/>
    <mergeCell ref="L586:M586"/>
    <mergeCell ref="N586:O586"/>
    <mergeCell ref="B587:C587"/>
    <mergeCell ref="D587:E587"/>
    <mergeCell ref="F587:G587"/>
    <mergeCell ref="H587:I587"/>
    <mergeCell ref="J587:K587"/>
    <mergeCell ref="L587:M587"/>
    <mergeCell ref="N587:O587"/>
    <mergeCell ref="B588:C588"/>
    <mergeCell ref="D588:E588"/>
    <mergeCell ref="F588:G588"/>
    <mergeCell ref="H588:I588"/>
    <mergeCell ref="J588:K588"/>
    <mergeCell ref="L588:M588"/>
    <mergeCell ref="N588:O588"/>
    <mergeCell ref="B589:C589"/>
    <mergeCell ref="D589:E589"/>
    <mergeCell ref="F589:G589"/>
    <mergeCell ref="H589:I589"/>
    <mergeCell ref="J589:K589"/>
    <mergeCell ref="L589:M589"/>
    <mergeCell ref="N589:O589"/>
    <mergeCell ref="B590:C590"/>
    <mergeCell ref="D590:E590"/>
    <mergeCell ref="F590:G590"/>
    <mergeCell ref="H590:I590"/>
    <mergeCell ref="J590:K590"/>
    <mergeCell ref="L590:M590"/>
    <mergeCell ref="N590:O590"/>
    <mergeCell ref="B591:C591"/>
    <mergeCell ref="D591:E591"/>
    <mergeCell ref="F591:G591"/>
    <mergeCell ref="H591:I591"/>
    <mergeCell ref="J591:K591"/>
    <mergeCell ref="L591:M591"/>
    <mergeCell ref="N591:O591"/>
    <mergeCell ref="B592:C592"/>
    <mergeCell ref="D592:E592"/>
    <mergeCell ref="F592:G592"/>
    <mergeCell ref="H592:I592"/>
    <mergeCell ref="J592:K592"/>
    <mergeCell ref="L592:M592"/>
    <mergeCell ref="N592:O592"/>
    <mergeCell ref="B593:C593"/>
    <mergeCell ref="D593:E593"/>
    <mergeCell ref="F593:G593"/>
    <mergeCell ref="H593:I593"/>
    <mergeCell ref="J593:K593"/>
    <mergeCell ref="L593:M593"/>
    <mergeCell ref="N593:O593"/>
    <mergeCell ref="B594:C594"/>
    <mergeCell ref="D594:E594"/>
    <mergeCell ref="F594:G594"/>
    <mergeCell ref="H594:I594"/>
    <mergeCell ref="J594:K594"/>
    <mergeCell ref="L594:M594"/>
    <mergeCell ref="N594:O594"/>
    <mergeCell ref="B595:C595"/>
    <mergeCell ref="D595:E595"/>
    <mergeCell ref="F595:G595"/>
    <mergeCell ref="H595:I595"/>
    <mergeCell ref="J595:K595"/>
    <mergeCell ref="L595:M595"/>
    <mergeCell ref="N595:O595"/>
    <mergeCell ref="B596:C596"/>
    <mergeCell ref="D596:E596"/>
    <mergeCell ref="F596:G596"/>
    <mergeCell ref="H596:I596"/>
    <mergeCell ref="J596:K596"/>
    <mergeCell ref="L596:M596"/>
    <mergeCell ref="N596:O596"/>
    <mergeCell ref="B597:C597"/>
    <mergeCell ref="D597:E597"/>
    <mergeCell ref="F597:G597"/>
    <mergeCell ref="H597:I597"/>
    <mergeCell ref="J597:K597"/>
    <mergeCell ref="L597:M597"/>
    <mergeCell ref="N597:O597"/>
    <mergeCell ref="B598:C598"/>
    <mergeCell ref="D598:E598"/>
    <mergeCell ref="F598:G598"/>
    <mergeCell ref="H598:I598"/>
    <mergeCell ref="J598:K598"/>
    <mergeCell ref="L598:M598"/>
    <mergeCell ref="N598:O598"/>
    <mergeCell ref="B599:C599"/>
    <mergeCell ref="D599:E599"/>
    <mergeCell ref="F599:G599"/>
    <mergeCell ref="H599:I599"/>
    <mergeCell ref="J599:K599"/>
    <mergeCell ref="L599:M599"/>
    <mergeCell ref="N599:O599"/>
    <mergeCell ref="B600:C600"/>
    <mergeCell ref="D600:E600"/>
    <mergeCell ref="F600:G600"/>
    <mergeCell ref="H600:I600"/>
    <mergeCell ref="J600:K600"/>
    <mergeCell ref="L600:M600"/>
    <mergeCell ref="N600:O600"/>
    <mergeCell ref="B601:C601"/>
    <mergeCell ref="D601:E601"/>
    <mergeCell ref="F601:G601"/>
    <mergeCell ref="H601:I601"/>
    <mergeCell ref="J601:K601"/>
    <mergeCell ref="L601:M601"/>
    <mergeCell ref="N601:O601"/>
    <mergeCell ref="B602:C602"/>
    <mergeCell ref="D602:E602"/>
    <mergeCell ref="F602:G602"/>
    <mergeCell ref="H602:I602"/>
    <mergeCell ref="J602:K602"/>
    <mergeCell ref="L602:M602"/>
    <mergeCell ref="N602:O602"/>
    <mergeCell ref="B603:C603"/>
    <mergeCell ref="D603:E603"/>
    <mergeCell ref="F603:G603"/>
    <mergeCell ref="H603:I603"/>
    <mergeCell ref="J603:K603"/>
    <mergeCell ref="L603:M603"/>
    <mergeCell ref="N603:O603"/>
    <mergeCell ref="B604:C604"/>
    <mergeCell ref="D604:E604"/>
    <mergeCell ref="F604:G604"/>
    <mergeCell ref="H604:I604"/>
    <mergeCell ref="J604:K604"/>
    <mergeCell ref="L604:M604"/>
    <mergeCell ref="N604:O604"/>
    <mergeCell ref="B605:C605"/>
    <mergeCell ref="D605:E605"/>
    <mergeCell ref="F605:G605"/>
    <mergeCell ref="H605:I605"/>
    <mergeCell ref="J605:K605"/>
    <mergeCell ref="L605:M605"/>
    <mergeCell ref="N605:O605"/>
    <mergeCell ref="B606:C606"/>
    <mergeCell ref="D606:E606"/>
    <mergeCell ref="F606:G606"/>
    <mergeCell ref="H606:I606"/>
    <mergeCell ref="J606:K606"/>
    <mergeCell ref="L606:M606"/>
    <mergeCell ref="N606:O606"/>
    <mergeCell ref="B607:C607"/>
    <mergeCell ref="D607:E607"/>
    <mergeCell ref="F607:G607"/>
    <mergeCell ref="H607:I607"/>
    <mergeCell ref="J607:K607"/>
    <mergeCell ref="L607:M607"/>
    <mergeCell ref="N607:O607"/>
    <mergeCell ref="B608:C608"/>
    <mergeCell ref="D608:E608"/>
    <mergeCell ref="F608:G608"/>
    <mergeCell ref="H608:I608"/>
    <mergeCell ref="J608:K608"/>
    <mergeCell ref="L608:M608"/>
    <mergeCell ref="N608:O608"/>
    <mergeCell ref="B609:C609"/>
    <mergeCell ref="D609:E609"/>
    <mergeCell ref="F609:G609"/>
    <mergeCell ref="H609:I609"/>
    <mergeCell ref="J609:K609"/>
    <mergeCell ref="L609:M609"/>
    <mergeCell ref="N609:O609"/>
    <mergeCell ref="B610:C610"/>
    <mergeCell ref="D610:E610"/>
    <mergeCell ref="F610:G610"/>
    <mergeCell ref="H610:I610"/>
    <mergeCell ref="J610:K610"/>
    <mergeCell ref="L610:M610"/>
    <mergeCell ref="N610:O610"/>
    <mergeCell ref="B611:C611"/>
    <mergeCell ref="D611:E611"/>
    <mergeCell ref="F611:G611"/>
    <mergeCell ref="H611:I611"/>
    <mergeCell ref="J611:K611"/>
    <mergeCell ref="L611:M611"/>
    <mergeCell ref="N611:O611"/>
    <mergeCell ref="B612:C612"/>
    <mergeCell ref="D612:E612"/>
    <mergeCell ref="F612:G612"/>
    <mergeCell ref="H612:I612"/>
    <mergeCell ref="J612:K612"/>
    <mergeCell ref="L612:M612"/>
    <mergeCell ref="N612:O612"/>
    <mergeCell ref="B613:C613"/>
    <mergeCell ref="D613:E613"/>
    <mergeCell ref="F613:G613"/>
    <mergeCell ref="H613:I613"/>
    <mergeCell ref="J613:K613"/>
    <mergeCell ref="L613:M613"/>
    <mergeCell ref="N613:O613"/>
    <mergeCell ref="B614:C614"/>
    <mergeCell ref="D614:E614"/>
    <mergeCell ref="F614:G614"/>
    <mergeCell ref="H614:I614"/>
    <mergeCell ref="J614:K614"/>
    <mergeCell ref="L614:M614"/>
    <mergeCell ref="N614:O614"/>
    <mergeCell ref="B615:C615"/>
    <mergeCell ref="D615:E615"/>
    <mergeCell ref="F615:G615"/>
    <mergeCell ref="H615:I615"/>
    <mergeCell ref="J615:K615"/>
    <mergeCell ref="L615:M615"/>
    <mergeCell ref="N615:O615"/>
    <mergeCell ref="B616:C616"/>
    <mergeCell ref="D616:E616"/>
    <mergeCell ref="F616:G616"/>
    <mergeCell ref="H616:I616"/>
    <mergeCell ref="J616:K616"/>
    <mergeCell ref="L616:M616"/>
    <mergeCell ref="N616:O616"/>
    <mergeCell ref="B617:C617"/>
    <mergeCell ref="D617:E617"/>
    <mergeCell ref="F617:G617"/>
    <mergeCell ref="H617:I617"/>
    <mergeCell ref="J617:K617"/>
    <mergeCell ref="L617:M617"/>
    <mergeCell ref="N617:O617"/>
    <mergeCell ref="B618:C618"/>
    <mergeCell ref="D618:E618"/>
    <mergeCell ref="F618:G618"/>
    <mergeCell ref="H618:I618"/>
    <mergeCell ref="J618:K618"/>
    <mergeCell ref="L618:M618"/>
    <mergeCell ref="N618:O618"/>
    <mergeCell ref="B619:C619"/>
    <mergeCell ref="D619:E619"/>
    <mergeCell ref="F619:G619"/>
    <mergeCell ref="H619:I619"/>
    <mergeCell ref="J619:K619"/>
    <mergeCell ref="L619:M619"/>
    <mergeCell ref="N619:O619"/>
    <mergeCell ref="B620:C620"/>
    <mergeCell ref="D620:E620"/>
    <mergeCell ref="F620:G620"/>
    <mergeCell ref="H620:I620"/>
    <mergeCell ref="J620:K620"/>
    <mergeCell ref="L620:M620"/>
    <mergeCell ref="N620:O620"/>
    <mergeCell ref="B621:C621"/>
    <mergeCell ref="D621:E621"/>
    <mergeCell ref="F621:G621"/>
    <mergeCell ref="H621:I621"/>
    <mergeCell ref="J621:K621"/>
    <mergeCell ref="L621:M621"/>
    <mergeCell ref="N621:O621"/>
    <mergeCell ref="B622:C622"/>
    <mergeCell ref="D622:E622"/>
    <mergeCell ref="F622:G622"/>
    <mergeCell ref="H622:I622"/>
    <mergeCell ref="J622:K622"/>
    <mergeCell ref="L622:M622"/>
    <mergeCell ref="N622:O622"/>
    <mergeCell ref="B623:C623"/>
    <mergeCell ref="D623:E623"/>
    <mergeCell ref="F623:G623"/>
    <mergeCell ref="H623:I623"/>
    <mergeCell ref="J623:K623"/>
    <mergeCell ref="L623:M623"/>
    <mergeCell ref="N623:O623"/>
    <mergeCell ref="B624:C624"/>
    <mergeCell ref="D624:E624"/>
    <mergeCell ref="F624:G624"/>
    <mergeCell ref="H624:I624"/>
    <mergeCell ref="J624:K624"/>
    <mergeCell ref="L624:M624"/>
    <mergeCell ref="N624:O624"/>
    <mergeCell ref="B625:C625"/>
    <mergeCell ref="D625:E625"/>
    <mergeCell ref="F625:G625"/>
    <mergeCell ref="H625:I625"/>
    <mergeCell ref="J625:K625"/>
    <mergeCell ref="L625:M625"/>
    <mergeCell ref="N625:O625"/>
    <mergeCell ref="B626:C626"/>
    <mergeCell ref="D626:E626"/>
    <mergeCell ref="F626:G626"/>
    <mergeCell ref="H626:I626"/>
    <mergeCell ref="J626:K626"/>
    <mergeCell ref="L626:M626"/>
    <mergeCell ref="N626:O626"/>
    <mergeCell ref="B627:C627"/>
    <mergeCell ref="D627:E627"/>
    <mergeCell ref="F627:G627"/>
    <mergeCell ref="H627:I627"/>
    <mergeCell ref="J627:K627"/>
    <mergeCell ref="L627:M627"/>
    <mergeCell ref="N627:O627"/>
    <mergeCell ref="B628:C628"/>
    <mergeCell ref="D628:E628"/>
    <mergeCell ref="F628:G628"/>
    <mergeCell ref="H628:I628"/>
    <mergeCell ref="J628:K628"/>
    <mergeCell ref="L628:M628"/>
    <mergeCell ref="N628:O628"/>
    <mergeCell ref="B629:C629"/>
    <mergeCell ref="D629:E629"/>
    <mergeCell ref="F629:G629"/>
    <mergeCell ref="H629:I629"/>
    <mergeCell ref="J629:K629"/>
    <mergeCell ref="L629:M629"/>
    <mergeCell ref="N629:O629"/>
    <mergeCell ref="B630:C630"/>
    <mergeCell ref="D630:E630"/>
    <mergeCell ref="F630:G630"/>
    <mergeCell ref="H630:I630"/>
    <mergeCell ref="J630:K630"/>
    <mergeCell ref="L630:M630"/>
    <mergeCell ref="N630:O630"/>
    <mergeCell ref="B631:C631"/>
    <mergeCell ref="D631:E631"/>
    <mergeCell ref="F631:G631"/>
    <mergeCell ref="H631:I631"/>
    <mergeCell ref="J631:K631"/>
    <mergeCell ref="L631:M631"/>
    <mergeCell ref="N631:O631"/>
    <mergeCell ref="B632:C632"/>
    <mergeCell ref="D632:E632"/>
    <mergeCell ref="F632:G632"/>
    <mergeCell ref="H632:I632"/>
    <mergeCell ref="J632:K632"/>
    <mergeCell ref="L632:M632"/>
    <mergeCell ref="N632:O632"/>
    <mergeCell ref="B633:C633"/>
    <mergeCell ref="D633:E633"/>
    <mergeCell ref="F633:G633"/>
    <mergeCell ref="H633:I633"/>
    <mergeCell ref="J633:K633"/>
    <mergeCell ref="L633:M633"/>
    <mergeCell ref="N633:O633"/>
    <mergeCell ref="B634:C634"/>
    <mergeCell ref="D634:E634"/>
    <mergeCell ref="F634:G634"/>
    <mergeCell ref="H634:I634"/>
    <mergeCell ref="J634:K634"/>
    <mergeCell ref="L634:M634"/>
    <mergeCell ref="N634:O634"/>
    <mergeCell ref="B635:C635"/>
    <mergeCell ref="D635:E635"/>
    <mergeCell ref="F635:G635"/>
    <mergeCell ref="H635:I635"/>
    <mergeCell ref="J635:K635"/>
    <mergeCell ref="L635:M635"/>
    <mergeCell ref="N635:O635"/>
    <mergeCell ref="B636:C636"/>
    <mergeCell ref="D636:E636"/>
    <mergeCell ref="F636:G636"/>
    <mergeCell ref="H636:I636"/>
    <mergeCell ref="J636:K636"/>
    <mergeCell ref="L636:M636"/>
    <mergeCell ref="N636:O636"/>
    <mergeCell ref="B637:C637"/>
    <mergeCell ref="D637:E637"/>
    <mergeCell ref="F637:G637"/>
    <mergeCell ref="H637:I637"/>
    <mergeCell ref="J637:K637"/>
    <mergeCell ref="L637:M637"/>
    <mergeCell ref="N637:O637"/>
    <mergeCell ref="B638:C638"/>
    <mergeCell ref="D638:E638"/>
    <mergeCell ref="F638:G638"/>
    <mergeCell ref="H638:I638"/>
    <mergeCell ref="J638:K638"/>
    <mergeCell ref="L638:M638"/>
    <mergeCell ref="N638:O638"/>
    <mergeCell ref="B639:C639"/>
    <mergeCell ref="D639:E639"/>
    <mergeCell ref="F639:G639"/>
    <mergeCell ref="H639:I639"/>
    <mergeCell ref="J639:K639"/>
    <mergeCell ref="L639:M639"/>
    <mergeCell ref="N639:O639"/>
    <mergeCell ref="B640:C640"/>
    <mergeCell ref="D640:E640"/>
    <mergeCell ref="F640:G640"/>
    <mergeCell ref="H640:I640"/>
    <mergeCell ref="J640:K640"/>
    <mergeCell ref="L640:M640"/>
    <mergeCell ref="N640:O640"/>
    <mergeCell ref="B641:C641"/>
    <mergeCell ref="D641:E641"/>
    <mergeCell ref="F641:G641"/>
    <mergeCell ref="H641:I641"/>
    <mergeCell ref="J641:K641"/>
    <mergeCell ref="L641:M641"/>
    <mergeCell ref="N641:O641"/>
    <mergeCell ref="B642:C642"/>
    <mergeCell ref="D642:E642"/>
    <mergeCell ref="F642:G642"/>
    <mergeCell ref="H642:I642"/>
    <mergeCell ref="J642:K642"/>
    <mergeCell ref="L642:M642"/>
    <mergeCell ref="N642:O642"/>
    <mergeCell ref="B643:C643"/>
    <mergeCell ref="D643:E643"/>
    <mergeCell ref="F643:G643"/>
    <mergeCell ref="H643:I643"/>
    <mergeCell ref="J643:K643"/>
    <mergeCell ref="L643:M643"/>
    <mergeCell ref="N643:O643"/>
    <mergeCell ref="B644:C644"/>
    <mergeCell ref="D644:E644"/>
    <mergeCell ref="F644:G644"/>
    <mergeCell ref="H644:I644"/>
    <mergeCell ref="J644:K644"/>
    <mergeCell ref="L644:M644"/>
    <mergeCell ref="N644:O644"/>
    <mergeCell ref="B645:C645"/>
    <mergeCell ref="D645:E645"/>
    <mergeCell ref="F645:G645"/>
    <mergeCell ref="H645:I645"/>
    <mergeCell ref="J645:K645"/>
    <mergeCell ref="L645:M645"/>
    <mergeCell ref="N645:O645"/>
    <mergeCell ref="B646:C646"/>
    <mergeCell ref="D646:E646"/>
    <mergeCell ref="F646:G646"/>
    <mergeCell ref="H646:I646"/>
    <mergeCell ref="J646:K646"/>
    <mergeCell ref="L646:M646"/>
    <mergeCell ref="N646:O646"/>
    <mergeCell ref="B647:C647"/>
    <mergeCell ref="D647:E647"/>
    <mergeCell ref="F647:G647"/>
    <mergeCell ref="H647:I647"/>
    <mergeCell ref="J647:K647"/>
    <mergeCell ref="L647:M647"/>
    <mergeCell ref="N647:O647"/>
    <mergeCell ref="B648:C648"/>
    <mergeCell ref="D648:E648"/>
    <mergeCell ref="F648:G648"/>
    <mergeCell ref="H648:I648"/>
    <mergeCell ref="J648:K648"/>
    <mergeCell ref="L648:M648"/>
    <mergeCell ref="N648:O648"/>
    <mergeCell ref="B649:C649"/>
    <mergeCell ref="D649:E649"/>
    <mergeCell ref="F649:G649"/>
    <mergeCell ref="H649:I649"/>
    <mergeCell ref="J649:K649"/>
    <mergeCell ref="L649:M649"/>
    <mergeCell ref="N649:O649"/>
    <mergeCell ref="B650:C650"/>
    <mergeCell ref="D650:E650"/>
    <mergeCell ref="F650:G650"/>
    <mergeCell ref="H650:I650"/>
    <mergeCell ref="J650:K650"/>
    <mergeCell ref="L650:M650"/>
    <mergeCell ref="N650:O650"/>
    <mergeCell ref="B651:C651"/>
    <mergeCell ref="D651:E651"/>
    <mergeCell ref="F651:G651"/>
    <mergeCell ref="H651:I651"/>
    <mergeCell ref="J651:K651"/>
    <mergeCell ref="L651:M651"/>
    <mergeCell ref="N651:O651"/>
    <mergeCell ref="B652:C652"/>
    <mergeCell ref="D652:E652"/>
    <mergeCell ref="F652:G652"/>
    <mergeCell ref="H652:I652"/>
    <mergeCell ref="J652:K652"/>
    <mergeCell ref="L652:M652"/>
    <mergeCell ref="N652:O652"/>
    <mergeCell ref="B653:C653"/>
    <mergeCell ref="D653:E653"/>
    <mergeCell ref="F653:G653"/>
    <mergeCell ref="H653:I653"/>
    <mergeCell ref="J653:K653"/>
    <mergeCell ref="L653:M653"/>
    <mergeCell ref="N653:O653"/>
    <mergeCell ref="B654:C654"/>
    <mergeCell ref="D654:E654"/>
    <mergeCell ref="F654:G654"/>
    <mergeCell ref="H654:I654"/>
    <mergeCell ref="J654:K654"/>
    <mergeCell ref="L654:M654"/>
    <mergeCell ref="N654:O654"/>
    <mergeCell ref="B655:C655"/>
    <mergeCell ref="D655:E655"/>
    <mergeCell ref="F655:G655"/>
    <mergeCell ref="H655:I655"/>
    <mergeCell ref="J655:K655"/>
    <mergeCell ref="L655:M655"/>
    <mergeCell ref="N655:O655"/>
    <mergeCell ref="B656:C656"/>
    <mergeCell ref="D656:E656"/>
    <mergeCell ref="F656:G656"/>
    <mergeCell ref="H656:I656"/>
    <mergeCell ref="J656:K656"/>
    <mergeCell ref="L656:M656"/>
    <mergeCell ref="N656:O656"/>
    <mergeCell ref="B657:C657"/>
    <mergeCell ref="D657:E657"/>
    <mergeCell ref="F657:G657"/>
    <mergeCell ref="H657:I657"/>
    <mergeCell ref="J657:K657"/>
    <mergeCell ref="L657:M657"/>
    <mergeCell ref="N657:O657"/>
    <mergeCell ref="B658:C658"/>
    <mergeCell ref="D658:E658"/>
    <mergeCell ref="F658:G658"/>
    <mergeCell ref="H658:I658"/>
    <mergeCell ref="J658:K658"/>
    <mergeCell ref="L658:M658"/>
    <mergeCell ref="N658:O658"/>
    <mergeCell ref="B659:C659"/>
    <mergeCell ref="D659:E659"/>
    <mergeCell ref="F659:G659"/>
    <mergeCell ref="H659:I659"/>
    <mergeCell ref="J659:K659"/>
    <mergeCell ref="L659:M659"/>
    <mergeCell ref="N659:O659"/>
    <mergeCell ref="B660:C660"/>
    <mergeCell ref="D660:E660"/>
    <mergeCell ref="F660:G660"/>
    <mergeCell ref="H660:I660"/>
    <mergeCell ref="J660:K660"/>
    <mergeCell ref="L660:M660"/>
    <mergeCell ref="N660:O660"/>
    <mergeCell ref="B661:C661"/>
    <mergeCell ref="D661:E661"/>
    <mergeCell ref="F661:G661"/>
    <mergeCell ref="H661:I661"/>
    <mergeCell ref="J661:K661"/>
    <mergeCell ref="L661:M661"/>
    <mergeCell ref="N661:O661"/>
    <mergeCell ref="B662:C662"/>
    <mergeCell ref="D662:E662"/>
    <mergeCell ref="F662:G662"/>
    <mergeCell ref="H662:I662"/>
    <mergeCell ref="J662:K662"/>
    <mergeCell ref="L662:M662"/>
    <mergeCell ref="N662:O662"/>
    <mergeCell ref="B663:C663"/>
    <mergeCell ref="D663:E663"/>
    <mergeCell ref="F663:G663"/>
    <mergeCell ref="H663:I663"/>
    <mergeCell ref="J663:K663"/>
    <mergeCell ref="L663:M663"/>
    <mergeCell ref="N663:O663"/>
    <mergeCell ref="B664:C664"/>
    <mergeCell ref="D664:E664"/>
    <mergeCell ref="F664:G664"/>
    <mergeCell ref="H664:I664"/>
    <mergeCell ref="J664:K664"/>
    <mergeCell ref="L664:M664"/>
    <mergeCell ref="N664:O664"/>
    <mergeCell ref="B665:C665"/>
    <mergeCell ref="D665:E665"/>
    <mergeCell ref="F665:G665"/>
    <mergeCell ref="H665:I665"/>
    <mergeCell ref="J665:K665"/>
    <mergeCell ref="L665:M665"/>
    <mergeCell ref="N665:O665"/>
    <mergeCell ref="B666:C666"/>
    <mergeCell ref="D666:E666"/>
    <mergeCell ref="F666:G666"/>
    <mergeCell ref="H666:I666"/>
    <mergeCell ref="J666:K666"/>
    <mergeCell ref="L666:M666"/>
    <mergeCell ref="N666:O666"/>
    <mergeCell ref="B667:C667"/>
    <mergeCell ref="D667:E667"/>
    <mergeCell ref="F667:G667"/>
    <mergeCell ref="H667:I667"/>
    <mergeCell ref="J667:K667"/>
    <mergeCell ref="L667:M667"/>
    <mergeCell ref="N667:O667"/>
    <mergeCell ref="B668:C668"/>
    <mergeCell ref="D668:E668"/>
    <mergeCell ref="F668:G668"/>
    <mergeCell ref="H668:I668"/>
    <mergeCell ref="J668:K668"/>
    <mergeCell ref="L668:M668"/>
    <mergeCell ref="N668:O668"/>
    <mergeCell ref="B669:C669"/>
    <mergeCell ref="D669:E669"/>
    <mergeCell ref="F669:G669"/>
    <mergeCell ref="H669:I669"/>
    <mergeCell ref="J669:K669"/>
    <mergeCell ref="L669:M669"/>
    <mergeCell ref="N669:O669"/>
    <mergeCell ref="B670:C670"/>
    <mergeCell ref="D670:E670"/>
    <mergeCell ref="F670:G670"/>
    <mergeCell ref="H670:I670"/>
    <mergeCell ref="J670:K670"/>
    <mergeCell ref="L670:M670"/>
    <mergeCell ref="N670:O670"/>
    <mergeCell ref="B671:C671"/>
    <mergeCell ref="D671:E671"/>
    <mergeCell ref="F671:G671"/>
    <mergeCell ref="H671:I671"/>
    <mergeCell ref="J671:K671"/>
    <mergeCell ref="L671:M671"/>
    <mergeCell ref="N671:O671"/>
    <mergeCell ref="B672:C672"/>
    <mergeCell ref="D672:E672"/>
    <mergeCell ref="F672:G672"/>
    <mergeCell ref="H672:I672"/>
    <mergeCell ref="J672:K672"/>
    <mergeCell ref="L672:M672"/>
    <mergeCell ref="N672:O672"/>
    <mergeCell ref="B673:C673"/>
    <mergeCell ref="D673:E673"/>
    <mergeCell ref="F673:G673"/>
    <mergeCell ref="H673:I673"/>
    <mergeCell ref="J673:K673"/>
    <mergeCell ref="L673:M673"/>
    <mergeCell ref="N673:O673"/>
    <mergeCell ref="B674:C674"/>
    <mergeCell ref="D674:E674"/>
    <mergeCell ref="F674:G674"/>
    <mergeCell ref="H674:I674"/>
    <mergeCell ref="J674:K674"/>
    <mergeCell ref="L674:M674"/>
    <mergeCell ref="N674:O674"/>
    <mergeCell ref="B675:C675"/>
    <mergeCell ref="D675:E675"/>
    <mergeCell ref="F675:G675"/>
    <mergeCell ref="H675:I675"/>
    <mergeCell ref="J675:K675"/>
    <mergeCell ref="L675:M675"/>
    <mergeCell ref="N675:O675"/>
    <mergeCell ref="B676:C676"/>
    <mergeCell ref="D676:E676"/>
    <mergeCell ref="F676:G676"/>
    <mergeCell ref="H676:I676"/>
    <mergeCell ref="J676:K676"/>
    <mergeCell ref="L676:M676"/>
    <mergeCell ref="N676:O676"/>
    <mergeCell ref="B677:C677"/>
    <mergeCell ref="D677:E677"/>
    <mergeCell ref="F677:G677"/>
    <mergeCell ref="H677:I677"/>
    <mergeCell ref="J677:K677"/>
    <mergeCell ref="L677:M677"/>
    <mergeCell ref="N677:O677"/>
    <mergeCell ref="B678:C678"/>
    <mergeCell ref="D678:E678"/>
    <mergeCell ref="F678:G678"/>
    <mergeCell ref="H678:I678"/>
    <mergeCell ref="J678:K678"/>
    <mergeCell ref="L678:M678"/>
    <mergeCell ref="N678:O678"/>
    <mergeCell ref="B679:C679"/>
    <mergeCell ref="D679:E679"/>
    <mergeCell ref="F679:G679"/>
    <mergeCell ref="H679:I679"/>
    <mergeCell ref="J679:K679"/>
    <mergeCell ref="L679:M679"/>
    <mergeCell ref="N679:O679"/>
    <mergeCell ref="B680:C680"/>
    <mergeCell ref="D680:E680"/>
    <mergeCell ref="F680:G680"/>
    <mergeCell ref="H680:I680"/>
    <mergeCell ref="J680:K680"/>
    <mergeCell ref="L680:M680"/>
    <mergeCell ref="N680:O680"/>
    <mergeCell ref="B681:C681"/>
    <mergeCell ref="D681:E681"/>
    <mergeCell ref="F681:G681"/>
    <mergeCell ref="H681:I681"/>
    <mergeCell ref="J681:K681"/>
    <mergeCell ref="L681:M681"/>
    <mergeCell ref="N681:O681"/>
    <mergeCell ref="B682:C682"/>
    <mergeCell ref="D682:E682"/>
    <mergeCell ref="F682:G682"/>
    <mergeCell ref="H682:I682"/>
    <mergeCell ref="J682:K682"/>
    <mergeCell ref="L682:M682"/>
    <mergeCell ref="N682:O682"/>
    <mergeCell ref="B683:C683"/>
    <mergeCell ref="D683:E683"/>
    <mergeCell ref="F683:G683"/>
    <mergeCell ref="H683:I683"/>
    <mergeCell ref="J683:K683"/>
    <mergeCell ref="L683:M683"/>
    <mergeCell ref="N683:O683"/>
    <mergeCell ref="B684:C684"/>
    <mergeCell ref="D684:E684"/>
    <mergeCell ref="F684:G684"/>
    <mergeCell ref="H684:I684"/>
    <mergeCell ref="J684:K684"/>
    <mergeCell ref="L684:M684"/>
    <mergeCell ref="N684:O684"/>
    <mergeCell ref="B685:C685"/>
    <mergeCell ref="D685:E685"/>
    <mergeCell ref="F685:G685"/>
    <mergeCell ref="H685:I685"/>
    <mergeCell ref="J685:K685"/>
    <mergeCell ref="L685:M685"/>
    <mergeCell ref="N685:O685"/>
    <mergeCell ref="B686:C686"/>
    <mergeCell ref="D686:E686"/>
    <mergeCell ref="F686:G686"/>
    <mergeCell ref="H686:I686"/>
    <mergeCell ref="J686:K686"/>
    <mergeCell ref="L686:M686"/>
    <mergeCell ref="N686:O686"/>
    <mergeCell ref="B687:C687"/>
    <mergeCell ref="D687:E687"/>
    <mergeCell ref="F687:G687"/>
    <mergeCell ref="H687:I687"/>
    <mergeCell ref="J687:K687"/>
    <mergeCell ref="L687:M687"/>
    <mergeCell ref="N687:O687"/>
    <mergeCell ref="B688:C688"/>
    <mergeCell ref="D688:E688"/>
    <mergeCell ref="F688:G688"/>
    <mergeCell ref="H688:I688"/>
    <mergeCell ref="J688:K688"/>
    <mergeCell ref="L688:M688"/>
    <mergeCell ref="N688:O688"/>
    <mergeCell ref="B689:C689"/>
    <mergeCell ref="D689:E689"/>
    <mergeCell ref="F689:G689"/>
    <mergeCell ref="H689:I689"/>
    <mergeCell ref="J689:K689"/>
    <mergeCell ref="L689:M689"/>
    <mergeCell ref="N689:O689"/>
    <mergeCell ref="B690:C690"/>
    <mergeCell ref="D690:E690"/>
    <mergeCell ref="F690:G690"/>
    <mergeCell ref="H690:I690"/>
    <mergeCell ref="J690:K690"/>
    <mergeCell ref="L690:M690"/>
    <mergeCell ref="N690:O690"/>
    <mergeCell ref="B691:C691"/>
    <mergeCell ref="D691:E691"/>
    <mergeCell ref="F691:G691"/>
    <mergeCell ref="H691:I691"/>
    <mergeCell ref="J691:K691"/>
    <mergeCell ref="L691:M691"/>
    <mergeCell ref="N691:O691"/>
    <mergeCell ref="B692:C692"/>
    <mergeCell ref="D692:E692"/>
    <mergeCell ref="F692:G692"/>
    <mergeCell ref="H692:I692"/>
    <mergeCell ref="J692:K692"/>
    <mergeCell ref="L692:M692"/>
    <mergeCell ref="N692:O692"/>
    <mergeCell ref="B693:C693"/>
    <mergeCell ref="D693:E693"/>
    <mergeCell ref="F693:G693"/>
    <mergeCell ref="H693:I693"/>
    <mergeCell ref="J693:K693"/>
    <mergeCell ref="L693:M693"/>
    <mergeCell ref="N693:O693"/>
    <mergeCell ref="B694:C694"/>
    <mergeCell ref="D694:E694"/>
    <mergeCell ref="F694:G694"/>
    <mergeCell ref="H694:I694"/>
    <mergeCell ref="J694:K694"/>
    <mergeCell ref="L694:M694"/>
    <mergeCell ref="N694:O694"/>
    <mergeCell ref="B695:C695"/>
    <mergeCell ref="D695:E695"/>
    <mergeCell ref="F695:G695"/>
    <mergeCell ref="H695:I695"/>
    <mergeCell ref="J695:K695"/>
    <mergeCell ref="L695:M695"/>
    <mergeCell ref="N695:O695"/>
    <mergeCell ref="B696:C696"/>
    <mergeCell ref="D696:E696"/>
    <mergeCell ref="F696:G696"/>
    <mergeCell ref="H696:I696"/>
    <mergeCell ref="J696:K696"/>
    <mergeCell ref="L696:M696"/>
    <mergeCell ref="N696:O696"/>
    <mergeCell ref="B697:C697"/>
    <mergeCell ref="D697:E697"/>
    <mergeCell ref="F697:G697"/>
    <mergeCell ref="H697:I697"/>
    <mergeCell ref="J697:K697"/>
    <mergeCell ref="L697:M697"/>
    <mergeCell ref="N697:O697"/>
    <mergeCell ref="B698:C698"/>
    <mergeCell ref="D698:E698"/>
    <mergeCell ref="F698:G698"/>
    <mergeCell ref="H698:I698"/>
    <mergeCell ref="J698:K698"/>
    <mergeCell ref="L698:M698"/>
    <mergeCell ref="N698:O698"/>
    <mergeCell ref="B699:C699"/>
    <mergeCell ref="D699:E699"/>
    <mergeCell ref="F699:G699"/>
    <mergeCell ref="H699:I699"/>
    <mergeCell ref="J699:K699"/>
    <mergeCell ref="L699:M699"/>
    <mergeCell ref="N699:O699"/>
    <mergeCell ref="B700:C700"/>
    <mergeCell ref="D700:E700"/>
    <mergeCell ref="F700:G700"/>
    <mergeCell ref="H700:I700"/>
    <mergeCell ref="J700:K700"/>
    <mergeCell ref="L700:M700"/>
    <mergeCell ref="N700:O700"/>
    <mergeCell ref="B701:C701"/>
    <mergeCell ref="D701:E701"/>
    <mergeCell ref="F701:G701"/>
    <mergeCell ref="H701:I701"/>
    <mergeCell ref="J701:K701"/>
    <mergeCell ref="L701:M701"/>
    <mergeCell ref="N701:O701"/>
    <mergeCell ref="B702:C702"/>
    <mergeCell ref="D702:E702"/>
    <mergeCell ref="F702:G702"/>
    <mergeCell ref="H702:I702"/>
    <mergeCell ref="J702:K702"/>
    <mergeCell ref="L702:M702"/>
    <mergeCell ref="N702:O702"/>
    <mergeCell ref="B703:C703"/>
    <mergeCell ref="D703:E703"/>
    <mergeCell ref="F703:G703"/>
    <mergeCell ref="H703:I703"/>
    <mergeCell ref="J703:K703"/>
    <mergeCell ref="L703:M703"/>
    <mergeCell ref="N703:O703"/>
    <mergeCell ref="B704:C704"/>
    <mergeCell ref="D704:E704"/>
    <mergeCell ref="F704:G704"/>
    <mergeCell ref="H704:I704"/>
    <mergeCell ref="J704:K704"/>
    <mergeCell ref="L704:M704"/>
    <mergeCell ref="N704:O704"/>
    <mergeCell ref="B705:C705"/>
    <mergeCell ref="D705:E705"/>
    <mergeCell ref="F705:G705"/>
    <mergeCell ref="H705:I705"/>
    <mergeCell ref="J705:K705"/>
    <mergeCell ref="L705:M705"/>
    <mergeCell ref="N705:O705"/>
    <mergeCell ref="B706:C706"/>
    <mergeCell ref="D706:E706"/>
    <mergeCell ref="F706:G706"/>
    <mergeCell ref="H706:I706"/>
    <mergeCell ref="J706:K706"/>
    <mergeCell ref="L706:M706"/>
    <mergeCell ref="N706:O706"/>
    <mergeCell ref="B707:C707"/>
    <mergeCell ref="D707:E707"/>
    <mergeCell ref="F707:G707"/>
    <mergeCell ref="H707:I707"/>
    <mergeCell ref="J707:K707"/>
    <mergeCell ref="L707:M707"/>
    <mergeCell ref="N707:O707"/>
    <mergeCell ref="B708:C708"/>
    <mergeCell ref="D708:E708"/>
    <mergeCell ref="F708:G708"/>
    <mergeCell ref="H708:I708"/>
    <mergeCell ref="J708:K708"/>
    <mergeCell ref="L708:M708"/>
    <mergeCell ref="N708:O708"/>
    <mergeCell ref="B709:C709"/>
    <mergeCell ref="D709:E709"/>
    <mergeCell ref="F709:G709"/>
    <mergeCell ref="H709:I709"/>
    <mergeCell ref="J709:K709"/>
    <mergeCell ref="L709:M709"/>
    <mergeCell ref="N709:O709"/>
    <mergeCell ref="B710:C710"/>
    <mergeCell ref="D710:E710"/>
    <mergeCell ref="F710:G710"/>
    <mergeCell ref="H710:I710"/>
    <mergeCell ref="J710:K710"/>
    <mergeCell ref="L710:M710"/>
    <mergeCell ref="N710:O710"/>
    <mergeCell ref="B711:C711"/>
    <mergeCell ref="D711:E711"/>
    <mergeCell ref="F711:G711"/>
    <mergeCell ref="H711:I711"/>
    <mergeCell ref="J711:K711"/>
    <mergeCell ref="L711:M711"/>
    <mergeCell ref="N711:O711"/>
    <mergeCell ref="B712:C712"/>
    <mergeCell ref="D712:E712"/>
    <mergeCell ref="F712:G712"/>
    <mergeCell ref="H712:I712"/>
    <mergeCell ref="J712:K712"/>
    <mergeCell ref="L712:M712"/>
    <mergeCell ref="N712:O712"/>
    <mergeCell ref="B713:C713"/>
    <mergeCell ref="D713:E713"/>
    <mergeCell ref="F713:G713"/>
    <mergeCell ref="H713:I713"/>
    <mergeCell ref="J713:K713"/>
    <mergeCell ref="L713:M713"/>
    <mergeCell ref="N713:O713"/>
    <mergeCell ref="B714:C714"/>
    <mergeCell ref="D714:E714"/>
    <mergeCell ref="F714:G714"/>
    <mergeCell ref="H714:I714"/>
    <mergeCell ref="J714:K714"/>
    <mergeCell ref="L714:M714"/>
    <mergeCell ref="N714:O714"/>
    <mergeCell ref="B715:C715"/>
    <mergeCell ref="D715:E715"/>
    <mergeCell ref="F715:G715"/>
    <mergeCell ref="H715:I715"/>
    <mergeCell ref="J715:K715"/>
    <mergeCell ref="L715:M715"/>
    <mergeCell ref="N715:O715"/>
    <mergeCell ref="B716:C716"/>
    <mergeCell ref="D716:E716"/>
    <mergeCell ref="F716:G716"/>
    <mergeCell ref="H716:I716"/>
    <mergeCell ref="J716:K716"/>
    <mergeCell ref="L716:M716"/>
    <mergeCell ref="N716:O716"/>
    <mergeCell ref="B717:C717"/>
    <mergeCell ref="D717:E717"/>
    <mergeCell ref="F717:G717"/>
    <mergeCell ref="H717:I717"/>
    <mergeCell ref="J717:K717"/>
    <mergeCell ref="L717:M717"/>
    <mergeCell ref="N717:O717"/>
    <mergeCell ref="B718:C718"/>
    <mergeCell ref="D718:E718"/>
    <mergeCell ref="F718:G718"/>
    <mergeCell ref="H718:I718"/>
    <mergeCell ref="J718:K718"/>
    <mergeCell ref="L718:M718"/>
    <mergeCell ref="N718:O718"/>
    <mergeCell ref="B719:C719"/>
    <mergeCell ref="D719:E719"/>
    <mergeCell ref="F719:G719"/>
    <mergeCell ref="H719:I719"/>
    <mergeCell ref="J719:K719"/>
    <mergeCell ref="L719:M719"/>
    <mergeCell ref="N719:O719"/>
    <mergeCell ref="B720:C720"/>
    <mergeCell ref="D720:E720"/>
    <mergeCell ref="F720:G720"/>
    <mergeCell ref="H720:I720"/>
    <mergeCell ref="J720:K720"/>
    <mergeCell ref="L720:M720"/>
    <mergeCell ref="N720:O720"/>
    <mergeCell ref="B721:C721"/>
    <mergeCell ref="D721:E721"/>
    <mergeCell ref="F721:G721"/>
    <mergeCell ref="H721:I721"/>
    <mergeCell ref="J721:K721"/>
    <mergeCell ref="L721:M721"/>
    <mergeCell ref="N721:O721"/>
    <mergeCell ref="B722:C722"/>
    <mergeCell ref="D722:E722"/>
    <mergeCell ref="F722:G722"/>
    <mergeCell ref="H722:I722"/>
    <mergeCell ref="J722:K722"/>
    <mergeCell ref="L722:M722"/>
    <mergeCell ref="N722:O722"/>
    <mergeCell ref="B723:C723"/>
    <mergeCell ref="D723:E723"/>
    <mergeCell ref="F723:G723"/>
    <mergeCell ref="H723:I723"/>
    <mergeCell ref="J723:K723"/>
    <mergeCell ref="L723:M723"/>
    <mergeCell ref="N723:O723"/>
    <mergeCell ref="B724:C724"/>
    <mergeCell ref="D724:E724"/>
    <mergeCell ref="F724:G724"/>
    <mergeCell ref="H724:I724"/>
    <mergeCell ref="J724:K724"/>
    <mergeCell ref="L724:M724"/>
    <mergeCell ref="N724:O724"/>
    <mergeCell ref="B725:C725"/>
    <mergeCell ref="D725:E725"/>
    <mergeCell ref="F725:G725"/>
    <mergeCell ref="H725:I725"/>
    <mergeCell ref="J725:K725"/>
    <mergeCell ref="L725:M725"/>
    <mergeCell ref="N725:O725"/>
    <mergeCell ref="B726:C726"/>
    <mergeCell ref="D726:E726"/>
    <mergeCell ref="F726:G726"/>
    <mergeCell ref="H726:I726"/>
    <mergeCell ref="J726:K726"/>
    <mergeCell ref="L726:M726"/>
    <mergeCell ref="N726:O726"/>
    <mergeCell ref="B727:C727"/>
    <mergeCell ref="D727:E727"/>
    <mergeCell ref="F727:G727"/>
    <mergeCell ref="H727:I727"/>
    <mergeCell ref="J727:K727"/>
    <mergeCell ref="L727:M727"/>
    <mergeCell ref="N727:O727"/>
    <mergeCell ref="B728:C728"/>
    <mergeCell ref="D728:E728"/>
    <mergeCell ref="F728:G728"/>
    <mergeCell ref="H728:I728"/>
    <mergeCell ref="J728:K728"/>
    <mergeCell ref="L728:M728"/>
    <mergeCell ref="N728:O728"/>
    <mergeCell ref="B729:C729"/>
    <mergeCell ref="D729:E729"/>
    <mergeCell ref="F729:G729"/>
    <mergeCell ref="H729:I729"/>
    <mergeCell ref="J729:K729"/>
    <mergeCell ref="L729:M729"/>
    <mergeCell ref="N729:O729"/>
    <mergeCell ref="B730:C730"/>
    <mergeCell ref="D730:E730"/>
    <mergeCell ref="F730:G730"/>
    <mergeCell ref="H730:I730"/>
    <mergeCell ref="J730:K730"/>
    <mergeCell ref="L730:M730"/>
    <mergeCell ref="N730:O730"/>
    <mergeCell ref="B731:C731"/>
    <mergeCell ref="D731:E731"/>
    <mergeCell ref="F731:G731"/>
    <mergeCell ref="H731:I731"/>
    <mergeCell ref="J731:K731"/>
    <mergeCell ref="L731:M731"/>
    <mergeCell ref="N731:O731"/>
    <mergeCell ref="B732:C732"/>
    <mergeCell ref="D732:E732"/>
    <mergeCell ref="F732:G732"/>
    <mergeCell ref="H732:I732"/>
    <mergeCell ref="J732:K732"/>
    <mergeCell ref="L732:M732"/>
    <mergeCell ref="N732:O732"/>
    <mergeCell ref="B733:C733"/>
    <mergeCell ref="D733:E733"/>
    <mergeCell ref="F733:G733"/>
    <mergeCell ref="H733:I733"/>
    <mergeCell ref="J733:K733"/>
    <mergeCell ref="L733:M733"/>
    <mergeCell ref="N733:O733"/>
    <mergeCell ref="B734:C734"/>
    <mergeCell ref="D734:E734"/>
    <mergeCell ref="F734:G734"/>
    <mergeCell ref="H734:I734"/>
    <mergeCell ref="J734:K734"/>
    <mergeCell ref="L734:M734"/>
    <mergeCell ref="N734:O734"/>
    <mergeCell ref="B735:C735"/>
    <mergeCell ref="D735:E735"/>
    <mergeCell ref="F735:G735"/>
    <mergeCell ref="H735:I735"/>
    <mergeCell ref="J735:K735"/>
    <mergeCell ref="L735:M735"/>
    <mergeCell ref="N735:O735"/>
    <mergeCell ref="B736:C736"/>
    <mergeCell ref="D736:E736"/>
    <mergeCell ref="F736:G736"/>
    <mergeCell ref="H736:I736"/>
    <mergeCell ref="J736:K736"/>
    <mergeCell ref="L736:M736"/>
    <mergeCell ref="N736:O736"/>
    <mergeCell ref="B737:C737"/>
    <mergeCell ref="D737:E737"/>
    <mergeCell ref="F737:G737"/>
    <mergeCell ref="H737:I737"/>
    <mergeCell ref="J737:K737"/>
    <mergeCell ref="L737:M737"/>
    <mergeCell ref="N737:O737"/>
    <mergeCell ref="B738:C738"/>
    <mergeCell ref="D738:E738"/>
    <mergeCell ref="F738:G738"/>
    <mergeCell ref="H738:I738"/>
    <mergeCell ref="J738:K738"/>
    <mergeCell ref="L738:M738"/>
    <mergeCell ref="N738:O738"/>
    <mergeCell ref="B739:C739"/>
    <mergeCell ref="D739:E739"/>
    <mergeCell ref="F739:G739"/>
    <mergeCell ref="H739:I739"/>
    <mergeCell ref="J739:K739"/>
    <mergeCell ref="L739:M739"/>
    <mergeCell ref="N739:O739"/>
    <mergeCell ref="B740:C740"/>
    <mergeCell ref="D740:E740"/>
    <mergeCell ref="F740:G740"/>
    <mergeCell ref="H740:I740"/>
    <mergeCell ref="J740:K740"/>
    <mergeCell ref="L740:M740"/>
    <mergeCell ref="N740:O740"/>
    <mergeCell ref="B741:C741"/>
    <mergeCell ref="D741:E741"/>
    <mergeCell ref="F741:G741"/>
    <mergeCell ref="H741:I741"/>
    <mergeCell ref="J741:K741"/>
    <mergeCell ref="L741:M741"/>
    <mergeCell ref="N741:O741"/>
    <mergeCell ref="B742:C742"/>
    <mergeCell ref="D742:E742"/>
    <mergeCell ref="F742:G742"/>
    <mergeCell ref="H742:I742"/>
    <mergeCell ref="J742:K742"/>
    <mergeCell ref="L742:M742"/>
    <mergeCell ref="N742:O742"/>
    <mergeCell ref="B743:C743"/>
    <mergeCell ref="D743:E743"/>
    <mergeCell ref="F743:G743"/>
    <mergeCell ref="H743:I743"/>
    <mergeCell ref="J743:K743"/>
    <mergeCell ref="L743:M743"/>
    <mergeCell ref="N743:O743"/>
    <mergeCell ref="B744:C744"/>
    <mergeCell ref="D744:E744"/>
    <mergeCell ref="F744:G744"/>
    <mergeCell ref="H744:I744"/>
    <mergeCell ref="J744:K744"/>
    <mergeCell ref="L744:M744"/>
    <mergeCell ref="N744:O744"/>
    <mergeCell ref="B745:C745"/>
    <mergeCell ref="D745:E745"/>
    <mergeCell ref="F745:G745"/>
    <mergeCell ref="H745:I745"/>
    <mergeCell ref="J745:K745"/>
    <mergeCell ref="L745:M745"/>
    <mergeCell ref="N745:O745"/>
    <mergeCell ref="B746:C746"/>
    <mergeCell ref="D746:E746"/>
    <mergeCell ref="F746:G746"/>
    <mergeCell ref="H746:I746"/>
    <mergeCell ref="J746:K746"/>
    <mergeCell ref="L746:M746"/>
    <mergeCell ref="N746:O746"/>
    <mergeCell ref="B747:C747"/>
    <mergeCell ref="D747:E747"/>
    <mergeCell ref="F747:G747"/>
    <mergeCell ref="H747:I747"/>
    <mergeCell ref="J747:K747"/>
    <mergeCell ref="L747:M747"/>
    <mergeCell ref="N747:O747"/>
    <mergeCell ref="B748:C748"/>
    <mergeCell ref="D748:E748"/>
    <mergeCell ref="F748:G748"/>
    <mergeCell ref="H748:I748"/>
    <mergeCell ref="J748:K748"/>
    <mergeCell ref="L748:M748"/>
    <mergeCell ref="N748:O748"/>
    <mergeCell ref="B749:C749"/>
    <mergeCell ref="D749:E749"/>
    <mergeCell ref="F749:G749"/>
    <mergeCell ref="H749:I749"/>
    <mergeCell ref="J749:K749"/>
    <mergeCell ref="L749:M749"/>
    <mergeCell ref="N749:O749"/>
    <mergeCell ref="B750:C750"/>
    <mergeCell ref="D750:E750"/>
    <mergeCell ref="F750:G750"/>
    <mergeCell ref="H750:I750"/>
    <mergeCell ref="J750:K750"/>
    <mergeCell ref="L750:M750"/>
    <mergeCell ref="N750:O750"/>
    <mergeCell ref="B751:C751"/>
    <mergeCell ref="D751:E751"/>
    <mergeCell ref="F751:G751"/>
    <mergeCell ref="H751:I751"/>
    <mergeCell ref="J751:K751"/>
    <mergeCell ref="L751:M751"/>
    <mergeCell ref="N751:O751"/>
    <mergeCell ref="B752:C752"/>
    <mergeCell ref="D752:E752"/>
    <mergeCell ref="F752:G752"/>
    <mergeCell ref="H752:I752"/>
    <mergeCell ref="J752:K752"/>
    <mergeCell ref="L752:M752"/>
    <mergeCell ref="N752:O752"/>
    <mergeCell ref="B753:C753"/>
    <mergeCell ref="D753:E753"/>
    <mergeCell ref="F753:G753"/>
    <mergeCell ref="H753:I753"/>
    <mergeCell ref="J753:K753"/>
    <mergeCell ref="L753:M753"/>
    <mergeCell ref="N753:O753"/>
    <mergeCell ref="B754:C754"/>
    <mergeCell ref="D754:E754"/>
    <mergeCell ref="F754:G754"/>
    <mergeCell ref="H754:I754"/>
    <mergeCell ref="J754:K754"/>
    <mergeCell ref="L754:M754"/>
    <mergeCell ref="N754:O754"/>
    <mergeCell ref="B755:C755"/>
    <mergeCell ref="D755:E755"/>
    <mergeCell ref="F755:G755"/>
    <mergeCell ref="H755:I755"/>
    <mergeCell ref="J755:K755"/>
    <mergeCell ref="L755:M755"/>
    <mergeCell ref="N755:O755"/>
    <mergeCell ref="B756:C756"/>
    <mergeCell ref="D756:E756"/>
    <mergeCell ref="F756:G756"/>
    <mergeCell ref="H756:I756"/>
    <mergeCell ref="J756:K756"/>
    <mergeCell ref="L756:M756"/>
    <mergeCell ref="N756:O756"/>
    <mergeCell ref="B757:C757"/>
    <mergeCell ref="D757:E757"/>
    <mergeCell ref="F757:G757"/>
    <mergeCell ref="H757:I757"/>
    <mergeCell ref="J757:K757"/>
    <mergeCell ref="L757:M757"/>
    <mergeCell ref="N757:O757"/>
    <mergeCell ref="B758:C758"/>
    <mergeCell ref="D758:E758"/>
    <mergeCell ref="F758:G758"/>
    <mergeCell ref="H758:I758"/>
    <mergeCell ref="J758:K758"/>
    <mergeCell ref="L758:M758"/>
    <mergeCell ref="N758:O758"/>
    <mergeCell ref="B759:C759"/>
    <mergeCell ref="D759:E759"/>
    <mergeCell ref="F759:G759"/>
    <mergeCell ref="H759:I759"/>
    <mergeCell ref="J759:K759"/>
    <mergeCell ref="L759:M759"/>
    <mergeCell ref="N759:O759"/>
    <mergeCell ref="B760:C760"/>
    <mergeCell ref="D760:E760"/>
    <mergeCell ref="F760:G760"/>
    <mergeCell ref="H760:I760"/>
    <mergeCell ref="J760:K760"/>
    <mergeCell ref="L760:M760"/>
    <mergeCell ref="N760:O760"/>
    <mergeCell ref="B761:C761"/>
    <mergeCell ref="D761:E761"/>
    <mergeCell ref="F761:G761"/>
    <mergeCell ref="H761:I761"/>
    <mergeCell ref="J761:K761"/>
    <mergeCell ref="L761:M761"/>
    <mergeCell ref="N761:O761"/>
    <mergeCell ref="B762:C762"/>
    <mergeCell ref="D762:E762"/>
    <mergeCell ref="F762:G762"/>
    <mergeCell ref="H762:I762"/>
    <mergeCell ref="J762:K762"/>
    <mergeCell ref="L762:M762"/>
    <mergeCell ref="N762:O762"/>
    <mergeCell ref="B763:C763"/>
    <mergeCell ref="D763:E763"/>
    <mergeCell ref="F763:G763"/>
    <mergeCell ref="H763:I763"/>
    <mergeCell ref="J763:K763"/>
    <mergeCell ref="L763:M763"/>
    <mergeCell ref="N763:O763"/>
    <mergeCell ref="B764:C764"/>
    <mergeCell ref="D764:E764"/>
    <mergeCell ref="F764:G764"/>
    <mergeCell ref="H764:I764"/>
    <mergeCell ref="J764:K764"/>
    <mergeCell ref="L764:M764"/>
    <mergeCell ref="N764:O764"/>
    <mergeCell ref="B765:C765"/>
    <mergeCell ref="D765:E765"/>
    <mergeCell ref="F765:G765"/>
    <mergeCell ref="H765:I765"/>
    <mergeCell ref="J765:K765"/>
    <mergeCell ref="L765:M765"/>
    <mergeCell ref="N765:O765"/>
    <mergeCell ref="B766:C766"/>
    <mergeCell ref="D766:E766"/>
    <mergeCell ref="F766:G766"/>
    <mergeCell ref="H766:I766"/>
    <mergeCell ref="J766:K766"/>
    <mergeCell ref="L766:M766"/>
    <mergeCell ref="N766:O766"/>
    <mergeCell ref="B767:C767"/>
    <mergeCell ref="D767:E767"/>
    <mergeCell ref="F767:G767"/>
    <mergeCell ref="H767:I767"/>
    <mergeCell ref="J767:K767"/>
    <mergeCell ref="L767:M767"/>
    <mergeCell ref="N767:O767"/>
    <mergeCell ref="B768:C768"/>
    <mergeCell ref="D768:E768"/>
    <mergeCell ref="F768:G768"/>
    <mergeCell ref="H768:I768"/>
    <mergeCell ref="J768:K768"/>
    <mergeCell ref="L768:M768"/>
    <mergeCell ref="N768:O768"/>
    <mergeCell ref="B769:C769"/>
    <mergeCell ref="D769:E769"/>
    <mergeCell ref="F769:G769"/>
    <mergeCell ref="H769:I769"/>
    <mergeCell ref="J769:K769"/>
    <mergeCell ref="L769:M769"/>
    <mergeCell ref="N769:O769"/>
    <mergeCell ref="B770:C770"/>
    <mergeCell ref="D770:E770"/>
    <mergeCell ref="F770:G770"/>
    <mergeCell ref="H770:I770"/>
    <mergeCell ref="J770:K770"/>
    <mergeCell ref="L770:M770"/>
    <mergeCell ref="N770:O770"/>
    <mergeCell ref="B771:C771"/>
    <mergeCell ref="D771:E771"/>
    <mergeCell ref="F771:G771"/>
    <mergeCell ref="H771:I771"/>
    <mergeCell ref="J771:K771"/>
    <mergeCell ref="L771:M771"/>
    <mergeCell ref="N771:O771"/>
    <mergeCell ref="B772:C772"/>
    <mergeCell ref="D772:E772"/>
    <mergeCell ref="F772:G772"/>
    <mergeCell ref="H772:I772"/>
    <mergeCell ref="J772:K772"/>
    <mergeCell ref="L772:M772"/>
    <mergeCell ref="N772:O772"/>
    <mergeCell ref="B773:C773"/>
    <mergeCell ref="D773:E773"/>
    <mergeCell ref="F773:G773"/>
    <mergeCell ref="H773:I773"/>
    <mergeCell ref="J773:K773"/>
    <mergeCell ref="L773:M773"/>
    <mergeCell ref="N773:O773"/>
    <mergeCell ref="B774:C774"/>
    <mergeCell ref="D774:E774"/>
    <mergeCell ref="F774:G774"/>
    <mergeCell ref="H774:I774"/>
    <mergeCell ref="J774:K774"/>
    <mergeCell ref="L774:M774"/>
    <mergeCell ref="N774:O774"/>
    <mergeCell ref="B775:C775"/>
    <mergeCell ref="D775:E775"/>
    <mergeCell ref="F775:G775"/>
    <mergeCell ref="H775:I775"/>
    <mergeCell ref="J775:K775"/>
    <mergeCell ref="L775:M775"/>
    <mergeCell ref="N775:O775"/>
    <mergeCell ref="B776:C776"/>
    <mergeCell ref="D776:E776"/>
    <mergeCell ref="F776:G776"/>
    <mergeCell ref="H776:I776"/>
    <mergeCell ref="J776:K776"/>
    <mergeCell ref="L776:M776"/>
    <mergeCell ref="N776:O776"/>
    <mergeCell ref="B777:C777"/>
    <mergeCell ref="D777:E777"/>
    <mergeCell ref="F777:G777"/>
    <mergeCell ref="H777:I777"/>
    <mergeCell ref="J777:K777"/>
    <mergeCell ref="L777:M777"/>
    <mergeCell ref="N777:O777"/>
    <mergeCell ref="B778:C778"/>
    <mergeCell ref="D778:E778"/>
    <mergeCell ref="F778:G778"/>
    <mergeCell ref="H778:I778"/>
    <mergeCell ref="J778:K778"/>
    <mergeCell ref="L778:M778"/>
    <mergeCell ref="N778:O778"/>
    <mergeCell ref="B779:C779"/>
    <mergeCell ref="D779:E779"/>
    <mergeCell ref="F779:G779"/>
    <mergeCell ref="H779:I779"/>
    <mergeCell ref="J779:K779"/>
    <mergeCell ref="L779:M779"/>
    <mergeCell ref="N779:O779"/>
    <mergeCell ref="B780:C780"/>
    <mergeCell ref="D780:E780"/>
    <mergeCell ref="F780:G780"/>
    <mergeCell ref="H780:I780"/>
    <mergeCell ref="J780:K780"/>
    <mergeCell ref="L780:M780"/>
    <mergeCell ref="N780:O780"/>
    <mergeCell ref="B781:C781"/>
    <mergeCell ref="D781:E781"/>
    <mergeCell ref="F781:G781"/>
    <mergeCell ref="H781:I781"/>
    <mergeCell ref="J781:K781"/>
    <mergeCell ref="L781:M781"/>
    <mergeCell ref="N781:O781"/>
    <mergeCell ref="B782:C782"/>
    <mergeCell ref="D782:E782"/>
    <mergeCell ref="F782:G782"/>
    <mergeCell ref="H782:I782"/>
    <mergeCell ref="J782:K782"/>
    <mergeCell ref="L782:M782"/>
    <mergeCell ref="N782:O782"/>
    <mergeCell ref="B783:C783"/>
    <mergeCell ref="D783:E783"/>
    <mergeCell ref="F783:G783"/>
    <mergeCell ref="H783:I783"/>
    <mergeCell ref="J783:K783"/>
    <mergeCell ref="L783:M783"/>
    <mergeCell ref="N783:O783"/>
    <mergeCell ref="B784:C784"/>
    <mergeCell ref="D784:E784"/>
    <mergeCell ref="F784:G784"/>
    <mergeCell ref="H784:I784"/>
    <mergeCell ref="J784:K784"/>
    <mergeCell ref="L784:M784"/>
    <mergeCell ref="N784:O784"/>
    <mergeCell ref="B785:C785"/>
    <mergeCell ref="D785:E785"/>
    <mergeCell ref="F785:G785"/>
    <mergeCell ref="H785:I785"/>
    <mergeCell ref="J785:K785"/>
    <mergeCell ref="L785:M785"/>
    <mergeCell ref="N785:O785"/>
    <mergeCell ref="B786:C786"/>
    <mergeCell ref="D786:E786"/>
    <mergeCell ref="F786:G786"/>
    <mergeCell ref="H786:I786"/>
    <mergeCell ref="J786:K786"/>
    <mergeCell ref="L786:M786"/>
    <mergeCell ref="N786:O786"/>
    <mergeCell ref="B787:C787"/>
    <mergeCell ref="D787:E787"/>
    <mergeCell ref="F787:G787"/>
    <mergeCell ref="H787:I787"/>
    <mergeCell ref="J787:K787"/>
    <mergeCell ref="L787:M787"/>
    <mergeCell ref="N787:O787"/>
    <mergeCell ref="B788:C788"/>
    <mergeCell ref="D788:E788"/>
    <mergeCell ref="F788:G788"/>
    <mergeCell ref="H788:I788"/>
    <mergeCell ref="J788:K788"/>
    <mergeCell ref="L788:M788"/>
    <mergeCell ref="N788:O788"/>
    <mergeCell ref="B789:C789"/>
    <mergeCell ref="D789:E789"/>
    <mergeCell ref="F789:G789"/>
    <mergeCell ref="H789:I789"/>
    <mergeCell ref="J789:K789"/>
    <mergeCell ref="L789:M789"/>
    <mergeCell ref="N789:O789"/>
    <mergeCell ref="B790:C790"/>
    <mergeCell ref="D790:E790"/>
    <mergeCell ref="F790:G790"/>
    <mergeCell ref="H790:I790"/>
    <mergeCell ref="J790:K790"/>
    <mergeCell ref="L790:M790"/>
    <mergeCell ref="N790:O790"/>
    <mergeCell ref="B791:C791"/>
    <mergeCell ref="D791:E791"/>
    <mergeCell ref="F791:G791"/>
    <mergeCell ref="H791:I791"/>
    <mergeCell ref="J791:K791"/>
    <mergeCell ref="L791:M791"/>
    <mergeCell ref="N791:O791"/>
    <mergeCell ref="B792:C792"/>
    <mergeCell ref="D792:E792"/>
    <mergeCell ref="F792:G792"/>
    <mergeCell ref="H792:I792"/>
    <mergeCell ref="J792:K792"/>
    <mergeCell ref="L792:M792"/>
    <mergeCell ref="N792:O792"/>
    <mergeCell ref="B793:C793"/>
    <mergeCell ref="D793:E793"/>
    <mergeCell ref="F793:G793"/>
    <mergeCell ref="H793:I793"/>
    <mergeCell ref="J793:K793"/>
    <mergeCell ref="L793:M793"/>
    <mergeCell ref="N793:O793"/>
    <mergeCell ref="B794:C794"/>
    <mergeCell ref="D794:E794"/>
    <mergeCell ref="F794:G794"/>
    <mergeCell ref="H794:I794"/>
    <mergeCell ref="J794:K794"/>
    <mergeCell ref="L794:M794"/>
    <mergeCell ref="N794:O794"/>
    <mergeCell ref="B795:C795"/>
    <mergeCell ref="D795:E795"/>
    <mergeCell ref="F795:G795"/>
    <mergeCell ref="H795:I795"/>
    <mergeCell ref="J795:K795"/>
    <mergeCell ref="L795:M795"/>
    <mergeCell ref="N795:O795"/>
    <mergeCell ref="B796:C796"/>
    <mergeCell ref="D796:E796"/>
    <mergeCell ref="F796:G796"/>
    <mergeCell ref="H796:I796"/>
    <mergeCell ref="J796:K796"/>
    <mergeCell ref="L796:M796"/>
    <mergeCell ref="N796:O796"/>
    <mergeCell ref="B797:C797"/>
    <mergeCell ref="D797:E797"/>
    <mergeCell ref="F797:G797"/>
    <mergeCell ref="H797:I797"/>
    <mergeCell ref="J797:K797"/>
    <mergeCell ref="L797:M797"/>
    <mergeCell ref="N797:O797"/>
    <mergeCell ref="B798:C798"/>
    <mergeCell ref="D798:E798"/>
    <mergeCell ref="F798:G798"/>
    <mergeCell ref="H798:I798"/>
    <mergeCell ref="J798:K798"/>
    <mergeCell ref="L798:M798"/>
    <mergeCell ref="N798:O798"/>
    <mergeCell ref="B799:C799"/>
    <mergeCell ref="D799:E799"/>
    <mergeCell ref="F799:G799"/>
    <mergeCell ref="H799:I799"/>
    <mergeCell ref="J799:K799"/>
    <mergeCell ref="L799:M799"/>
    <mergeCell ref="N799:O799"/>
    <mergeCell ref="B800:C800"/>
    <mergeCell ref="D800:E800"/>
    <mergeCell ref="F800:G800"/>
    <mergeCell ref="H800:I800"/>
    <mergeCell ref="J800:K800"/>
    <mergeCell ref="L800:M800"/>
    <mergeCell ref="N800:O800"/>
    <mergeCell ref="B801:C801"/>
    <mergeCell ref="D801:E801"/>
    <mergeCell ref="F801:G801"/>
    <mergeCell ref="H801:I801"/>
    <mergeCell ref="J801:K801"/>
    <mergeCell ref="L801:M801"/>
    <mergeCell ref="N801:O801"/>
    <mergeCell ref="B802:C802"/>
    <mergeCell ref="D802:E802"/>
    <mergeCell ref="F802:G802"/>
    <mergeCell ref="H802:I802"/>
    <mergeCell ref="J802:K802"/>
    <mergeCell ref="L802:M802"/>
    <mergeCell ref="N802:O802"/>
    <mergeCell ref="B803:C803"/>
    <mergeCell ref="D803:E803"/>
    <mergeCell ref="F803:G803"/>
    <mergeCell ref="H803:I803"/>
    <mergeCell ref="J803:K803"/>
    <mergeCell ref="L803:M803"/>
    <mergeCell ref="N803:O803"/>
    <mergeCell ref="B804:C804"/>
    <mergeCell ref="D804:E804"/>
    <mergeCell ref="F804:G804"/>
    <mergeCell ref="H804:I804"/>
    <mergeCell ref="J804:K804"/>
    <mergeCell ref="L804:M804"/>
    <mergeCell ref="N804:O804"/>
    <mergeCell ref="B805:C805"/>
    <mergeCell ref="D805:E805"/>
    <mergeCell ref="F805:G805"/>
    <mergeCell ref="H805:I805"/>
    <mergeCell ref="J805:K805"/>
    <mergeCell ref="L805:M805"/>
    <mergeCell ref="N805:O805"/>
    <mergeCell ref="B806:C806"/>
    <mergeCell ref="D806:E806"/>
    <mergeCell ref="F806:G806"/>
    <mergeCell ref="H806:I806"/>
    <mergeCell ref="J806:K806"/>
    <mergeCell ref="L806:M806"/>
    <mergeCell ref="N806:O806"/>
    <mergeCell ref="B807:C807"/>
    <mergeCell ref="D807:E807"/>
    <mergeCell ref="F807:G807"/>
    <mergeCell ref="H807:I807"/>
    <mergeCell ref="J807:K807"/>
    <mergeCell ref="L807:M807"/>
    <mergeCell ref="N807:O807"/>
    <mergeCell ref="B808:C808"/>
    <mergeCell ref="D808:E808"/>
    <mergeCell ref="F808:G808"/>
    <mergeCell ref="H808:I808"/>
    <mergeCell ref="J808:K808"/>
    <mergeCell ref="L808:M808"/>
    <mergeCell ref="N808:O808"/>
    <mergeCell ref="B809:C809"/>
    <mergeCell ref="D809:E809"/>
    <mergeCell ref="F809:G809"/>
    <mergeCell ref="H809:I809"/>
    <mergeCell ref="J809:K809"/>
    <mergeCell ref="L809:M809"/>
    <mergeCell ref="N809:O809"/>
    <mergeCell ref="B810:C810"/>
    <mergeCell ref="D810:E810"/>
    <mergeCell ref="F810:G810"/>
    <mergeCell ref="H810:I810"/>
    <mergeCell ref="J810:K810"/>
    <mergeCell ref="L810:M810"/>
    <mergeCell ref="N810:O810"/>
    <mergeCell ref="B811:C811"/>
    <mergeCell ref="D811:E811"/>
    <mergeCell ref="F811:G811"/>
    <mergeCell ref="H811:I811"/>
    <mergeCell ref="J811:K811"/>
    <mergeCell ref="L811:M811"/>
    <mergeCell ref="N811:O811"/>
    <mergeCell ref="B812:C812"/>
    <mergeCell ref="D812:E812"/>
    <mergeCell ref="F812:G812"/>
    <mergeCell ref="H812:I812"/>
    <mergeCell ref="J812:K812"/>
    <mergeCell ref="L812:M812"/>
    <mergeCell ref="N812:O812"/>
    <mergeCell ref="B813:C813"/>
    <mergeCell ref="D813:E813"/>
    <mergeCell ref="F813:G813"/>
    <mergeCell ref="H813:I813"/>
    <mergeCell ref="J813:K813"/>
    <mergeCell ref="L813:M813"/>
    <mergeCell ref="N813:O813"/>
    <mergeCell ref="B814:C814"/>
    <mergeCell ref="D814:E814"/>
    <mergeCell ref="F814:G814"/>
    <mergeCell ref="H814:I814"/>
    <mergeCell ref="J814:K814"/>
    <mergeCell ref="L814:M814"/>
    <mergeCell ref="N814:O814"/>
    <mergeCell ref="B815:C815"/>
    <mergeCell ref="D815:E815"/>
    <mergeCell ref="F815:G815"/>
    <mergeCell ref="H815:I815"/>
    <mergeCell ref="J815:K815"/>
    <mergeCell ref="L815:M815"/>
    <mergeCell ref="N815:O815"/>
    <mergeCell ref="B816:C816"/>
    <mergeCell ref="D816:E816"/>
    <mergeCell ref="F816:G816"/>
    <mergeCell ref="H816:I816"/>
    <mergeCell ref="J816:K816"/>
    <mergeCell ref="L816:M816"/>
    <mergeCell ref="N816:O816"/>
    <mergeCell ref="B817:C817"/>
    <mergeCell ref="D817:E817"/>
    <mergeCell ref="F817:G817"/>
    <mergeCell ref="H817:I817"/>
    <mergeCell ref="J817:K817"/>
    <mergeCell ref="L817:M817"/>
    <mergeCell ref="N817:O817"/>
    <mergeCell ref="B818:C818"/>
    <mergeCell ref="D818:E818"/>
    <mergeCell ref="F818:G818"/>
    <mergeCell ref="H818:I818"/>
    <mergeCell ref="J818:K818"/>
    <mergeCell ref="L818:M818"/>
    <mergeCell ref="N818:O818"/>
    <mergeCell ref="B819:C819"/>
    <mergeCell ref="D819:E819"/>
    <mergeCell ref="F819:G819"/>
    <mergeCell ref="H819:I819"/>
    <mergeCell ref="J819:K819"/>
    <mergeCell ref="L819:M819"/>
    <mergeCell ref="N819:O819"/>
    <mergeCell ref="B820:C820"/>
    <mergeCell ref="D820:E820"/>
    <mergeCell ref="F820:G820"/>
    <mergeCell ref="H820:I820"/>
    <mergeCell ref="J820:K820"/>
    <mergeCell ref="L820:M820"/>
    <mergeCell ref="N820:O820"/>
    <mergeCell ref="B821:C821"/>
    <mergeCell ref="D821:E821"/>
    <mergeCell ref="F821:G821"/>
    <mergeCell ref="H821:I821"/>
    <mergeCell ref="J821:K821"/>
    <mergeCell ref="L821:M821"/>
    <mergeCell ref="N821:O821"/>
    <mergeCell ref="B822:C822"/>
    <mergeCell ref="D822:E822"/>
    <mergeCell ref="F822:G822"/>
    <mergeCell ref="H822:I822"/>
    <mergeCell ref="J822:K822"/>
    <mergeCell ref="L822:M822"/>
    <mergeCell ref="N822:O822"/>
    <mergeCell ref="B823:C823"/>
    <mergeCell ref="D823:E823"/>
    <mergeCell ref="F823:G823"/>
    <mergeCell ref="H823:I823"/>
    <mergeCell ref="J823:K823"/>
    <mergeCell ref="L823:M823"/>
    <mergeCell ref="N823:O823"/>
    <mergeCell ref="B824:C824"/>
    <mergeCell ref="D824:E824"/>
    <mergeCell ref="F824:G824"/>
    <mergeCell ref="H824:I824"/>
    <mergeCell ref="J824:K824"/>
    <mergeCell ref="L824:M824"/>
    <mergeCell ref="N824:O824"/>
    <mergeCell ref="B825:C825"/>
    <mergeCell ref="D825:E825"/>
    <mergeCell ref="F825:G825"/>
    <mergeCell ref="H825:I825"/>
    <mergeCell ref="J825:K825"/>
    <mergeCell ref="L825:M825"/>
    <mergeCell ref="N825:O825"/>
    <mergeCell ref="B826:C826"/>
    <mergeCell ref="D826:E826"/>
    <mergeCell ref="F826:G826"/>
    <mergeCell ref="H826:I826"/>
    <mergeCell ref="J826:K826"/>
    <mergeCell ref="L826:M826"/>
    <mergeCell ref="N826:O826"/>
    <mergeCell ref="B827:C827"/>
    <mergeCell ref="D827:E827"/>
    <mergeCell ref="F827:G827"/>
    <mergeCell ref="H827:I827"/>
    <mergeCell ref="J827:K827"/>
    <mergeCell ref="L827:M827"/>
    <mergeCell ref="N827:O827"/>
    <mergeCell ref="B828:C828"/>
    <mergeCell ref="D828:E828"/>
    <mergeCell ref="F828:G828"/>
    <mergeCell ref="H828:I828"/>
    <mergeCell ref="J828:K828"/>
    <mergeCell ref="L828:M828"/>
    <mergeCell ref="N828:O828"/>
    <mergeCell ref="B829:C829"/>
    <mergeCell ref="D829:E829"/>
    <mergeCell ref="F829:G829"/>
    <mergeCell ref="H829:I829"/>
    <mergeCell ref="J829:K829"/>
    <mergeCell ref="L829:M829"/>
    <mergeCell ref="N829:O829"/>
    <mergeCell ref="B830:C830"/>
    <mergeCell ref="D830:E830"/>
    <mergeCell ref="F830:G830"/>
    <mergeCell ref="H830:I830"/>
    <mergeCell ref="J830:K830"/>
    <mergeCell ref="L830:M830"/>
    <mergeCell ref="N830:O830"/>
    <mergeCell ref="B831:C831"/>
    <mergeCell ref="D831:E831"/>
    <mergeCell ref="F831:G831"/>
    <mergeCell ref="H831:I831"/>
    <mergeCell ref="J831:K831"/>
    <mergeCell ref="L831:M831"/>
    <mergeCell ref="N831:O831"/>
    <mergeCell ref="B832:C832"/>
    <mergeCell ref="D832:E832"/>
    <mergeCell ref="F832:G832"/>
    <mergeCell ref="H832:I832"/>
    <mergeCell ref="J832:K832"/>
    <mergeCell ref="L832:M832"/>
    <mergeCell ref="N832:O832"/>
    <mergeCell ref="B833:C833"/>
    <mergeCell ref="D833:E833"/>
    <mergeCell ref="F833:G833"/>
    <mergeCell ref="H833:I833"/>
    <mergeCell ref="J833:K833"/>
    <mergeCell ref="L833:M833"/>
    <mergeCell ref="N833:O833"/>
    <mergeCell ref="B834:C834"/>
    <mergeCell ref="D834:E834"/>
    <mergeCell ref="F834:G834"/>
    <mergeCell ref="H834:I834"/>
    <mergeCell ref="J834:K834"/>
    <mergeCell ref="L834:M834"/>
    <mergeCell ref="N834:O834"/>
    <mergeCell ref="B835:C835"/>
    <mergeCell ref="D835:E835"/>
    <mergeCell ref="F835:G835"/>
    <mergeCell ref="H835:I835"/>
    <mergeCell ref="J835:K835"/>
    <mergeCell ref="L835:M835"/>
    <mergeCell ref="N835:O835"/>
    <mergeCell ref="B836:C836"/>
    <mergeCell ref="D836:E836"/>
    <mergeCell ref="F836:G836"/>
    <mergeCell ref="H836:I836"/>
    <mergeCell ref="J836:K836"/>
    <mergeCell ref="L836:M836"/>
    <mergeCell ref="N836:O836"/>
    <mergeCell ref="B837:C837"/>
    <mergeCell ref="D837:E837"/>
    <mergeCell ref="F837:G837"/>
    <mergeCell ref="H837:I837"/>
    <mergeCell ref="J837:K837"/>
    <mergeCell ref="L837:M837"/>
    <mergeCell ref="N837:O837"/>
    <mergeCell ref="B838:C838"/>
    <mergeCell ref="D838:E838"/>
    <mergeCell ref="F838:G838"/>
    <mergeCell ref="H838:I838"/>
    <mergeCell ref="J838:K838"/>
    <mergeCell ref="L838:M838"/>
    <mergeCell ref="N838:O838"/>
    <mergeCell ref="B839:C839"/>
    <mergeCell ref="D839:E839"/>
    <mergeCell ref="F839:G839"/>
    <mergeCell ref="H839:I839"/>
    <mergeCell ref="J839:K839"/>
    <mergeCell ref="L839:M839"/>
    <mergeCell ref="N839:O839"/>
    <mergeCell ref="B840:C840"/>
    <mergeCell ref="D840:E840"/>
    <mergeCell ref="F840:G840"/>
    <mergeCell ref="H840:I840"/>
    <mergeCell ref="J840:K840"/>
    <mergeCell ref="L840:M840"/>
    <mergeCell ref="N840:O840"/>
    <mergeCell ref="B841:C841"/>
    <mergeCell ref="D841:E841"/>
    <mergeCell ref="F841:G841"/>
    <mergeCell ref="H841:I841"/>
    <mergeCell ref="J841:K841"/>
    <mergeCell ref="L841:M841"/>
    <mergeCell ref="N841:O841"/>
    <mergeCell ref="B842:C842"/>
    <mergeCell ref="D842:E842"/>
    <mergeCell ref="F842:G842"/>
    <mergeCell ref="H842:I842"/>
    <mergeCell ref="J842:K842"/>
    <mergeCell ref="L842:M842"/>
    <mergeCell ref="N842:O842"/>
    <mergeCell ref="B843:C843"/>
    <mergeCell ref="D843:E843"/>
    <mergeCell ref="F843:G843"/>
    <mergeCell ref="H843:I843"/>
    <mergeCell ref="J843:K843"/>
    <mergeCell ref="L843:M843"/>
    <mergeCell ref="N843:O843"/>
    <mergeCell ref="B844:C844"/>
    <mergeCell ref="D844:E844"/>
    <mergeCell ref="F844:G844"/>
    <mergeCell ref="H844:I844"/>
    <mergeCell ref="J844:K844"/>
    <mergeCell ref="L844:M844"/>
    <mergeCell ref="N844:O844"/>
    <mergeCell ref="B845:C845"/>
    <mergeCell ref="D845:E845"/>
    <mergeCell ref="F845:G845"/>
    <mergeCell ref="H845:I845"/>
    <mergeCell ref="J845:K845"/>
    <mergeCell ref="L845:M845"/>
    <mergeCell ref="N845:O845"/>
    <mergeCell ref="B846:C846"/>
    <mergeCell ref="D846:E846"/>
    <mergeCell ref="F846:G846"/>
    <mergeCell ref="H846:I846"/>
    <mergeCell ref="J846:K846"/>
    <mergeCell ref="L846:M846"/>
    <mergeCell ref="N846:O846"/>
    <mergeCell ref="B847:C847"/>
    <mergeCell ref="D847:E847"/>
    <mergeCell ref="F847:G847"/>
    <mergeCell ref="H847:I847"/>
    <mergeCell ref="J847:K847"/>
    <mergeCell ref="L847:M847"/>
    <mergeCell ref="N847:O847"/>
    <mergeCell ref="B848:C848"/>
    <mergeCell ref="D848:E848"/>
    <mergeCell ref="F848:G848"/>
    <mergeCell ref="H848:I848"/>
    <mergeCell ref="J848:K848"/>
    <mergeCell ref="L848:M848"/>
    <mergeCell ref="N848:O848"/>
    <mergeCell ref="B849:C849"/>
    <mergeCell ref="D849:E849"/>
    <mergeCell ref="F849:G849"/>
    <mergeCell ref="H849:I849"/>
    <mergeCell ref="J849:K849"/>
    <mergeCell ref="L849:M849"/>
    <mergeCell ref="N849:O849"/>
    <mergeCell ref="B850:C850"/>
    <mergeCell ref="D850:E850"/>
    <mergeCell ref="F850:G850"/>
    <mergeCell ref="H850:I850"/>
    <mergeCell ref="J850:K850"/>
    <mergeCell ref="L850:M850"/>
    <mergeCell ref="N850:O850"/>
    <mergeCell ref="B851:C851"/>
    <mergeCell ref="D851:E851"/>
    <mergeCell ref="F851:G851"/>
    <mergeCell ref="H851:I851"/>
    <mergeCell ref="J851:K851"/>
    <mergeCell ref="L851:M851"/>
    <mergeCell ref="N851:O851"/>
    <mergeCell ref="B852:C852"/>
    <mergeCell ref="D852:E852"/>
    <mergeCell ref="F852:G852"/>
    <mergeCell ref="H852:I852"/>
    <mergeCell ref="J852:K852"/>
    <mergeCell ref="L852:M852"/>
    <mergeCell ref="N852:O852"/>
    <mergeCell ref="B853:C853"/>
    <mergeCell ref="D853:E853"/>
    <mergeCell ref="F853:G853"/>
    <mergeCell ref="H853:I853"/>
    <mergeCell ref="J853:K853"/>
    <mergeCell ref="L853:M853"/>
    <mergeCell ref="N853:O853"/>
    <mergeCell ref="B854:C854"/>
    <mergeCell ref="D854:E854"/>
    <mergeCell ref="F854:G854"/>
    <mergeCell ref="H854:I854"/>
    <mergeCell ref="J854:K854"/>
    <mergeCell ref="L854:M854"/>
    <mergeCell ref="N854:O854"/>
    <mergeCell ref="B855:C855"/>
    <mergeCell ref="D855:E855"/>
    <mergeCell ref="F855:G855"/>
    <mergeCell ref="H855:I855"/>
    <mergeCell ref="J855:K855"/>
    <mergeCell ref="L855:M855"/>
    <mergeCell ref="N855:O855"/>
    <mergeCell ref="B856:C856"/>
    <mergeCell ref="D856:E856"/>
    <mergeCell ref="F856:G856"/>
    <mergeCell ref="H856:I856"/>
    <mergeCell ref="J856:K856"/>
    <mergeCell ref="L856:M856"/>
    <mergeCell ref="N856:O856"/>
    <mergeCell ref="B857:C857"/>
    <mergeCell ref="D857:E857"/>
    <mergeCell ref="F857:G857"/>
    <mergeCell ref="H857:I857"/>
    <mergeCell ref="J857:K857"/>
    <mergeCell ref="L857:M857"/>
    <mergeCell ref="N857:O857"/>
    <mergeCell ref="B858:C858"/>
    <mergeCell ref="D858:E858"/>
    <mergeCell ref="F858:G858"/>
    <mergeCell ref="H858:I858"/>
    <mergeCell ref="J858:K858"/>
    <mergeCell ref="L858:M858"/>
    <mergeCell ref="N858:O858"/>
    <mergeCell ref="B859:C859"/>
    <mergeCell ref="D859:E859"/>
    <mergeCell ref="F859:G859"/>
    <mergeCell ref="H859:I859"/>
    <mergeCell ref="J859:K859"/>
    <mergeCell ref="L859:M859"/>
    <mergeCell ref="N859:O859"/>
    <mergeCell ref="B860:C860"/>
    <mergeCell ref="D860:E860"/>
    <mergeCell ref="F860:G860"/>
    <mergeCell ref="H860:I860"/>
    <mergeCell ref="J860:K860"/>
    <mergeCell ref="L860:M860"/>
    <mergeCell ref="N860:O860"/>
    <mergeCell ref="B861:C861"/>
    <mergeCell ref="D861:E861"/>
    <mergeCell ref="F861:G861"/>
    <mergeCell ref="H861:I861"/>
    <mergeCell ref="J861:K861"/>
    <mergeCell ref="L861:M861"/>
    <mergeCell ref="N861:O861"/>
    <mergeCell ref="B862:C862"/>
    <mergeCell ref="D862:E862"/>
    <mergeCell ref="F862:G862"/>
    <mergeCell ref="H862:I862"/>
    <mergeCell ref="J862:K862"/>
    <mergeCell ref="L862:M862"/>
    <mergeCell ref="N862:O862"/>
    <mergeCell ref="B863:C863"/>
    <mergeCell ref="D863:E863"/>
    <mergeCell ref="F863:G863"/>
    <mergeCell ref="H863:I863"/>
    <mergeCell ref="J863:K863"/>
    <mergeCell ref="L863:M863"/>
    <mergeCell ref="N863:O863"/>
    <mergeCell ref="B864:C864"/>
    <mergeCell ref="D864:E864"/>
    <mergeCell ref="F864:G864"/>
    <mergeCell ref="H864:I864"/>
    <mergeCell ref="J864:K864"/>
    <mergeCell ref="L864:M864"/>
    <mergeCell ref="N864:O864"/>
    <mergeCell ref="B865:C865"/>
    <mergeCell ref="D865:E865"/>
    <mergeCell ref="F865:G865"/>
    <mergeCell ref="H865:I865"/>
    <mergeCell ref="J865:K865"/>
    <mergeCell ref="L865:M865"/>
    <mergeCell ref="N865:O865"/>
    <mergeCell ref="B866:C866"/>
    <mergeCell ref="D866:E866"/>
    <mergeCell ref="F866:G866"/>
    <mergeCell ref="H866:I866"/>
    <mergeCell ref="J866:K866"/>
    <mergeCell ref="L866:M866"/>
    <mergeCell ref="N866:O866"/>
    <mergeCell ref="B867:C867"/>
    <mergeCell ref="D867:E867"/>
    <mergeCell ref="F867:G867"/>
    <mergeCell ref="H867:I867"/>
    <mergeCell ref="J867:K867"/>
    <mergeCell ref="L867:M867"/>
    <mergeCell ref="N867:O867"/>
    <mergeCell ref="B868:C868"/>
    <mergeCell ref="D868:E868"/>
    <mergeCell ref="F868:G868"/>
    <mergeCell ref="H868:I868"/>
    <mergeCell ref="J868:K868"/>
    <mergeCell ref="L868:M868"/>
    <mergeCell ref="N868:O868"/>
    <mergeCell ref="B869:C869"/>
    <mergeCell ref="D869:E869"/>
    <mergeCell ref="F869:G869"/>
    <mergeCell ref="H869:I869"/>
    <mergeCell ref="J869:K869"/>
    <mergeCell ref="L869:M869"/>
    <mergeCell ref="N869:O869"/>
    <mergeCell ref="B870:C870"/>
    <mergeCell ref="D870:E870"/>
    <mergeCell ref="F870:G870"/>
    <mergeCell ref="H870:I870"/>
    <mergeCell ref="J870:K870"/>
    <mergeCell ref="L870:M870"/>
    <mergeCell ref="N870:O870"/>
    <mergeCell ref="B871:C871"/>
    <mergeCell ref="D871:E871"/>
    <mergeCell ref="F871:G871"/>
    <mergeCell ref="H871:I871"/>
    <mergeCell ref="J871:K871"/>
    <mergeCell ref="L871:M871"/>
    <mergeCell ref="N871:O871"/>
    <mergeCell ref="B872:C872"/>
    <mergeCell ref="D872:E872"/>
    <mergeCell ref="F872:G872"/>
    <mergeCell ref="H872:I872"/>
    <mergeCell ref="J872:K872"/>
    <mergeCell ref="L872:M872"/>
    <mergeCell ref="N872:O872"/>
    <mergeCell ref="B873:C873"/>
    <mergeCell ref="D873:E873"/>
    <mergeCell ref="F873:G873"/>
    <mergeCell ref="H873:I873"/>
    <mergeCell ref="J873:K873"/>
    <mergeCell ref="L873:M873"/>
    <mergeCell ref="N873:O873"/>
    <mergeCell ref="B874:C874"/>
    <mergeCell ref="D874:E874"/>
    <mergeCell ref="F874:G874"/>
    <mergeCell ref="H874:I874"/>
    <mergeCell ref="J874:K874"/>
    <mergeCell ref="L874:M874"/>
    <mergeCell ref="N874:O874"/>
    <mergeCell ref="B875:C875"/>
    <mergeCell ref="D875:E875"/>
    <mergeCell ref="F875:G875"/>
    <mergeCell ref="H875:I875"/>
    <mergeCell ref="J875:K875"/>
    <mergeCell ref="L875:M875"/>
    <mergeCell ref="N875:O875"/>
    <mergeCell ref="B876:C876"/>
    <mergeCell ref="D876:E876"/>
    <mergeCell ref="F876:G876"/>
    <mergeCell ref="H876:I876"/>
    <mergeCell ref="J876:K876"/>
    <mergeCell ref="L876:M876"/>
    <mergeCell ref="N876:O876"/>
    <mergeCell ref="B877:C877"/>
    <mergeCell ref="D877:E877"/>
    <mergeCell ref="F877:G877"/>
    <mergeCell ref="H877:I877"/>
    <mergeCell ref="J877:K877"/>
    <mergeCell ref="L877:M877"/>
    <mergeCell ref="N877:O877"/>
    <mergeCell ref="B878:C878"/>
    <mergeCell ref="D878:E878"/>
    <mergeCell ref="F878:G878"/>
    <mergeCell ref="H878:I878"/>
    <mergeCell ref="J878:K878"/>
    <mergeCell ref="L878:M878"/>
    <mergeCell ref="N878:O878"/>
    <mergeCell ref="B879:C879"/>
    <mergeCell ref="D879:E879"/>
    <mergeCell ref="F879:G879"/>
    <mergeCell ref="H879:I879"/>
    <mergeCell ref="J879:K879"/>
    <mergeCell ref="L879:M879"/>
    <mergeCell ref="N879:O879"/>
    <mergeCell ref="B880:C880"/>
    <mergeCell ref="D880:E880"/>
    <mergeCell ref="F880:G880"/>
    <mergeCell ref="H880:I880"/>
    <mergeCell ref="J880:K880"/>
    <mergeCell ref="L880:M880"/>
    <mergeCell ref="N880:O880"/>
    <mergeCell ref="B881:C881"/>
    <mergeCell ref="D881:E881"/>
    <mergeCell ref="F881:G881"/>
    <mergeCell ref="H881:I881"/>
    <mergeCell ref="J881:K881"/>
    <mergeCell ref="L881:M881"/>
    <mergeCell ref="N881:O881"/>
    <mergeCell ref="B882:C882"/>
    <mergeCell ref="D882:E882"/>
    <mergeCell ref="F882:G882"/>
    <mergeCell ref="H882:I882"/>
    <mergeCell ref="J882:K882"/>
    <mergeCell ref="L882:M882"/>
    <mergeCell ref="N882:O882"/>
    <mergeCell ref="B883:C883"/>
    <mergeCell ref="D883:E883"/>
    <mergeCell ref="F883:G883"/>
    <mergeCell ref="H883:I883"/>
    <mergeCell ref="J883:K883"/>
    <mergeCell ref="L883:M883"/>
    <mergeCell ref="N883:O883"/>
    <mergeCell ref="B884:C884"/>
    <mergeCell ref="D884:E884"/>
    <mergeCell ref="F884:G884"/>
    <mergeCell ref="H884:I884"/>
    <mergeCell ref="J884:K884"/>
    <mergeCell ref="L884:M884"/>
    <mergeCell ref="N884:O884"/>
    <mergeCell ref="B885:C885"/>
    <mergeCell ref="D885:E885"/>
    <mergeCell ref="F885:G885"/>
    <mergeCell ref="H885:I885"/>
    <mergeCell ref="J885:K885"/>
    <mergeCell ref="L885:M885"/>
    <mergeCell ref="N885:O885"/>
    <mergeCell ref="B886:C886"/>
    <mergeCell ref="D886:E886"/>
    <mergeCell ref="F886:G886"/>
    <mergeCell ref="H886:I886"/>
    <mergeCell ref="J886:K886"/>
    <mergeCell ref="L886:M886"/>
    <mergeCell ref="N886:O886"/>
    <mergeCell ref="B887:C887"/>
    <mergeCell ref="D887:E887"/>
    <mergeCell ref="F887:G887"/>
    <mergeCell ref="H887:I887"/>
    <mergeCell ref="J887:K887"/>
    <mergeCell ref="L887:M887"/>
    <mergeCell ref="N887:O887"/>
    <mergeCell ref="B888:C888"/>
    <mergeCell ref="D888:E888"/>
    <mergeCell ref="F888:G888"/>
    <mergeCell ref="H888:I888"/>
    <mergeCell ref="J888:K888"/>
    <mergeCell ref="L888:M888"/>
    <mergeCell ref="N888:O888"/>
    <mergeCell ref="B889:C889"/>
    <mergeCell ref="D889:E889"/>
    <mergeCell ref="F889:G889"/>
    <mergeCell ref="H889:I889"/>
    <mergeCell ref="J889:K889"/>
    <mergeCell ref="L889:M889"/>
    <mergeCell ref="N889:O889"/>
    <mergeCell ref="B890:C890"/>
    <mergeCell ref="D890:E890"/>
    <mergeCell ref="F890:G890"/>
    <mergeCell ref="H890:I890"/>
    <mergeCell ref="J890:K890"/>
    <mergeCell ref="L890:M890"/>
    <mergeCell ref="N890:O890"/>
    <mergeCell ref="B891:C891"/>
    <mergeCell ref="D891:E891"/>
    <mergeCell ref="F891:G891"/>
    <mergeCell ref="H891:I891"/>
    <mergeCell ref="J891:K891"/>
    <mergeCell ref="L891:M891"/>
    <mergeCell ref="N891:O891"/>
    <mergeCell ref="B892:C892"/>
    <mergeCell ref="D892:E892"/>
    <mergeCell ref="F892:G892"/>
    <mergeCell ref="H892:I892"/>
    <mergeCell ref="J892:K892"/>
    <mergeCell ref="L892:M892"/>
    <mergeCell ref="N892:O892"/>
    <mergeCell ref="B893:C893"/>
    <mergeCell ref="D893:E893"/>
    <mergeCell ref="F893:G893"/>
    <mergeCell ref="H893:I893"/>
    <mergeCell ref="J893:K893"/>
    <mergeCell ref="L893:M893"/>
    <mergeCell ref="N893:O893"/>
    <mergeCell ref="B894:C894"/>
    <mergeCell ref="D894:E894"/>
    <mergeCell ref="F894:G894"/>
    <mergeCell ref="H894:I894"/>
    <mergeCell ref="J894:K894"/>
    <mergeCell ref="L894:M894"/>
    <mergeCell ref="N894:O894"/>
    <mergeCell ref="B895:C895"/>
    <mergeCell ref="D895:E895"/>
    <mergeCell ref="F895:G895"/>
    <mergeCell ref="H895:I895"/>
    <mergeCell ref="J895:K895"/>
    <mergeCell ref="L895:M895"/>
    <mergeCell ref="N895:O895"/>
    <mergeCell ref="B896:C896"/>
    <mergeCell ref="D896:E896"/>
    <mergeCell ref="F896:G896"/>
    <mergeCell ref="H896:I896"/>
    <mergeCell ref="J896:K896"/>
    <mergeCell ref="L896:M896"/>
    <mergeCell ref="N896:O896"/>
    <mergeCell ref="B897:C897"/>
    <mergeCell ref="D897:E897"/>
    <mergeCell ref="F897:G897"/>
    <mergeCell ref="H897:I897"/>
    <mergeCell ref="J897:K897"/>
    <mergeCell ref="L897:M897"/>
    <mergeCell ref="N897:O897"/>
    <mergeCell ref="B898:C898"/>
    <mergeCell ref="D898:E898"/>
    <mergeCell ref="F898:G898"/>
    <mergeCell ref="H898:I898"/>
    <mergeCell ref="J898:K898"/>
    <mergeCell ref="L898:M898"/>
    <mergeCell ref="N898:O898"/>
    <mergeCell ref="B899:C899"/>
    <mergeCell ref="D899:E899"/>
    <mergeCell ref="F899:G899"/>
    <mergeCell ref="H899:I899"/>
    <mergeCell ref="J899:K899"/>
    <mergeCell ref="L899:M899"/>
    <mergeCell ref="N899:O899"/>
    <mergeCell ref="B900:C900"/>
    <mergeCell ref="D900:E900"/>
    <mergeCell ref="F900:G900"/>
    <mergeCell ref="H900:I900"/>
    <mergeCell ref="J900:K900"/>
    <mergeCell ref="L900:M900"/>
    <mergeCell ref="N900:O900"/>
    <mergeCell ref="B901:C901"/>
    <mergeCell ref="D901:E901"/>
    <mergeCell ref="F901:G901"/>
    <mergeCell ref="H901:I901"/>
    <mergeCell ref="J901:K901"/>
    <mergeCell ref="L901:M901"/>
    <mergeCell ref="N901:O901"/>
    <mergeCell ref="B902:C902"/>
    <mergeCell ref="D902:E902"/>
    <mergeCell ref="F902:G902"/>
    <mergeCell ref="H902:I902"/>
    <mergeCell ref="J902:K902"/>
    <mergeCell ref="L902:M902"/>
    <mergeCell ref="N902:O902"/>
    <mergeCell ref="B903:C903"/>
    <mergeCell ref="D903:E903"/>
    <mergeCell ref="F903:G903"/>
    <mergeCell ref="H903:I903"/>
    <mergeCell ref="J903:K903"/>
    <mergeCell ref="L903:M903"/>
    <mergeCell ref="N903:O903"/>
    <mergeCell ref="B904:C904"/>
    <mergeCell ref="D904:E904"/>
    <mergeCell ref="F904:G904"/>
    <mergeCell ref="H904:I904"/>
    <mergeCell ref="J904:K904"/>
    <mergeCell ref="L904:M904"/>
    <mergeCell ref="N904:O904"/>
    <mergeCell ref="B905:C905"/>
    <mergeCell ref="D905:E905"/>
    <mergeCell ref="F905:G905"/>
    <mergeCell ref="H905:I905"/>
    <mergeCell ref="J905:K905"/>
    <mergeCell ref="L905:M905"/>
    <mergeCell ref="N905:O905"/>
    <mergeCell ref="B906:C906"/>
    <mergeCell ref="D906:E906"/>
    <mergeCell ref="F906:G906"/>
    <mergeCell ref="H906:I906"/>
    <mergeCell ref="J906:K906"/>
    <mergeCell ref="L906:M906"/>
    <mergeCell ref="N906:O906"/>
    <mergeCell ref="B907:C907"/>
    <mergeCell ref="D907:E907"/>
    <mergeCell ref="F907:G907"/>
    <mergeCell ref="H907:I907"/>
    <mergeCell ref="J907:K907"/>
    <mergeCell ref="L907:M907"/>
    <mergeCell ref="N907:O907"/>
    <mergeCell ref="B908:C908"/>
    <mergeCell ref="D908:E908"/>
    <mergeCell ref="F908:G908"/>
    <mergeCell ref="H908:I908"/>
    <mergeCell ref="J908:K908"/>
    <mergeCell ref="L908:M908"/>
    <mergeCell ref="N908:O908"/>
    <mergeCell ref="B909:C909"/>
    <mergeCell ref="D909:E909"/>
    <mergeCell ref="F909:G909"/>
    <mergeCell ref="H909:I909"/>
    <mergeCell ref="J909:K909"/>
    <mergeCell ref="L909:M909"/>
    <mergeCell ref="N909:O909"/>
    <mergeCell ref="B910:C910"/>
    <mergeCell ref="D910:E910"/>
    <mergeCell ref="F910:G910"/>
    <mergeCell ref="H910:I910"/>
    <mergeCell ref="J910:K910"/>
    <mergeCell ref="L910:M910"/>
    <mergeCell ref="N910:O910"/>
    <mergeCell ref="B911:C911"/>
    <mergeCell ref="D911:E911"/>
    <mergeCell ref="F911:G911"/>
    <mergeCell ref="H911:I911"/>
    <mergeCell ref="J911:K911"/>
    <mergeCell ref="L911:M911"/>
    <mergeCell ref="N911:O911"/>
    <mergeCell ref="B912:C912"/>
    <mergeCell ref="D912:E912"/>
    <mergeCell ref="F912:G912"/>
    <mergeCell ref="H912:I912"/>
    <mergeCell ref="J912:K912"/>
    <mergeCell ref="L912:M912"/>
    <mergeCell ref="N912:O912"/>
    <mergeCell ref="B913:C913"/>
    <mergeCell ref="D913:E913"/>
    <mergeCell ref="F913:G913"/>
    <mergeCell ref="H913:I913"/>
    <mergeCell ref="J913:K913"/>
    <mergeCell ref="L913:M913"/>
    <mergeCell ref="N913:O913"/>
    <mergeCell ref="B914:C914"/>
    <mergeCell ref="D914:E914"/>
    <mergeCell ref="F914:G914"/>
    <mergeCell ref="H914:I914"/>
    <mergeCell ref="J914:K914"/>
    <mergeCell ref="L914:M914"/>
    <mergeCell ref="N914:O914"/>
    <mergeCell ref="B915:C915"/>
    <mergeCell ref="D915:E915"/>
    <mergeCell ref="F915:G915"/>
    <mergeCell ref="H915:I915"/>
    <mergeCell ref="J915:K915"/>
    <mergeCell ref="L915:M915"/>
    <mergeCell ref="N915:O915"/>
    <mergeCell ref="B916:C916"/>
    <mergeCell ref="D916:E916"/>
    <mergeCell ref="F916:G916"/>
    <mergeCell ref="H916:I916"/>
    <mergeCell ref="J916:K916"/>
    <mergeCell ref="L916:M916"/>
    <mergeCell ref="N916:O916"/>
    <mergeCell ref="B917:C917"/>
    <mergeCell ref="D917:E917"/>
    <mergeCell ref="F917:G917"/>
    <mergeCell ref="H917:I917"/>
    <mergeCell ref="J917:K917"/>
    <mergeCell ref="L917:M917"/>
    <mergeCell ref="N917:O917"/>
    <mergeCell ref="B918:C918"/>
    <mergeCell ref="D918:E918"/>
    <mergeCell ref="F918:G918"/>
    <mergeCell ref="H918:I918"/>
    <mergeCell ref="J918:K918"/>
    <mergeCell ref="L918:M918"/>
    <mergeCell ref="N918:O918"/>
    <mergeCell ref="B919:C919"/>
    <mergeCell ref="D919:E919"/>
    <mergeCell ref="F919:G919"/>
    <mergeCell ref="H919:I919"/>
    <mergeCell ref="J919:K919"/>
    <mergeCell ref="L919:M919"/>
    <mergeCell ref="N919:O919"/>
    <mergeCell ref="B920:C920"/>
    <mergeCell ref="D920:E920"/>
    <mergeCell ref="F920:G920"/>
    <mergeCell ref="H920:I920"/>
    <mergeCell ref="J920:K920"/>
    <mergeCell ref="L920:M920"/>
    <mergeCell ref="N920:O920"/>
    <mergeCell ref="B921:C921"/>
    <mergeCell ref="D921:E921"/>
    <mergeCell ref="F921:G921"/>
    <mergeCell ref="H921:I921"/>
    <mergeCell ref="J921:K921"/>
    <mergeCell ref="L921:M921"/>
    <mergeCell ref="N921:O921"/>
    <mergeCell ref="B922:C922"/>
    <mergeCell ref="D922:E922"/>
    <mergeCell ref="F922:G922"/>
    <mergeCell ref="H922:I922"/>
    <mergeCell ref="J922:K922"/>
    <mergeCell ref="L922:M922"/>
    <mergeCell ref="N922:O922"/>
    <mergeCell ref="B923:C923"/>
    <mergeCell ref="D923:E923"/>
    <mergeCell ref="F923:G923"/>
    <mergeCell ref="H923:I923"/>
    <mergeCell ref="J923:K923"/>
    <mergeCell ref="L923:M923"/>
    <mergeCell ref="N923:O923"/>
    <mergeCell ref="B924:C924"/>
    <mergeCell ref="D924:E924"/>
    <mergeCell ref="F924:G924"/>
    <mergeCell ref="H924:I924"/>
    <mergeCell ref="J924:K924"/>
    <mergeCell ref="L924:M924"/>
    <mergeCell ref="N924:O924"/>
    <mergeCell ref="B925:C925"/>
    <mergeCell ref="D925:E925"/>
    <mergeCell ref="F925:G925"/>
    <mergeCell ref="H925:I925"/>
    <mergeCell ref="J925:K925"/>
    <mergeCell ref="L925:M925"/>
    <mergeCell ref="N925:O925"/>
    <mergeCell ref="B926:C926"/>
    <mergeCell ref="D926:E926"/>
    <mergeCell ref="F926:G926"/>
    <mergeCell ref="H926:I926"/>
    <mergeCell ref="J926:K926"/>
    <mergeCell ref="L926:M926"/>
    <mergeCell ref="N926:O926"/>
    <mergeCell ref="B927:C927"/>
    <mergeCell ref="D927:E927"/>
    <mergeCell ref="F927:G927"/>
    <mergeCell ref="H927:I927"/>
    <mergeCell ref="J927:K927"/>
    <mergeCell ref="L927:M927"/>
    <mergeCell ref="N927:O927"/>
    <mergeCell ref="B928:C928"/>
    <mergeCell ref="D928:E928"/>
    <mergeCell ref="F928:G928"/>
    <mergeCell ref="H928:I928"/>
    <mergeCell ref="J928:K928"/>
    <mergeCell ref="L928:M928"/>
    <mergeCell ref="N928:O928"/>
    <mergeCell ref="B929:C929"/>
    <mergeCell ref="D929:E929"/>
    <mergeCell ref="F929:G929"/>
    <mergeCell ref="H929:I929"/>
    <mergeCell ref="J929:K929"/>
    <mergeCell ref="L929:M929"/>
    <mergeCell ref="N929:O929"/>
    <mergeCell ref="B930:C930"/>
    <mergeCell ref="D930:E930"/>
    <mergeCell ref="F930:G930"/>
    <mergeCell ref="H930:I930"/>
    <mergeCell ref="J930:K930"/>
    <mergeCell ref="L930:M930"/>
    <mergeCell ref="N930:O930"/>
    <mergeCell ref="B931:C931"/>
    <mergeCell ref="D931:E931"/>
    <mergeCell ref="F931:G931"/>
    <mergeCell ref="H931:I931"/>
    <mergeCell ref="J931:K931"/>
    <mergeCell ref="L931:M931"/>
    <mergeCell ref="N931:O931"/>
    <mergeCell ref="B932:C932"/>
    <mergeCell ref="D932:E932"/>
    <mergeCell ref="F932:G932"/>
    <mergeCell ref="H932:I932"/>
    <mergeCell ref="J932:K932"/>
    <mergeCell ref="L932:M932"/>
    <mergeCell ref="N932:O932"/>
    <mergeCell ref="B933:C933"/>
    <mergeCell ref="D933:E933"/>
    <mergeCell ref="F933:G933"/>
    <mergeCell ref="H933:I933"/>
    <mergeCell ref="J933:K933"/>
    <mergeCell ref="L933:M933"/>
    <mergeCell ref="N933:O933"/>
    <mergeCell ref="B934:C934"/>
    <mergeCell ref="D934:E934"/>
    <mergeCell ref="F934:G934"/>
    <mergeCell ref="H934:I934"/>
    <mergeCell ref="J934:K934"/>
    <mergeCell ref="L934:M934"/>
    <mergeCell ref="N934:O934"/>
    <mergeCell ref="B935:C935"/>
    <mergeCell ref="D935:E935"/>
    <mergeCell ref="F935:G935"/>
    <mergeCell ref="H935:I935"/>
    <mergeCell ref="J935:K935"/>
    <mergeCell ref="L935:M935"/>
    <mergeCell ref="N935:O935"/>
    <mergeCell ref="B936:C936"/>
    <mergeCell ref="D936:E936"/>
    <mergeCell ref="F936:G936"/>
    <mergeCell ref="H936:I936"/>
    <mergeCell ref="J936:K936"/>
    <mergeCell ref="L936:M936"/>
    <mergeCell ref="N936:O936"/>
    <mergeCell ref="B937:C937"/>
    <mergeCell ref="D937:E937"/>
    <mergeCell ref="F937:G937"/>
    <mergeCell ref="H937:I937"/>
    <mergeCell ref="J937:K937"/>
    <mergeCell ref="L937:M937"/>
    <mergeCell ref="N937:O937"/>
    <mergeCell ref="B938:C938"/>
    <mergeCell ref="D938:E938"/>
    <mergeCell ref="F938:G938"/>
    <mergeCell ref="H938:I938"/>
    <mergeCell ref="J938:K938"/>
    <mergeCell ref="L938:M938"/>
    <mergeCell ref="N938:O938"/>
    <mergeCell ref="B939:C939"/>
    <mergeCell ref="D939:E939"/>
    <mergeCell ref="F939:G939"/>
    <mergeCell ref="H939:I939"/>
    <mergeCell ref="J939:K939"/>
    <mergeCell ref="L939:M939"/>
    <mergeCell ref="N939:O939"/>
    <mergeCell ref="B940:C940"/>
    <mergeCell ref="D940:E940"/>
    <mergeCell ref="F940:G940"/>
    <mergeCell ref="H940:I940"/>
    <mergeCell ref="J940:K940"/>
    <mergeCell ref="L940:M940"/>
    <mergeCell ref="N940:O940"/>
    <mergeCell ref="B941:C941"/>
    <mergeCell ref="D941:E941"/>
    <mergeCell ref="F941:G941"/>
    <mergeCell ref="H941:I941"/>
    <mergeCell ref="J941:K941"/>
    <mergeCell ref="L941:M941"/>
    <mergeCell ref="N941:O941"/>
    <mergeCell ref="B942:C942"/>
    <mergeCell ref="D942:E942"/>
    <mergeCell ref="F942:G942"/>
    <mergeCell ref="H942:I942"/>
    <mergeCell ref="J942:K942"/>
    <mergeCell ref="L942:M942"/>
    <mergeCell ref="N942:O942"/>
    <mergeCell ref="B943:C943"/>
    <mergeCell ref="D943:E943"/>
    <mergeCell ref="F943:G943"/>
    <mergeCell ref="H943:I943"/>
    <mergeCell ref="J943:K943"/>
    <mergeCell ref="L943:M943"/>
    <mergeCell ref="N943:O943"/>
    <mergeCell ref="B944:C944"/>
    <mergeCell ref="D944:E944"/>
    <mergeCell ref="F944:G944"/>
    <mergeCell ref="H944:I944"/>
    <mergeCell ref="J944:K944"/>
    <mergeCell ref="L944:M944"/>
    <mergeCell ref="N944:O944"/>
    <mergeCell ref="B945:C945"/>
    <mergeCell ref="D945:E945"/>
    <mergeCell ref="F945:G945"/>
    <mergeCell ref="H945:I945"/>
    <mergeCell ref="J945:K945"/>
    <mergeCell ref="L945:M945"/>
    <mergeCell ref="N945:O945"/>
    <mergeCell ref="B946:C946"/>
    <mergeCell ref="D946:E946"/>
    <mergeCell ref="F946:G946"/>
    <mergeCell ref="H946:I946"/>
    <mergeCell ref="J946:K946"/>
    <mergeCell ref="L946:M946"/>
    <mergeCell ref="N946:O946"/>
    <mergeCell ref="B947:C947"/>
    <mergeCell ref="D947:E947"/>
    <mergeCell ref="F947:G947"/>
    <mergeCell ref="H947:I947"/>
    <mergeCell ref="J947:K947"/>
    <mergeCell ref="L947:M947"/>
    <mergeCell ref="N947:O947"/>
    <mergeCell ref="B948:C948"/>
    <mergeCell ref="D948:E948"/>
    <mergeCell ref="F948:G948"/>
    <mergeCell ref="H948:I948"/>
    <mergeCell ref="J948:K948"/>
    <mergeCell ref="L948:M948"/>
    <mergeCell ref="N948:O948"/>
    <mergeCell ref="B949:C949"/>
    <mergeCell ref="D949:E949"/>
    <mergeCell ref="F949:G949"/>
    <mergeCell ref="H949:I949"/>
    <mergeCell ref="J949:K949"/>
    <mergeCell ref="L949:M949"/>
    <mergeCell ref="N949:O949"/>
    <mergeCell ref="B950:C950"/>
    <mergeCell ref="D950:E950"/>
    <mergeCell ref="F950:G950"/>
    <mergeCell ref="H950:I950"/>
    <mergeCell ref="J950:K950"/>
    <mergeCell ref="L950:M950"/>
    <mergeCell ref="N950:O950"/>
    <mergeCell ref="B951:C951"/>
    <mergeCell ref="D951:E951"/>
    <mergeCell ref="F951:G951"/>
    <mergeCell ref="H951:I951"/>
    <mergeCell ref="J951:K951"/>
    <mergeCell ref="L951:M951"/>
    <mergeCell ref="N951:O951"/>
    <mergeCell ref="B952:C952"/>
    <mergeCell ref="D952:E952"/>
    <mergeCell ref="F952:G952"/>
    <mergeCell ref="H952:I952"/>
    <mergeCell ref="J952:K952"/>
    <mergeCell ref="L952:M952"/>
    <mergeCell ref="N952:O952"/>
    <mergeCell ref="B953:C953"/>
    <mergeCell ref="D953:E953"/>
    <mergeCell ref="F953:G953"/>
    <mergeCell ref="H953:I953"/>
    <mergeCell ref="J953:K953"/>
    <mergeCell ref="L953:M953"/>
    <mergeCell ref="N953:O953"/>
    <mergeCell ref="B954:C954"/>
    <mergeCell ref="D954:E954"/>
    <mergeCell ref="F954:G954"/>
    <mergeCell ref="H954:I954"/>
    <mergeCell ref="J954:K954"/>
    <mergeCell ref="L954:M954"/>
    <mergeCell ref="N954:O954"/>
    <mergeCell ref="B955:C955"/>
    <mergeCell ref="D955:E955"/>
    <mergeCell ref="F955:G955"/>
    <mergeCell ref="H955:I955"/>
    <mergeCell ref="J955:K955"/>
    <mergeCell ref="L955:M955"/>
    <mergeCell ref="N955:O955"/>
    <mergeCell ref="B956:C956"/>
    <mergeCell ref="D956:E956"/>
    <mergeCell ref="F956:G956"/>
    <mergeCell ref="H956:I956"/>
    <mergeCell ref="J956:K956"/>
    <mergeCell ref="L956:M956"/>
    <mergeCell ref="N956:O956"/>
    <mergeCell ref="B957:C957"/>
    <mergeCell ref="D957:E957"/>
    <mergeCell ref="F957:G957"/>
    <mergeCell ref="H957:I957"/>
    <mergeCell ref="J957:K957"/>
    <mergeCell ref="L957:M957"/>
    <mergeCell ref="N957:O957"/>
    <mergeCell ref="B958:C958"/>
    <mergeCell ref="D958:E958"/>
    <mergeCell ref="F958:G958"/>
    <mergeCell ref="H958:I958"/>
    <mergeCell ref="J958:K958"/>
    <mergeCell ref="L958:M958"/>
    <mergeCell ref="N958:O958"/>
    <mergeCell ref="B959:C959"/>
    <mergeCell ref="D959:E959"/>
    <mergeCell ref="F959:G959"/>
    <mergeCell ref="H959:I959"/>
    <mergeCell ref="J959:K959"/>
    <mergeCell ref="L959:M959"/>
    <mergeCell ref="N959:O959"/>
    <mergeCell ref="B960:C960"/>
    <mergeCell ref="D960:E960"/>
    <mergeCell ref="F960:G960"/>
    <mergeCell ref="H960:I960"/>
    <mergeCell ref="J960:K960"/>
    <mergeCell ref="L960:M960"/>
    <mergeCell ref="N960:O960"/>
    <mergeCell ref="B961:C961"/>
    <mergeCell ref="D961:E961"/>
    <mergeCell ref="F961:G961"/>
    <mergeCell ref="H961:I961"/>
    <mergeCell ref="J961:K961"/>
    <mergeCell ref="L961:M961"/>
    <mergeCell ref="N961:O961"/>
    <mergeCell ref="B962:C962"/>
    <mergeCell ref="D962:E962"/>
    <mergeCell ref="F962:G962"/>
    <mergeCell ref="H962:I962"/>
    <mergeCell ref="J962:K962"/>
    <mergeCell ref="L962:M962"/>
    <mergeCell ref="N962:O962"/>
    <mergeCell ref="B963:C963"/>
    <mergeCell ref="D963:E963"/>
    <mergeCell ref="F963:G963"/>
    <mergeCell ref="H963:I963"/>
    <mergeCell ref="J963:K963"/>
    <mergeCell ref="L963:M963"/>
    <mergeCell ref="N963:O963"/>
    <mergeCell ref="B964:C964"/>
    <mergeCell ref="D964:E964"/>
    <mergeCell ref="F964:G964"/>
    <mergeCell ref="H964:I964"/>
    <mergeCell ref="J964:K964"/>
    <mergeCell ref="L964:M964"/>
    <mergeCell ref="N964:O964"/>
    <mergeCell ref="B965:C965"/>
    <mergeCell ref="D965:E965"/>
    <mergeCell ref="F965:G965"/>
    <mergeCell ref="H965:I965"/>
    <mergeCell ref="J965:K965"/>
    <mergeCell ref="L965:M965"/>
    <mergeCell ref="N965:O965"/>
    <mergeCell ref="B966:C966"/>
    <mergeCell ref="D966:E966"/>
    <mergeCell ref="F966:G966"/>
    <mergeCell ref="H966:I966"/>
    <mergeCell ref="J966:K966"/>
    <mergeCell ref="L966:M966"/>
    <mergeCell ref="N966:O966"/>
    <mergeCell ref="B967:C967"/>
    <mergeCell ref="D967:E967"/>
    <mergeCell ref="F967:G967"/>
    <mergeCell ref="H967:I967"/>
    <mergeCell ref="J967:K967"/>
    <mergeCell ref="L967:M967"/>
    <mergeCell ref="N967:O967"/>
    <mergeCell ref="B968:C968"/>
    <mergeCell ref="D968:E968"/>
    <mergeCell ref="F968:G968"/>
    <mergeCell ref="H968:I968"/>
    <mergeCell ref="J968:K968"/>
    <mergeCell ref="L968:M968"/>
    <mergeCell ref="N968:O968"/>
    <mergeCell ref="B969:C969"/>
    <mergeCell ref="D969:E969"/>
    <mergeCell ref="F969:G969"/>
    <mergeCell ref="H969:I969"/>
    <mergeCell ref="J969:K969"/>
    <mergeCell ref="L969:M969"/>
    <mergeCell ref="N969:O969"/>
    <mergeCell ref="B970:C970"/>
    <mergeCell ref="D970:E970"/>
    <mergeCell ref="F970:G970"/>
    <mergeCell ref="H970:I970"/>
    <mergeCell ref="J970:K970"/>
    <mergeCell ref="L970:M970"/>
    <mergeCell ref="N970:O970"/>
    <mergeCell ref="B971:C971"/>
    <mergeCell ref="D971:E971"/>
    <mergeCell ref="F971:G971"/>
    <mergeCell ref="H971:I971"/>
    <mergeCell ref="J971:K971"/>
    <mergeCell ref="L971:M971"/>
    <mergeCell ref="N971:O971"/>
    <mergeCell ref="B972:C972"/>
    <mergeCell ref="D972:E972"/>
    <mergeCell ref="F972:G972"/>
    <mergeCell ref="H972:I972"/>
    <mergeCell ref="J972:K972"/>
    <mergeCell ref="L972:M972"/>
    <mergeCell ref="N972:O972"/>
    <mergeCell ref="B973:C973"/>
    <mergeCell ref="D973:E973"/>
    <mergeCell ref="F973:G973"/>
    <mergeCell ref="H973:I973"/>
    <mergeCell ref="J973:K973"/>
    <mergeCell ref="L973:M973"/>
    <mergeCell ref="N973:O973"/>
    <mergeCell ref="B974:C974"/>
    <mergeCell ref="D974:E974"/>
    <mergeCell ref="F974:G974"/>
    <mergeCell ref="H974:I974"/>
    <mergeCell ref="J974:K974"/>
    <mergeCell ref="L974:M974"/>
    <mergeCell ref="N974:O974"/>
    <mergeCell ref="B975:C975"/>
    <mergeCell ref="D975:E975"/>
    <mergeCell ref="F975:G975"/>
    <mergeCell ref="H975:I975"/>
    <mergeCell ref="J975:K975"/>
    <mergeCell ref="L975:M975"/>
    <mergeCell ref="N975:O975"/>
    <mergeCell ref="B976:C976"/>
    <mergeCell ref="D976:E976"/>
    <mergeCell ref="F976:G976"/>
    <mergeCell ref="H976:I976"/>
    <mergeCell ref="J976:K976"/>
    <mergeCell ref="L976:M976"/>
    <mergeCell ref="N976:O976"/>
    <mergeCell ref="B977:C977"/>
    <mergeCell ref="D977:E977"/>
    <mergeCell ref="F977:G977"/>
    <mergeCell ref="H977:I977"/>
    <mergeCell ref="J977:K977"/>
    <mergeCell ref="L977:M977"/>
    <mergeCell ref="N977:O977"/>
    <mergeCell ref="B978:C978"/>
    <mergeCell ref="D978:E978"/>
    <mergeCell ref="F978:G978"/>
    <mergeCell ref="H978:I978"/>
    <mergeCell ref="J978:K978"/>
    <mergeCell ref="L978:M978"/>
    <mergeCell ref="N978:O978"/>
    <mergeCell ref="B979:C979"/>
    <mergeCell ref="D979:E979"/>
    <mergeCell ref="F979:G979"/>
    <mergeCell ref="H979:I979"/>
    <mergeCell ref="J979:K979"/>
    <mergeCell ref="L979:M979"/>
    <mergeCell ref="N979:O979"/>
    <mergeCell ref="B980:C980"/>
    <mergeCell ref="D980:E980"/>
    <mergeCell ref="F980:G980"/>
    <mergeCell ref="H980:I980"/>
    <mergeCell ref="J980:K980"/>
    <mergeCell ref="L980:M980"/>
    <mergeCell ref="N980:O980"/>
    <mergeCell ref="B981:C981"/>
    <mergeCell ref="D981:E981"/>
    <mergeCell ref="F981:G981"/>
    <mergeCell ref="H981:I981"/>
    <mergeCell ref="J981:K981"/>
    <mergeCell ref="L981:M981"/>
    <mergeCell ref="N981:O981"/>
    <mergeCell ref="B982:C982"/>
    <mergeCell ref="D982:E982"/>
    <mergeCell ref="F982:G982"/>
    <mergeCell ref="H982:I982"/>
    <mergeCell ref="J982:K982"/>
    <mergeCell ref="L982:M982"/>
    <mergeCell ref="N982:O982"/>
    <mergeCell ref="B983:C983"/>
    <mergeCell ref="D983:E983"/>
    <mergeCell ref="F983:G983"/>
    <mergeCell ref="H983:I983"/>
    <mergeCell ref="J983:K983"/>
    <mergeCell ref="L983:M983"/>
    <mergeCell ref="N983:O983"/>
    <mergeCell ref="B984:C984"/>
    <mergeCell ref="D984:E984"/>
    <mergeCell ref="F984:G984"/>
    <mergeCell ref="H984:I984"/>
    <mergeCell ref="J984:K984"/>
    <mergeCell ref="L984:M984"/>
    <mergeCell ref="N984:O984"/>
    <mergeCell ref="B985:C985"/>
    <mergeCell ref="D985:E985"/>
    <mergeCell ref="F985:G985"/>
    <mergeCell ref="H985:I985"/>
    <mergeCell ref="J985:K985"/>
    <mergeCell ref="L985:M985"/>
    <mergeCell ref="N985:O985"/>
    <mergeCell ref="B986:C986"/>
    <mergeCell ref="D986:E986"/>
    <mergeCell ref="F986:G986"/>
    <mergeCell ref="H986:I986"/>
    <mergeCell ref="J986:K986"/>
    <mergeCell ref="L986:M986"/>
    <mergeCell ref="N986:O986"/>
    <mergeCell ref="B987:C987"/>
    <mergeCell ref="D987:E987"/>
    <mergeCell ref="F987:G987"/>
    <mergeCell ref="H987:I987"/>
    <mergeCell ref="J987:K987"/>
    <mergeCell ref="L987:M987"/>
    <mergeCell ref="N987:O987"/>
    <mergeCell ref="B988:C988"/>
    <mergeCell ref="D988:E988"/>
    <mergeCell ref="F988:G988"/>
    <mergeCell ref="H988:I988"/>
    <mergeCell ref="J988:K988"/>
    <mergeCell ref="L988:M988"/>
    <mergeCell ref="N988:O988"/>
    <mergeCell ref="B989:C989"/>
    <mergeCell ref="D989:E989"/>
    <mergeCell ref="F989:G989"/>
    <mergeCell ref="H989:I989"/>
    <mergeCell ref="J989:K989"/>
    <mergeCell ref="L989:M989"/>
    <mergeCell ref="N989:O989"/>
    <mergeCell ref="B990:C990"/>
    <mergeCell ref="D990:E990"/>
    <mergeCell ref="F990:G990"/>
    <mergeCell ref="H990:I990"/>
    <mergeCell ref="J990:K990"/>
    <mergeCell ref="L990:M990"/>
    <mergeCell ref="N990:O990"/>
    <mergeCell ref="B991:C991"/>
    <mergeCell ref="D991:E991"/>
    <mergeCell ref="F991:G991"/>
    <mergeCell ref="H991:I991"/>
    <mergeCell ref="J991:K991"/>
    <mergeCell ref="L991:M991"/>
    <mergeCell ref="N991:O991"/>
    <mergeCell ref="B992:C992"/>
    <mergeCell ref="D992:E992"/>
    <mergeCell ref="F992:G992"/>
    <mergeCell ref="H992:I992"/>
    <mergeCell ref="J992:K992"/>
    <mergeCell ref="L992:M992"/>
    <mergeCell ref="N992:O992"/>
    <mergeCell ref="B993:C993"/>
    <mergeCell ref="D993:E993"/>
    <mergeCell ref="F993:G993"/>
    <mergeCell ref="H993:I993"/>
    <mergeCell ref="J993:K993"/>
    <mergeCell ref="L993:M993"/>
    <mergeCell ref="N993:O993"/>
    <mergeCell ref="B994:C994"/>
    <mergeCell ref="D994:E994"/>
    <mergeCell ref="F994:G994"/>
    <mergeCell ref="H994:I994"/>
    <mergeCell ref="J994:K994"/>
    <mergeCell ref="L994:M994"/>
    <mergeCell ref="N994:O994"/>
    <mergeCell ref="B995:C995"/>
    <mergeCell ref="D995:E995"/>
    <mergeCell ref="F995:G995"/>
    <mergeCell ref="H995:I995"/>
    <mergeCell ref="J995:K995"/>
    <mergeCell ref="L995:M995"/>
    <mergeCell ref="N995:O995"/>
    <mergeCell ref="B996:C996"/>
    <mergeCell ref="D996:E996"/>
    <mergeCell ref="F996:G996"/>
    <mergeCell ref="H996:I996"/>
    <mergeCell ref="J996:K996"/>
    <mergeCell ref="L996:M996"/>
    <mergeCell ref="N996:O996"/>
    <mergeCell ref="B997:C997"/>
    <mergeCell ref="D997:E997"/>
    <mergeCell ref="F997:G997"/>
    <mergeCell ref="H997:I997"/>
    <mergeCell ref="J997:K997"/>
    <mergeCell ref="L997:M997"/>
    <mergeCell ref="N997:O997"/>
    <mergeCell ref="B998:C998"/>
    <mergeCell ref="D998:E998"/>
    <mergeCell ref="F998:G998"/>
    <mergeCell ref="H998:I998"/>
    <mergeCell ref="J998:K998"/>
    <mergeCell ref="L998:M998"/>
    <mergeCell ref="N998:O998"/>
    <mergeCell ref="B999:C999"/>
    <mergeCell ref="D999:E999"/>
    <mergeCell ref="F999:G999"/>
    <mergeCell ref="H999:I999"/>
    <mergeCell ref="J999:K999"/>
    <mergeCell ref="L999:M999"/>
    <mergeCell ref="N999:O999"/>
    <mergeCell ref="B1000:C1000"/>
    <mergeCell ref="D1000:E1000"/>
    <mergeCell ref="F1000:G1000"/>
    <mergeCell ref="H1000:I1000"/>
    <mergeCell ref="J1000:K1000"/>
    <mergeCell ref="L1000:M1000"/>
    <mergeCell ref="N1000:O1000"/>
    <mergeCell ref="B1001:C1001"/>
    <mergeCell ref="D1001:E1001"/>
    <mergeCell ref="F1001:G1001"/>
    <mergeCell ref="H1001:I1001"/>
    <mergeCell ref="J1001:K1001"/>
    <mergeCell ref="L1001:M1001"/>
    <mergeCell ref="N1001:O1001"/>
    <mergeCell ref="B1002:C1002"/>
    <mergeCell ref="D1002:E1002"/>
    <mergeCell ref="F1002:G1002"/>
    <mergeCell ref="H1002:I1002"/>
    <mergeCell ref="J1002:K1002"/>
    <mergeCell ref="L1002:M1002"/>
    <mergeCell ref="N1002:O1002"/>
    <mergeCell ref="B1003:C1003"/>
    <mergeCell ref="D1003:E1003"/>
    <mergeCell ref="F1003:G1003"/>
    <mergeCell ref="H1003:I1003"/>
    <mergeCell ref="J1003:K1003"/>
    <mergeCell ref="L1003:M1003"/>
    <mergeCell ref="N1003:O1003"/>
    <mergeCell ref="B1004:C1004"/>
    <mergeCell ref="D1004:E1004"/>
    <mergeCell ref="F1004:G1004"/>
    <mergeCell ref="H1004:I1004"/>
    <mergeCell ref="J1004:K1004"/>
    <mergeCell ref="L1004:M1004"/>
    <mergeCell ref="N1004:O1004"/>
    <mergeCell ref="B1005:C1005"/>
    <mergeCell ref="D1005:E1005"/>
    <mergeCell ref="F1005:G1005"/>
    <mergeCell ref="H1005:I1005"/>
    <mergeCell ref="J1005:K1005"/>
    <mergeCell ref="L1005:M1005"/>
    <mergeCell ref="N1005:O1005"/>
    <mergeCell ref="B1006:C1006"/>
    <mergeCell ref="D1006:E1006"/>
    <mergeCell ref="F1006:G1006"/>
    <mergeCell ref="H1006:I1006"/>
    <mergeCell ref="J1006:K1006"/>
    <mergeCell ref="L1006:M1006"/>
    <mergeCell ref="N1006:O1006"/>
    <mergeCell ref="B1007:C1007"/>
    <mergeCell ref="D1007:E1007"/>
    <mergeCell ref="F1007:G1007"/>
    <mergeCell ref="H1007:I1007"/>
    <mergeCell ref="J1007:K1007"/>
    <mergeCell ref="L1007:M1007"/>
    <mergeCell ref="N1007:O1007"/>
    <mergeCell ref="B1008:C1008"/>
    <mergeCell ref="D1008:E1008"/>
    <mergeCell ref="F1008:G1008"/>
    <mergeCell ref="H1008:I1008"/>
    <mergeCell ref="J1008:K1008"/>
    <mergeCell ref="L1008:M1008"/>
    <mergeCell ref="N1008:O1008"/>
    <mergeCell ref="B1009:C1009"/>
    <mergeCell ref="D1009:E1009"/>
    <mergeCell ref="F1009:G1009"/>
    <mergeCell ref="H1009:I1009"/>
    <mergeCell ref="J1009:K1009"/>
    <mergeCell ref="L1009:M1009"/>
    <mergeCell ref="N1009:O1009"/>
    <mergeCell ref="B1010:C1010"/>
    <mergeCell ref="D1010:E1010"/>
    <mergeCell ref="F1010:G1010"/>
    <mergeCell ref="H1010:I1010"/>
    <mergeCell ref="J1010:K1010"/>
    <mergeCell ref="L1010:M1010"/>
    <mergeCell ref="N1010:O1010"/>
    <mergeCell ref="B1011:C1011"/>
    <mergeCell ref="D1011:E1011"/>
    <mergeCell ref="F1011:G1011"/>
    <mergeCell ref="H1011:I1011"/>
    <mergeCell ref="J1011:K1011"/>
    <mergeCell ref="L1011:M1011"/>
    <mergeCell ref="N1011:O1011"/>
    <mergeCell ref="B1012:C1012"/>
    <mergeCell ref="D1012:E1012"/>
    <mergeCell ref="F1012:G1012"/>
    <mergeCell ref="H1012:I1012"/>
    <mergeCell ref="J1012:K1012"/>
    <mergeCell ref="L1012:M1012"/>
    <mergeCell ref="N1012:O1012"/>
    <mergeCell ref="B1013:C1013"/>
    <mergeCell ref="D1013:E1013"/>
    <mergeCell ref="F1013:G1013"/>
    <mergeCell ref="H1013:I1013"/>
    <mergeCell ref="J1013:K1013"/>
    <mergeCell ref="L1013:M1013"/>
    <mergeCell ref="N1013:O1013"/>
    <mergeCell ref="B1014:C1014"/>
    <mergeCell ref="D1014:E1014"/>
    <mergeCell ref="F1014:G1014"/>
    <mergeCell ref="H1014:I1014"/>
    <mergeCell ref="J1014:K1014"/>
    <mergeCell ref="L1014:M1014"/>
    <mergeCell ref="N1014:O1014"/>
    <mergeCell ref="B1015:C1015"/>
    <mergeCell ref="D1015:E1015"/>
    <mergeCell ref="F1015:G1015"/>
    <mergeCell ref="H1015:I1015"/>
    <mergeCell ref="J1015:K1015"/>
    <mergeCell ref="L1015:M1015"/>
    <mergeCell ref="N1015:O1015"/>
    <mergeCell ref="B1016:C1016"/>
    <mergeCell ref="D1016:E1016"/>
    <mergeCell ref="F1016:G1016"/>
    <mergeCell ref="H1016:I1016"/>
    <mergeCell ref="J1016:K1016"/>
    <mergeCell ref="L1016:M1016"/>
    <mergeCell ref="N1016:O1016"/>
    <mergeCell ref="B1017:C1017"/>
    <mergeCell ref="D1017:E1017"/>
    <mergeCell ref="F1017:G1017"/>
    <mergeCell ref="H1017:I1017"/>
    <mergeCell ref="J1017:K1017"/>
    <mergeCell ref="L1017:M1017"/>
    <mergeCell ref="N1017:O1017"/>
    <mergeCell ref="B1018:C1018"/>
    <mergeCell ref="D1018:E1018"/>
    <mergeCell ref="F1018:G1018"/>
    <mergeCell ref="H1018:I1018"/>
    <mergeCell ref="J1018:K1018"/>
    <mergeCell ref="L1018:M1018"/>
    <mergeCell ref="N1018:O1018"/>
    <mergeCell ref="B1019:C1019"/>
    <mergeCell ref="D1019:E1019"/>
    <mergeCell ref="F1019:G1019"/>
    <mergeCell ref="H1019:I1019"/>
    <mergeCell ref="J1019:K1019"/>
    <mergeCell ref="L1019:M1019"/>
    <mergeCell ref="N1019:O1019"/>
    <mergeCell ref="B1020:C1020"/>
    <mergeCell ref="D1020:E1020"/>
    <mergeCell ref="F1020:G1020"/>
    <mergeCell ref="H1020:I1020"/>
    <mergeCell ref="J1020:K1020"/>
    <mergeCell ref="L1020:M1020"/>
    <mergeCell ref="N1020:O1020"/>
    <mergeCell ref="B1021:C1021"/>
    <mergeCell ref="D1021:E1021"/>
    <mergeCell ref="F1021:G1021"/>
    <mergeCell ref="H1021:I1021"/>
    <mergeCell ref="J1021:K1021"/>
    <mergeCell ref="L1021:M1021"/>
    <mergeCell ref="N1021:O1021"/>
    <mergeCell ref="B1022:C1022"/>
    <mergeCell ref="D1022:E1022"/>
    <mergeCell ref="F1022:G1022"/>
    <mergeCell ref="H1022:I1022"/>
    <mergeCell ref="J1022:K1022"/>
    <mergeCell ref="L1022:M1022"/>
    <mergeCell ref="N1022:O1022"/>
    <mergeCell ref="B1023:C1023"/>
    <mergeCell ref="D1023:E1023"/>
    <mergeCell ref="F1023:G1023"/>
    <mergeCell ref="H1023:I1023"/>
    <mergeCell ref="J1023:K1023"/>
    <mergeCell ref="L1023:M1023"/>
    <mergeCell ref="N1023:O1023"/>
    <mergeCell ref="B1024:C1024"/>
    <mergeCell ref="D1024:E1024"/>
    <mergeCell ref="F1024:G1024"/>
    <mergeCell ref="H1024:I1024"/>
    <mergeCell ref="J1024:K1024"/>
    <mergeCell ref="L1024:M1024"/>
    <mergeCell ref="N1024:O1024"/>
    <mergeCell ref="B1025:C1025"/>
    <mergeCell ref="D1025:E1025"/>
    <mergeCell ref="F1025:G1025"/>
    <mergeCell ref="H1025:I1025"/>
    <mergeCell ref="J1025:K1025"/>
    <mergeCell ref="L1025:M1025"/>
    <mergeCell ref="N1025:O1025"/>
    <mergeCell ref="B1026:C1026"/>
    <mergeCell ref="D1026:E1026"/>
    <mergeCell ref="F1026:G1026"/>
    <mergeCell ref="H1026:I1026"/>
    <mergeCell ref="J1026:K1026"/>
    <mergeCell ref="L1026:M1026"/>
    <mergeCell ref="N1026:O1026"/>
    <mergeCell ref="B1027:C1027"/>
    <mergeCell ref="D1027:E1027"/>
    <mergeCell ref="F1027:G1027"/>
    <mergeCell ref="H1027:I1027"/>
    <mergeCell ref="J1027:K1027"/>
    <mergeCell ref="L1027:M1027"/>
    <mergeCell ref="N1027:O1027"/>
    <mergeCell ref="B1028:C1028"/>
    <mergeCell ref="D1028:E1028"/>
    <mergeCell ref="F1028:G1028"/>
    <mergeCell ref="H1028:I1028"/>
    <mergeCell ref="J1028:K1028"/>
    <mergeCell ref="L1028:M1028"/>
    <mergeCell ref="N1028:O1028"/>
    <mergeCell ref="B1029:C1029"/>
    <mergeCell ref="D1029:E1029"/>
    <mergeCell ref="F1029:G1029"/>
    <mergeCell ref="H1029:I1029"/>
    <mergeCell ref="J1029:K1029"/>
    <mergeCell ref="L1029:M1029"/>
    <mergeCell ref="N1029:O1029"/>
    <mergeCell ref="B1030:C1030"/>
    <mergeCell ref="D1030:E1030"/>
    <mergeCell ref="F1030:G1030"/>
    <mergeCell ref="H1030:I1030"/>
    <mergeCell ref="J1030:K1030"/>
    <mergeCell ref="L1030:M1030"/>
    <mergeCell ref="N1030:O1030"/>
    <mergeCell ref="B1031:C1031"/>
    <mergeCell ref="D1031:E1031"/>
    <mergeCell ref="F1031:G1031"/>
    <mergeCell ref="H1031:I1031"/>
    <mergeCell ref="J1031:K1031"/>
    <mergeCell ref="L1031:M1031"/>
    <mergeCell ref="N1031:O1031"/>
    <mergeCell ref="B1032:C1032"/>
    <mergeCell ref="D1032:E1032"/>
    <mergeCell ref="F1032:G1032"/>
    <mergeCell ref="H1032:I1032"/>
    <mergeCell ref="J1032:K1032"/>
    <mergeCell ref="L1032:M1032"/>
    <mergeCell ref="N1032:O1032"/>
    <mergeCell ref="B1033:C1033"/>
    <mergeCell ref="D1033:E1033"/>
    <mergeCell ref="F1033:G1033"/>
    <mergeCell ref="H1033:I1033"/>
    <mergeCell ref="J1033:K1033"/>
    <mergeCell ref="L1033:M1033"/>
    <mergeCell ref="N1033:O1033"/>
    <mergeCell ref="B1034:C1034"/>
    <mergeCell ref="D1034:E1034"/>
    <mergeCell ref="F1034:G1034"/>
    <mergeCell ref="H1034:I1034"/>
    <mergeCell ref="J1034:K1034"/>
    <mergeCell ref="L1034:M1034"/>
    <mergeCell ref="N1034:O1034"/>
    <mergeCell ref="B1035:C1035"/>
    <mergeCell ref="D1035:E1035"/>
    <mergeCell ref="F1035:G1035"/>
    <mergeCell ref="H1035:I1035"/>
    <mergeCell ref="J1035:K1035"/>
    <mergeCell ref="L1035:M1035"/>
    <mergeCell ref="N1035:O1035"/>
    <mergeCell ref="B1036:C1036"/>
    <mergeCell ref="D1036:E1036"/>
    <mergeCell ref="F1036:G1036"/>
    <mergeCell ref="H1036:I1036"/>
    <mergeCell ref="J1036:K1036"/>
    <mergeCell ref="L1036:M1036"/>
    <mergeCell ref="N1036:O1036"/>
    <mergeCell ref="B1037:C1037"/>
    <mergeCell ref="D1037:E1037"/>
    <mergeCell ref="F1037:G1037"/>
    <mergeCell ref="H1037:I1037"/>
    <mergeCell ref="J1037:K1037"/>
    <mergeCell ref="L1037:M1037"/>
    <mergeCell ref="N1037:O1037"/>
    <mergeCell ref="B1038:C1038"/>
    <mergeCell ref="D1038:E1038"/>
    <mergeCell ref="F1038:G1038"/>
    <mergeCell ref="H1038:I1038"/>
    <mergeCell ref="J1038:K1038"/>
    <mergeCell ref="L1038:M1038"/>
    <mergeCell ref="N1038:O1038"/>
    <mergeCell ref="B1039:C1039"/>
    <mergeCell ref="D1039:E1039"/>
    <mergeCell ref="F1039:G1039"/>
    <mergeCell ref="H1039:I1039"/>
    <mergeCell ref="J1039:K1039"/>
    <mergeCell ref="L1039:M1039"/>
    <mergeCell ref="N1039:O1039"/>
    <mergeCell ref="B1040:C1040"/>
    <mergeCell ref="D1040:E1040"/>
    <mergeCell ref="F1040:G1040"/>
    <mergeCell ref="H1040:I1040"/>
    <mergeCell ref="J1040:K1040"/>
    <mergeCell ref="L1040:M1040"/>
    <mergeCell ref="N1040:O1040"/>
    <mergeCell ref="B1041:C1041"/>
    <mergeCell ref="D1041:E1041"/>
    <mergeCell ref="F1041:G1041"/>
    <mergeCell ref="H1041:I1041"/>
    <mergeCell ref="J1041:K1041"/>
    <mergeCell ref="L1041:M1041"/>
    <mergeCell ref="N1041:O1041"/>
    <mergeCell ref="B1042:C1042"/>
    <mergeCell ref="D1042:E1042"/>
    <mergeCell ref="F1042:G1042"/>
    <mergeCell ref="H1042:I1042"/>
    <mergeCell ref="J1042:K1042"/>
    <mergeCell ref="L1042:M1042"/>
    <mergeCell ref="N1042:O1042"/>
    <mergeCell ref="B1043:C1043"/>
    <mergeCell ref="D1043:E1043"/>
    <mergeCell ref="F1043:G1043"/>
    <mergeCell ref="H1043:I1043"/>
    <mergeCell ref="J1043:K1043"/>
    <mergeCell ref="L1043:M1043"/>
    <mergeCell ref="N1043:O1043"/>
    <mergeCell ref="B1044:C1044"/>
    <mergeCell ref="D1044:E1044"/>
    <mergeCell ref="F1044:G1044"/>
    <mergeCell ref="H1044:I1044"/>
    <mergeCell ref="J1044:K1044"/>
    <mergeCell ref="L1044:M1044"/>
    <mergeCell ref="N1044:O1044"/>
    <mergeCell ref="B1045:C1045"/>
    <mergeCell ref="D1045:E1045"/>
    <mergeCell ref="F1045:G1045"/>
    <mergeCell ref="H1045:I1045"/>
    <mergeCell ref="J1045:K1045"/>
    <mergeCell ref="L1045:M1045"/>
    <mergeCell ref="N1045:O1045"/>
    <mergeCell ref="B1046:C1046"/>
    <mergeCell ref="D1046:E1046"/>
    <mergeCell ref="F1046:G1046"/>
    <mergeCell ref="H1046:I1046"/>
    <mergeCell ref="J1046:K1046"/>
    <mergeCell ref="L1046:M1046"/>
    <mergeCell ref="N1046:O1046"/>
    <mergeCell ref="B1047:C1047"/>
    <mergeCell ref="D1047:E1047"/>
    <mergeCell ref="F1047:G1047"/>
    <mergeCell ref="H1047:I1047"/>
    <mergeCell ref="J1047:K1047"/>
    <mergeCell ref="L1047:M1047"/>
    <mergeCell ref="N1047:O1047"/>
    <mergeCell ref="B1048:C1048"/>
    <mergeCell ref="D1048:E1048"/>
    <mergeCell ref="F1048:G1048"/>
    <mergeCell ref="H1048:I1048"/>
    <mergeCell ref="J1048:K1048"/>
    <mergeCell ref="L1048:M1048"/>
    <mergeCell ref="N1048:O1048"/>
    <mergeCell ref="B1049:C1049"/>
    <mergeCell ref="D1049:E1049"/>
    <mergeCell ref="F1049:G1049"/>
    <mergeCell ref="H1049:I1049"/>
    <mergeCell ref="J1049:K1049"/>
    <mergeCell ref="L1049:M1049"/>
    <mergeCell ref="N1049:O1049"/>
    <mergeCell ref="B1050:C1050"/>
    <mergeCell ref="D1050:E1050"/>
    <mergeCell ref="F1050:G1050"/>
    <mergeCell ref="H1050:I1050"/>
    <mergeCell ref="J1050:K1050"/>
    <mergeCell ref="L1050:M1050"/>
    <mergeCell ref="N1050:O1050"/>
    <mergeCell ref="B1051:C1051"/>
    <mergeCell ref="D1051:E1051"/>
    <mergeCell ref="F1051:G1051"/>
    <mergeCell ref="H1051:I1051"/>
    <mergeCell ref="J1051:K1051"/>
    <mergeCell ref="L1051:M1051"/>
    <mergeCell ref="N1051:O1051"/>
    <mergeCell ref="B1052:C1052"/>
    <mergeCell ref="D1052:E1052"/>
    <mergeCell ref="F1052:G1052"/>
    <mergeCell ref="H1052:I1052"/>
    <mergeCell ref="J1052:K1052"/>
    <mergeCell ref="L1052:M1052"/>
    <mergeCell ref="N1052:O1052"/>
    <mergeCell ref="B1053:C1053"/>
    <mergeCell ref="D1053:E1053"/>
    <mergeCell ref="F1053:G1053"/>
    <mergeCell ref="H1053:I1053"/>
    <mergeCell ref="J1053:K1053"/>
    <mergeCell ref="L1053:M1053"/>
    <mergeCell ref="N1053:O1053"/>
    <mergeCell ref="B1054:C1054"/>
    <mergeCell ref="D1054:E1054"/>
    <mergeCell ref="F1054:G1054"/>
    <mergeCell ref="H1054:I1054"/>
    <mergeCell ref="J1054:K1054"/>
    <mergeCell ref="L1054:M1054"/>
    <mergeCell ref="N1054:O1054"/>
    <mergeCell ref="B1055:C1055"/>
    <mergeCell ref="D1055:E1055"/>
    <mergeCell ref="F1055:G1055"/>
    <mergeCell ref="H1055:I1055"/>
    <mergeCell ref="J1055:K1055"/>
    <mergeCell ref="L1055:M1055"/>
    <mergeCell ref="N1055:O1055"/>
    <mergeCell ref="B1056:C1056"/>
    <mergeCell ref="D1056:E1056"/>
    <mergeCell ref="F1056:G1056"/>
    <mergeCell ref="H1056:I1056"/>
    <mergeCell ref="J1056:K1056"/>
    <mergeCell ref="L1056:M1056"/>
    <mergeCell ref="N1056:O1056"/>
    <mergeCell ref="B1057:C1057"/>
    <mergeCell ref="D1057:E1057"/>
    <mergeCell ref="F1057:G1057"/>
    <mergeCell ref="H1057:I1057"/>
    <mergeCell ref="J1057:K1057"/>
    <mergeCell ref="L1057:M1057"/>
    <mergeCell ref="N1057:O1057"/>
    <mergeCell ref="B1058:C1058"/>
    <mergeCell ref="D1058:E1058"/>
    <mergeCell ref="F1058:G1058"/>
    <mergeCell ref="H1058:I1058"/>
    <mergeCell ref="J1058:K1058"/>
    <mergeCell ref="L1058:M1058"/>
    <mergeCell ref="N1058:O1058"/>
    <mergeCell ref="B1059:C1059"/>
    <mergeCell ref="D1059:E1059"/>
    <mergeCell ref="F1059:G1059"/>
    <mergeCell ref="H1059:I1059"/>
    <mergeCell ref="J1059:K1059"/>
    <mergeCell ref="L1059:M1059"/>
    <mergeCell ref="N1059:O1059"/>
    <mergeCell ref="B1060:C1060"/>
    <mergeCell ref="D1060:E1060"/>
    <mergeCell ref="F1060:G1060"/>
    <mergeCell ref="H1060:I1060"/>
    <mergeCell ref="J1060:K1060"/>
    <mergeCell ref="L1060:M1060"/>
    <mergeCell ref="N1060:O1060"/>
    <mergeCell ref="B1061:C1061"/>
    <mergeCell ref="D1061:E1061"/>
    <mergeCell ref="F1061:G1061"/>
    <mergeCell ref="H1061:I1061"/>
    <mergeCell ref="J1061:K1061"/>
    <mergeCell ref="L1061:M1061"/>
    <mergeCell ref="N1061:O1061"/>
    <mergeCell ref="B1062:C1062"/>
    <mergeCell ref="D1062:E1062"/>
    <mergeCell ref="F1062:G1062"/>
    <mergeCell ref="H1062:I1062"/>
    <mergeCell ref="J1062:K1062"/>
    <mergeCell ref="L1062:M1062"/>
    <mergeCell ref="N1062:O1062"/>
    <mergeCell ref="B1063:C1063"/>
    <mergeCell ref="D1063:E1063"/>
    <mergeCell ref="F1063:G1063"/>
    <mergeCell ref="H1063:I1063"/>
    <mergeCell ref="J1063:K1063"/>
    <mergeCell ref="L1063:M1063"/>
    <mergeCell ref="N1063:O1063"/>
    <mergeCell ref="B1064:C1064"/>
    <mergeCell ref="D1064:E1064"/>
    <mergeCell ref="F1064:G1064"/>
    <mergeCell ref="H1064:I1064"/>
    <mergeCell ref="J1064:K1064"/>
    <mergeCell ref="L1064:M1064"/>
    <mergeCell ref="N1064:O1064"/>
    <mergeCell ref="B1065:C1065"/>
    <mergeCell ref="D1065:E1065"/>
    <mergeCell ref="F1065:G1065"/>
    <mergeCell ref="H1065:I1065"/>
    <mergeCell ref="J1065:K1065"/>
    <mergeCell ref="L1065:M1065"/>
    <mergeCell ref="N1065:O1065"/>
    <mergeCell ref="B1066:C1066"/>
    <mergeCell ref="D1066:E1066"/>
    <mergeCell ref="F1066:G1066"/>
    <mergeCell ref="H1066:I1066"/>
    <mergeCell ref="J1066:K1066"/>
    <mergeCell ref="L1066:M1066"/>
    <mergeCell ref="N1066:O1066"/>
    <mergeCell ref="B1067:C1067"/>
    <mergeCell ref="D1067:E1067"/>
    <mergeCell ref="F1067:G1067"/>
    <mergeCell ref="H1067:I1067"/>
    <mergeCell ref="J1067:K1067"/>
    <mergeCell ref="L1067:M1067"/>
    <mergeCell ref="N1067:O1067"/>
    <mergeCell ref="B1068:C1068"/>
    <mergeCell ref="D1068:E1068"/>
    <mergeCell ref="F1068:G1068"/>
    <mergeCell ref="H1068:I1068"/>
    <mergeCell ref="J1068:K1068"/>
    <mergeCell ref="L1068:M1068"/>
    <mergeCell ref="N1068:O1068"/>
    <mergeCell ref="B1069:C1069"/>
    <mergeCell ref="D1069:E1069"/>
    <mergeCell ref="F1069:G1069"/>
    <mergeCell ref="H1069:I1069"/>
    <mergeCell ref="J1069:K1069"/>
    <mergeCell ref="L1069:M1069"/>
    <mergeCell ref="N1069:O1069"/>
    <mergeCell ref="B1070:C1070"/>
    <mergeCell ref="D1070:E1070"/>
    <mergeCell ref="F1070:G1070"/>
    <mergeCell ref="H1070:I1070"/>
    <mergeCell ref="J1070:K1070"/>
    <mergeCell ref="L1070:M1070"/>
    <mergeCell ref="N1070:O1070"/>
    <mergeCell ref="B1071:C1071"/>
    <mergeCell ref="D1071:E1071"/>
    <mergeCell ref="F1071:G1071"/>
    <mergeCell ref="H1071:I1071"/>
    <mergeCell ref="J1071:K1071"/>
    <mergeCell ref="L1071:M1071"/>
    <mergeCell ref="N1071:O1071"/>
    <mergeCell ref="B1072:C1072"/>
    <mergeCell ref="D1072:E1072"/>
    <mergeCell ref="F1072:G1072"/>
    <mergeCell ref="H1072:I1072"/>
    <mergeCell ref="J1072:K1072"/>
    <mergeCell ref="L1072:M1072"/>
    <mergeCell ref="N1072:O1072"/>
    <mergeCell ref="B1073:C1073"/>
    <mergeCell ref="D1073:E1073"/>
    <mergeCell ref="F1073:G1073"/>
    <mergeCell ref="H1073:I1073"/>
    <mergeCell ref="J1073:K1073"/>
    <mergeCell ref="L1073:M1073"/>
    <mergeCell ref="N1073:O1073"/>
    <mergeCell ref="B1074:C1074"/>
    <mergeCell ref="D1074:E1074"/>
    <mergeCell ref="F1074:G1074"/>
    <mergeCell ref="H1074:I1074"/>
    <mergeCell ref="J1074:K1074"/>
    <mergeCell ref="L1074:M1074"/>
    <mergeCell ref="N1074:O1074"/>
    <mergeCell ref="B1075:C1075"/>
    <mergeCell ref="D1075:E1075"/>
    <mergeCell ref="F1075:G1075"/>
    <mergeCell ref="H1075:I1075"/>
    <mergeCell ref="J1075:K1075"/>
    <mergeCell ref="L1075:M1075"/>
    <mergeCell ref="N1075:O1075"/>
    <mergeCell ref="B1076:C1076"/>
    <mergeCell ref="D1076:E1076"/>
    <mergeCell ref="F1076:G1076"/>
    <mergeCell ref="H1076:I1076"/>
    <mergeCell ref="J1076:K1076"/>
    <mergeCell ref="L1076:M1076"/>
    <mergeCell ref="N1076:O1076"/>
    <mergeCell ref="B1077:C1077"/>
    <mergeCell ref="D1077:E1077"/>
    <mergeCell ref="F1077:G1077"/>
    <mergeCell ref="H1077:I1077"/>
    <mergeCell ref="J1077:K1077"/>
    <mergeCell ref="L1077:M1077"/>
    <mergeCell ref="N1077:O1077"/>
    <mergeCell ref="B1078:C1078"/>
    <mergeCell ref="D1078:E1078"/>
    <mergeCell ref="F1078:G1078"/>
    <mergeCell ref="H1078:I1078"/>
    <mergeCell ref="J1078:K1078"/>
    <mergeCell ref="L1078:M1078"/>
    <mergeCell ref="N1078:O1078"/>
    <mergeCell ref="B1079:C1079"/>
    <mergeCell ref="D1079:E1079"/>
    <mergeCell ref="F1079:G1079"/>
    <mergeCell ref="H1079:I1079"/>
    <mergeCell ref="J1079:K1079"/>
    <mergeCell ref="L1079:M1079"/>
    <mergeCell ref="N1079:O1079"/>
    <mergeCell ref="B1080:C1080"/>
    <mergeCell ref="D1080:E1080"/>
    <mergeCell ref="F1080:G1080"/>
    <mergeCell ref="H1080:I1080"/>
    <mergeCell ref="J1080:K1080"/>
    <mergeCell ref="L1080:M1080"/>
    <mergeCell ref="N1080:O1080"/>
    <mergeCell ref="B1081:C1081"/>
    <mergeCell ref="D1081:E1081"/>
    <mergeCell ref="F1081:G1081"/>
    <mergeCell ref="H1081:I1081"/>
    <mergeCell ref="J1081:K1081"/>
    <mergeCell ref="L1081:M1081"/>
    <mergeCell ref="N1081:O1081"/>
    <mergeCell ref="B1082:C1082"/>
    <mergeCell ref="D1082:E1082"/>
    <mergeCell ref="F1082:G1082"/>
    <mergeCell ref="H1082:I1082"/>
    <mergeCell ref="J1082:K1082"/>
    <mergeCell ref="L1082:M1082"/>
    <mergeCell ref="N1082:O1082"/>
    <mergeCell ref="B1083:C1083"/>
    <mergeCell ref="D1083:E1083"/>
    <mergeCell ref="F1083:G1083"/>
    <mergeCell ref="H1083:I1083"/>
    <mergeCell ref="J1083:K1083"/>
    <mergeCell ref="L1083:M1083"/>
    <mergeCell ref="N1083:O1083"/>
    <mergeCell ref="B1084:C1084"/>
    <mergeCell ref="D1084:E1084"/>
    <mergeCell ref="F1084:G1084"/>
    <mergeCell ref="H1084:I1084"/>
    <mergeCell ref="J1084:K1084"/>
    <mergeCell ref="L1084:M1084"/>
    <mergeCell ref="N1084:O1084"/>
    <mergeCell ref="B1085:C1085"/>
    <mergeCell ref="D1085:E1085"/>
    <mergeCell ref="F1085:G1085"/>
    <mergeCell ref="H1085:I1085"/>
    <mergeCell ref="J1085:K1085"/>
    <mergeCell ref="L1085:M1085"/>
    <mergeCell ref="N1085:O1085"/>
    <mergeCell ref="B1086:C1086"/>
    <mergeCell ref="D1086:E1086"/>
    <mergeCell ref="F1086:G1086"/>
    <mergeCell ref="H1086:I1086"/>
    <mergeCell ref="J1086:K1086"/>
    <mergeCell ref="L1086:M1086"/>
    <mergeCell ref="N1086:O1086"/>
    <mergeCell ref="B1087:C1087"/>
    <mergeCell ref="D1087:E1087"/>
    <mergeCell ref="F1087:G1087"/>
    <mergeCell ref="H1087:I1087"/>
    <mergeCell ref="J1087:K1087"/>
    <mergeCell ref="L1087:M1087"/>
    <mergeCell ref="N1087:O1087"/>
    <mergeCell ref="B1088:C1088"/>
    <mergeCell ref="D1088:E1088"/>
    <mergeCell ref="F1088:G1088"/>
    <mergeCell ref="H1088:I1088"/>
    <mergeCell ref="J1088:K1088"/>
    <mergeCell ref="L1088:M1088"/>
    <mergeCell ref="N1088:O1088"/>
    <mergeCell ref="B1089:C1089"/>
    <mergeCell ref="D1089:E1089"/>
    <mergeCell ref="F1089:G1089"/>
    <mergeCell ref="H1089:I1089"/>
    <mergeCell ref="J1089:K1089"/>
    <mergeCell ref="L1089:M1089"/>
    <mergeCell ref="N1089:O1089"/>
    <mergeCell ref="B1090:C1090"/>
    <mergeCell ref="D1090:E1090"/>
    <mergeCell ref="F1090:G1090"/>
    <mergeCell ref="H1090:I1090"/>
    <mergeCell ref="J1090:K1090"/>
    <mergeCell ref="L1090:M1090"/>
    <mergeCell ref="N1090:O1090"/>
    <mergeCell ref="B1091:C1091"/>
    <mergeCell ref="D1091:E1091"/>
    <mergeCell ref="F1091:G1091"/>
    <mergeCell ref="H1091:I1091"/>
    <mergeCell ref="J1091:K1091"/>
    <mergeCell ref="L1091:M1091"/>
    <mergeCell ref="N1091:O1091"/>
    <mergeCell ref="B1092:C1092"/>
    <mergeCell ref="D1092:E1092"/>
    <mergeCell ref="F1092:G1092"/>
    <mergeCell ref="H1092:I1092"/>
    <mergeCell ref="J1092:K1092"/>
    <mergeCell ref="L1092:M1092"/>
    <mergeCell ref="N1092:O1092"/>
    <mergeCell ref="B1093:C1093"/>
    <mergeCell ref="D1093:E1093"/>
    <mergeCell ref="F1093:G1093"/>
    <mergeCell ref="H1093:I1093"/>
    <mergeCell ref="J1093:K1093"/>
    <mergeCell ref="L1093:M1093"/>
    <mergeCell ref="N1093:O1093"/>
    <mergeCell ref="B1094:C1094"/>
    <mergeCell ref="D1094:E1094"/>
    <mergeCell ref="F1094:G1094"/>
    <mergeCell ref="H1094:I1094"/>
    <mergeCell ref="J1094:K1094"/>
    <mergeCell ref="L1094:M1094"/>
    <mergeCell ref="N1094:O1094"/>
    <mergeCell ref="B1095:C1095"/>
    <mergeCell ref="D1095:E1095"/>
    <mergeCell ref="F1095:G1095"/>
    <mergeCell ref="H1095:I1095"/>
    <mergeCell ref="J1095:K1095"/>
    <mergeCell ref="L1095:M1095"/>
    <mergeCell ref="N1095:O1095"/>
    <mergeCell ref="B1096:C1096"/>
    <mergeCell ref="D1096:E1096"/>
    <mergeCell ref="F1096:G1096"/>
    <mergeCell ref="H1096:I1096"/>
    <mergeCell ref="J1096:K1096"/>
    <mergeCell ref="L1096:M1096"/>
    <mergeCell ref="N1096:O1096"/>
    <mergeCell ref="B1097:C1097"/>
    <mergeCell ref="D1097:E1097"/>
    <mergeCell ref="F1097:G1097"/>
    <mergeCell ref="H1097:I1097"/>
    <mergeCell ref="J1097:K1097"/>
    <mergeCell ref="L1097:M1097"/>
    <mergeCell ref="N1097:O1097"/>
    <mergeCell ref="B1098:C1098"/>
    <mergeCell ref="D1098:E1098"/>
    <mergeCell ref="F1098:G1098"/>
    <mergeCell ref="H1098:I1098"/>
    <mergeCell ref="J1098:K1098"/>
    <mergeCell ref="L1098:M1098"/>
    <mergeCell ref="N1098:O1098"/>
    <mergeCell ref="B1099:C1099"/>
    <mergeCell ref="D1099:E1099"/>
    <mergeCell ref="F1099:G1099"/>
    <mergeCell ref="H1099:I1099"/>
    <mergeCell ref="J1099:K1099"/>
    <mergeCell ref="L1099:M1099"/>
    <mergeCell ref="N1099:O1099"/>
    <mergeCell ref="B1100:C1100"/>
    <mergeCell ref="D1100:E1100"/>
    <mergeCell ref="F1100:G1100"/>
    <mergeCell ref="H1100:I1100"/>
    <mergeCell ref="J1100:K1100"/>
    <mergeCell ref="L1100:M1100"/>
    <mergeCell ref="N1100:O1100"/>
    <mergeCell ref="B1101:C1101"/>
    <mergeCell ref="D1101:E1101"/>
    <mergeCell ref="F1101:G1101"/>
    <mergeCell ref="H1101:I1101"/>
    <mergeCell ref="J1101:K1101"/>
    <mergeCell ref="L1101:M1101"/>
    <mergeCell ref="N1101:O1101"/>
    <mergeCell ref="B1102:C1102"/>
    <mergeCell ref="D1102:E1102"/>
    <mergeCell ref="F1102:G1102"/>
    <mergeCell ref="H1102:I1102"/>
    <mergeCell ref="J1102:K1102"/>
    <mergeCell ref="L1102:M1102"/>
    <mergeCell ref="N1102:O1102"/>
    <mergeCell ref="B1103:C1103"/>
    <mergeCell ref="D1103:E1103"/>
    <mergeCell ref="F1103:G1103"/>
    <mergeCell ref="H1103:I1103"/>
    <mergeCell ref="J1103:K1103"/>
    <mergeCell ref="L1103:M1103"/>
    <mergeCell ref="N1103:O1103"/>
    <mergeCell ref="B1104:C1104"/>
    <mergeCell ref="D1104:E1104"/>
    <mergeCell ref="F1104:G1104"/>
    <mergeCell ref="H1104:I1104"/>
    <mergeCell ref="J1104:K1104"/>
    <mergeCell ref="L1104:M1104"/>
    <mergeCell ref="N1104:O1104"/>
    <mergeCell ref="B1105:C1105"/>
    <mergeCell ref="D1105:E1105"/>
    <mergeCell ref="F1105:G1105"/>
    <mergeCell ref="H1105:I1105"/>
    <mergeCell ref="J1105:K1105"/>
    <mergeCell ref="L1105:M1105"/>
    <mergeCell ref="N1105:O1105"/>
    <mergeCell ref="B1106:C1106"/>
    <mergeCell ref="D1106:E1106"/>
    <mergeCell ref="F1106:G1106"/>
    <mergeCell ref="H1106:I1106"/>
    <mergeCell ref="J1106:K1106"/>
    <mergeCell ref="L1106:M1106"/>
    <mergeCell ref="N1106:O1106"/>
    <mergeCell ref="B1107:C1107"/>
    <mergeCell ref="D1107:E1107"/>
    <mergeCell ref="F1107:G1107"/>
    <mergeCell ref="H1107:I1107"/>
    <mergeCell ref="J1107:K1107"/>
    <mergeCell ref="L1107:M1107"/>
    <mergeCell ref="N1107:O1107"/>
    <mergeCell ref="B1108:C1108"/>
    <mergeCell ref="D1108:E1108"/>
    <mergeCell ref="F1108:G1108"/>
    <mergeCell ref="H1108:I1108"/>
    <mergeCell ref="J1108:K1108"/>
    <mergeCell ref="L1108:M1108"/>
    <mergeCell ref="N1108:O1108"/>
    <mergeCell ref="B1109:C1109"/>
    <mergeCell ref="D1109:E1109"/>
    <mergeCell ref="F1109:G1109"/>
    <mergeCell ref="H1109:I1109"/>
    <mergeCell ref="J1109:K1109"/>
    <mergeCell ref="L1109:M1109"/>
    <mergeCell ref="N1109:O1109"/>
    <mergeCell ref="B1110:C1110"/>
    <mergeCell ref="D1110:E1110"/>
    <mergeCell ref="F1110:G1110"/>
    <mergeCell ref="H1110:I1110"/>
    <mergeCell ref="J1110:K1110"/>
    <mergeCell ref="L1110:M1110"/>
    <mergeCell ref="N1110:O1110"/>
    <mergeCell ref="B1111:C1111"/>
    <mergeCell ref="D1111:E1111"/>
    <mergeCell ref="F1111:G1111"/>
    <mergeCell ref="H1111:I1111"/>
    <mergeCell ref="J1111:K1111"/>
    <mergeCell ref="L1111:M1111"/>
    <mergeCell ref="N1111:O1111"/>
    <mergeCell ref="B1112:C1112"/>
    <mergeCell ref="D1112:E1112"/>
    <mergeCell ref="F1112:G1112"/>
    <mergeCell ref="H1112:I1112"/>
    <mergeCell ref="J1112:K1112"/>
    <mergeCell ref="L1112:M1112"/>
    <mergeCell ref="N1112:O1112"/>
    <mergeCell ref="B1113:C1113"/>
    <mergeCell ref="D1113:E1113"/>
    <mergeCell ref="F1113:G1113"/>
    <mergeCell ref="H1113:I1113"/>
    <mergeCell ref="J1113:K1113"/>
    <mergeCell ref="L1113:M1113"/>
    <mergeCell ref="N1113:O1113"/>
    <mergeCell ref="B1114:C1114"/>
    <mergeCell ref="D1114:E1114"/>
    <mergeCell ref="F1114:G1114"/>
    <mergeCell ref="H1114:I1114"/>
    <mergeCell ref="J1114:K1114"/>
    <mergeCell ref="L1114:M1114"/>
    <mergeCell ref="N1114:O1114"/>
    <mergeCell ref="B1115:C1115"/>
    <mergeCell ref="D1115:E1115"/>
    <mergeCell ref="F1115:G1115"/>
    <mergeCell ref="H1115:I1115"/>
    <mergeCell ref="J1115:K1115"/>
    <mergeCell ref="L1115:M1115"/>
    <mergeCell ref="N1115:O1115"/>
    <mergeCell ref="B1116:C1116"/>
    <mergeCell ref="D1116:E1116"/>
    <mergeCell ref="F1116:G1116"/>
    <mergeCell ref="H1116:I1116"/>
    <mergeCell ref="J1116:K1116"/>
    <mergeCell ref="L1116:M1116"/>
    <mergeCell ref="N1116:O1116"/>
    <mergeCell ref="B1117:C1117"/>
    <mergeCell ref="D1117:E1117"/>
    <mergeCell ref="F1117:G1117"/>
    <mergeCell ref="H1117:I1117"/>
    <mergeCell ref="J1117:K1117"/>
    <mergeCell ref="L1117:M1117"/>
    <mergeCell ref="N1117:O1117"/>
    <mergeCell ref="B1118:C1118"/>
    <mergeCell ref="D1118:E1118"/>
    <mergeCell ref="F1118:G1118"/>
    <mergeCell ref="H1118:I1118"/>
    <mergeCell ref="J1118:K1118"/>
    <mergeCell ref="L1118:M1118"/>
    <mergeCell ref="N1118:O1118"/>
    <mergeCell ref="B1119:C1119"/>
    <mergeCell ref="D1119:E1119"/>
    <mergeCell ref="F1119:G1119"/>
    <mergeCell ref="H1119:I1119"/>
    <mergeCell ref="J1119:K1119"/>
    <mergeCell ref="L1119:M1119"/>
    <mergeCell ref="N1119:O1119"/>
    <mergeCell ref="B1120:C1120"/>
    <mergeCell ref="D1120:E1120"/>
    <mergeCell ref="F1120:G1120"/>
    <mergeCell ref="H1120:I1120"/>
    <mergeCell ref="J1120:K1120"/>
    <mergeCell ref="L1120:M1120"/>
    <mergeCell ref="N1120:O1120"/>
    <mergeCell ref="B1121:C1121"/>
    <mergeCell ref="D1121:E1121"/>
    <mergeCell ref="F1121:G1121"/>
    <mergeCell ref="H1121:I1121"/>
    <mergeCell ref="J1121:K1121"/>
    <mergeCell ref="L1121:M1121"/>
    <mergeCell ref="N1121:O1121"/>
    <mergeCell ref="B1122:C1122"/>
    <mergeCell ref="D1122:E1122"/>
    <mergeCell ref="F1122:G1122"/>
    <mergeCell ref="H1122:I1122"/>
    <mergeCell ref="J1122:K1122"/>
    <mergeCell ref="L1122:M1122"/>
    <mergeCell ref="N1122:O1122"/>
    <mergeCell ref="B1123:C1123"/>
    <mergeCell ref="D1123:E1123"/>
    <mergeCell ref="F1123:G1123"/>
    <mergeCell ref="H1123:I1123"/>
    <mergeCell ref="J1123:K1123"/>
    <mergeCell ref="L1123:M1123"/>
    <mergeCell ref="N1123:O1123"/>
    <mergeCell ref="B1124:C1124"/>
    <mergeCell ref="D1124:E1124"/>
    <mergeCell ref="F1124:G1124"/>
    <mergeCell ref="H1124:I1124"/>
    <mergeCell ref="J1124:K1124"/>
    <mergeCell ref="L1124:M1124"/>
    <mergeCell ref="N1124:O1124"/>
    <mergeCell ref="B1125:C1125"/>
    <mergeCell ref="D1125:E1125"/>
    <mergeCell ref="F1125:G1125"/>
    <mergeCell ref="H1125:I1125"/>
    <mergeCell ref="J1125:K1125"/>
    <mergeCell ref="L1125:M1125"/>
    <mergeCell ref="N1125:O1125"/>
    <mergeCell ref="B1126:C1126"/>
    <mergeCell ref="D1126:E1126"/>
    <mergeCell ref="F1126:G1126"/>
    <mergeCell ref="H1126:I1126"/>
    <mergeCell ref="J1126:K1126"/>
    <mergeCell ref="L1126:M1126"/>
    <mergeCell ref="N1126:O1126"/>
    <mergeCell ref="B1127:C1127"/>
    <mergeCell ref="D1127:E1127"/>
    <mergeCell ref="F1127:G1127"/>
    <mergeCell ref="H1127:I1127"/>
    <mergeCell ref="J1127:K1127"/>
    <mergeCell ref="L1127:M1127"/>
    <mergeCell ref="N1127:O1127"/>
    <mergeCell ref="B1128:C1128"/>
    <mergeCell ref="D1128:E1128"/>
    <mergeCell ref="F1128:G1128"/>
    <mergeCell ref="H1128:I1128"/>
    <mergeCell ref="J1128:K1128"/>
    <mergeCell ref="L1128:M1128"/>
    <mergeCell ref="N1128:O1128"/>
    <mergeCell ref="B1129:C1129"/>
    <mergeCell ref="D1129:E1129"/>
    <mergeCell ref="F1129:G1129"/>
    <mergeCell ref="H1129:I1129"/>
    <mergeCell ref="J1129:K1129"/>
    <mergeCell ref="L1129:M1129"/>
    <mergeCell ref="N1129:O1129"/>
    <mergeCell ref="B1130:C1130"/>
    <mergeCell ref="D1130:E1130"/>
    <mergeCell ref="F1130:G1130"/>
    <mergeCell ref="H1130:I1130"/>
    <mergeCell ref="J1130:K1130"/>
    <mergeCell ref="L1130:M1130"/>
    <mergeCell ref="N1130:O1130"/>
    <mergeCell ref="B1131:C1131"/>
    <mergeCell ref="D1131:E1131"/>
    <mergeCell ref="F1131:G1131"/>
    <mergeCell ref="H1131:I1131"/>
    <mergeCell ref="J1131:K1131"/>
    <mergeCell ref="L1131:M1131"/>
    <mergeCell ref="N1131:O1131"/>
    <mergeCell ref="B1132:C1132"/>
    <mergeCell ref="D1132:E1132"/>
    <mergeCell ref="F1132:G1132"/>
    <mergeCell ref="H1132:I1132"/>
    <mergeCell ref="J1132:K1132"/>
    <mergeCell ref="L1132:M1132"/>
    <mergeCell ref="N1132:O1132"/>
    <mergeCell ref="B1133:C1133"/>
    <mergeCell ref="D1133:E1133"/>
    <mergeCell ref="F1133:G1133"/>
    <mergeCell ref="H1133:I1133"/>
    <mergeCell ref="J1133:K1133"/>
    <mergeCell ref="L1133:M1133"/>
    <mergeCell ref="N1133:O1133"/>
    <mergeCell ref="B1134:C1134"/>
    <mergeCell ref="D1134:E1134"/>
    <mergeCell ref="F1134:G1134"/>
    <mergeCell ref="H1134:I1134"/>
    <mergeCell ref="J1134:K1134"/>
    <mergeCell ref="L1134:M1134"/>
    <mergeCell ref="N1134:O1134"/>
    <mergeCell ref="B1135:C1135"/>
    <mergeCell ref="D1135:E1135"/>
    <mergeCell ref="F1135:G1135"/>
    <mergeCell ref="H1135:I1135"/>
    <mergeCell ref="J1135:K1135"/>
    <mergeCell ref="L1135:M1135"/>
    <mergeCell ref="N1135:O1135"/>
    <mergeCell ref="B1136:C1136"/>
    <mergeCell ref="D1136:E1136"/>
    <mergeCell ref="F1136:G1136"/>
    <mergeCell ref="H1136:I1136"/>
    <mergeCell ref="J1136:K1136"/>
    <mergeCell ref="L1136:M1136"/>
    <mergeCell ref="N1136:O1136"/>
    <mergeCell ref="B1137:C1137"/>
    <mergeCell ref="D1137:E1137"/>
    <mergeCell ref="F1137:G1137"/>
    <mergeCell ref="H1137:I1137"/>
    <mergeCell ref="J1137:K1137"/>
    <mergeCell ref="L1137:M1137"/>
    <mergeCell ref="N1137:O1137"/>
    <mergeCell ref="B1138:C1138"/>
    <mergeCell ref="D1138:E1138"/>
    <mergeCell ref="F1138:G1138"/>
    <mergeCell ref="H1138:I1138"/>
    <mergeCell ref="J1138:K1138"/>
    <mergeCell ref="L1138:M1138"/>
    <mergeCell ref="N1138:O1138"/>
    <mergeCell ref="B1139:C1139"/>
    <mergeCell ref="D1139:E1139"/>
    <mergeCell ref="F1139:G1139"/>
    <mergeCell ref="H1139:I1139"/>
    <mergeCell ref="J1139:K1139"/>
    <mergeCell ref="L1139:M1139"/>
    <mergeCell ref="N1139:O1139"/>
    <mergeCell ref="B1140:C1140"/>
    <mergeCell ref="D1140:E1140"/>
    <mergeCell ref="F1140:G1140"/>
    <mergeCell ref="H1140:I1140"/>
    <mergeCell ref="J1140:K1140"/>
    <mergeCell ref="L1140:M1140"/>
    <mergeCell ref="N1140:O1140"/>
    <mergeCell ref="B1141:C1141"/>
    <mergeCell ref="D1141:E1141"/>
    <mergeCell ref="F1141:G1141"/>
    <mergeCell ref="H1141:I1141"/>
    <mergeCell ref="J1141:K1141"/>
    <mergeCell ref="L1141:M1141"/>
    <mergeCell ref="N1141:O1141"/>
    <mergeCell ref="B1142:C1142"/>
    <mergeCell ref="D1142:E1142"/>
    <mergeCell ref="F1142:G1142"/>
    <mergeCell ref="H1142:I1142"/>
    <mergeCell ref="J1142:K1142"/>
    <mergeCell ref="L1142:M1142"/>
    <mergeCell ref="N1142:O1142"/>
    <mergeCell ref="B1143:C1143"/>
    <mergeCell ref="D1143:E1143"/>
    <mergeCell ref="F1143:G1143"/>
    <mergeCell ref="H1143:I1143"/>
    <mergeCell ref="J1143:K1143"/>
    <mergeCell ref="L1143:M1143"/>
    <mergeCell ref="N1143:O1143"/>
    <mergeCell ref="B1144:C1144"/>
    <mergeCell ref="D1144:E1144"/>
    <mergeCell ref="F1144:G1144"/>
    <mergeCell ref="H1144:I1144"/>
    <mergeCell ref="J1144:K1144"/>
    <mergeCell ref="L1144:M1144"/>
    <mergeCell ref="N1144:O1144"/>
    <mergeCell ref="B1145:C1145"/>
    <mergeCell ref="D1145:E1145"/>
    <mergeCell ref="F1145:G1145"/>
    <mergeCell ref="H1145:I1145"/>
    <mergeCell ref="J1145:K1145"/>
    <mergeCell ref="L1145:M1145"/>
    <mergeCell ref="N1145:O1145"/>
    <mergeCell ref="B1146:C1146"/>
    <mergeCell ref="D1146:E1146"/>
    <mergeCell ref="F1146:G1146"/>
    <mergeCell ref="H1146:I1146"/>
    <mergeCell ref="J1146:K1146"/>
    <mergeCell ref="L1146:M1146"/>
    <mergeCell ref="N1146:O1146"/>
    <mergeCell ref="B1147:C1147"/>
    <mergeCell ref="D1147:E1147"/>
    <mergeCell ref="F1147:G1147"/>
    <mergeCell ref="H1147:I1147"/>
    <mergeCell ref="J1147:K1147"/>
    <mergeCell ref="L1147:M1147"/>
    <mergeCell ref="N1147:O1147"/>
    <mergeCell ref="B1148:C1148"/>
    <mergeCell ref="D1148:E1148"/>
    <mergeCell ref="F1148:G1148"/>
    <mergeCell ref="H1148:I1148"/>
    <mergeCell ref="J1148:K1148"/>
    <mergeCell ref="L1148:M1148"/>
    <mergeCell ref="N1148:O1148"/>
    <mergeCell ref="B1149:C1149"/>
    <mergeCell ref="D1149:E1149"/>
    <mergeCell ref="F1149:G1149"/>
    <mergeCell ref="H1149:I1149"/>
    <mergeCell ref="J1149:K1149"/>
    <mergeCell ref="L1149:M1149"/>
    <mergeCell ref="N1149:O1149"/>
    <mergeCell ref="B1150:C1150"/>
    <mergeCell ref="D1150:E1150"/>
    <mergeCell ref="F1150:G1150"/>
    <mergeCell ref="H1150:I1150"/>
    <mergeCell ref="J1150:K1150"/>
    <mergeCell ref="L1150:M1150"/>
    <mergeCell ref="N1150:O1150"/>
    <mergeCell ref="B1151:C1151"/>
    <mergeCell ref="D1151:E1151"/>
    <mergeCell ref="F1151:G1151"/>
    <mergeCell ref="H1151:I1151"/>
    <mergeCell ref="J1151:K1151"/>
    <mergeCell ref="L1151:M1151"/>
    <mergeCell ref="N1151:O1151"/>
    <mergeCell ref="B1152:C1152"/>
    <mergeCell ref="D1152:E1152"/>
    <mergeCell ref="F1152:G1152"/>
    <mergeCell ref="H1152:I1152"/>
    <mergeCell ref="J1152:K1152"/>
    <mergeCell ref="L1152:M1152"/>
    <mergeCell ref="N1152:O1152"/>
    <mergeCell ref="B1153:C1153"/>
    <mergeCell ref="D1153:E1153"/>
    <mergeCell ref="F1153:G1153"/>
    <mergeCell ref="H1153:I1153"/>
    <mergeCell ref="J1153:K1153"/>
    <mergeCell ref="L1153:M1153"/>
    <mergeCell ref="N1153:O1153"/>
    <mergeCell ref="B1154:C1154"/>
    <mergeCell ref="D1154:E1154"/>
    <mergeCell ref="F1154:G1154"/>
    <mergeCell ref="H1154:I1154"/>
    <mergeCell ref="J1154:K1154"/>
    <mergeCell ref="L1154:M1154"/>
    <mergeCell ref="N1154:O1154"/>
    <mergeCell ref="B1155:C1155"/>
    <mergeCell ref="D1155:E1155"/>
    <mergeCell ref="F1155:G1155"/>
    <mergeCell ref="H1155:I1155"/>
    <mergeCell ref="J1155:K1155"/>
    <mergeCell ref="L1155:M1155"/>
    <mergeCell ref="N1155:O1155"/>
    <mergeCell ref="B1156:C1156"/>
    <mergeCell ref="D1156:E1156"/>
    <mergeCell ref="F1156:G1156"/>
    <mergeCell ref="H1156:I1156"/>
    <mergeCell ref="J1156:K1156"/>
    <mergeCell ref="L1156:M1156"/>
    <mergeCell ref="N1156:O1156"/>
    <mergeCell ref="B1157:C1157"/>
    <mergeCell ref="D1157:E1157"/>
    <mergeCell ref="F1157:G1157"/>
    <mergeCell ref="H1157:I1157"/>
    <mergeCell ref="J1157:K1157"/>
    <mergeCell ref="L1157:M1157"/>
    <mergeCell ref="N1157:O1157"/>
    <mergeCell ref="B1158:C1158"/>
    <mergeCell ref="D1158:E1158"/>
    <mergeCell ref="F1158:G1158"/>
    <mergeCell ref="H1158:I1158"/>
    <mergeCell ref="J1158:K1158"/>
    <mergeCell ref="L1158:M1158"/>
    <mergeCell ref="N1158:O1158"/>
    <mergeCell ref="B1159:C1159"/>
    <mergeCell ref="D1159:E1159"/>
    <mergeCell ref="F1159:G1159"/>
    <mergeCell ref="H1159:I1159"/>
    <mergeCell ref="J1159:K1159"/>
    <mergeCell ref="L1159:M1159"/>
    <mergeCell ref="N1159:O1159"/>
    <mergeCell ref="B1160:C1160"/>
    <mergeCell ref="D1160:E1160"/>
    <mergeCell ref="F1160:G1160"/>
    <mergeCell ref="H1160:I1160"/>
    <mergeCell ref="J1160:K1160"/>
    <mergeCell ref="L1160:M1160"/>
    <mergeCell ref="N1160:O1160"/>
    <mergeCell ref="B1161:C1161"/>
    <mergeCell ref="D1161:E1161"/>
    <mergeCell ref="F1161:G1161"/>
    <mergeCell ref="H1161:I1161"/>
    <mergeCell ref="J1161:K1161"/>
    <mergeCell ref="L1161:M1161"/>
    <mergeCell ref="N1161:O1161"/>
    <mergeCell ref="B1162:C1162"/>
    <mergeCell ref="D1162:E1162"/>
    <mergeCell ref="F1162:G1162"/>
    <mergeCell ref="H1162:I1162"/>
    <mergeCell ref="J1162:K1162"/>
    <mergeCell ref="L1162:M1162"/>
    <mergeCell ref="N1162:O1162"/>
    <mergeCell ref="B1163:C1163"/>
    <mergeCell ref="D1163:E1163"/>
    <mergeCell ref="F1163:G1163"/>
    <mergeCell ref="H1163:I1163"/>
    <mergeCell ref="J1163:K1163"/>
    <mergeCell ref="L1163:M1163"/>
    <mergeCell ref="N1163:O1163"/>
    <mergeCell ref="B1164:C1164"/>
    <mergeCell ref="D1164:E1164"/>
    <mergeCell ref="F1164:G1164"/>
    <mergeCell ref="H1164:I1164"/>
    <mergeCell ref="J1164:K1164"/>
    <mergeCell ref="L1164:M1164"/>
    <mergeCell ref="N1164:O1164"/>
    <mergeCell ref="B1165:C1165"/>
    <mergeCell ref="D1165:E1165"/>
    <mergeCell ref="F1165:G1165"/>
    <mergeCell ref="H1165:I1165"/>
    <mergeCell ref="J1165:K1165"/>
    <mergeCell ref="L1165:M1165"/>
    <mergeCell ref="N1165:O1165"/>
    <mergeCell ref="B1166:C1166"/>
    <mergeCell ref="D1166:E1166"/>
    <mergeCell ref="F1166:G1166"/>
    <mergeCell ref="H1166:I1166"/>
    <mergeCell ref="J1166:K1166"/>
    <mergeCell ref="L1166:M1166"/>
    <mergeCell ref="N1166:O1166"/>
    <mergeCell ref="B1167:C1167"/>
    <mergeCell ref="D1167:E1167"/>
    <mergeCell ref="F1167:G1167"/>
    <mergeCell ref="H1167:I1167"/>
    <mergeCell ref="J1167:K1167"/>
    <mergeCell ref="L1167:M1167"/>
    <mergeCell ref="N1167:O1167"/>
    <mergeCell ref="B1168:C1168"/>
    <mergeCell ref="D1168:E1168"/>
    <mergeCell ref="F1168:G1168"/>
    <mergeCell ref="H1168:I1168"/>
    <mergeCell ref="J1168:K1168"/>
    <mergeCell ref="L1168:M1168"/>
    <mergeCell ref="N1168:O1168"/>
    <mergeCell ref="B1169:C1169"/>
    <mergeCell ref="D1169:E1169"/>
    <mergeCell ref="F1169:G1169"/>
    <mergeCell ref="H1169:I1169"/>
    <mergeCell ref="J1169:K1169"/>
    <mergeCell ref="L1169:M1169"/>
    <mergeCell ref="N1169:O1169"/>
    <mergeCell ref="B1170:C1170"/>
    <mergeCell ref="D1170:E1170"/>
    <mergeCell ref="F1170:G1170"/>
    <mergeCell ref="H1170:I1170"/>
    <mergeCell ref="J1170:K1170"/>
    <mergeCell ref="L1170:M1170"/>
    <mergeCell ref="N1170:O1170"/>
    <mergeCell ref="B1171:C1171"/>
    <mergeCell ref="D1171:E1171"/>
    <mergeCell ref="F1171:G1171"/>
    <mergeCell ref="H1171:I1171"/>
    <mergeCell ref="J1171:K1171"/>
    <mergeCell ref="L1171:M1171"/>
    <mergeCell ref="N1171:O1171"/>
    <mergeCell ref="B1172:C1172"/>
    <mergeCell ref="D1172:E1172"/>
    <mergeCell ref="F1172:G1172"/>
    <mergeCell ref="H1172:I1172"/>
    <mergeCell ref="J1172:K1172"/>
    <mergeCell ref="L1172:M1172"/>
    <mergeCell ref="N1172:O1172"/>
    <mergeCell ref="B1173:C1173"/>
    <mergeCell ref="D1173:E1173"/>
    <mergeCell ref="F1173:G1173"/>
    <mergeCell ref="H1173:I1173"/>
    <mergeCell ref="J1173:K1173"/>
    <mergeCell ref="L1173:M1173"/>
    <mergeCell ref="N1173:O1173"/>
    <mergeCell ref="B1174:C1174"/>
    <mergeCell ref="D1174:E1174"/>
    <mergeCell ref="F1174:G1174"/>
    <mergeCell ref="H1174:I1174"/>
    <mergeCell ref="J1174:K1174"/>
    <mergeCell ref="L1174:M1174"/>
    <mergeCell ref="N1174:O1174"/>
    <mergeCell ref="B1175:C1175"/>
    <mergeCell ref="D1175:E1175"/>
    <mergeCell ref="F1175:G1175"/>
    <mergeCell ref="H1175:I1175"/>
    <mergeCell ref="J1175:K1175"/>
    <mergeCell ref="L1175:M1175"/>
    <mergeCell ref="N1175:O1175"/>
    <mergeCell ref="B1176:C1176"/>
    <mergeCell ref="D1176:E1176"/>
    <mergeCell ref="F1176:G1176"/>
    <mergeCell ref="H1176:I1176"/>
    <mergeCell ref="J1176:K1176"/>
    <mergeCell ref="L1176:M1176"/>
    <mergeCell ref="N1176:O1176"/>
    <mergeCell ref="B1177:C1177"/>
    <mergeCell ref="D1177:E1177"/>
    <mergeCell ref="F1177:G1177"/>
    <mergeCell ref="H1177:I1177"/>
    <mergeCell ref="J1177:K1177"/>
    <mergeCell ref="L1177:M1177"/>
    <mergeCell ref="N1177:O1177"/>
    <mergeCell ref="B1178:C1178"/>
    <mergeCell ref="D1178:E1178"/>
    <mergeCell ref="F1178:G1178"/>
    <mergeCell ref="H1178:I1178"/>
    <mergeCell ref="J1178:K1178"/>
    <mergeCell ref="L1178:M1178"/>
    <mergeCell ref="N1178:O1178"/>
    <mergeCell ref="B1179:C1179"/>
    <mergeCell ref="D1179:E1179"/>
    <mergeCell ref="F1179:G1179"/>
    <mergeCell ref="H1179:I1179"/>
    <mergeCell ref="J1179:K1179"/>
    <mergeCell ref="L1179:M1179"/>
    <mergeCell ref="N1179:O1179"/>
    <mergeCell ref="B1180:C1180"/>
    <mergeCell ref="D1180:E1180"/>
    <mergeCell ref="F1180:G1180"/>
    <mergeCell ref="H1180:I1180"/>
    <mergeCell ref="J1180:K1180"/>
    <mergeCell ref="L1180:M1180"/>
    <mergeCell ref="N1180:O1180"/>
    <mergeCell ref="B1181:C1181"/>
    <mergeCell ref="D1181:E1181"/>
    <mergeCell ref="F1181:G1181"/>
    <mergeCell ref="H1181:I1181"/>
    <mergeCell ref="J1181:K1181"/>
    <mergeCell ref="L1181:M1181"/>
    <mergeCell ref="N1181:O1181"/>
    <mergeCell ref="B1182:C1182"/>
    <mergeCell ref="D1182:E1182"/>
    <mergeCell ref="F1182:G1182"/>
    <mergeCell ref="H1182:I1182"/>
    <mergeCell ref="J1182:K1182"/>
    <mergeCell ref="L1182:M1182"/>
    <mergeCell ref="N1182:O1182"/>
    <mergeCell ref="B1183:C1183"/>
    <mergeCell ref="D1183:E1183"/>
    <mergeCell ref="F1183:G1183"/>
    <mergeCell ref="H1183:I1183"/>
    <mergeCell ref="J1183:K1183"/>
    <mergeCell ref="L1183:M1183"/>
    <mergeCell ref="N1183:O1183"/>
    <mergeCell ref="B1184:C1184"/>
    <mergeCell ref="D1184:E1184"/>
    <mergeCell ref="F1184:G1184"/>
    <mergeCell ref="H1184:I1184"/>
    <mergeCell ref="J1184:K1184"/>
    <mergeCell ref="L1184:M1184"/>
    <mergeCell ref="N1184:O1184"/>
    <mergeCell ref="B1185:C1185"/>
    <mergeCell ref="D1185:E1185"/>
    <mergeCell ref="F1185:G1185"/>
    <mergeCell ref="H1185:I1185"/>
    <mergeCell ref="J1185:K1185"/>
    <mergeCell ref="L1185:M1185"/>
    <mergeCell ref="N1185:O1185"/>
    <mergeCell ref="B1186:C1186"/>
    <mergeCell ref="D1186:E1186"/>
    <mergeCell ref="F1186:G1186"/>
    <mergeCell ref="H1186:I1186"/>
    <mergeCell ref="J1186:K1186"/>
    <mergeCell ref="L1186:M1186"/>
    <mergeCell ref="N1186:O1186"/>
    <mergeCell ref="B1187:C1187"/>
    <mergeCell ref="D1187:E1187"/>
    <mergeCell ref="F1187:G1187"/>
    <mergeCell ref="H1187:I1187"/>
    <mergeCell ref="J1187:K1187"/>
    <mergeCell ref="L1187:M1187"/>
    <mergeCell ref="N1187:O1187"/>
    <mergeCell ref="B1188:C1188"/>
    <mergeCell ref="D1188:E1188"/>
    <mergeCell ref="F1188:G1188"/>
    <mergeCell ref="H1188:I1188"/>
    <mergeCell ref="J1188:K1188"/>
    <mergeCell ref="L1188:M1188"/>
    <mergeCell ref="N1188:O1188"/>
    <mergeCell ref="B1189:C1189"/>
    <mergeCell ref="D1189:E1189"/>
    <mergeCell ref="F1189:G1189"/>
    <mergeCell ref="H1189:I1189"/>
    <mergeCell ref="J1189:K1189"/>
    <mergeCell ref="L1189:M1189"/>
    <mergeCell ref="N1189:O1189"/>
    <mergeCell ref="B1190:C1190"/>
    <mergeCell ref="D1190:E1190"/>
    <mergeCell ref="F1190:G1190"/>
    <mergeCell ref="H1190:I1190"/>
    <mergeCell ref="J1190:K1190"/>
    <mergeCell ref="L1190:M1190"/>
    <mergeCell ref="N1190:O1190"/>
    <mergeCell ref="B1191:C1191"/>
    <mergeCell ref="D1191:E1191"/>
    <mergeCell ref="F1191:G1191"/>
    <mergeCell ref="H1191:I1191"/>
    <mergeCell ref="J1191:K1191"/>
    <mergeCell ref="L1191:M1191"/>
    <mergeCell ref="N1191:O1191"/>
    <mergeCell ref="B1192:C1192"/>
    <mergeCell ref="D1192:E1192"/>
    <mergeCell ref="F1192:G1192"/>
    <mergeCell ref="H1192:I1192"/>
    <mergeCell ref="J1192:K1192"/>
    <mergeCell ref="L1192:M1192"/>
    <mergeCell ref="N1192:O1192"/>
    <mergeCell ref="B1193:C1193"/>
    <mergeCell ref="D1193:E1193"/>
    <mergeCell ref="F1193:G1193"/>
    <mergeCell ref="H1193:I1193"/>
    <mergeCell ref="J1193:K1193"/>
    <mergeCell ref="L1193:M1193"/>
    <mergeCell ref="N1193:O1193"/>
    <mergeCell ref="B1194:C1194"/>
    <mergeCell ref="D1194:E1194"/>
    <mergeCell ref="F1194:G1194"/>
    <mergeCell ref="H1194:I1194"/>
    <mergeCell ref="J1194:K1194"/>
    <mergeCell ref="L1194:M1194"/>
    <mergeCell ref="N1194:O1194"/>
    <mergeCell ref="B1195:C1195"/>
    <mergeCell ref="D1195:E1195"/>
    <mergeCell ref="F1195:G1195"/>
    <mergeCell ref="H1195:I1195"/>
    <mergeCell ref="J1195:K1195"/>
    <mergeCell ref="L1195:M1195"/>
    <mergeCell ref="N1195:O1195"/>
    <mergeCell ref="B1196:C1196"/>
    <mergeCell ref="D1196:E1196"/>
    <mergeCell ref="F1196:G1196"/>
    <mergeCell ref="H1196:I1196"/>
    <mergeCell ref="J1196:K1196"/>
    <mergeCell ref="L1196:M1196"/>
    <mergeCell ref="N1196:O1196"/>
    <mergeCell ref="B1197:C1197"/>
    <mergeCell ref="D1197:E1197"/>
    <mergeCell ref="F1197:G1197"/>
    <mergeCell ref="H1197:I1197"/>
    <mergeCell ref="J1197:K1197"/>
    <mergeCell ref="L1197:M1197"/>
    <mergeCell ref="N1197:O1197"/>
    <mergeCell ref="B1198:C1198"/>
    <mergeCell ref="D1198:E1198"/>
    <mergeCell ref="F1198:G1198"/>
    <mergeCell ref="H1198:I1198"/>
    <mergeCell ref="J1198:K1198"/>
    <mergeCell ref="L1198:M1198"/>
    <mergeCell ref="N1198:O1198"/>
    <mergeCell ref="B1199:C1199"/>
    <mergeCell ref="D1199:E1199"/>
    <mergeCell ref="F1199:G1199"/>
    <mergeCell ref="H1199:I1199"/>
    <mergeCell ref="J1199:K1199"/>
    <mergeCell ref="L1199:M1199"/>
    <mergeCell ref="N1199:O1199"/>
    <mergeCell ref="B1200:C1200"/>
    <mergeCell ref="D1200:E1200"/>
    <mergeCell ref="F1200:G1200"/>
    <mergeCell ref="H1200:I1200"/>
    <mergeCell ref="J1200:K1200"/>
    <mergeCell ref="L1200:M1200"/>
    <mergeCell ref="N1200:O1200"/>
    <mergeCell ref="B1201:C1201"/>
    <mergeCell ref="D1201:E1201"/>
    <mergeCell ref="F1201:G1201"/>
    <mergeCell ref="H1201:I1201"/>
    <mergeCell ref="J1201:K1201"/>
    <mergeCell ref="L1201:M1201"/>
    <mergeCell ref="N1201:O1201"/>
    <mergeCell ref="B1202:C1202"/>
    <mergeCell ref="D1202:E1202"/>
    <mergeCell ref="F1202:G1202"/>
    <mergeCell ref="H1202:I1202"/>
    <mergeCell ref="J1202:K1202"/>
    <mergeCell ref="L1202:M1202"/>
    <mergeCell ref="N1202:O1202"/>
    <mergeCell ref="B1203:C1203"/>
    <mergeCell ref="D1203:E1203"/>
    <mergeCell ref="F1203:G1203"/>
    <mergeCell ref="H1203:I1203"/>
    <mergeCell ref="J1203:K1203"/>
    <mergeCell ref="L1203:M1203"/>
    <mergeCell ref="N1203:O1203"/>
    <mergeCell ref="B1204:C1204"/>
    <mergeCell ref="D1204:E1204"/>
    <mergeCell ref="F1204:G1204"/>
    <mergeCell ref="H1204:I1204"/>
    <mergeCell ref="J1204:K1204"/>
    <mergeCell ref="L1204:M1204"/>
    <mergeCell ref="N1204:O1204"/>
    <mergeCell ref="B1205:C1205"/>
    <mergeCell ref="D1205:E1205"/>
    <mergeCell ref="F1205:G1205"/>
    <mergeCell ref="H1205:I1205"/>
    <mergeCell ref="J1205:K1205"/>
    <mergeCell ref="L1205:M1205"/>
    <mergeCell ref="N1205:O1205"/>
    <mergeCell ref="B1206:C1206"/>
    <mergeCell ref="D1206:E1206"/>
    <mergeCell ref="F1206:G1206"/>
    <mergeCell ref="H1206:I1206"/>
    <mergeCell ref="J1206:K1206"/>
    <mergeCell ref="L1206:M1206"/>
    <mergeCell ref="N1206:O1206"/>
    <mergeCell ref="B1207:C1207"/>
    <mergeCell ref="D1207:E1207"/>
    <mergeCell ref="F1207:G1207"/>
    <mergeCell ref="H1207:I1207"/>
    <mergeCell ref="J1207:K1207"/>
    <mergeCell ref="L1207:M1207"/>
    <mergeCell ref="N1207:O1207"/>
    <mergeCell ref="B1208:C1208"/>
    <mergeCell ref="D1208:E1208"/>
    <mergeCell ref="F1208:G1208"/>
    <mergeCell ref="H1208:I1208"/>
    <mergeCell ref="J1208:K1208"/>
    <mergeCell ref="L1208:M1208"/>
    <mergeCell ref="N1208:O1208"/>
    <mergeCell ref="B1209:C1209"/>
    <mergeCell ref="D1209:E1209"/>
    <mergeCell ref="F1209:G1209"/>
    <mergeCell ref="H1209:I1209"/>
    <mergeCell ref="J1209:K1209"/>
    <mergeCell ref="L1209:M1209"/>
    <mergeCell ref="N1209:O1209"/>
    <mergeCell ref="B1210:C1210"/>
    <mergeCell ref="D1210:E1210"/>
    <mergeCell ref="F1210:G1210"/>
    <mergeCell ref="H1210:I1210"/>
    <mergeCell ref="J1210:K1210"/>
    <mergeCell ref="L1210:M1210"/>
    <mergeCell ref="N1210:O1210"/>
    <mergeCell ref="B1211:C1211"/>
    <mergeCell ref="D1211:E1211"/>
    <mergeCell ref="F1211:G1211"/>
    <mergeCell ref="H1211:I1211"/>
    <mergeCell ref="J1211:K1211"/>
    <mergeCell ref="L1211:M1211"/>
    <mergeCell ref="N1211:O1211"/>
    <mergeCell ref="B1212:C1212"/>
    <mergeCell ref="D1212:E1212"/>
    <mergeCell ref="F1212:G1212"/>
    <mergeCell ref="H1212:I1212"/>
    <mergeCell ref="J1212:K1212"/>
    <mergeCell ref="L1212:M1212"/>
    <mergeCell ref="N1212:O1212"/>
    <mergeCell ref="B1213:C1213"/>
    <mergeCell ref="D1213:E1213"/>
    <mergeCell ref="F1213:G1213"/>
    <mergeCell ref="H1213:I1213"/>
    <mergeCell ref="J1213:K1213"/>
    <mergeCell ref="L1213:M1213"/>
    <mergeCell ref="N1213:O1213"/>
    <mergeCell ref="B1214:C1214"/>
    <mergeCell ref="D1214:E1214"/>
    <mergeCell ref="F1214:G1214"/>
    <mergeCell ref="H1214:I1214"/>
    <mergeCell ref="J1214:K1214"/>
    <mergeCell ref="L1214:M1214"/>
    <mergeCell ref="N1214:O1214"/>
    <mergeCell ref="B1215:C1215"/>
    <mergeCell ref="D1215:E1215"/>
    <mergeCell ref="F1215:G1215"/>
    <mergeCell ref="H1215:I1215"/>
    <mergeCell ref="J1215:K1215"/>
    <mergeCell ref="L1215:M1215"/>
    <mergeCell ref="N1215:O1215"/>
    <mergeCell ref="B1216:C1216"/>
    <mergeCell ref="D1216:E1216"/>
    <mergeCell ref="F1216:G1216"/>
    <mergeCell ref="H1216:I1216"/>
    <mergeCell ref="J1216:K1216"/>
    <mergeCell ref="L1216:M1216"/>
    <mergeCell ref="N1216:O1216"/>
    <mergeCell ref="B1217:C1217"/>
    <mergeCell ref="D1217:E1217"/>
    <mergeCell ref="F1217:G1217"/>
    <mergeCell ref="H1217:I1217"/>
    <mergeCell ref="J1217:K1217"/>
    <mergeCell ref="L1217:M1217"/>
    <mergeCell ref="N1217:O1217"/>
    <mergeCell ref="B1218:C1218"/>
    <mergeCell ref="D1218:E1218"/>
    <mergeCell ref="F1218:G1218"/>
    <mergeCell ref="H1218:I1218"/>
    <mergeCell ref="J1218:K1218"/>
    <mergeCell ref="L1218:M1218"/>
    <mergeCell ref="N1218:O1218"/>
    <mergeCell ref="B1219:C1219"/>
    <mergeCell ref="D1219:E1219"/>
    <mergeCell ref="F1219:G1219"/>
    <mergeCell ref="H1219:I1219"/>
    <mergeCell ref="J1219:K1219"/>
    <mergeCell ref="L1219:M1219"/>
    <mergeCell ref="N1219:O1219"/>
    <mergeCell ref="B1220:C1220"/>
    <mergeCell ref="D1220:E1220"/>
    <mergeCell ref="F1220:G1220"/>
    <mergeCell ref="H1220:I1220"/>
    <mergeCell ref="J1220:K1220"/>
    <mergeCell ref="L1220:M1220"/>
    <mergeCell ref="N1220:O1220"/>
    <mergeCell ref="B1221:C1221"/>
    <mergeCell ref="D1221:E1221"/>
    <mergeCell ref="F1221:G1221"/>
    <mergeCell ref="H1221:I1221"/>
    <mergeCell ref="J1221:K1221"/>
    <mergeCell ref="L1221:M1221"/>
    <mergeCell ref="N1221:O1221"/>
    <mergeCell ref="B1222:C1222"/>
    <mergeCell ref="D1222:E1222"/>
    <mergeCell ref="F1222:G1222"/>
    <mergeCell ref="H1222:I1222"/>
    <mergeCell ref="J1222:K1222"/>
    <mergeCell ref="L1222:M1222"/>
    <mergeCell ref="N1222:O1222"/>
    <mergeCell ref="B1223:C1223"/>
    <mergeCell ref="D1223:E1223"/>
    <mergeCell ref="F1223:G1223"/>
    <mergeCell ref="H1223:I1223"/>
    <mergeCell ref="J1223:K1223"/>
    <mergeCell ref="L1223:M1223"/>
    <mergeCell ref="N1223:O1223"/>
    <mergeCell ref="B1224:C1224"/>
    <mergeCell ref="D1224:E1224"/>
    <mergeCell ref="F1224:G1224"/>
    <mergeCell ref="H1224:I1224"/>
    <mergeCell ref="J1224:K1224"/>
    <mergeCell ref="L1224:M1224"/>
    <mergeCell ref="N1224:O1224"/>
    <mergeCell ref="B1225:C1225"/>
    <mergeCell ref="D1225:E1225"/>
    <mergeCell ref="F1225:G1225"/>
    <mergeCell ref="H1225:I1225"/>
    <mergeCell ref="J1225:K1225"/>
    <mergeCell ref="L1225:M1225"/>
    <mergeCell ref="N1225:O1225"/>
    <mergeCell ref="B1226:C1226"/>
    <mergeCell ref="D1226:E1226"/>
    <mergeCell ref="F1226:G1226"/>
    <mergeCell ref="H1226:I1226"/>
    <mergeCell ref="J1226:K1226"/>
    <mergeCell ref="L1226:M1226"/>
    <mergeCell ref="N1226:O1226"/>
    <mergeCell ref="B1227:C1227"/>
    <mergeCell ref="D1227:E1227"/>
    <mergeCell ref="F1227:G1227"/>
    <mergeCell ref="H1227:I1227"/>
    <mergeCell ref="J1227:K1227"/>
    <mergeCell ref="L1227:M1227"/>
    <mergeCell ref="N1227:O1227"/>
    <mergeCell ref="B1228:C1228"/>
    <mergeCell ref="D1228:E1228"/>
    <mergeCell ref="F1228:G1228"/>
    <mergeCell ref="H1228:I1228"/>
    <mergeCell ref="J1228:K1228"/>
    <mergeCell ref="L1228:M1228"/>
    <mergeCell ref="N1228:O1228"/>
    <mergeCell ref="B1229:C1229"/>
    <mergeCell ref="D1229:E1229"/>
    <mergeCell ref="F1229:G1229"/>
    <mergeCell ref="H1229:I1229"/>
    <mergeCell ref="J1229:K1229"/>
    <mergeCell ref="L1229:M1229"/>
    <mergeCell ref="N1229:O1229"/>
    <mergeCell ref="B1230:C1230"/>
    <mergeCell ref="D1230:E1230"/>
    <mergeCell ref="F1230:G1230"/>
    <mergeCell ref="H1230:I1230"/>
    <mergeCell ref="J1230:K1230"/>
    <mergeCell ref="L1230:M1230"/>
    <mergeCell ref="N1230:O1230"/>
    <mergeCell ref="B1231:C1231"/>
    <mergeCell ref="D1231:E1231"/>
    <mergeCell ref="F1231:G1231"/>
    <mergeCell ref="H1231:I1231"/>
    <mergeCell ref="J1231:K1231"/>
    <mergeCell ref="L1231:M1231"/>
    <mergeCell ref="N1231:O1231"/>
    <mergeCell ref="B1232:C1232"/>
    <mergeCell ref="D1232:E1232"/>
    <mergeCell ref="F1232:G1232"/>
    <mergeCell ref="H1232:I1232"/>
    <mergeCell ref="J1232:K1232"/>
    <mergeCell ref="L1232:M1232"/>
    <mergeCell ref="N1232:O1232"/>
    <mergeCell ref="B1233:C1233"/>
    <mergeCell ref="D1233:E1233"/>
    <mergeCell ref="F1233:G1233"/>
    <mergeCell ref="H1233:I1233"/>
    <mergeCell ref="J1233:K1233"/>
    <mergeCell ref="L1233:M1233"/>
    <mergeCell ref="N1233:O1233"/>
    <mergeCell ref="B1234:C1234"/>
    <mergeCell ref="D1234:E1234"/>
    <mergeCell ref="F1234:G1234"/>
    <mergeCell ref="H1234:I1234"/>
    <mergeCell ref="J1234:K1234"/>
    <mergeCell ref="L1234:M1234"/>
    <mergeCell ref="N1234:O1234"/>
    <mergeCell ref="B1235:C1235"/>
    <mergeCell ref="D1235:E1235"/>
    <mergeCell ref="F1235:G1235"/>
    <mergeCell ref="H1235:I1235"/>
    <mergeCell ref="J1235:K1235"/>
    <mergeCell ref="L1235:M1235"/>
    <mergeCell ref="N1235:O1235"/>
    <mergeCell ref="B1236:C1236"/>
    <mergeCell ref="D1236:E1236"/>
    <mergeCell ref="F1236:G1236"/>
    <mergeCell ref="H1236:I1236"/>
    <mergeCell ref="J1236:K1236"/>
    <mergeCell ref="L1236:M1236"/>
    <mergeCell ref="N1236:O1236"/>
    <mergeCell ref="B1237:C1237"/>
    <mergeCell ref="D1237:E1237"/>
    <mergeCell ref="F1237:G1237"/>
    <mergeCell ref="H1237:I1237"/>
    <mergeCell ref="J1237:K1237"/>
    <mergeCell ref="L1237:M1237"/>
    <mergeCell ref="N1237:O1237"/>
    <mergeCell ref="B1238:C1238"/>
    <mergeCell ref="D1238:E1238"/>
    <mergeCell ref="F1238:G1238"/>
    <mergeCell ref="H1238:I1238"/>
    <mergeCell ref="J1238:K1238"/>
    <mergeCell ref="L1238:M1238"/>
    <mergeCell ref="N1238:O1238"/>
    <mergeCell ref="B1239:C1239"/>
    <mergeCell ref="D1239:E1239"/>
    <mergeCell ref="F1239:G1239"/>
    <mergeCell ref="H1239:I1239"/>
    <mergeCell ref="J1239:K1239"/>
    <mergeCell ref="L1239:M1239"/>
    <mergeCell ref="N1239:O1239"/>
    <mergeCell ref="B1240:C1240"/>
    <mergeCell ref="D1240:E1240"/>
    <mergeCell ref="F1240:G1240"/>
    <mergeCell ref="H1240:I1240"/>
    <mergeCell ref="J1240:K1240"/>
    <mergeCell ref="L1240:M1240"/>
    <mergeCell ref="N1240:O1240"/>
    <mergeCell ref="B1241:C1241"/>
    <mergeCell ref="D1241:E1241"/>
    <mergeCell ref="F1241:G1241"/>
    <mergeCell ref="H1241:I1241"/>
    <mergeCell ref="J1241:K1241"/>
    <mergeCell ref="L1241:M1241"/>
    <mergeCell ref="N1241:O1241"/>
    <mergeCell ref="B1242:C1242"/>
    <mergeCell ref="D1242:E1242"/>
    <mergeCell ref="F1242:G1242"/>
    <mergeCell ref="H1242:I1242"/>
    <mergeCell ref="J1242:K1242"/>
    <mergeCell ref="L1242:M1242"/>
    <mergeCell ref="N1242:O1242"/>
    <mergeCell ref="B1243:C1243"/>
    <mergeCell ref="D1243:E1243"/>
    <mergeCell ref="F1243:G1243"/>
    <mergeCell ref="H1243:I1243"/>
    <mergeCell ref="J1243:K1243"/>
    <mergeCell ref="L1243:M1243"/>
    <mergeCell ref="N1243:O1243"/>
    <mergeCell ref="B1244:C1244"/>
    <mergeCell ref="D1244:E1244"/>
    <mergeCell ref="F1244:G1244"/>
    <mergeCell ref="H1244:I1244"/>
    <mergeCell ref="J1244:K1244"/>
    <mergeCell ref="L1244:M1244"/>
    <mergeCell ref="N1244:O1244"/>
    <mergeCell ref="B1245:C1245"/>
    <mergeCell ref="D1245:E1245"/>
    <mergeCell ref="F1245:G1245"/>
    <mergeCell ref="H1245:I1245"/>
    <mergeCell ref="J1245:K1245"/>
    <mergeCell ref="L1245:M1245"/>
    <mergeCell ref="N1245:O1245"/>
    <mergeCell ref="B1246:C1246"/>
    <mergeCell ref="D1246:E1246"/>
    <mergeCell ref="F1246:G1246"/>
    <mergeCell ref="H1246:I1246"/>
    <mergeCell ref="J1246:K1246"/>
    <mergeCell ref="L1246:M1246"/>
    <mergeCell ref="N1246:O1246"/>
    <mergeCell ref="B1247:C1247"/>
    <mergeCell ref="D1247:E1247"/>
    <mergeCell ref="F1247:G1247"/>
    <mergeCell ref="H1247:I1247"/>
    <mergeCell ref="J1247:K1247"/>
    <mergeCell ref="L1247:M1247"/>
    <mergeCell ref="N1247:O1247"/>
    <mergeCell ref="B1248:C1248"/>
    <mergeCell ref="D1248:E1248"/>
    <mergeCell ref="F1248:G1248"/>
    <mergeCell ref="H1248:I1248"/>
    <mergeCell ref="J1248:K1248"/>
    <mergeCell ref="L1248:M1248"/>
    <mergeCell ref="N1248:O1248"/>
    <mergeCell ref="B1249:C1249"/>
    <mergeCell ref="D1249:E1249"/>
    <mergeCell ref="F1249:G1249"/>
    <mergeCell ref="H1249:I1249"/>
    <mergeCell ref="J1249:K1249"/>
    <mergeCell ref="L1249:M1249"/>
    <mergeCell ref="N1249:O1249"/>
    <mergeCell ref="B1250:C1250"/>
    <mergeCell ref="D1250:E1250"/>
    <mergeCell ref="F1250:G1250"/>
    <mergeCell ref="H1250:I1250"/>
    <mergeCell ref="J1250:K1250"/>
    <mergeCell ref="L1250:M1250"/>
    <mergeCell ref="N1250:O1250"/>
    <mergeCell ref="B1251:C1251"/>
    <mergeCell ref="D1251:E1251"/>
    <mergeCell ref="F1251:G1251"/>
    <mergeCell ref="H1251:I1251"/>
    <mergeCell ref="J1251:K1251"/>
    <mergeCell ref="L1251:M1251"/>
    <mergeCell ref="N1251:O1251"/>
    <mergeCell ref="B1252:C1252"/>
    <mergeCell ref="D1252:E1252"/>
    <mergeCell ref="F1252:G1252"/>
    <mergeCell ref="H1252:I1252"/>
    <mergeCell ref="J1252:K1252"/>
    <mergeCell ref="L1252:M1252"/>
    <mergeCell ref="N1252:O1252"/>
    <mergeCell ref="B1253:C1253"/>
    <mergeCell ref="D1253:E1253"/>
    <mergeCell ref="F1253:G1253"/>
    <mergeCell ref="H1253:I1253"/>
    <mergeCell ref="J1253:K1253"/>
    <mergeCell ref="L1253:M1253"/>
    <mergeCell ref="N1253:O1253"/>
    <mergeCell ref="B1254:C1254"/>
    <mergeCell ref="D1254:E1254"/>
    <mergeCell ref="F1254:G1254"/>
    <mergeCell ref="H1254:I1254"/>
    <mergeCell ref="J1254:K1254"/>
    <mergeCell ref="L1254:M1254"/>
    <mergeCell ref="N1254:O1254"/>
    <mergeCell ref="B1255:C1255"/>
    <mergeCell ref="D1255:E1255"/>
    <mergeCell ref="F1255:G1255"/>
    <mergeCell ref="H1255:I1255"/>
    <mergeCell ref="J1255:K1255"/>
    <mergeCell ref="L1255:M1255"/>
    <mergeCell ref="N1255:O1255"/>
    <mergeCell ref="B1256:C1256"/>
    <mergeCell ref="D1256:E1256"/>
    <mergeCell ref="F1256:G1256"/>
    <mergeCell ref="H1256:I1256"/>
    <mergeCell ref="J1256:K1256"/>
    <mergeCell ref="L1256:M1256"/>
    <mergeCell ref="N1256:O1256"/>
    <mergeCell ref="B1257:C1257"/>
    <mergeCell ref="D1257:E1257"/>
    <mergeCell ref="F1257:G1257"/>
    <mergeCell ref="H1257:I1257"/>
    <mergeCell ref="J1257:K1257"/>
    <mergeCell ref="L1257:M1257"/>
    <mergeCell ref="N1257:O1257"/>
    <mergeCell ref="B1258:C1258"/>
    <mergeCell ref="D1258:E1258"/>
    <mergeCell ref="F1258:G1258"/>
    <mergeCell ref="H1258:I1258"/>
    <mergeCell ref="J1258:K1258"/>
    <mergeCell ref="L1258:M1258"/>
    <mergeCell ref="N1258:O1258"/>
    <mergeCell ref="B1259:C1259"/>
    <mergeCell ref="D1259:E1259"/>
    <mergeCell ref="F1259:G1259"/>
    <mergeCell ref="H1259:I1259"/>
    <mergeCell ref="J1259:K1259"/>
    <mergeCell ref="L1259:M1259"/>
    <mergeCell ref="N1259:O1259"/>
    <mergeCell ref="B1260:C1260"/>
    <mergeCell ref="D1260:E1260"/>
    <mergeCell ref="F1260:G1260"/>
    <mergeCell ref="H1260:I1260"/>
    <mergeCell ref="J1260:K1260"/>
    <mergeCell ref="L1260:M1260"/>
    <mergeCell ref="N1260:O1260"/>
    <mergeCell ref="B1261:C1261"/>
    <mergeCell ref="D1261:E1261"/>
    <mergeCell ref="F1261:G1261"/>
    <mergeCell ref="H1261:I1261"/>
    <mergeCell ref="J1261:K1261"/>
    <mergeCell ref="L1261:M1261"/>
    <mergeCell ref="N1261:O1261"/>
    <mergeCell ref="B1262:C1262"/>
    <mergeCell ref="D1262:E1262"/>
    <mergeCell ref="F1262:G1262"/>
    <mergeCell ref="H1262:I1262"/>
    <mergeCell ref="J1262:K1262"/>
    <mergeCell ref="L1262:M1262"/>
    <mergeCell ref="N1262:O1262"/>
    <mergeCell ref="B1263:C1263"/>
    <mergeCell ref="D1263:E1263"/>
    <mergeCell ref="F1263:G1263"/>
    <mergeCell ref="H1263:I1263"/>
    <mergeCell ref="J1263:K1263"/>
    <mergeCell ref="L1263:M1263"/>
    <mergeCell ref="N1263:O1263"/>
    <mergeCell ref="B1264:C1264"/>
    <mergeCell ref="D1264:E1264"/>
    <mergeCell ref="F1264:G1264"/>
    <mergeCell ref="H1264:I1264"/>
    <mergeCell ref="J1264:K1264"/>
    <mergeCell ref="L1264:M1264"/>
    <mergeCell ref="N1264:O1264"/>
    <mergeCell ref="B1265:C1265"/>
    <mergeCell ref="D1265:E1265"/>
    <mergeCell ref="F1265:G1265"/>
    <mergeCell ref="H1265:I1265"/>
    <mergeCell ref="J1265:K1265"/>
    <mergeCell ref="L1265:M1265"/>
    <mergeCell ref="N1265:O1265"/>
    <mergeCell ref="B1266:C1266"/>
    <mergeCell ref="D1266:E1266"/>
    <mergeCell ref="F1266:G1266"/>
    <mergeCell ref="H1266:I1266"/>
    <mergeCell ref="J1266:K1266"/>
    <mergeCell ref="L1266:M1266"/>
    <mergeCell ref="N1266:O1266"/>
    <mergeCell ref="B1267:C1267"/>
    <mergeCell ref="D1267:E1267"/>
    <mergeCell ref="F1267:G1267"/>
    <mergeCell ref="H1267:I1267"/>
    <mergeCell ref="J1267:K1267"/>
    <mergeCell ref="L1267:M1267"/>
    <mergeCell ref="N1267:O1267"/>
    <mergeCell ref="B1268:C1268"/>
    <mergeCell ref="D1268:E1268"/>
    <mergeCell ref="F1268:G1268"/>
    <mergeCell ref="H1268:I1268"/>
    <mergeCell ref="J1268:K1268"/>
    <mergeCell ref="L1268:M1268"/>
    <mergeCell ref="N1268:O1268"/>
    <mergeCell ref="B1269:C1269"/>
    <mergeCell ref="D1269:E1269"/>
    <mergeCell ref="F1269:G1269"/>
    <mergeCell ref="H1269:I1269"/>
    <mergeCell ref="J1269:K1269"/>
    <mergeCell ref="L1269:M1269"/>
    <mergeCell ref="N1269:O1269"/>
    <mergeCell ref="B1270:C1270"/>
    <mergeCell ref="D1270:E1270"/>
    <mergeCell ref="F1270:G1270"/>
    <mergeCell ref="H1270:I1270"/>
    <mergeCell ref="J1270:K1270"/>
    <mergeCell ref="L1270:M1270"/>
    <mergeCell ref="N1270:O1270"/>
    <mergeCell ref="B1271:C1271"/>
    <mergeCell ref="D1271:E1271"/>
    <mergeCell ref="F1271:G1271"/>
    <mergeCell ref="H1271:I1271"/>
    <mergeCell ref="J1271:K1271"/>
    <mergeCell ref="L1271:M1271"/>
    <mergeCell ref="N1271:O1271"/>
    <mergeCell ref="B1272:C1272"/>
    <mergeCell ref="D1272:E1272"/>
    <mergeCell ref="F1272:G1272"/>
    <mergeCell ref="H1272:I1272"/>
    <mergeCell ref="J1272:K1272"/>
    <mergeCell ref="L1272:M1272"/>
    <mergeCell ref="N1272:O1272"/>
    <mergeCell ref="B1273:C1273"/>
    <mergeCell ref="D1273:E1273"/>
    <mergeCell ref="F1273:G1273"/>
    <mergeCell ref="H1273:I1273"/>
    <mergeCell ref="J1273:K1273"/>
    <mergeCell ref="L1273:M1273"/>
    <mergeCell ref="N1273:O1273"/>
    <mergeCell ref="B1274:C1274"/>
    <mergeCell ref="D1274:E1274"/>
    <mergeCell ref="F1274:G1274"/>
    <mergeCell ref="H1274:I1274"/>
    <mergeCell ref="J1274:K1274"/>
    <mergeCell ref="L1274:M1274"/>
    <mergeCell ref="N1274:O1274"/>
    <mergeCell ref="B1275:C1275"/>
    <mergeCell ref="D1275:E1275"/>
    <mergeCell ref="F1275:G1275"/>
    <mergeCell ref="H1275:I1275"/>
    <mergeCell ref="J1275:K1275"/>
    <mergeCell ref="L1275:M1275"/>
    <mergeCell ref="N1275:O1275"/>
    <mergeCell ref="B1276:C1276"/>
    <mergeCell ref="D1276:E1276"/>
    <mergeCell ref="F1276:G1276"/>
    <mergeCell ref="H1276:I1276"/>
    <mergeCell ref="J1276:K1276"/>
    <mergeCell ref="L1276:M1276"/>
    <mergeCell ref="N1276:O1276"/>
    <mergeCell ref="B1277:C1277"/>
    <mergeCell ref="D1277:E1277"/>
    <mergeCell ref="F1277:G1277"/>
    <mergeCell ref="H1277:I1277"/>
    <mergeCell ref="J1277:K1277"/>
    <mergeCell ref="L1277:M1277"/>
    <mergeCell ref="N1277:O1277"/>
    <mergeCell ref="B1278:C1278"/>
    <mergeCell ref="D1278:E1278"/>
    <mergeCell ref="F1278:G1278"/>
    <mergeCell ref="H1278:I1278"/>
    <mergeCell ref="J1278:K1278"/>
    <mergeCell ref="L1278:M1278"/>
    <mergeCell ref="N1278:O1278"/>
    <mergeCell ref="B1279:C1279"/>
    <mergeCell ref="D1279:E1279"/>
    <mergeCell ref="F1279:G1279"/>
    <mergeCell ref="H1279:I1279"/>
    <mergeCell ref="J1279:K1279"/>
    <mergeCell ref="L1279:M1279"/>
    <mergeCell ref="N1279:O1279"/>
    <mergeCell ref="B1280:C1280"/>
    <mergeCell ref="D1280:E1280"/>
    <mergeCell ref="F1280:G1280"/>
    <mergeCell ref="H1280:I1280"/>
    <mergeCell ref="J1280:K1280"/>
    <mergeCell ref="L1280:M1280"/>
    <mergeCell ref="N1280:O1280"/>
    <mergeCell ref="B1281:C1281"/>
    <mergeCell ref="D1281:E1281"/>
    <mergeCell ref="F1281:G1281"/>
    <mergeCell ref="H1281:I1281"/>
    <mergeCell ref="J1281:K1281"/>
    <mergeCell ref="L1281:M1281"/>
    <mergeCell ref="N1281:O1281"/>
    <mergeCell ref="B1282:C1282"/>
    <mergeCell ref="D1282:E1282"/>
    <mergeCell ref="F1282:G1282"/>
    <mergeCell ref="H1282:I1282"/>
    <mergeCell ref="J1282:K1282"/>
    <mergeCell ref="L1282:M1282"/>
    <mergeCell ref="N1282:O1282"/>
    <mergeCell ref="B1283:C1283"/>
    <mergeCell ref="D1283:E1283"/>
    <mergeCell ref="F1283:G1283"/>
    <mergeCell ref="H1283:I1283"/>
    <mergeCell ref="J1283:K1283"/>
    <mergeCell ref="L1283:M1283"/>
    <mergeCell ref="N1283:O1283"/>
    <mergeCell ref="B1284:C1284"/>
    <mergeCell ref="D1284:E1284"/>
    <mergeCell ref="F1284:G1284"/>
    <mergeCell ref="H1284:I1284"/>
    <mergeCell ref="J1284:K1284"/>
    <mergeCell ref="L1284:M1284"/>
    <mergeCell ref="N1284:O1284"/>
    <mergeCell ref="B1285:C1285"/>
    <mergeCell ref="D1285:E1285"/>
    <mergeCell ref="F1285:G1285"/>
    <mergeCell ref="H1285:I1285"/>
    <mergeCell ref="J1285:K1285"/>
    <mergeCell ref="L1285:M1285"/>
    <mergeCell ref="N1285:O1285"/>
    <mergeCell ref="B1286:C1286"/>
    <mergeCell ref="D1286:E1286"/>
    <mergeCell ref="F1286:G1286"/>
    <mergeCell ref="H1286:I1286"/>
    <mergeCell ref="J1286:K1286"/>
    <mergeCell ref="L1286:M1286"/>
    <mergeCell ref="N1286:O1286"/>
    <mergeCell ref="B1287:C1287"/>
    <mergeCell ref="D1287:E1287"/>
    <mergeCell ref="F1287:G1287"/>
    <mergeCell ref="H1287:I1287"/>
    <mergeCell ref="J1287:K1287"/>
    <mergeCell ref="L1287:M1287"/>
    <mergeCell ref="N1287:O1287"/>
    <mergeCell ref="B1288:C1288"/>
    <mergeCell ref="D1288:E1288"/>
    <mergeCell ref="F1288:G1288"/>
    <mergeCell ref="H1288:I1288"/>
    <mergeCell ref="J1288:K1288"/>
    <mergeCell ref="L1288:M1288"/>
    <mergeCell ref="N1288:O1288"/>
    <mergeCell ref="B1289:C1289"/>
    <mergeCell ref="D1289:E1289"/>
    <mergeCell ref="F1289:G1289"/>
    <mergeCell ref="H1289:I1289"/>
    <mergeCell ref="J1289:K1289"/>
    <mergeCell ref="L1289:M1289"/>
    <mergeCell ref="N1289:O1289"/>
    <mergeCell ref="B1290:C1290"/>
    <mergeCell ref="D1290:E1290"/>
    <mergeCell ref="F1290:G1290"/>
    <mergeCell ref="H1290:I1290"/>
    <mergeCell ref="J1290:K1290"/>
    <mergeCell ref="L1290:M1290"/>
    <mergeCell ref="N1290:O1290"/>
    <mergeCell ref="B1291:C1291"/>
    <mergeCell ref="D1291:E1291"/>
    <mergeCell ref="F1291:G1291"/>
    <mergeCell ref="H1291:I1291"/>
    <mergeCell ref="J1291:K1291"/>
    <mergeCell ref="L1291:M1291"/>
    <mergeCell ref="N1291:O1291"/>
    <mergeCell ref="B1292:C1292"/>
    <mergeCell ref="D1292:E1292"/>
    <mergeCell ref="F1292:G1292"/>
    <mergeCell ref="H1292:I1292"/>
    <mergeCell ref="J1292:K1292"/>
    <mergeCell ref="L1292:M1292"/>
    <mergeCell ref="N1292:O1292"/>
    <mergeCell ref="B1293:C1293"/>
    <mergeCell ref="D1293:E1293"/>
    <mergeCell ref="F1293:G1293"/>
    <mergeCell ref="H1293:I1293"/>
    <mergeCell ref="J1293:K1293"/>
    <mergeCell ref="L1293:M1293"/>
    <mergeCell ref="N1293:O1293"/>
    <mergeCell ref="B1294:C1294"/>
    <mergeCell ref="D1294:E1294"/>
    <mergeCell ref="F1294:G1294"/>
    <mergeCell ref="H1294:I1294"/>
    <mergeCell ref="J1294:K1294"/>
    <mergeCell ref="L1294:M1294"/>
    <mergeCell ref="N1294:O1294"/>
    <mergeCell ref="B1295:C1295"/>
    <mergeCell ref="D1295:E1295"/>
    <mergeCell ref="F1295:G1295"/>
    <mergeCell ref="H1295:I1295"/>
    <mergeCell ref="J1295:K1295"/>
    <mergeCell ref="L1295:M1295"/>
    <mergeCell ref="N1295:O1295"/>
    <mergeCell ref="B1296:C1296"/>
    <mergeCell ref="D1296:E1296"/>
    <mergeCell ref="F1296:G1296"/>
    <mergeCell ref="H1296:I1296"/>
    <mergeCell ref="J1296:K1296"/>
    <mergeCell ref="L1296:M1296"/>
    <mergeCell ref="N1296:O1296"/>
    <mergeCell ref="B1297:C1297"/>
    <mergeCell ref="D1297:E1297"/>
    <mergeCell ref="F1297:G1297"/>
    <mergeCell ref="H1297:I1297"/>
    <mergeCell ref="J1297:K1297"/>
    <mergeCell ref="L1297:M1297"/>
    <mergeCell ref="N1297:O1297"/>
    <mergeCell ref="B1298:C1298"/>
    <mergeCell ref="D1298:E1298"/>
    <mergeCell ref="F1298:G1298"/>
    <mergeCell ref="H1298:I1298"/>
    <mergeCell ref="J1298:K1298"/>
    <mergeCell ref="L1298:M1298"/>
    <mergeCell ref="N1298:O1298"/>
    <mergeCell ref="B1299:C1299"/>
    <mergeCell ref="D1299:E1299"/>
    <mergeCell ref="F1299:G1299"/>
    <mergeCell ref="H1299:I1299"/>
    <mergeCell ref="J1299:K1299"/>
    <mergeCell ref="L1299:M1299"/>
    <mergeCell ref="N1299:O1299"/>
    <mergeCell ref="B1300:C1300"/>
    <mergeCell ref="D1300:E1300"/>
    <mergeCell ref="F1300:G1300"/>
    <mergeCell ref="H1300:I1300"/>
    <mergeCell ref="J1300:K1300"/>
    <mergeCell ref="L1300:M1300"/>
    <mergeCell ref="N1300:O1300"/>
    <mergeCell ref="B1301:C1301"/>
    <mergeCell ref="D1301:E1301"/>
    <mergeCell ref="F1301:G1301"/>
    <mergeCell ref="H1301:I1301"/>
    <mergeCell ref="J1301:K1301"/>
    <mergeCell ref="L1301:M1301"/>
    <mergeCell ref="N1301:O1301"/>
    <mergeCell ref="B1302:C1302"/>
    <mergeCell ref="D1302:E1302"/>
    <mergeCell ref="F1302:G1302"/>
    <mergeCell ref="H1302:I1302"/>
    <mergeCell ref="J1302:K1302"/>
    <mergeCell ref="L1302:M1302"/>
    <mergeCell ref="N1302:O1302"/>
    <mergeCell ref="B1303:C1303"/>
    <mergeCell ref="D1303:E1303"/>
    <mergeCell ref="F1303:G1303"/>
    <mergeCell ref="H1303:I1303"/>
    <mergeCell ref="J1303:K1303"/>
    <mergeCell ref="L1303:M1303"/>
    <mergeCell ref="N1303:O1303"/>
    <mergeCell ref="B1304:C1304"/>
    <mergeCell ref="D1304:E1304"/>
    <mergeCell ref="F1304:G1304"/>
    <mergeCell ref="H1304:I1304"/>
    <mergeCell ref="J1304:K1304"/>
    <mergeCell ref="L1304:M1304"/>
    <mergeCell ref="N1304:O1304"/>
    <mergeCell ref="B1305:C1305"/>
    <mergeCell ref="D1305:E1305"/>
    <mergeCell ref="F1305:G1305"/>
    <mergeCell ref="H1305:I1305"/>
    <mergeCell ref="J1305:K1305"/>
    <mergeCell ref="L1305:M1305"/>
    <mergeCell ref="N1305:O1305"/>
    <mergeCell ref="B1306:C1306"/>
    <mergeCell ref="D1306:E1306"/>
    <mergeCell ref="F1306:G1306"/>
    <mergeCell ref="H1306:I1306"/>
    <mergeCell ref="J1306:K1306"/>
    <mergeCell ref="L1306:M1306"/>
    <mergeCell ref="N1306:O1306"/>
    <mergeCell ref="B1307:C1307"/>
    <mergeCell ref="D1307:E1307"/>
    <mergeCell ref="F1307:G1307"/>
    <mergeCell ref="H1307:I1307"/>
    <mergeCell ref="J1307:K1307"/>
    <mergeCell ref="L1307:M1307"/>
    <mergeCell ref="N1307:O1307"/>
    <mergeCell ref="B1308:C1308"/>
    <mergeCell ref="D1308:E1308"/>
    <mergeCell ref="F1308:G1308"/>
    <mergeCell ref="H1308:I1308"/>
    <mergeCell ref="J1308:K1308"/>
    <mergeCell ref="L1308:M1308"/>
    <mergeCell ref="N1308:O1308"/>
    <mergeCell ref="B1309:C1309"/>
    <mergeCell ref="D1309:E1309"/>
    <mergeCell ref="F1309:G1309"/>
    <mergeCell ref="H1309:I1309"/>
    <mergeCell ref="J1309:K1309"/>
    <mergeCell ref="L1309:M1309"/>
    <mergeCell ref="N1309:O1309"/>
    <mergeCell ref="B1310:C1310"/>
    <mergeCell ref="D1310:E1310"/>
    <mergeCell ref="F1310:G1310"/>
    <mergeCell ref="H1310:I1310"/>
    <mergeCell ref="J1310:K1310"/>
    <mergeCell ref="L1310:M1310"/>
    <mergeCell ref="N1310:O1310"/>
    <mergeCell ref="B1311:C1311"/>
    <mergeCell ref="D1311:E1311"/>
    <mergeCell ref="F1311:G1311"/>
    <mergeCell ref="H1311:I1311"/>
    <mergeCell ref="J1311:K1311"/>
    <mergeCell ref="L1311:M1311"/>
    <mergeCell ref="N1311:O1311"/>
    <mergeCell ref="B1312:C1312"/>
    <mergeCell ref="D1312:E1312"/>
    <mergeCell ref="F1312:G1312"/>
    <mergeCell ref="H1312:I1312"/>
    <mergeCell ref="J1312:K1312"/>
    <mergeCell ref="L1312:M1312"/>
    <mergeCell ref="N1312:O1312"/>
    <mergeCell ref="B1313:C1313"/>
    <mergeCell ref="D1313:E1313"/>
    <mergeCell ref="F1313:G1313"/>
    <mergeCell ref="H1313:I1313"/>
    <mergeCell ref="J1313:K1313"/>
    <mergeCell ref="L1313:M1313"/>
    <mergeCell ref="N1313:O1313"/>
    <mergeCell ref="B1314:C1314"/>
    <mergeCell ref="D1314:E1314"/>
    <mergeCell ref="F1314:G1314"/>
    <mergeCell ref="H1314:I1314"/>
    <mergeCell ref="J1314:K1314"/>
    <mergeCell ref="L1314:M1314"/>
    <mergeCell ref="N1314:O1314"/>
    <mergeCell ref="B1315:C1315"/>
    <mergeCell ref="D1315:E1315"/>
    <mergeCell ref="F1315:G1315"/>
    <mergeCell ref="H1315:I1315"/>
    <mergeCell ref="J1315:K1315"/>
    <mergeCell ref="L1315:M1315"/>
    <mergeCell ref="N1315:O1315"/>
    <mergeCell ref="B1316:C1316"/>
    <mergeCell ref="D1316:E1316"/>
    <mergeCell ref="F1316:G1316"/>
    <mergeCell ref="H1316:I1316"/>
    <mergeCell ref="J1316:K1316"/>
    <mergeCell ref="L1316:M1316"/>
    <mergeCell ref="N1316:O1316"/>
    <mergeCell ref="B1317:C1317"/>
    <mergeCell ref="D1317:E1317"/>
    <mergeCell ref="F1317:G1317"/>
    <mergeCell ref="H1317:I1317"/>
    <mergeCell ref="J1317:K1317"/>
    <mergeCell ref="L1317:M1317"/>
    <mergeCell ref="N1317:O1317"/>
    <mergeCell ref="B1318:C1318"/>
    <mergeCell ref="D1318:E1318"/>
    <mergeCell ref="F1318:G1318"/>
    <mergeCell ref="H1318:I1318"/>
    <mergeCell ref="J1318:K1318"/>
    <mergeCell ref="L1318:M1318"/>
    <mergeCell ref="N1318:O1318"/>
    <mergeCell ref="B1319:C1319"/>
    <mergeCell ref="D1319:E1319"/>
    <mergeCell ref="F1319:G1319"/>
    <mergeCell ref="H1319:I1319"/>
    <mergeCell ref="J1319:K1319"/>
    <mergeCell ref="L1319:M1319"/>
    <mergeCell ref="N1319:O1319"/>
    <mergeCell ref="B1320:C1320"/>
    <mergeCell ref="D1320:E1320"/>
    <mergeCell ref="F1320:G1320"/>
    <mergeCell ref="H1320:I1320"/>
    <mergeCell ref="J1320:K1320"/>
    <mergeCell ref="L1320:M1320"/>
    <mergeCell ref="N1320:O1320"/>
    <mergeCell ref="B1321:C1321"/>
    <mergeCell ref="D1321:E1321"/>
    <mergeCell ref="F1321:G1321"/>
    <mergeCell ref="H1321:I1321"/>
    <mergeCell ref="J1321:K1321"/>
    <mergeCell ref="L1321:M1321"/>
    <mergeCell ref="N1321:O1321"/>
    <mergeCell ref="B1322:C1322"/>
    <mergeCell ref="D1322:E1322"/>
    <mergeCell ref="F1322:G1322"/>
    <mergeCell ref="H1322:I1322"/>
    <mergeCell ref="J1322:K1322"/>
    <mergeCell ref="L1322:M1322"/>
    <mergeCell ref="N1322:O1322"/>
    <mergeCell ref="B1323:C1323"/>
    <mergeCell ref="D1323:E1323"/>
    <mergeCell ref="F1323:G1323"/>
    <mergeCell ref="H1323:I1323"/>
    <mergeCell ref="J1323:K1323"/>
    <mergeCell ref="L1323:M1323"/>
    <mergeCell ref="N1323:O1323"/>
    <mergeCell ref="B1324:C1324"/>
    <mergeCell ref="D1324:E1324"/>
    <mergeCell ref="F1324:G1324"/>
    <mergeCell ref="H1324:I1324"/>
    <mergeCell ref="J1324:K1324"/>
    <mergeCell ref="L1324:M1324"/>
    <mergeCell ref="N1324:O1324"/>
    <mergeCell ref="B1325:C1325"/>
    <mergeCell ref="D1325:E1325"/>
    <mergeCell ref="F1325:G1325"/>
    <mergeCell ref="H1325:I1325"/>
    <mergeCell ref="J1325:K1325"/>
    <mergeCell ref="L1325:M1325"/>
    <mergeCell ref="N1325:O1325"/>
    <mergeCell ref="B1326:C1326"/>
    <mergeCell ref="D1326:E1326"/>
    <mergeCell ref="F1326:G1326"/>
    <mergeCell ref="H1326:I1326"/>
    <mergeCell ref="J1326:K1326"/>
    <mergeCell ref="L1326:M1326"/>
    <mergeCell ref="N1326:O1326"/>
    <mergeCell ref="B1327:C1327"/>
    <mergeCell ref="D1327:E1327"/>
    <mergeCell ref="F1327:G1327"/>
    <mergeCell ref="H1327:I1327"/>
    <mergeCell ref="J1327:K1327"/>
    <mergeCell ref="L1327:M1327"/>
    <mergeCell ref="N1327:O1327"/>
    <mergeCell ref="B1328:C1328"/>
    <mergeCell ref="D1328:E1328"/>
    <mergeCell ref="F1328:G1328"/>
    <mergeCell ref="H1328:I1328"/>
    <mergeCell ref="J1328:K1328"/>
    <mergeCell ref="L1328:M1328"/>
    <mergeCell ref="N1328:O1328"/>
    <mergeCell ref="B1329:C1329"/>
    <mergeCell ref="D1329:E1329"/>
    <mergeCell ref="F1329:G1329"/>
    <mergeCell ref="H1329:I1329"/>
    <mergeCell ref="J1329:K1329"/>
    <mergeCell ref="L1329:M1329"/>
    <mergeCell ref="N1329:O1329"/>
    <mergeCell ref="B1330:C1330"/>
    <mergeCell ref="D1330:E1330"/>
    <mergeCell ref="F1330:G1330"/>
    <mergeCell ref="H1330:I1330"/>
    <mergeCell ref="J1330:K1330"/>
    <mergeCell ref="L1330:M1330"/>
    <mergeCell ref="N1330:O1330"/>
    <mergeCell ref="B1331:C1331"/>
    <mergeCell ref="D1331:E1331"/>
    <mergeCell ref="F1331:G1331"/>
    <mergeCell ref="H1331:I1331"/>
    <mergeCell ref="J1331:K1331"/>
    <mergeCell ref="L1331:M1331"/>
    <mergeCell ref="N1331:O1331"/>
    <mergeCell ref="B1332:C1332"/>
    <mergeCell ref="D1332:E1332"/>
    <mergeCell ref="F1332:G1332"/>
    <mergeCell ref="H1332:I1332"/>
    <mergeCell ref="J1332:K1332"/>
    <mergeCell ref="L1332:M1332"/>
    <mergeCell ref="N1332:O1332"/>
    <mergeCell ref="B1333:C1333"/>
    <mergeCell ref="D1333:E1333"/>
    <mergeCell ref="F1333:G1333"/>
    <mergeCell ref="H1333:I1333"/>
    <mergeCell ref="J1333:K1333"/>
    <mergeCell ref="L1333:M1333"/>
    <mergeCell ref="N1333:O1333"/>
    <mergeCell ref="B1334:C1334"/>
    <mergeCell ref="D1334:E1334"/>
    <mergeCell ref="F1334:G1334"/>
    <mergeCell ref="H1334:I1334"/>
    <mergeCell ref="J1334:K1334"/>
    <mergeCell ref="L1334:M1334"/>
    <mergeCell ref="N1334:O1334"/>
    <mergeCell ref="B1335:C1335"/>
    <mergeCell ref="D1335:E1335"/>
    <mergeCell ref="F1335:G1335"/>
    <mergeCell ref="H1335:I1335"/>
    <mergeCell ref="J1335:K1335"/>
    <mergeCell ref="L1335:M1335"/>
    <mergeCell ref="N1335:O1335"/>
    <mergeCell ref="B1336:C1336"/>
    <mergeCell ref="D1336:E1336"/>
    <mergeCell ref="F1336:G1336"/>
    <mergeCell ref="H1336:I1336"/>
    <mergeCell ref="J1336:K1336"/>
    <mergeCell ref="L1336:M1336"/>
    <mergeCell ref="N1336:O1336"/>
    <mergeCell ref="B1337:C1337"/>
    <mergeCell ref="D1337:E1337"/>
    <mergeCell ref="F1337:G1337"/>
    <mergeCell ref="H1337:I1337"/>
    <mergeCell ref="J1337:K1337"/>
    <mergeCell ref="L1337:M1337"/>
    <mergeCell ref="N1337:O1337"/>
    <mergeCell ref="B1338:C1338"/>
    <mergeCell ref="D1338:E1338"/>
    <mergeCell ref="F1338:G1338"/>
    <mergeCell ref="H1338:I1338"/>
    <mergeCell ref="J1338:K1338"/>
    <mergeCell ref="L1338:M1338"/>
    <mergeCell ref="N1338:O1338"/>
    <mergeCell ref="B1339:C1339"/>
    <mergeCell ref="D1339:E1339"/>
    <mergeCell ref="F1339:G1339"/>
    <mergeCell ref="H1339:I1339"/>
    <mergeCell ref="J1339:K1339"/>
    <mergeCell ref="L1339:M1339"/>
    <mergeCell ref="N1339:O1339"/>
    <mergeCell ref="B1340:C1340"/>
    <mergeCell ref="D1340:E1340"/>
    <mergeCell ref="F1340:G1340"/>
    <mergeCell ref="H1340:I1340"/>
    <mergeCell ref="J1340:K1340"/>
    <mergeCell ref="L1340:M1340"/>
    <mergeCell ref="N1340:O1340"/>
    <mergeCell ref="B1341:C1341"/>
    <mergeCell ref="D1341:E1341"/>
    <mergeCell ref="F1341:G1341"/>
    <mergeCell ref="H1341:I1341"/>
    <mergeCell ref="J1341:K1341"/>
    <mergeCell ref="L1341:M1341"/>
    <mergeCell ref="N1341:O1341"/>
    <mergeCell ref="B1342:C1342"/>
    <mergeCell ref="D1342:E1342"/>
    <mergeCell ref="F1342:G1342"/>
    <mergeCell ref="H1342:I1342"/>
    <mergeCell ref="J1342:K1342"/>
    <mergeCell ref="L1342:M1342"/>
    <mergeCell ref="N1342:O1342"/>
    <mergeCell ref="B1343:C1343"/>
    <mergeCell ref="D1343:E1343"/>
    <mergeCell ref="F1343:G1343"/>
    <mergeCell ref="H1343:I1343"/>
    <mergeCell ref="J1343:K1343"/>
    <mergeCell ref="L1343:M1343"/>
    <mergeCell ref="N1343:O1343"/>
    <mergeCell ref="B1344:C1344"/>
    <mergeCell ref="D1344:E1344"/>
    <mergeCell ref="F1344:G1344"/>
    <mergeCell ref="H1344:I1344"/>
    <mergeCell ref="J1344:K1344"/>
    <mergeCell ref="L1344:M1344"/>
    <mergeCell ref="N1344:O1344"/>
    <mergeCell ref="B1345:C1345"/>
    <mergeCell ref="D1345:E1345"/>
    <mergeCell ref="F1345:G1345"/>
    <mergeCell ref="H1345:I1345"/>
    <mergeCell ref="J1345:K1345"/>
    <mergeCell ref="L1345:M1345"/>
    <mergeCell ref="N1345:O1345"/>
    <mergeCell ref="B1346:C1346"/>
    <mergeCell ref="D1346:E1346"/>
    <mergeCell ref="F1346:G1346"/>
    <mergeCell ref="H1346:I1346"/>
    <mergeCell ref="J1346:K1346"/>
    <mergeCell ref="L1346:M1346"/>
    <mergeCell ref="N1346:O1346"/>
    <mergeCell ref="B1347:C1347"/>
    <mergeCell ref="D1347:E1347"/>
    <mergeCell ref="F1347:G1347"/>
    <mergeCell ref="H1347:I1347"/>
    <mergeCell ref="J1347:K1347"/>
    <mergeCell ref="L1347:M1347"/>
    <mergeCell ref="N1347:O1347"/>
    <mergeCell ref="B1348:C1348"/>
    <mergeCell ref="D1348:E1348"/>
    <mergeCell ref="F1348:G1348"/>
    <mergeCell ref="H1348:I1348"/>
    <mergeCell ref="J1348:K1348"/>
    <mergeCell ref="L1348:M1348"/>
    <mergeCell ref="N1348:O1348"/>
    <mergeCell ref="B1349:C1349"/>
    <mergeCell ref="D1349:E1349"/>
    <mergeCell ref="F1349:G1349"/>
    <mergeCell ref="H1349:I1349"/>
    <mergeCell ref="J1349:K1349"/>
    <mergeCell ref="L1349:M1349"/>
    <mergeCell ref="N1349:O1349"/>
    <mergeCell ref="B1350:C1350"/>
    <mergeCell ref="D1350:E1350"/>
    <mergeCell ref="F1350:G1350"/>
    <mergeCell ref="H1350:I1350"/>
    <mergeCell ref="J1350:K1350"/>
    <mergeCell ref="L1350:M1350"/>
    <mergeCell ref="N1350:O1350"/>
    <mergeCell ref="B1351:C1351"/>
    <mergeCell ref="D1351:E1351"/>
    <mergeCell ref="F1351:G1351"/>
    <mergeCell ref="H1351:I1351"/>
    <mergeCell ref="J1351:K1351"/>
    <mergeCell ref="L1351:M1351"/>
    <mergeCell ref="N1351:O1351"/>
    <mergeCell ref="B1352:C1352"/>
    <mergeCell ref="D1352:E1352"/>
    <mergeCell ref="F1352:G1352"/>
    <mergeCell ref="H1352:I1352"/>
    <mergeCell ref="J1352:K1352"/>
    <mergeCell ref="L1352:M1352"/>
    <mergeCell ref="N1352:O1352"/>
    <mergeCell ref="B1353:C1353"/>
    <mergeCell ref="D1353:E1353"/>
    <mergeCell ref="F1353:G1353"/>
    <mergeCell ref="H1353:I1353"/>
    <mergeCell ref="J1353:K1353"/>
    <mergeCell ref="L1353:M1353"/>
    <mergeCell ref="N1353:O1353"/>
    <mergeCell ref="B1354:C1354"/>
    <mergeCell ref="D1354:E1354"/>
    <mergeCell ref="F1354:G1354"/>
    <mergeCell ref="H1354:I1354"/>
    <mergeCell ref="J1354:K1354"/>
    <mergeCell ref="L1354:M1354"/>
    <mergeCell ref="N1354:O1354"/>
    <mergeCell ref="B1355:C1355"/>
    <mergeCell ref="D1355:E1355"/>
    <mergeCell ref="F1355:G1355"/>
    <mergeCell ref="H1355:I1355"/>
    <mergeCell ref="J1355:K1355"/>
    <mergeCell ref="L1355:M1355"/>
    <mergeCell ref="N1355:O1355"/>
    <mergeCell ref="B1356:C1356"/>
    <mergeCell ref="D1356:E1356"/>
    <mergeCell ref="F1356:G1356"/>
    <mergeCell ref="H1356:I1356"/>
    <mergeCell ref="J1356:K1356"/>
    <mergeCell ref="L1356:M1356"/>
    <mergeCell ref="N1356:O1356"/>
    <mergeCell ref="B1357:C1357"/>
    <mergeCell ref="D1357:E1357"/>
    <mergeCell ref="F1357:G1357"/>
    <mergeCell ref="H1357:I1357"/>
    <mergeCell ref="J1357:K1357"/>
    <mergeCell ref="L1357:M1357"/>
    <mergeCell ref="N1357:O1357"/>
    <mergeCell ref="B1358:C1358"/>
    <mergeCell ref="D1358:E1358"/>
    <mergeCell ref="F1358:G1358"/>
    <mergeCell ref="H1358:I1358"/>
    <mergeCell ref="J1358:K1358"/>
    <mergeCell ref="L1358:M1358"/>
    <mergeCell ref="N1358:O1358"/>
    <mergeCell ref="B1359:C1359"/>
    <mergeCell ref="D1359:E1359"/>
    <mergeCell ref="F1359:G1359"/>
    <mergeCell ref="H1359:I1359"/>
    <mergeCell ref="J1359:K1359"/>
    <mergeCell ref="L1359:M1359"/>
    <mergeCell ref="N1359:O1359"/>
    <mergeCell ref="B1360:C1360"/>
    <mergeCell ref="D1360:E1360"/>
    <mergeCell ref="F1360:G1360"/>
    <mergeCell ref="H1360:I1360"/>
    <mergeCell ref="J1360:K1360"/>
    <mergeCell ref="L1360:M1360"/>
    <mergeCell ref="N1360:O1360"/>
    <mergeCell ref="B1361:C1361"/>
    <mergeCell ref="D1361:E1361"/>
    <mergeCell ref="F1361:G1361"/>
    <mergeCell ref="H1361:I1361"/>
    <mergeCell ref="J1361:K1361"/>
    <mergeCell ref="L1361:M1361"/>
    <mergeCell ref="N1361:O1361"/>
    <mergeCell ref="B1362:C1362"/>
    <mergeCell ref="D1362:E1362"/>
    <mergeCell ref="F1362:G1362"/>
    <mergeCell ref="H1362:I1362"/>
    <mergeCell ref="J1362:K1362"/>
    <mergeCell ref="L1362:M1362"/>
    <mergeCell ref="N1362:O1362"/>
    <mergeCell ref="B1363:C1363"/>
    <mergeCell ref="D1363:E1363"/>
    <mergeCell ref="F1363:G1363"/>
    <mergeCell ref="H1363:I1363"/>
    <mergeCell ref="J1363:K1363"/>
    <mergeCell ref="L1363:M1363"/>
    <mergeCell ref="N1363:O1363"/>
    <mergeCell ref="B1364:C1364"/>
    <mergeCell ref="D1364:E1364"/>
    <mergeCell ref="F1364:G1364"/>
    <mergeCell ref="H1364:I1364"/>
    <mergeCell ref="J1364:K1364"/>
    <mergeCell ref="L1364:M1364"/>
    <mergeCell ref="N1364:O1364"/>
    <mergeCell ref="B1365:C1365"/>
    <mergeCell ref="D1365:E1365"/>
    <mergeCell ref="F1365:G1365"/>
    <mergeCell ref="H1365:I1365"/>
    <mergeCell ref="J1365:K1365"/>
    <mergeCell ref="L1365:M1365"/>
    <mergeCell ref="N1365:O1365"/>
    <mergeCell ref="B1366:C1366"/>
    <mergeCell ref="D1366:E1366"/>
    <mergeCell ref="F1366:G1366"/>
    <mergeCell ref="H1366:I1366"/>
    <mergeCell ref="J1366:K1366"/>
    <mergeCell ref="L1366:M1366"/>
    <mergeCell ref="N1366:O1366"/>
    <mergeCell ref="B1367:C1367"/>
    <mergeCell ref="D1367:E1367"/>
    <mergeCell ref="F1367:G1367"/>
    <mergeCell ref="H1367:I1367"/>
    <mergeCell ref="J1367:K1367"/>
    <mergeCell ref="L1367:M1367"/>
    <mergeCell ref="N1367:O1367"/>
    <mergeCell ref="B1368:C1368"/>
    <mergeCell ref="D1368:E1368"/>
    <mergeCell ref="F1368:G1368"/>
    <mergeCell ref="H1368:I1368"/>
    <mergeCell ref="J1368:K1368"/>
    <mergeCell ref="L1368:M1368"/>
    <mergeCell ref="N1368:O1368"/>
    <mergeCell ref="B1369:C1369"/>
    <mergeCell ref="D1369:E1369"/>
    <mergeCell ref="F1369:G1369"/>
    <mergeCell ref="H1369:I1369"/>
    <mergeCell ref="J1369:K1369"/>
    <mergeCell ref="L1369:M1369"/>
    <mergeCell ref="N1369:O1369"/>
    <mergeCell ref="B1370:C1370"/>
    <mergeCell ref="D1370:E1370"/>
    <mergeCell ref="F1370:G1370"/>
    <mergeCell ref="H1370:I1370"/>
    <mergeCell ref="J1370:K1370"/>
    <mergeCell ref="L1370:M1370"/>
    <mergeCell ref="N1370:O1370"/>
    <mergeCell ref="B1371:C1371"/>
    <mergeCell ref="D1371:E1371"/>
    <mergeCell ref="F1371:G1371"/>
    <mergeCell ref="H1371:I1371"/>
    <mergeCell ref="J1371:K1371"/>
    <mergeCell ref="L1371:M1371"/>
    <mergeCell ref="N1371:O1371"/>
    <mergeCell ref="B1372:C1372"/>
    <mergeCell ref="D1372:E1372"/>
    <mergeCell ref="F1372:G1372"/>
    <mergeCell ref="H1372:I1372"/>
    <mergeCell ref="J1372:K1372"/>
    <mergeCell ref="L1372:M1372"/>
    <mergeCell ref="N1372:O1372"/>
    <mergeCell ref="B1373:C1373"/>
    <mergeCell ref="D1373:E1373"/>
    <mergeCell ref="F1373:G1373"/>
    <mergeCell ref="H1373:I1373"/>
    <mergeCell ref="J1373:K1373"/>
    <mergeCell ref="L1373:M1373"/>
    <mergeCell ref="N1373:O1373"/>
    <mergeCell ref="B1374:C1374"/>
    <mergeCell ref="D1374:E1374"/>
    <mergeCell ref="F1374:G1374"/>
    <mergeCell ref="H1374:I1374"/>
    <mergeCell ref="J1374:K1374"/>
    <mergeCell ref="L1374:M1374"/>
    <mergeCell ref="N1374:O1374"/>
    <mergeCell ref="B1375:C1375"/>
    <mergeCell ref="D1375:E1375"/>
    <mergeCell ref="F1375:G1375"/>
    <mergeCell ref="H1375:I1375"/>
    <mergeCell ref="J1375:K1375"/>
    <mergeCell ref="L1375:M1375"/>
    <mergeCell ref="N1375:O1375"/>
    <mergeCell ref="B1376:C1376"/>
    <mergeCell ref="D1376:E1376"/>
    <mergeCell ref="F1376:G1376"/>
    <mergeCell ref="H1376:I1376"/>
    <mergeCell ref="J1376:K1376"/>
    <mergeCell ref="L1376:M1376"/>
    <mergeCell ref="N1376:O1376"/>
    <mergeCell ref="B1377:C1377"/>
    <mergeCell ref="D1377:E1377"/>
    <mergeCell ref="F1377:G1377"/>
    <mergeCell ref="H1377:I1377"/>
    <mergeCell ref="J1377:K1377"/>
    <mergeCell ref="L1377:M1377"/>
    <mergeCell ref="N1377:O1377"/>
    <mergeCell ref="B1378:C1378"/>
    <mergeCell ref="D1378:E1378"/>
    <mergeCell ref="F1378:G1378"/>
    <mergeCell ref="H1378:I1378"/>
    <mergeCell ref="J1378:K1378"/>
    <mergeCell ref="L1378:M1378"/>
    <mergeCell ref="N1378:O1378"/>
    <mergeCell ref="B1379:C1379"/>
    <mergeCell ref="D1379:E1379"/>
    <mergeCell ref="F1379:G1379"/>
    <mergeCell ref="H1379:I1379"/>
    <mergeCell ref="J1379:K1379"/>
    <mergeCell ref="L1379:M1379"/>
    <mergeCell ref="N1379:O1379"/>
    <mergeCell ref="B1380:C1380"/>
    <mergeCell ref="D1380:E1380"/>
    <mergeCell ref="F1380:G1380"/>
    <mergeCell ref="H1380:I1380"/>
    <mergeCell ref="J1380:K1380"/>
    <mergeCell ref="L1380:M1380"/>
    <mergeCell ref="N1380:O1380"/>
    <mergeCell ref="B1381:C1381"/>
    <mergeCell ref="D1381:E1381"/>
    <mergeCell ref="F1381:G1381"/>
    <mergeCell ref="H1381:I1381"/>
    <mergeCell ref="J1381:K1381"/>
    <mergeCell ref="L1381:M1381"/>
    <mergeCell ref="N1381:O1381"/>
    <mergeCell ref="B1382:C1382"/>
    <mergeCell ref="D1382:E1382"/>
    <mergeCell ref="F1382:G1382"/>
    <mergeCell ref="H1382:I1382"/>
    <mergeCell ref="J1382:K1382"/>
    <mergeCell ref="L1382:M1382"/>
    <mergeCell ref="N1382:O1382"/>
    <mergeCell ref="B1383:C1383"/>
    <mergeCell ref="D1383:E1383"/>
    <mergeCell ref="F1383:G1383"/>
    <mergeCell ref="H1383:I1383"/>
    <mergeCell ref="J1383:K1383"/>
    <mergeCell ref="L1383:M1383"/>
    <mergeCell ref="N1383:O1383"/>
    <mergeCell ref="B1384:C1384"/>
    <mergeCell ref="D1384:E1384"/>
    <mergeCell ref="F1384:G1384"/>
    <mergeCell ref="H1384:I1384"/>
    <mergeCell ref="J1384:K1384"/>
    <mergeCell ref="L1384:M1384"/>
    <mergeCell ref="N1384:O1384"/>
    <mergeCell ref="B1385:C1385"/>
    <mergeCell ref="D1385:E1385"/>
    <mergeCell ref="F1385:G1385"/>
    <mergeCell ref="H1385:I1385"/>
    <mergeCell ref="J1385:K1385"/>
    <mergeCell ref="L1385:M1385"/>
    <mergeCell ref="N1385:O1385"/>
    <mergeCell ref="B1386:C1386"/>
    <mergeCell ref="D1386:E1386"/>
    <mergeCell ref="F1386:G1386"/>
    <mergeCell ref="H1386:I1386"/>
    <mergeCell ref="J1386:K1386"/>
    <mergeCell ref="L1386:M1386"/>
    <mergeCell ref="N1386:O1386"/>
    <mergeCell ref="B1387:C1387"/>
    <mergeCell ref="D1387:E1387"/>
    <mergeCell ref="F1387:G1387"/>
    <mergeCell ref="H1387:I1387"/>
    <mergeCell ref="J1387:K1387"/>
    <mergeCell ref="L1387:M1387"/>
    <mergeCell ref="N1387:O1387"/>
    <mergeCell ref="B1388:C1388"/>
    <mergeCell ref="D1388:E1388"/>
    <mergeCell ref="F1388:G1388"/>
    <mergeCell ref="H1388:I1388"/>
    <mergeCell ref="J1388:K1388"/>
    <mergeCell ref="L1388:M1388"/>
    <mergeCell ref="N1388:O1388"/>
    <mergeCell ref="B1389:C1389"/>
    <mergeCell ref="D1389:E1389"/>
    <mergeCell ref="F1389:G1389"/>
    <mergeCell ref="H1389:I1389"/>
    <mergeCell ref="J1389:K1389"/>
    <mergeCell ref="L1389:M1389"/>
    <mergeCell ref="N1389:O1389"/>
    <mergeCell ref="B1390:C1390"/>
    <mergeCell ref="D1390:E1390"/>
    <mergeCell ref="F1390:G1390"/>
    <mergeCell ref="H1390:I1390"/>
    <mergeCell ref="J1390:K1390"/>
    <mergeCell ref="L1390:M1390"/>
    <mergeCell ref="N1390:O1390"/>
    <mergeCell ref="B1391:C1391"/>
    <mergeCell ref="D1391:E1391"/>
    <mergeCell ref="F1391:G1391"/>
    <mergeCell ref="H1391:I1391"/>
    <mergeCell ref="J1391:K1391"/>
    <mergeCell ref="L1391:M1391"/>
    <mergeCell ref="N1391:O1391"/>
    <mergeCell ref="B1392:C1392"/>
    <mergeCell ref="D1392:E1392"/>
    <mergeCell ref="F1392:G1392"/>
    <mergeCell ref="H1392:I1392"/>
    <mergeCell ref="J1392:K1392"/>
    <mergeCell ref="L1392:M1392"/>
    <mergeCell ref="N1392:O1392"/>
    <mergeCell ref="B1393:C1393"/>
    <mergeCell ref="D1393:E1393"/>
    <mergeCell ref="F1393:G1393"/>
    <mergeCell ref="H1393:I1393"/>
    <mergeCell ref="J1393:K1393"/>
    <mergeCell ref="L1393:M1393"/>
    <mergeCell ref="N1393:O1393"/>
    <mergeCell ref="B1394:C1394"/>
    <mergeCell ref="D1394:E1394"/>
    <mergeCell ref="F1394:G1394"/>
    <mergeCell ref="H1394:I1394"/>
    <mergeCell ref="J1394:K1394"/>
    <mergeCell ref="L1394:M1394"/>
    <mergeCell ref="N1394:O1394"/>
    <mergeCell ref="B1395:C1395"/>
    <mergeCell ref="D1395:E1395"/>
    <mergeCell ref="F1395:G1395"/>
    <mergeCell ref="H1395:I1395"/>
    <mergeCell ref="J1395:K1395"/>
    <mergeCell ref="L1395:M1395"/>
    <mergeCell ref="N1395:O1395"/>
    <mergeCell ref="B1396:C1396"/>
    <mergeCell ref="D1396:E1396"/>
    <mergeCell ref="F1396:G1396"/>
    <mergeCell ref="H1396:I1396"/>
    <mergeCell ref="J1396:K1396"/>
    <mergeCell ref="L1396:M1396"/>
    <mergeCell ref="N1396:O1396"/>
    <mergeCell ref="B1397:C1397"/>
    <mergeCell ref="D1397:E1397"/>
    <mergeCell ref="F1397:G1397"/>
    <mergeCell ref="H1397:I1397"/>
    <mergeCell ref="J1397:K1397"/>
    <mergeCell ref="L1397:M1397"/>
    <mergeCell ref="N1397:O1397"/>
    <mergeCell ref="B1398:C1398"/>
    <mergeCell ref="D1398:E1398"/>
    <mergeCell ref="F1398:G1398"/>
    <mergeCell ref="H1398:I1398"/>
    <mergeCell ref="J1398:K1398"/>
    <mergeCell ref="L1398:M1398"/>
    <mergeCell ref="N1398:O1398"/>
    <mergeCell ref="B1399:C1399"/>
    <mergeCell ref="D1399:E1399"/>
    <mergeCell ref="F1399:G1399"/>
    <mergeCell ref="H1399:I1399"/>
    <mergeCell ref="J1399:K1399"/>
    <mergeCell ref="L1399:M1399"/>
    <mergeCell ref="N1399:O1399"/>
    <mergeCell ref="B1400:C1400"/>
    <mergeCell ref="D1400:E1400"/>
    <mergeCell ref="F1400:G1400"/>
    <mergeCell ref="H1400:I1400"/>
    <mergeCell ref="J1400:K1400"/>
    <mergeCell ref="L1400:M1400"/>
    <mergeCell ref="N1400:O1400"/>
    <mergeCell ref="B1401:C1401"/>
    <mergeCell ref="D1401:E1401"/>
    <mergeCell ref="F1401:G1401"/>
    <mergeCell ref="H1401:I1401"/>
    <mergeCell ref="J1401:K1401"/>
    <mergeCell ref="L1401:M1401"/>
    <mergeCell ref="N1401:O1401"/>
    <mergeCell ref="B1402:C1402"/>
    <mergeCell ref="D1402:E1402"/>
    <mergeCell ref="F1402:G1402"/>
    <mergeCell ref="H1402:I1402"/>
    <mergeCell ref="J1402:K1402"/>
    <mergeCell ref="L1402:M1402"/>
    <mergeCell ref="N1402:O1402"/>
    <mergeCell ref="B1403:C1403"/>
    <mergeCell ref="D1403:E1403"/>
    <mergeCell ref="F1403:G1403"/>
    <mergeCell ref="H1403:I1403"/>
    <mergeCell ref="J1403:K1403"/>
    <mergeCell ref="L1403:M1403"/>
    <mergeCell ref="N1403:O1403"/>
    <mergeCell ref="B1404:C1404"/>
    <mergeCell ref="D1404:E1404"/>
    <mergeCell ref="F1404:G1404"/>
    <mergeCell ref="H1404:I1404"/>
    <mergeCell ref="J1404:K1404"/>
    <mergeCell ref="L1404:M1404"/>
    <mergeCell ref="N1404:O1404"/>
    <mergeCell ref="B1405:C1405"/>
    <mergeCell ref="D1405:E1405"/>
    <mergeCell ref="F1405:G1405"/>
    <mergeCell ref="H1405:I1405"/>
    <mergeCell ref="J1405:K1405"/>
    <mergeCell ref="L1405:M1405"/>
    <mergeCell ref="N1405:O1405"/>
    <mergeCell ref="B1406:C1406"/>
    <mergeCell ref="D1406:E1406"/>
    <mergeCell ref="F1406:G1406"/>
    <mergeCell ref="H1406:I1406"/>
    <mergeCell ref="J1406:K1406"/>
    <mergeCell ref="L1406:M1406"/>
    <mergeCell ref="N1406:O1406"/>
    <mergeCell ref="B1407:C1407"/>
    <mergeCell ref="D1407:E1407"/>
    <mergeCell ref="F1407:G1407"/>
    <mergeCell ref="H1407:I1407"/>
    <mergeCell ref="J1407:K1407"/>
    <mergeCell ref="L1407:M1407"/>
    <mergeCell ref="N1407:O1407"/>
    <mergeCell ref="B1408:C1408"/>
    <mergeCell ref="D1408:E1408"/>
    <mergeCell ref="F1408:G1408"/>
    <mergeCell ref="H1408:I1408"/>
    <mergeCell ref="J1408:K1408"/>
    <mergeCell ref="L1408:M1408"/>
    <mergeCell ref="N1408:O1408"/>
    <mergeCell ref="B1409:C1409"/>
    <mergeCell ref="D1409:E1409"/>
    <mergeCell ref="F1409:G1409"/>
    <mergeCell ref="H1409:I1409"/>
    <mergeCell ref="J1409:K1409"/>
    <mergeCell ref="L1409:M1409"/>
    <mergeCell ref="N1409:O1409"/>
    <mergeCell ref="B1410:C1410"/>
    <mergeCell ref="D1410:E1410"/>
    <mergeCell ref="F1410:G1410"/>
    <mergeCell ref="H1410:I1410"/>
    <mergeCell ref="J1410:K1410"/>
    <mergeCell ref="L1410:M1410"/>
    <mergeCell ref="N1410:O1410"/>
    <mergeCell ref="B1411:C1411"/>
    <mergeCell ref="D1411:E1411"/>
    <mergeCell ref="F1411:G1411"/>
    <mergeCell ref="H1411:I1411"/>
    <mergeCell ref="J1411:K1411"/>
    <mergeCell ref="L1411:M1411"/>
    <mergeCell ref="N1411:O1411"/>
    <mergeCell ref="B1412:C1412"/>
    <mergeCell ref="D1412:E1412"/>
    <mergeCell ref="F1412:G1412"/>
    <mergeCell ref="H1412:I1412"/>
    <mergeCell ref="J1412:K1412"/>
    <mergeCell ref="L1412:M1412"/>
    <mergeCell ref="N1412:O1412"/>
    <mergeCell ref="B1413:C1413"/>
    <mergeCell ref="D1413:E1413"/>
    <mergeCell ref="F1413:G1413"/>
    <mergeCell ref="H1413:I1413"/>
    <mergeCell ref="J1413:K1413"/>
    <mergeCell ref="L1413:M1413"/>
    <mergeCell ref="N1413:O1413"/>
    <mergeCell ref="B1414:C1414"/>
    <mergeCell ref="D1414:E1414"/>
    <mergeCell ref="F1414:G1414"/>
    <mergeCell ref="H1414:I1414"/>
    <mergeCell ref="J1414:K1414"/>
    <mergeCell ref="L1414:M1414"/>
    <mergeCell ref="N1414:O1414"/>
    <mergeCell ref="B1415:C1415"/>
    <mergeCell ref="D1415:E1415"/>
    <mergeCell ref="F1415:G1415"/>
    <mergeCell ref="H1415:I1415"/>
    <mergeCell ref="J1415:K1415"/>
    <mergeCell ref="L1415:M1415"/>
    <mergeCell ref="N1415:O1415"/>
    <mergeCell ref="B1416:C1416"/>
    <mergeCell ref="D1416:E1416"/>
    <mergeCell ref="F1416:G1416"/>
    <mergeCell ref="H1416:I1416"/>
    <mergeCell ref="J1416:K1416"/>
    <mergeCell ref="L1416:M1416"/>
    <mergeCell ref="N1416:O1416"/>
    <mergeCell ref="B1417:C1417"/>
    <mergeCell ref="D1417:E1417"/>
    <mergeCell ref="F1417:G1417"/>
    <mergeCell ref="H1417:I1417"/>
    <mergeCell ref="J1417:K1417"/>
    <mergeCell ref="L1417:M1417"/>
    <mergeCell ref="N1417:O1417"/>
    <mergeCell ref="B1418:C1418"/>
    <mergeCell ref="D1418:E1418"/>
    <mergeCell ref="F1418:G1418"/>
    <mergeCell ref="H1418:I1418"/>
    <mergeCell ref="J1418:K1418"/>
    <mergeCell ref="L1418:M1418"/>
    <mergeCell ref="N1418:O1418"/>
    <mergeCell ref="B1419:C1419"/>
    <mergeCell ref="D1419:E1419"/>
    <mergeCell ref="F1419:G1419"/>
    <mergeCell ref="H1419:I1419"/>
    <mergeCell ref="J1419:K1419"/>
    <mergeCell ref="L1419:M1419"/>
    <mergeCell ref="N1419:O1419"/>
    <mergeCell ref="B1420:C1420"/>
    <mergeCell ref="D1420:E1420"/>
    <mergeCell ref="F1420:G1420"/>
    <mergeCell ref="H1420:I1420"/>
    <mergeCell ref="J1420:K1420"/>
    <mergeCell ref="L1420:M1420"/>
    <mergeCell ref="N1420:O1420"/>
    <mergeCell ref="B1421:C1421"/>
    <mergeCell ref="D1421:E1421"/>
    <mergeCell ref="F1421:G1421"/>
    <mergeCell ref="H1421:I1421"/>
    <mergeCell ref="J1421:K1421"/>
    <mergeCell ref="L1421:M1421"/>
    <mergeCell ref="N1421:O1421"/>
    <mergeCell ref="B1422:C1422"/>
    <mergeCell ref="D1422:E1422"/>
    <mergeCell ref="F1422:G1422"/>
    <mergeCell ref="H1422:I1422"/>
    <mergeCell ref="J1422:K1422"/>
    <mergeCell ref="L1422:M1422"/>
    <mergeCell ref="N1422:O1422"/>
    <mergeCell ref="B1423:C1423"/>
    <mergeCell ref="D1423:E1423"/>
    <mergeCell ref="F1423:G1423"/>
    <mergeCell ref="H1423:I1423"/>
    <mergeCell ref="J1423:K1423"/>
    <mergeCell ref="L1423:M1423"/>
    <mergeCell ref="N1423:O1423"/>
    <mergeCell ref="B1424:C1424"/>
    <mergeCell ref="D1424:E1424"/>
    <mergeCell ref="F1424:G1424"/>
    <mergeCell ref="H1424:I1424"/>
    <mergeCell ref="J1424:K1424"/>
    <mergeCell ref="L1424:M1424"/>
    <mergeCell ref="N1424:O1424"/>
    <mergeCell ref="B1425:C1425"/>
    <mergeCell ref="D1425:E1425"/>
    <mergeCell ref="F1425:G1425"/>
    <mergeCell ref="H1425:I1425"/>
    <mergeCell ref="J1425:K1425"/>
    <mergeCell ref="L1425:M1425"/>
    <mergeCell ref="N1425:O1425"/>
    <mergeCell ref="B1426:C1426"/>
    <mergeCell ref="D1426:E1426"/>
    <mergeCell ref="F1426:G1426"/>
    <mergeCell ref="H1426:I1426"/>
    <mergeCell ref="J1426:K1426"/>
    <mergeCell ref="L1426:M1426"/>
    <mergeCell ref="N1426:O1426"/>
    <mergeCell ref="B1427:C1427"/>
    <mergeCell ref="D1427:E1427"/>
    <mergeCell ref="F1427:G1427"/>
    <mergeCell ref="H1427:I1427"/>
    <mergeCell ref="J1427:K1427"/>
    <mergeCell ref="L1427:M1427"/>
    <mergeCell ref="N1427:O1427"/>
    <mergeCell ref="B1428:C1428"/>
    <mergeCell ref="D1428:E1428"/>
    <mergeCell ref="F1428:G1428"/>
    <mergeCell ref="H1428:I1428"/>
    <mergeCell ref="J1428:K1428"/>
    <mergeCell ref="L1428:M1428"/>
    <mergeCell ref="N1428:O1428"/>
    <mergeCell ref="B1429:C1429"/>
    <mergeCell ref="D1429:E1429"/>
    <mergeCell ref="F1429:G1429"/>
    <mergeCell ref="H1429:I1429"/>
    <mergeCell ref="J1429:K1429"/>
    <mergeCell ref="L1429:M1429"/>
    <mergeCell ref="N1429:O1429"/>
    <mergeCell ref="B1430:C1430"/>
    <mergeCell ref="D1430:E1430"/>
    <mergeCell ref="F1430:G1430"/>
    <mergeCell ref="H1430:I1430"/>
    <mergeCell ref="J1430:K1430"/>
    <mergeCell ref="L1430:M1430"/>
    <mergeCell ref="N1430:O1430"/>
    <mergeCell ref="B1431:C1431"/>
    <mergeCell ref="D1431:E1431"/>
    <mergeCell ref="F1431:G1431"/>
    <mergeCell ref="H1431:I1431"/>
    <mergeCell ref="J1431:K1431"/>
    <mergeCell ref="L1431:M1431"/>
    <mergeCell ref="N1431:O1431"/>
    <mergeCell ref="B1432:C1432"/>
    <mergeCell ref="D1432:E1432"/>
    <mergeCell ref="F1432:G1432"/>
    <mergeCell ref="H1432:I1432"/>
    <mergeCell ref="J1432:K1432"/>
    <mergeCell ref="L1432:M1432"/>
    <mergeCell ref="N1432:O1432"/>
    <mergeCell ref="B1433:C1433"/>
    <mergeCell ref="D1433:E1433"/>
    <mergeCell ref="F1433:G1433"/>
    <mergeCell ref="H1433:I1433"/>
    <mergeCell ref="J1433:K1433"/>
    <mergeCell ref="L1433:M1433"/>
    <mergeCell ref="N1433:O1433"/>
    <mergeCell ref="B1434:C1434"/>
    <mergeCell ref="D1434:E1434"/>
    <mergeCell ref="F1434:G1434"/>
    <mergeCell ref="H1434:I1434"/>
    <mergeCell ref="J1434:K1434"/>
    <mergeCell ref="L1434:M1434"/>
    <mergeCell ref="N1434:O1434"/>
    <mergeCell ref="B1435:C1435"/>
    <mergeCell ref="D1435:E1435"/>
    <mergeCell ref="F1435:G1435"/>
    <mergeCell ref="H1435:I1435"/>
    <mergeCell ref="J1435:K1435"/>
    <mergeCell ref="L1435:M1435"/>
    <mergeCell ref="N1435:O1435"/>
    <mergeCell ref="B1436:C1436"/>
    <mergeCell ref="D1436:E1436"/>
    <mergeCell ref="F1436:G1436"/>
    <mergeCell ref="H1436:I1436"/>
    <mergeCell ref="J1436:K1436"/>
    <mergeCell ref="L1436:M1436"/>
    <mergeCell ref="N1436:O1436"/>
    <mergeCell ref="B1437:C1437"/>
    <mergeCell ref="D1437:E1437"/>
    <mergeCell ref="F1437:G1437"/>
    <mergeCell ref="H1437:I1437"/>
    <mergeCell ref="J1437:K1437"/>
    <mergeCell ref="L1437:M1437"/>
    <mergeCell ref="N1437:O1437"/>
    <mergeCell ref="B1438:C1438"/>
    <mergeCell ref="D1438:E1438"/>
    <mergeCell ref="F1438:G1438"/>
    <mergeCell ref="H1438:I1438"/>
    <mergeCell ref="J1438:K1438"/>
    <mergeCell ref="L1438:M1438"/>
    <mergeCell ref="N1438:O1438"/>
    <mergeCell ref="B1439:C1439"/>
    <mergeCell ref="D1439:E1439"/>
    <mergeCell ref="F1439:G1439"/>
    <mergeCell ref="H1439:I1439"/>
    <mergeCell ref="J1439:K1439"/>
    <mergeCell ref="L1439:M1439"/>
    <mergeCell ref="N1439:O1439"/>
    <mergeCell ref="B1440:C1440"/>
    <mergeCell ref="D1440:E1440"/>
    <mergeCell ref="F1440:G1440"/>
    <mergeCell ref="H1440:I1440"/>
    <mergeCell ref="J1440:K1440"/>
    <mergeCell ref="L1440:M1440"/>
    <mergeCell ref="N1440:O1440"/>
    <mergeCell ref="B1441:C1441"/>
    <mergeCell ref="D1441:E1441"/>
    <mergeCell ref="F1441:G1441"/>
    <mergeCell ref="H1441:I1441"/>
    <mergeCell ref="J1441:K1441"/>
    <mergeCell ref="L1441:M1441"/>
    <mergeCell ref="N1441:O1441"/>
    <mergeCell ref="B1442:C1442"/>
    <mergeCell ref="D1442:E1442"/>
    <mergeCell ref="F1442:G1442"/>
    <mergeCell ref="H1442:I1442"/>
    <mergeCell ref="J1442:K1442"/>
    <mergeCell ref="L1442:M1442"/>
    <mergeCell ref="N1442:O1442"/>
    <mergeCell ref="B1443:C1443"/>
    <mergeCell ref="D1443:E1443"/>
    <mergeCell ref="F1443:G1443"/>
    <mergeCell ref="H1443:I1443"/>
    <mergeCell ref="J1443:K1443"/>
    <mergeCell ref="L1443:M1443"/>
    <mergeCell ref="N1443:O1443"/>
    <mergeCell ref="B1444:C1444"/>
    <mergeCell ref="D1444:E1444"/>
    <mergeCell ref="F1444:G1444"/>
    <mergeCell ref="H1444:I1444"/>
    <mergeCell ref="J1444:K1444"/>
    <mergeCell ref="L1444:M1444"/>
    <mergeCell ref="N1444:O1444"/>
    <mergeCell ref="B1445:C1445"/>
    <mergeCell ref="D1445:E1445"/>
    <mergeCell ref="F1445:G1445"/>
    <mergeCell ref="H1445:I1445"/>
    <mergeCell ref="J1445:K1445"/>
    <mergeCell ref="L1445:M1445"/>
    <mergeCell ref="N1445:O1445"/>
    <mergeCell ref="B1446:C1446"/>
    <mergeCell ref="D1446:E1446"/>
    <mergeCell ref="F1446:G1446"/>
    <mergeCell ref="H1446:I1446"/>
    <mergeCell ref="J1446:K1446"/>
    <mergeCell ref="L1446:M1446"/>
    <mergeCell ref="N1446:O1446"/>
    <mergeCell ref="B1447:C1447"/>
    <mergeCell ref="D1447:E1447"/>
    <mergeCell ref="F1447:G1447"/>
    <mergeCell ref="H1447:I1447"/>
    <mergeCell ref="J1447:K1447"/>
    <mergeCell ref="L1447:M1447"/>
    <mergeCell ref="N1447:O1447"/>
    <mergeCell ref="B1448:C1448"/>
    <mergeCell ref="D1448:E1448"/>
    <mergeCell ref="F1448:G1448"/>
    <mergeCell ref="H1448:I1448"/>
    <mergeCell ref="J1448:K1448"/>
    <mergeCell ref="L1448:M1448"/>
    <mergeCell ref="N1448:O1448"/>
    <mergeCell ref="B1449:C1449"/>
    <mergeCell ref="D1449:E1449"/>
    <mergeCell ref="F1449:G1449"/>
    <mergeCell ref="H1449:I1449"/>
    <mergeCell ref="J1449:K1449"/>
    <mergeCell ref="L1449:M1449"/>
    <mergeCell ref="N1449:O1449"/>
    <mergeCell ref="B1450:C1450"/>
    <mergeCell ref="D1450:E1450"/>
    <mergeCell ref="F1450:G1450"/>
    <mergeCell ref="H1450:I1450"/>
    <mergeCell ref="J1450:K1450"/>
    <mergeCell ref="L1450:M1450"/>
    <mergeCell ref="N1450:O1450"/>
    <mergeCell ref="B1451:C1451"/>
    <mergeCell ref="D1451:E1451"/>
    <mergeCell ref="F1451:G1451"/>
    <mergeCell ref="H1451:I1451"/>
    <mergeCell ref="J1451:K1451"/>
    <mergeCell ref="L1451:M1451"/>
    <mergeCell ref="N1451:O1451"/>
    <mergeCell ref="B1452:C1452"/>
    <mergeCell ref="D1452:E1452"/>
    <mergeCell ref="F1452:G1452"/>
    <mergeCell ref="H1452:I1452"/>
    <mergeCell ref="J1452:K1452"/>
    <mergeCell ref="L1452:M1452"/>
    <mergeCell ref="N1452:O1452"/>
    <mergeCell ref="B1453:C1453"/>
    <mergeCell ref="D1453:E1453"/>
    <mergeCell ref="F1453:G1453"/>
    <mergeCell ref="H1453:I1453"/>
    <mergeCell ref="J1453:K1453"/>
    <mergeCell ref="L1453:M1453"/>
    <mergeCell ref="N1453:O1453"/>
    <mergeCell ref="B1454:C1454"/>
    <mergeCell ref="D1454:E1454"/>
    <mergeCell ref="F1454:G1454"/>
    <mergeCell ref="H1454:I1454"/>
    <mergeCell ref="J1454:K1454"/>
    <mergeCell ref="L1454:M1454"/>
    <mergeCell ref="N1454:O1454"/>
    <mergeCell ref="B1455:C1455"/>
    <mergeCell ref="D1455:E1455"/>
    <mergeCell ref="F1455:G1455"/>
    <mergeCell ref="H1455:I1455"/>
    <mergeCell ref="J1455:K1455"/>
    <mergeCell ref="L1455:M1455"/>
    <mergeCell ref="N1455:O1455"/>
    <mergeCell ref="B1456:C1456"/>
    <mergeCell ref="D1456:E1456"/>
    <mergeCell ref="F1456:G1456"/>
    <mergeCell ref="H1456:I1456"/>
    <mergeCell ref="J1456:K1456"/>
    <mergeCell ref="L1456:M1456"/>
    <mergeCell ref="N1456:O1456"/>
    <mergeCell ref="B1457:C1457"/>
    <mergeCell ref="D1457:E1457"/>
    <mergeCell ref="F1457:G1457"/>
    <mergeCell ref="H1457:I1457"/>
    <mergeCell ref="J1457:K1457"/>
    <mergeCell ref="L1457:M1457"/>
    <mergeCell ref="N1457:O1457"/>
    <mergeCell ref="B1458:C1458"/>
    <mergeCell ref="D1458:E1458"/>
    <mergeCell ref="F1458:G1458"/>
    <mergeCell ref="H1458:I1458"/>
    <mergeCell ref="J1458:K1458"/>
    <mergeCell ref="L1458:M1458"/>
    <mergeCell ref="N1458:O1458"/>
    <mergeCell ref="B1459:C1459"/>
    <mergeCell ref="D1459:E1459"/>
    <mergeCell ref="F1459:G1459"/>
    <mergeCell ref="H1459:I1459"/>
    <mergeCell ref="J1459:K1459"/>
    <mergeCell ref="L1459:M1459"/>
    <mergeCell ref="N1459:O1459"/>
    <mergeCell ref="B1460:C1460"/>
    <mergeCell ref="D1460:E1460"/>
    <mergeCell ref="F1460:G1460"/>
    <mergeCell ref="H1460:I1460"/>
    <mergeCell ref="J1460:K1460"/>
    <mergeCell ref="L1460:M1460"/>
    <mergeCell ref="N1460:O1460"/>
    <mergeCell ref="B1461:C1461"/>
    <mergeCell ref="D1461:E1461"/>
    <mergeCell ref="F1461:G1461"/>
    <mergeCell ref="H1461:I1461"/>
    <mergeCell ref="J1461:K1461"/>
    <mergeCell ref="L1461:M1461"/>
    <mergeCell ref="N1461:O1461"/>
    <mergeCell ref="B1462:C1462"/>
    <mergeCell ref="D1462:E1462"/>
    <mergeCell ref="F1462:G1462"/>
    <mergeCell ref="H1462:I1462"/>
    <mergeCell ref="J1462:K1462"/>
    <mergeCell ref="L1462:M1462"/>
    <mergeCell ref="N1462:O1462"/>
    <mergeCell ref="B1463:C1463"/>
    <mergeCell ref="D1463:E1463"/>
    <mergeCell ref="F1463:G1463"/>
    <mergeCell ref="H1463:I1463"/>
    <mergeCell ref="J1463:K1463"/>
    <mergeCell ref="L1463:M1463"/>
    <mergeCell ref="N1463:O1463"/>
    <mergeCell ref="B1464:C1464"/>
    <mergeCell ref="D1464:E1464"/>
    <mergeCell ref="F1464:G1464"/>
    <mergeCell ref="H1464:I1464"/>
    <mergeCell ref="J1464:K1464"/>
    <mergeCell ref="L1464:M1464"/>
    <mergeCell ref="N1464:O1464"/>
    <mergeCell ref="B1465:C1465"/>
    <mergeCell ref="D1465:E1465"/>
    <mergeCell ref="F1465:G1465"/>
    <mergeCell ref="H1465:I1465"/>
    <mergeCell ref="J1465:K1465"/>
    <mergeCell ref="L1465:M1465"/>
    <mergeCell ref="N1465:O1465"/>
    <mergeCell ref="B1466:C1466"/>
    <mergeCell ref="D1466:E1466"/>
    <mergeCell ref="F1466:G1466"/>
    <mergeCell ref="H1466:I1466"/>
    <mergeCell ref="J1466:K1466"/>
    <mergeCell ref="L1466:M1466"/>
    <mergeCell ref="N1466:O1466"/>
    <mergeCell ref="B1467:C1467"/>
    <mergeCell ref="D1467:E1467"/>
    <mergeCell ref="F1467:G1467"/>
    <mergeCell ref="H1467:I1467"/>
    <mergeCell ref="J1467:K1467"/>
    <mergeCell ref="L1467:M1467"/>
    <mergeCell ref="N1467:O1467"/>
    <mergeCell ref="B1468:C1468"/>
    <mergeCell ref="D1468:E1468"/>
    <mergeCell ref="F1468:G1468"/>
    <mergeCell ref="H1468:I1468"/>
    <mergeCell ref="J1468:K1468"/>
    <mergeCell ref="L1468:M1468"/>
    <mergeCell ref="N1468:O1468"/>
    <mergeCell ref="B1469:C1469"/>
    <mergeCell ref="D1469:E1469"/>
    <mergeCell ref="F1469:G1469"/>
    <mergeCell ref="H1469:I1469"/>
    <mergeCell ref="J1469:K1469"/>
    <mergeCell ref="L1469:M1469"/>
    <mergeCell ref="N1469:O1469"/>
    <mergeCell ref="B1470:C1470"/>
    <mergeCell ref="D1470:E1470"/>
    <mergeCell ref="F1470:G1470"/>
    <mergeCell ref="H1470:I1470"/>
    <mergeCell ref="J1470:K1470"/>
    <mergeCell ref="L1470:M1470"/>
    <mergeCell ref="N1470:O1470"/>
    <mergeCell ref="B1471:C1471"/>
    <mergeCell ref="D1471:E1471"/>
    <mergeCell ref="F1471:G1471"/>
    <mergeCell ref="H1471:I1471"/>
    <mergeCell ref="J1471:K1471"/>
    <mergeCell ref="L1471:M1471"/>
    <mergeCell ref="N1471:O1471"/>
    <mergeCell ref="B1472:C1472"/>
    <mergeCell ref="D1472:E1472"/>
    <mergeCell ref="F1472:G1472"/>
    <mergeCell ref="H1472:I1472"/>
    <mergeCell ref="J1472:K1472"/>
    <mergeCell ref="L1472:M1472"/>
    <mergeCell ref="N1472:O1472"/>
    <mergeCell ref="B1473:C1473"/>
    <mergeCell ref="D1473:E1473"/>
    <mergeCell ref="F1473:G1473"/>
    <mergeCell ref="H1473:I1473"/>
    <mergeCell ref="J1473:K1473"/>
    <mergeCell ref="L1473:M1473"/>
    <mergeCell ref="N1473:O1473"/>
    <mergeCell ref="B1474:C1474"/>
    <mergeCell ref="D1474:E1474"/>
    <mergeCell ref="F1474:G1474"/>
    <mergeCell ref="H1474:I1474"/>
    <mergeCell ref="J1474:K1474"/>
    <mergeCell ref="L1474:M1474"/>
    <mergeCell ref="N1474:O1474"/>
    <mergeCell ref="B1475:C1475"/>
    <mergeCell ref="D1475:E1475"/>
    <mergeCell ref="F1475:G1475"/>
    <mergeCell ref="H1475:I1475"/>
    <mergeCell ref="J1475:K1475"/>
    <mergeCell ref="L1475:M1475"/>
    <mergeCell ref="N1475:O1475"/>
    <mergeCell ref="B1476:C1476"/>
    <mergeCell ref="D1476:E1476"/>
    <mergeCell ref="F1476:G1476"/>
    <mergeCell ref="H1476:I1476"/>
    <mergeCell ref="J1476:K1476"/>
    <mergeCell ref="L1476:M1476"/>
    <mergeCell ref="N1476:O1476"/>
    <mergeCell ref="B1477:C1477"/>
    <mergeCell ref="D1477:E1477"/>
    <mergeCell ref="F1477:G1477"/>
    <mergeCell ref="H1477:I1477"/>
    <mergeCell ref="J1477:K1477"/>
    <mergeCell ref="L1477:M1477"/>
    <mergeCell ref="N1477:O1477"/>
    <mergeCell ref="B1478:C1478"/>
    <mergeCell ref="D1478:E1478"/>
    <mergeCell ref="F1478:G1478"/>
    <mergeCell ref="H1478:I1478"/>
    <mergeCell ref="J1478:K1478"/>
    <mergeCell ref="L1478:M1478"/>
    <mergeCell ref="N1478:O1478"/>
    <mergeCell ref="B1479:C1479"/>
    <mergeCell ref="D1479:E1479"/>
    <mergeCell ref="F1479:G1479"/>
    <mergeCell ref="H1479:I1479"/>
    <mergeCell ref="J1479:K1479"/>
    <mergeCell ref="L1479:M1479"/>
    <mergeCell ref="N1479:O1479"/>
    <mergeCell ref="B1480:C1480"/>
    <mergeCell ref="D1480:E1480"/>
    <mergeCell ref="F1480:G1480"/>
    <mergeCell ref="H1480:I1480"/>
    <mergeCell ref="J1480:K1480"/>
    <mergeCell ref="L1480:M1480"/>
    <mergeCell ref="N1480:O1480"/>
    <mergeCell ref="B1481:C1481"/>
    <mergeCell ref="D1481:E1481"/>
    <mergeCell ref="F1481:G1481"/>
    <mergeCell ref="H1481:I1481"/>
    <mergeCell ref="J1481:K1481"/>
    <mergeCell ref="L1481:M1481"/>
    <mergeCell ref="N1481:O1481"/>
    <mergeCell ref="B1482:C1482"/>
    <mergeCell ref="D1482:E1482"/>
    <mergeCell ref="F1482:G1482"/>
    <mergeCell ref="H1482:I1482"/>
    <mergeCell ref="J1482:K1482"/>
    <mergeCell ref="L1482:M1482"/>
    <mergeCell ref="N1482:O1482"/>
    <mergeCell ref="B1483:C1483"/>
    <mergeCell ref="D1483:E1483"/>
    <mergeCell ref="F1483:G1483"/>
    <mergeCell ref="H1483:I1483"/>
    <mergeCell ref="J1483:K1483"/>
    <mergeCell ref="L1483:M1483"/>
    <mergeCell ref="N1483:O1483"/>
    <mergeCell ref="B1484:C1484"/>
    <mergeCell ref="D1484:E1484"/>
    <mergeCell ref="F1484:G1484"/>
    <mergeCell ref="H1484:I1484"/>
    <mergeCell ref="J1484:K1484"/>
    <mergeCell ref="L1484:M1484"/>
    <mergeCell ref="N1484:O1484"/>
    <mergeCell ref="B1485:C1485"/>
    <mergeCell ref="D1485:E1485"/>
    <mergeCell ref="F1485:G1485"/>
    <mergeCell ref="H1485:I1485"/>
    <mergeCell ref="J1485:K1485"/>
    <mergeCell ref="L1485:M1485"/>
    <mergeCell ref="N1485:O1485"/>
    <mergeCell ref="B1486:C1486"/>
    <mergeCell ref="D1486:E1486"/>
    <mergeCell ref="F1486:G1486"/>
    <mergeCell ref="H1486:I1486"/>
    <mergeCell ref="J1486:K1486"/>
    <mergeCell ref="L1486:M1486"/>
    <mergeCell ref="N1486:O1486"/>
    <mergeCell ref="B1487:C1487"/>
    <mergeCell ref="D1487:E1487"/>
    <mergeCell ref="F1487:G1487"/>
    <mergeCell ref="H1487:I1487"/>
    <mergeCell ref="J1487:K1487"/>
    <mergeCell ref="L1487:M1487"/>
    <mergeCell ref="N1487:O1487"/>
    <mergeCell ref="B1488:C1488"/>
    <mergeCell ref="D1488:E1488"/>
    <mergeCell ref="F1488:G1488"/>
    <mergeCell ref="H1488:I1488"/>
    <mergeCell ref="J1488:K1488"/>
    <mergeCell ref="L1488:M1488"/>
    <mergeCell ref="N1488:O1488"/>
    <mergeCell ref="B1489:C1489"/>
    <mergeCell ref="D1489:E1489"/>
    <mergeCell ref="F1489:G1489"/>
    <mergeCell ref="H1489:I1489"/>
    <mergeCell ref="J1489:K1489"/>
    <mergeCell ref="L1489:M1489"/>
    <mergeCell ref="N1489:O1489"/>
    <mergeCell ref="B1490:C1490"/>
    <mergeCell ref="D1490:E1490"/>
    <mergeCell ref="F1490:G1490"/>
    <mergeCell ref="H1490:I1490"/>
    <mergeCell ref="J1490:K1490"/>
    <mergeCell ref="L1490:M1490"/>
    <mergeCell ref="N1490:O1490"/>
    <mergeCell ref="B1491:C1491"/>
    <mergeCell ref="D1491:E1491"/>
    <mergeCell ref="F1491:G1491"/>
    <mergeCell ref="H1491:I1491"/>
    <mergeCell ref="J1491:K1491"/>
    <mergeCell ref="L1491:M1491"/>
    <mergeCell ref="N1491:O1491"/>
    <mergeCell ref="B1492:C1492"/>
    <mergeCell ref="D1492:E1492"/>
    <mergeCell ref="F1492:G1492"/>
    <mergeCell ref="H1492:I1492"/>
    <mergeCell ref="J1492:K1492"/>
    <mergeCell ref="L1492:M1492"/>
    <mergeCell ref="N1492:O1492"/>
    <mergeCell ref="B1493:C1493"/>
    <mergeCell ref="D1493:E1493"/>
    <mergeCell ref="F1493:G1493"/>
    <mergeCell ref="H1493:I1493"/>
    <mergeCell ref="J1493:K1493"/>
    <mergeCell ref="L1493:M1493"/>
    <mergeCell ref="N1493:O1493"/>
    <mergeCell ref="B1494:C1494"/>
    <mergeCell ref="D1494:E1494"/>
    <mergeCell ref="F1494:G1494"/>
    <mergeCell ref="H1494:I1494"/>
    <mergeCell ref="J1494:K1494"/>
    <mergeCell ref="L1494:M1494"/>
    <mergeCell ref="N1494:O1494"/>
    <mergeCell ref="B1495:C1495"/>
    <mergeCell ref="D1495:E1495"/>
    <mergeCell ref="F1495:G1495"/>
    <mergeCell ref="H1495:I1495"/>
    <mergeCell ref="J1495:K1495"/>
    <mergeCell ref="L1495:M1495"/>
    <mergeCell ref="N1495:O1495"/>
    <mergeCell ref="B1496:C1496"/>
    <mergeCell ref="D1496:E1496"/>
    <mergeCell ref="F1496:G1496"/>
    <mergeCell ref="H1496:I1496"/>
    <mergeCell ref="J1496:K1496"/>
    <mergeCell ref="L1496:M1496"/>
    <mergeCell ref="N1496:O1496"/>
    <mergeCell ref="B1497:C1497"/>
    <mergeCell ref="D1497:E1497"/>
    <mergeCell ref="F1497:G1497"/>
    <mergeCell ref="H1497:I1497"/>
    <mergeCell ref="J1497:K1497"/>
    <mergeCell ref="L1497:M1497"/>
    <mergeCell ref="N1497:O1497"/>
    <mergeCell ref="B1498:C1498"/>
    <mergeCell ref="D1498:E1498"/>
    <mergeCell ref="F1498:G1498"/>
    <mergeCell ref="H1498:I1498"/>
    <mergeCell ref="J1498:K1498"/>
    <mergeCell ref="L1498:M1498"/>
    <mergeCell ref="N1498:O1498"/>
    <mergeCell ref="B1499:C1499"/>
    <mergeCell ref="D1499:E1499"/>
    <mergeCell ref="F1499:G1499"/>
    <mergeCell ref="H1499:I1499"/>
    <mergeCell ref="J1499:K1499"/>
    <mergeCell ref="L1499:M1499"/>
    <mergeCell ref="N1499:O1499"/>
    <mergeCell ref="B1500:C1500"/>
    <mergeCell ref="D1500:E1500"/>
    <mergeCell ref="F1500:G1500"/>
    <mergeCell ref="H1500:I1500"/>
    <mergeCell ref="J1500:K1500"/>
    <mergeCell ref="L1500:M1500"/>
    <mergeCell ref="N1500:O1500"/>
    <mergeCell ref="B1501:C1501"/>
    <mergeCell ref="D1501:E1501"/>
    <mergeCell ref="F1501:G1501"/>
    <mergeCell ref="H1501:I1501"/>
    <mergeCell ref="J1501:K1501"/>
    <mergeCell ref="L1501:M1501"/>
    <mergeCell ref="N1501:O1501"/>
    <mergeCell ref="B1502:C1502"/>
    <mergeCell ref="D1502:E1502"/>
    <mergeCell ref="F1502:G1502"/>
    <mergeCell ref="H1502:I1502"/>
    <mergeCell ref="J1502:K1502"/>
    <mergeCell ref="L1502:M1502"/>
    <mergeCell ref="N1502:O1502"/>
    <mergeCell ref="B1503:C1503"/>
    <mergeCell ref="D1503:E1503"/>
    <mergeCell ref="F1503:G1503"/>
    <mergeCell ref="H1503:I1503"/>
    <mergeCell ref="J1503:K1503"/>
    <mergeCell ref="L1503:M1503"/>
    <mergeCell ref="N1503:O1503"/>
    <mergeCell ref="B1504:C1504"/>
    <mergeCell ref="D1504:E1504"/>
    <mergeCell ref="F1504:G1504"/>
    <mergeCell ref="H1504:I1504"/>
    <mergeCell ref="J1504:K1504"/>
    <mergeCell ref="L1504:M1504"/>
    <mergeCell ref="N1504:O1504"/>
    <mergeCell ref="B1505:C1505"/>
    <mergeCell ref="D1505:E1505"/>
    <mergeCell ref="F1505:G1505"/>
    <mergeCell ref="H1505:I1505"/>
    <mergeCell ref="J1505:K1505"/>
    <mergeCell ref="L1505:M1505"/>
    <mergeCell ref="N1505:O1505"/>
    <mergeCell ref="B1506:C1506"/>
    <mergeCell ref="D1506:E1506"/>
    <mergeCell ref="F1506:G1506"/>
    <mergeCell ref="H1506:I1506"/>
    <mergeCell ref="J1506:K1506"/>
    <mergeCell ref="L1506:M1506"/>
    <mergeCell ref="N1506:O1506"/>
    <mergeCell ref="B1507:C1507"/>
    <mergeCell ref="D1507:E1507"/>
    <mergeCell ref="F1507:G1507"/>
    <mergeCell ref="H1507:I1507"/>
    <mergeCell ref="J1507:K1507"/>
    <mergeCell ref="L1507:M1507"/>
    <mergeCell ref="N1507:O1507"/>
    <mergeCell ref="B1508:C1508"/>
    <mergeCell ref="D1508:E1508"/>
    <mergeCell ref="F1508:G1508"/>
    <mergeCell ref="H1508:I1508"/>
    <mergeCell ref="J1508:K1508"/>
    <mergeCell ref="L1508:M1508"/>
    <mergeCell ref="N1508:O1508"/>
    <mergeCell ref="B1509:C1509"/>
    <mergeCell ref="D1509:E1509"/>
    <mergeCell ref="F1509:G1509"/>
    <mergeCell ref="H1509:I1509"/>
    <mergeCell ref="J1509:K1509"/>
    <mergeCell ref="L1509:M1509"/>
    <mergeCell ref="N1509:O1509"/>
    <mergeCell ref="B1510:C1510"/>
    <mergeCell ref="D1510:E1510"/>
    <mergeCell ref="F1510:G1510"/>
    <mergeCell ref="H1510:I1510"/>
    <mergeCell ref="J1510:K1510"/>
    <mergeCell ref="L1510:M1510"/>
    <mergeCell ref="N1510:O1510"/>
    <mergeCell ref="B1511:C1511"/>
    <mergeCell ref="D1511:E1511"/>
    <mergeCell ref="F1511:G1511"/>
    <mergeCell ref="H1511:I1511"/>
    <mergeCell ref="J1511:K1511"/>
    <mergeCell ref="L1511:M1511"/>
    <mergeCell ref="N1511:O1511"/>
    <mergeCell ref="B1512:C1512"/>
    <mergeCell ref="D1512:E1512"/>
    <mergeCell ref="F1512:G1512"/>
    <mergeCell ref="H1512:I1512"/>
    <mergeCell ref="J1512:K1512"/>
    <mergeCell ref="L1512:M1512"/>
    <mergeCell ref="N1512:O1512"/>
    <mergeCell ref="B1513:C1513"/>
    <mergeCell ref="D1513:E1513"/>
    <mergeCell ref="F1513:G1513"/>
    <mergeCell ref="H1513:I1513"/>
    <mergeCell ref="J1513:K1513"/>
    <mergeCell ref="L1513:M1513"/>
    <mergeCell ref="N1513:O1513"/>
    <mergeCell ref="B1514:C1514"/>
    <mergeCell ref="D1514:E1514"/>
    <mergeCell ref="F1514:G1514"/>
    <mergeCell ref="H1514:I1514"/>
    <mergeCell ref="J1514:K1514"/>
    <mergeCell ref="L1514:M1514"/>
    <mergeCell ref="N1514:O1514"/>
    <mergeCell ref="B1515:C1515"/>
    <mergeCell ref="D1515:E1515"/>
    <mergeCell ref="F1515:G1515"/>
    <mergeCell ref="H1515:I1515"/>
    <mergeCell ref="J1515:K1515"/>
    <mergeCell ref="L1515:M1515"/>
    <mergeCell ref="N1515:O1515"/>
    <mergeCell ref="B1516:C1516"/>
    <mergeCell ref="D1516:E1516"/>
    <mergeCell ref="F1516:G1516"/>
    <mergeCell ref="H1516:I1516"/>
    <mergeCell ref="J1516:K1516"/>
    <mergeCell ref="L1516:M1516"/>
    <mergeCell ref="N1516:O1516"/>
    <mergeCell ref="B1517:C1517"/>
    <mergeCell ref="D1517:E1517"/>
    <mergeCell ref="F1517:G1517"/>
    <mergeCell ref="H1517:I1517"/>
    <mergeCell ref="J1517:K1517"/>
    <mergeCell ref="L1517:M1517"/>
    <mergeCell ref="N1517:O1517"/>
    <mergeCell ref="B1518:C1518"/>
    <mergeCell ref="D1518:E1518"/>
    <mergeCell ref="F1518:G1518"/>
    <mergeCell ref="H1518:I1518"/>
    <mergeCell ref="J1518:K1518"/>
    <mergeCell ref="L1518:M1518"/>
    <mergeCell ref="N1518:O1518"/>
    <mergeCell ref="B1519:C1519"/>
    <mergeCell ref="D1519:E1519"/>
    <mergeCell ref="F1519:G1519"/>
    <mergeCell ref="H1519:I1519"/>
    <mergeCell ref="J1519:K1519"/>
    <mergeCell ref="L1519:M1519"/>
    <mergeCell ref="N1519:O1519"/>
    <mergeCell ref="B1520:C1520"/>
    <mergeCell ref="D1520:E1520"/>
    <mergeCell ref="F1520:G1520"/>
    <mergeCell ref="H1520:I1520"/>
    <mergeCell ref="J1520:K1520"/>
    <mergeCell ref="L1520:M1520"/>
    <mergeCell ref="N1520:O1520"/>
    <mergeCell ref="B1521:C1521"/>
    <mergeCell ref="D1521:E1521"/>
    <mergeCell ref="F1521:G1521"/>
    <mergeCell ref="H1521:I1521"/>
    <mergeCell ref="J1521:K1521"/>
    <mergeCell ref="L1521:M1521"/>
    <mergeCell ref="N1521:O1521"/>
    <mergeCell ref="B1522:C1522"/>
    <mergeCell ref="D1522:E1522"/>
    <mergeCell ref="F1522:G1522"/>
    <mergeCell ref="H1522:I1522"/>
    <mergeCell ref="J1522:K1522"/>
    <mergeCell ref="L1522:M1522"/>
    <mergeCell ref="N1522:O1522"/>
    <mergeCell ref="B1523:C1523"/>
    <mergeCell ref="D1523:E1523"/>
    <mergeCell ref="F1523:G1523"/>
    <mergeCell ref="H1523:I1523"/>
    <mergeCell ref="J1523:K1523"/>
    <mergeCell ref="L1523:M1523"/>
    <mergeCell ref="N1523:O1523"/>
    <mergeCell ref="B1524:C1524"/>
    <mergeCell ref="D1524:E1524"/>
    <mergeCell ref="F1524:G1524"/>
    <mergeCell ref="H1524:I1524"/>
    <mergeCell ref="J1524:K1524"/>
    <mergeCell ref="L1524:M1524"/>
    <mergeCell ref="N1524:O1524"/>
    <mergeCell ref="B1525:C1525"/>
    <mergeCell ref="D1525:E1525"/>
    <mergeCell ref="F1525:G1525"/>
    <mergeCell ref="H1525:I1525"/>
    <mergeCell ref="J1525:K1525"/>
    <mergeCell ref="L1525:M1525"/>
    <mergeCell ref="N1525:O1525"/>
    <mergeCell ref="B1526:C1526"/>
    <mergeCell ref="D1526:E1526"/>
    <mergeCell ref="F1526:G1526"/>
    <mergeCell ref="H1526:I1526"/>
    <mergeCell ref="J1526:K1526"/>
    <mergeCell ref="L1526:M1526"/>
    <mergeCell ref="N1526:O1526"/>
    <mergeCell ref="B1527:C1527"/>
    <mergeCell ref="D1527:E1527"/>
    <mergeCell ref="F1527:G1527"/>
    <mergeCell ref="H1527:I1527"/>
    <mergeCell ref="J1527:K1527"/>
    <mergeCell ref="L1527:M1527"/>
    <mergeCell ref="N1527:O1527"/>
    <mergeCell ref="B1528:C1528"/>
    <mergeCell ref="D1528:E1528"/>
    <mergeCell ref="F1528:G1528"/>
    <mergeCell ref="H1528:I1528"/>
    <mergeCell ref="J1528:K1528"/>
    <mergeCell ref="L1528:M1528"/>
    <mergeCell ref="N1528:O1528"/>
    <mergeCell ref="B1529:C1529"/>
    <mergeCell ref="D1529:E1529"/>
    <mergeCell ref="F1529:G1529"/>
    <mergeCell ref="H1529:I1529"/>
    <mergeCell ref="J1529:K1529"/>
    <mergeCell ref="L1529:M1529"/>
    <mergeCell ref="N1529:O1529"/>
    <mergeCell ref="B1530:C1530"/>
    <mergeCell ref="D1530:E1530"/>
    <mergeCell ref="F1530:G1530"/>
    <mergeCell ref="H1530:I1530"/>
    <mergeCell ref="J1530:K1530"/>
    <mergeCell ref="L1530:M1530"/>
    <mergeCell ref="N1530:O1530"/>
    <mergeCell ref="B1531:C1531"/>
    <mergeCell ref="D1531:E1531"/>
    <mergeCell ref="F1531:G1531"/>
    <mergeCell ref="H1531:I1531"/>
    <mergeCell ref="J1531:K1531"/>
    <mergeCell ref="L1531:M1531"/>
    <mergeCell ref="N1531:O1531"/>
    <mergeCell ref="B1532:C1532"/>
    <mergeCell ref="D1532:E1532"/>
    <mergeCell ref="F1532:G1532"/>
    <mergeCell ref="H1532:I1532"/>
    <mergeCell ref="J1532:K1532"/>
    <mergeCell ref="L1532:M1532"/>
    <mergeCell ref="N1532:O1532"/>
    <mergeCell ref="B1533:C1533"/>
    <mergeCell ref="D1533:E1533"/>
    <mergeCell ref="F1533:G1533"/>
    <mergeCell ref="H1533:I1533"/>
    <mergeCell ref="J1533:K1533"/>
    <mergeCell ref="L1533:M1533"/>
    <mergeCell ref="N1533:O1533"/>
    <mergeCell ref="B1534:C1534"/>
    <mergeCell ref="D1534:E1534"/>
    <mergeCell ref="F1534:G1534"/>
    <mergeCell ref="H1534:I1534"/>
    <mergeCell ref="J1534:K1534"/>
    <mergeCell ref="L1534:M1534"/>
    <mergeCell ref="N1534:O1534"/>
    <mergeCell ref="B1535:C1535"/>
    <mergeCell ref="D1535:E1535"/>
    <mergeCell ref="F1535:G1535"/>
    <mergeCell ref="H1535:I1535"/>
    <mergeCell ref="J1535:K1535"/>
    <mergeCell ref="L1535:M1535"/>
    <mergeCell ref="N1535:O1535"/>
    <mergeCell ref="B1536:C1536"/>
    <mergeCell ref="D1536:E1536"/>
    <mergeCell ref="F1536:G1536"/>
    <mergeCell ref="H1536:I1536"/>
    <mergeCell ref="J1536:K1536"/>
    <mergeCell ref="L1536:M1536"/>
    <mergeCell ref="N1536:O1536"/>
    <mergeCell ref="B1537:C1537"/>
    <mergeCell ref="D1537:E1537"/>
    <mergeCell ref="F1537:G1537"/>
    <mergeCell ref="H1537:I1537"/>
    <mergeCell ref="J1537:K1537"/>
    <mergeCell ref="L1537:M1537"/>
    <mergeCell ref="N1537:O1537"/>
    <mergeCell ref="B1538:C1538"/>
    <mergeCell ref="D1538:E1538"/>
    <mergeCell ref="F1538:G1538"/>
    <mergeCell ref="H1538:I1538"/>
    <mergeCell ref="J1538:K1538"/>
    <mergeCell ref="L1538:M1538"/>
    <mergeCell ref="N1538:O1538"/>
    <mergeCell ref="B1539:C1539"/>
    <mergeCell ref="D1539:E1539"/>
    <mergeCell ref="F1539:G1539"/>
    <mergeCell ref="H1539:I1539"/>
    <mergeCell ref="J1539:K1539"/>
    <mergeCell ref="L1539:M1539"/>
    <mergeCell ref="N1539:O1539"/>
    <mergeCell ref="B1540:C1540"/>
    <mergeCell ref="D1540:E1540"/>
    <mergeCell ref="F1540:G1540"/>
    <mergeCell ref="H1540:I1540"/>
    <mergeCell ref="J1540:K1540"/>
    <mergeCell ref="L1540:M1540"/>
    <mergeCell ref="N1540:O1540"/>
    <mergeCell ref="B1541:C1541"/>
    <mergeCell ref="D1541:E1541"/>
    <mergeCell ref="F1541:G1541"/>
    <mergeCell ref="H1541:I1541"/>
    <mergeCell ref="J1541:K1541"/>
    <mergeCell ref="L1541:M1541"/>
    <mergeCell ref="N1541:O1541"/>
    <mergeCell ref="B1542:C1542"/>
    <mergeCell ref="D1542:E1542"/>
    <mergeCell ref="F1542:G1542"/>
    <mergeCell ref="H1542:I1542"/>
    <mergeCell ref="J1542:K1542"/>
    <mergeCell ref="L1542:M1542"/>
    <mergeCell ref="N1542:O1542"/>
    <mergeCell ref="B1543:C1543"/>
    <mergeCell ref="D1543:E1543"/>
    <mergeCell ref="F1543:G1543"/>
    <mergeCell ref="H1543:I1543"/>
    <mergeCell ref="J1543:K1543"/>
    <mergeCell ref="L1543:M1543"/>
    <mergeCell ref="N1543:O1543"/>
    <mergeCell ref="B1544:C1544"/>
    <mergeCell ref="D1544:E1544"/>
    <mergeCell ref="F1544:G1544"/>
    <mergeCell ref="H1544:I1544"/>
    <mergeCell ref="J1544:K1544"/>
    <mergeCell ref="L1544:M1544"/>
    <mergeCell ref="N1544:O1544"/>
    <mergeCell ref="B1545:C1545"/>
    <mergeCell ref="D1545:E1545"/>
    <mergeCell ref="F1545:G1545"/>
    <mergeCell ref="H1545:I1545"/>
    <mergeCell ref="J1545:K1545"/>
    <mergeCell ref="L1545:M1545"/>
    <mergeCell ref="N1545:O1545"/>
    <mergeCell ref="B1546:C1546"/>
    <mergeCell ref="D1546:E1546"/>
    <mergeCell ref="F1546:G1546"/>
    <mergeCell ref="H1546:I1546"/>
    <mergeCell ref="J1546:K1546"/>
    <mergeCell ref="L1546:M1546"/>
    <mergeCell ref="N1546:O1546"/>
    <mergeCell ref="B1547:C1547"/>
    <mergeCell ref="D1547:E1547"/>
    <mergeCell ref="F1547:G1547"/>
    <mergeCell ref="H1547:I1547"/>
    <mergeCell ref="J1547:K1547"/>
    <mergeCell ref="L1547:M1547"/>
    <mergeCell ref="N1547:O1547"/>
    <mergeCell ref="B1548:C1548"/>
    <mergeCell ref="D1548:E1548"/>
    <mergeCell ref="F1548:G1548"/>
    <mergeCell ref="H1548:I1548"/>
    <mergeCell ref="J1548:K1548"/>
    <mergeCell ref="L1548:M1548"/>
    <mergeCell ref="N1548:O1548"/>
    <mergeCell ref="B1549:C1549"/>
    <mergeCell ref="D1549:E1549"/>
    <mergeCell ref="F1549:G1549"/>
    <mergeCell ref="H1549:I1549"/>
    <mergeCell ref="J1549:K1549"/>
    <mergeCell ref="L1549:M1549"/>
    <mergeCell ref="N1549:O1549"/>
    <mergeCell ref="B1550:C1550"/>
    <mergeCell ref="D1550:E1550"/>
    <mergeCell ref="F1550:G1550"/>
    <mergeCell ref="H1550:I1550"/>
    <mergeCell ref="J1550:K1550"/>
    <mergeCell ref="L1550:M1550"/>
    <mergeCell ref="N1550:O1550"/>
    <mergeCell ref="B1551:C1551"/>
    <mergeCell ref="D1551:E1551"/>
    <mergeCell ref="F1551:G1551"/>
    <mergeCell ref="H1551:I1551"/>
    <mergeCell ref="J1551:K1551"/>
    <mergeCell ref="L1551:M1551"/>
    <mergeCell ref="N1551:O1551"/>
    <mergeCell ref="B1552:C1552"/>
    <mergeCell ref="D1552:E1552"/>
    <mergeCell ref="F1552:G1552"/>
    <mergeCell ref="H1552:I1552"/>
    <mergeCell ref="J1552:K1552"/>
    <mergeCell ref="L1552:M1552"/>
    <mergeCell ref="N1552:O1552"/>
    <mergeCell ref="B1553:C1553"/>
    <mergeCell ref="D1553:E1553"/>
    <mergeCell ref="F1553:G1553"/>
    <mergeCell ref="H1553:I1553"/>
    <mergeCell ref="J1553:K1553"/>
    <mergeCell ref="L1553:M1553"/>
    <mergeCell ref="N1553:O1553"/>
    <mergeCell ref="B1554:C1554"/>
    <mergeCell ref="D1554:E1554"/>
    <mergeCell ref="F1554:G1554"/>
    <mergeCell ref="H1554:I1554"/>
    <mergeCell ref="J1554:K1554"/>
    <mergeCell ref="L1554:M1554"/>
    <mergeCell ref="N1554:O1554"/>
    <mergeCell ref="B1555:C1555"/>
    <mergeCell ref="D1555:E1555"/>
    <mergeCell ref="F1555:G1555"/>
    <mergeCell ref="H1555:I1555"/>
    <mergeCell ref="J1555:K1555"/>
    <mergeCell ref="L1555:M1555"/>
    <mergeCell ref="N1555:O1555"/>
    <mergeCell ref="B1556:C1556"/>
    <mergeCell ref="D1556:E1556"/>
    <mergeCell ref="F1556:G1556"/>
    <mergeCell ref="H1556:I1556"/>
    <mergeCell ref="J1556:K1556"/>
    <mergeCell ref="L1556:M1556"/>
    <mergeCell ref="N1556:O1556"/>
    <mergeCell ref="B1557:C1557"/>
    <mergeCell ref="D1557:E1557"/>
    <mergeCell ref="F1557:G1557"/>
    <mergeCell ref="H1557:I1557"/>
    <mergeCell ref="J1557:K1557"/>
    <mergeCell ref="L1557:M1557"/>
    <mergeCell ref="N1557:O1557"/>
    <mergeCell ref="B1558:C1558"/>
    <mergeCell ref="D1558:E1558"/>
    <mergeCell ref="F1558:G1558"/>
    <mergeCell ref="H1558:I1558"/>
    <mergeCell ref="J1558:K1558"/>
    <mergeCell ref="L1558:M1558"/>
    <mergeCell ref="N1558:O1558"/>
    <mergeCell ref="B1559:C1559"/>
    <mergeCell ref="D1559:E1559"/>
    <mergeCell ref="F1559:G1559"/>
    <mergeCell ref="H1559:I1559"/>
    <mergeCell ref="J1559:K1559"/>
    <mergeCell ref="L1559:M1559"/>
    <mergeCell ref="N1559:O1559"/>
    <mergeCell ref="B1560:C1560"/>
    <mergeCell ref="D1560:E1560"/>
    <mergeCell ref="F1560:G1560"/>
    <mergeCell ref="H1560:I1560"/>
    <mergeCell ref="J1560:K1560"/>
    <mergeCell ref="L1560:M1560"/>
    <mergeCell ref="N1560:O1560"/>
    <mergeCell ref="B1561:C1561"/>
    <mergeCell ref="D1561:E1561"/>
    <mergeCell ref="F1561:G1561"/>
    <mergeCell ref="H1561:I1561"/>
    <mergeCell ref="J1561:K1561"/>
    <mergeCell ref="L1561:M1561"/>
    <mergeCell ref="N1561:O1561"/>
    <mergeCell ref="B1562:C1562"/>
    <mergeCell ref="D1562:E1562"/>
    <mergeCell ref="F1562:G1562"/>
    <mergeCell ref="H1562:I1562"/>
    <mergeCell ref="J1562:K1562"/>
    <mergeCell ref="L1562:M1562"/>
    <mergeCell ref="N1562:O1562"/>
    <mergeCell ref="B1563:C1563"/>
    <mergeCell ref="D1563:E1563"/>
    <mergeCell ref="F1563:G1563"/>
    <mergeCell ref="H1563:I1563"/>
    <mergeCell ref="J1563:K1563"/>
    <mergeCell ref="L1563:M1563"/>
    <mergeCell ref="N1563:O1563"/>
    <mergeCell ref="B1564:C1564"/>
    <mergeCell ref="D1564:E1564"/>
    <mergeCell ref="F1564:G1564"/>
    <mergeCell ref="H1564:I1564"/>
    <mergeCell ref="J1564:K1564"/>
    <mergeCell ref="L1564:M1564"/>
    <mergeCell ref="N1564:O1564"/>
    <mergeCell ref="B1565:C1565"/>
    <mergeCell ref="D1565:E1565"/>
    <mergeCell ref="F1565:G1565"/>
    <mergeCell ref="H1565:I1565"/>
    <mergeCell ref="J1565:K1565"/>
    <mergeCell ref="L1565:M1565"/>
    <mergeCell ref="N1565:O1565"/>
    <mergeCell ref="B1566:C1566"/>
    <mergeCell ref="D1566:E1566"/>
    <mergeCell ref="F1566:G1566"/>
    <mergeCell ref="H1566:I1566"/>
    <mergeCell ref="J1566:K1566"/>
    <mergeCell ref="L1566:M1566"/>
    <mergeCell ref="N1566:O1566"/>
    <mergeCell ref="B1567:C1567"/>
    <mergeCell ref="D1567:E1567"/>
    <mergeCell ref="F1567:G1567"/>
    <mergeCell ref="H1567:I1567"/>
    <mergeCell ref="J1567:K1567"/>
    <mergeCell ref="L1567:M1567"/>
    <mergeCell ref="N1567:O1567"/>
    <mergeCell ref="B1568:C1568"/>
    <mergeCell ref="D1568:E1568"/>
    <mergeCell ref="F1568:G1568"/>
    <mergeCell ref="H1568:I1568"/>
    <mergeCell ref="J1568:K1568"/>
    <mergeCell ref="L1568:M1568"/>
    <mergeCell ref="N1568:O1568"/>
    <mergeCell ref="B1569:C1569"/>
    <mergeCell ref="D1569:E1569"/>
    <mergeCell ref="F1569:G1569"/>
    <mergeCell ref="H1569:I1569"/>
    <mergeCell ref="J1569:K1569"/>
    <mergeCell ref="L1569:M1569"/>
    <mergeCell ref="N1569:O1569"/>
    <mergeCell ref="B1570:C1570"/>
    <mergeCell ref="D1570:E1570"/>
    <mergeCell ref="F1570:G1570"/>
    <mergeCell ref="H1570:I1570"/>
    <mergeCell ref="J1570:K1570"/>
    <mergeCell ref="L1570:M1570"/>
    <mergeCell ref="N1570:O1570"/>
    <mergeCell ref="B1571:C1571"/>
    <mergeCell ref="D1571:E1571"/>
    <mergeCell ref="F1571:G1571"/>
    <mergeCell ref="H1571:I1571"/>
    <mergeCell ref="J1571:K1571"/>
    <mergeCell ref="L1571:M1571"/>
    <mergeCell ref="N1571:O1571"/>
    <mergeCell ref="B1572:C1572"/>
    <mergeCell ref="D1572:E1572"/>
    <mergeCell ref="F1572:G1572"/>
    <mergeCell ref="H1572:I1572"/>
    <mergeCell ref="J1572:K1572"/>
    <mergeCell ref="L1572:M1572"/>
    <mergeCell ref="N1572:O1572"/>
    <mergeCell ref="B1573:C1573"/>
    <mergeCell ref="D1573:E1573"/>
    <mergeCell ref="F1573:G1573"/>
    <mergeCell ref="H1573:I1573"/>
    <mergeCell ref="J1573:K1573"/>
    <mergeCell ref="L1573:M1573"/>
    <mergeCell ref="N1573:O1573"/>
    <mergeCell ref="B1574:C1574"/>
    <mergeCell ref="D1574:E1574"/>
    <mergeCell ref="F1574:G1574"/>
    <mergeCell ref="H1574:I1574"/>
    <mergeCell ref="J1574:K1574"/>
    <mergeCell ref="L1574:M1574"/>
    <mergeCell ref="N1574:O1574"/>
    <mergeCell ref="B1575:C1575"/>
    <mergeCell ref="D1575:E1575"/>
    <mergeCell ref="F1575:G1575"/>
    <mergeCell ref="H1575:I1575"/>
    <mergeCell ref="J1575:K1575"/>
    <mergeCell ref="L1575:M1575"/>
    <mergeCell ref="N1575:O1575"/>
    <mergeCell ref="B1576:C1576"/>
    <mergeCell ref="D1576:E1576"/>
    <mergeCell ref="F1576:G1576"/>
    <mergeCell ref="H1576:I1576"/>
    <mergeCell ref="J1576:K1576"/>
    <mergeCell ref="L1576:M1576"/>
    <mergeCell ref="N1576:O1576"/>
    <mergeCell ref="B1577:C1577"/>
    <mergeCell ref="D1577:E1577"/>
    <mergeCell ref="F1577:G1577"/>
    <mergeCell ref="H1577:I1577"/>
    <mergeCell ref="J1577:K1577"/>
    <mergeCell ref="L1577:M1577"/>
    <mergeCell ref="N1577:O1577"/>
    <mergeCell ref="B1578:C1578"/>
    <mergeCell ref="D1578:E1578"/>
    <mergeCell ref="F1578:G1578"/>
    <mergeCell ref="H1578:I1578"/>
    <mergeCell ref="J1578:K1578"/>
    <mergeCell ref="L1578:M1578"/>
    <mergeCell ref="N1578:O1578"/>
    <mergeCell ref="B1579:C1579"/>
    <mergeCell ref="D1579:E1579"/>
    <mergeCell ref="F1579:G1579"/>
    <mergeCell ref="H1579:I1579"/>
    <mergeCell ref="J1579:K1579"/>
    <mergeCell ref="L1579:M1579"/>
    <mergeCell ref="N1579:O1579"/>
    <mergeCell ref="B1580:C1580"/>
    <mergeCell ref="D1580:E1580"/>
    <mergeCell ref="F1580:G1580"/>
    <mergeCell ref="H1580:I1580"/>
    <mergeCell ref="J1580:K1580"/>
    <mergeCell ref="L1580:M1580"/>
    <mergeCell ref="N1580:O1580"/>
    <mergeCell ref="B1581:C1581"/>
    <mergeCell ref="D1581:E1581"/>
    <mergeCell ref="F1581:G1581"/>
    <mergeCell ref="H1581:I1581"/>
    <mergeCell ref="J1581:K1581"/>
    <mergeCell ref="L1581:M1581"/>
    <mergeCell ref="N1581:O1581"/>
    <mergeCell ref="B1582:C1582"/>
    <mergeCell ref="D1582:E1582"/>
    <mergeCell ref="F1582:G1582"/>
    <mergeCell ref="H1582:I1582"/>
    <mergeCell ref="J1582:K1582"/>
    <mergeCell ref="L1582:M1582"/>
    <mergeCell ref="N1582:O1582"/>
    <mergeCell ref="B1583:C1583"/>
    <mergeCell ref="D1583:E1583"/>
    <mergeCell ref="F1583:G1583"/>
    <mergeCell ref="H1583:I1583"/>
    <mergeCell ref="J1583:K1583"/>
    <mergeCell ref="L1583:M1583"/>
    <mergeCell ref="N1583:O1583"/>
    <mergeCell ref="B1584:C1584"/>
    <mergeCell ref="D1584:E1584"/>
    <mergeCell ref="F1584:G1584"/>
    <mergeCell ref="H1584:I1584"/>
    <mergeCell ref="J1584:K1584"/>
    <mergeCell ref="L1584:M1584"/>
    <mergeCell ref="N1584:O1584"/>
    <mergeCell ref="B1585:C1585"/>
    <mergeCell ref="D1585:E1585"/>
    <mergeCell ref="F1585:G1585"/>
    <mergeCell ref="H1585:I1585"/>
    <mergeCell ref="J1585:K1585"/>
    <mergeCell ref="L1585:M1585"/>
    <mergeCell ref="N1585:O1585"/>
    <mergeCell ref="B1586:C1586"/>
    <mergeCell ref="D1586:E1586"/>
    <mergeCell ref="F1586:G1586"/>
    <mergeCell ref="H1586:I1586"/>
    <mergeCell ref="J1586:K1586"/>
    <mergeCell ref="L1586:M1586"/>
    <mergeCell ref="N1586:O1586"/>
    <mergeCell ref="B1587:C1587"/>
    <mergeCell ref="D1587:E1587"/>
    <mergeCell ref="F1587:G1587"/>
    <mergeCell ref="H1587:I1587"/>
    <mergeCell ref="J1587:K1587"/>
    <mergeCell ref="L1587:M1587"/>
    <mergeCell ref="N1587:O1587"/>
    <mergeCell ref="B1588:C1588"/>
    <mergeCell ref="D1588:E1588"/>
    <mergeCell ref="F1588:G1588"/>
    <mergeCell ref="H1588:I1588"/>
    <mergeCell ref="J1588:K1588"/>
    <mergeCell ref="L1588:M1588"/>
    <mergeCell ref="N1588:O1588"/>
    <mergeCell ref="B1589:C1589"/>
    <mergeCell ref="D1589:E1589"/>
    <mergeCell ref="F1589:G1589"/>
    <mergeCell ref="H1589:I1589"/>
    <mergeCell ref="J1589:K1589"/>
    <mergeCell ref="L1589:M1589"/>
    <mergeCell ref="N1589:O1589"/>
    <mergeCell ref="B1590:C1590"/>
    <mergeCell ref="D1590:E1590"/>
    <mergeCell ref="F1590:G1590"/>
    <mergeCell ref="H1590:I1590"/>
    <mergeCell ref="J1590:K1590"/>
    <mergeCell ref="L1590:M1590"/>
    <mergeCell ref="N1590:O1590"/>
    <mergeCell ref="B1591:C1591"/>
    <mergeCell ref="D1591:E1591"/>
    <mergeCell ref="F1591:G1591"/>
    <mergeCell ref="H1591:I1591"/>
    <mergeCell ref="J1591:K1591"/>
    <mergeCell ref="L1591:M1591"/>
    <mergeCell ref="N1591:O1591"/>
    <mergeCell ref="B1592:C1592"/>
    <mergeCell ref="D1592:E1592"/>
    <mergeCell ref="F1592:G1592"/>
    <mergeCell ref="H1592:I1592"/>
    <mergeCell ref="J1592:K1592"/>
    <mergeCell ref="L1592:M1592"/>
    <mergeCell ref="N1592:O1592"/>
    <mergeCell ref="B1593:C1593"/>
    <mergeCell ref="D1593:E1593"/>
    <mergeCell ref="F1593:G1593"/>
    <mergeCell ref="H1593:I1593"/>
    <mergeCell ref="J1593:K1593"/>
    <mergeCell ref="L1593:M1593"/>
    <mergeCell ref="N1593:O1593"/>
    <mergeCell ref="B1594:C1594"/>
    <mergeCell ref="D1594:E1594"/>
    <mergeCell ref="F1594:G1594"/>
    <mergeCell ref="H1594:I1594"/>
    <mergeCell ref="J1594:K1594"/>
    <mergeCell ref="L1594:M1594"/>
    <mergeCell ref="N1594:O1594"/>
    <mergeCell ref="B1595:C1595"/>
    <mergeCell ref="D1595:E1595"/>
    <mergeCell ref="F1595:G1595"/>
    <mergeCell ref="H1595:I1595"/>
    <mergeCell ref="J1595:K1595"/>
    <mergeCell ref="L1595:M1595"/>
    <mergeCell ref="N1595:O1595"/>
    <mergeCell ref="B1596:C1596"/>
    <mergeCell ref="D1596:E1596"/>
    <mergeCell ref="F1596:G1596"/>
    <mergeCell ref="H1596:I1596"/>
    <mergeCell ref="J1596:K1596"/>
    <mergeCell ref="L1596:M1596"/>
    <mergeCell ref="N1596:O1596"/>
    <mergeCell ref="B1597:C1597"/>
    <mergeCell ref="D1597:E1597"/>
    <mergeCell ref="F1597:G1597"/>
    <mergeCell ref="H1597:I1597"/>
    <mergeCell ref="J1597:K1597"/>
    <mergeCell ref="L1597:M1597"/>
    <mergeCell ref="N1597:O1597"/>
    <mergeCell ref="B1598:C1598"/>
    <mergeCell ref="D1598:E1598"/>
    <mergeCell ref="F1598:G1598"/>
    <mergeCell ref="H1598:I1598"/>
    <mergeCell ref="J1598:K1598"/>
    <mergeCell ref="L1598:M1598"/>
    <mergeCell ref="N1598:O1598"/>
    <mergeCell ref="B1599:C1599"/>
    <mergeCell ref="D1599:E1599"/>
    <mergeCell ref="F1599:G1599"/>
    <mergeCell ref="H1599:I1599"/>
    <mergeCell ref="J1599:K1599"/>
    <mergeCell ref="L1599:M1599"/>
    <mergeCell ref="N1599:O1599"/>
    <mergeCell ref="B1600:C1600"/>
    <mergeCell ref="D1600:E1600"/>
    <mergeCell ref="F1600:G1600"/>
    <mergeCell ref="H1600:I1600"/>
    <mergeCell ref="J1600:K1600"/>
    <mergeCell ref="L1600:M1600"/>
    <mergeCell ref="N1600:O1600"/>
    <mergeCell ref="B1601:C1601"/>
    <mergeCell ref="D1601:E1601"/>
    <mergeCell ref="F1601:G1601"/>
    <mergeCell ref="H1601:I1601"/>
    <mergeCell ref="J1601:K1601"/>
    <mergeCell ref="L1601:M1601"/>
    <mergeCell ref="N1601:O1601"/>
    <mergeCell ref="B1602:C1602"/>
    <mergeCell ref="D1602:E1602"/>
    <mergeCell ref="F1602:G1602"/>
    <mergeCell ref="H1602:I1602"/>
    <mergeCell ref="J1602:K1602"/>
    <mergeCell ref="L1602:M1602"/>
    <mergeCell ref="N1602:O1602"/>
    <mergeCell ref="B1603:C1603"/>
    <mergeCell ref="D1603:E1603"/>
    <mergeCell ref="F1603:G1603"/>
    <mergeCell ref="H1603:I1603"/>
    <mergeCell ref="J1603:K1603"/>
    <mergeCell ref="L1603:M1603"/>
    <mergeCell ref="N1603:O1603"/>
    <mergeCell ref="B1604:C1604"/>
    <mergeCell ref="D1604:E1604"/>
    <mergeCell ref="F1604:G1604"/>
    <mergeCell ref="H1604:I1604"/>
    <mergeCell ref="J1604:K1604"/>
    <mergeCell ref="L1604:M1604"/>
    <mergeCell ref="N1604:O1604"/>
    <mergeCell ref="B1605:C1605"/>
    <mergeCell ref="D1605:E1605"/>
    <mergeCell ref="F1605:G1605"/>
    <mergeCell ref="H1605:I1605"/>
    <mergeCell ref="J1605:K1605"/>
    <mergeCell ref="L1605:M1605"/>
    <mergeCell ref="N1605:O1605"/>
    <mergeCell ref="B1606:C1606"/>
    <mergeCell ref="D1606:E1606"/>
    <mergeCell ref="F1606:G1606"/>
    <mergeCell ref="H1606:I1606"/>
    <mergeCell ref="J1606:K1606"/>
    <mergeCell ref="L1606:M1606"/>
    <mergeCell ref="N1606:O1606"/>
    <mergeCell ref="B1607:C1607"/>
    <mergeCell ref="D1607:E1607"/>
    <mergeCell ref="F1607:G1607"/>
    <mergeCell ref="H1607:I1607"/>
    <mergeCell ref="J1607:K1607"/>
    <mergeCell ref="L1607:M1607"/>
    <mergeCell ref="N1607:O1607"/>
    <mergeCell ref="B1608:C1608"/>
    <mergeCell ref="D1608:E1608"/>
    <mergeCell ref="F1608:G1608"/>
    <mergeCell ref="H1608:I1608"/>
    <mergeCell ref="J1608:K1608"/>
    <mergeCell ref="L1608:M1608"/>
    <mergeCell ref="N1608:O1608"/>
    <mergeCell ref="B1609:C1609"/>
    <mergeCell ref="D1609:E1609"/>
    <mergeCell ref="F1609:G1609"/>
    <mergeCell ref="H1609:I1609"/>
    <mergeCell ref="J1609:K1609"/>
    <mergeCell ref="L1609:M1609"/>
    <mergeCell ref="N1609:O1609"/>
    <mergeCell ref="B1610:C1610"/>
    <mergeCell ref="D1610:E1610"/>
    <mergeCell ref="F1610:G1610"/>
    <mergeCell ref="H1610:I1610"/>
    <mergeCell ref="J1610:K1610"/>
    <mergeCell ref="L1610:M1610"/>
    <mergeCell ref="N1610:O1610"/>
    <mergeCell ref="B1611:C1611"/>
    <mergeCell ref="D1611:E1611"/>
    <mergeCell ref="F1611:G1611"/>
    <mergeCell ref="H1611:I1611"/>
    <mergeCell ref="J1611:K1611"/>
    <mergeCell ref="L1611:M1611"/>
    <mergeCell ref="N1611:O1611"/>
    <mergeCell ref="B1612:C1612"/>
    <mergeCell ref="D1612:E1612"/>
    <mergeCell ref="F1612:G1612"/>
    <mergeCell ref="H1612:I1612"/>
    <mergeCell ref="J1612:K1612"/>
    <mergeCell ref="L1612:M1612"/>
    <mergeCell ref="N1612:O1612"/>
    <mergeCell ref="B1613:C1613"/>
    <mergeCell ref="D1613:E1613"/>
    <mergeCell ref="F1613:G1613"/>
    <mergeCell ref="H1613:I1613"/>
    <mergeCell ref="J1613:K1613"/>
    <mergeCell ref="L1613:M1613"/>
    <mergeCell ref="N1613:O1613"/>
    <mergeCell ref="B1614:C1614"/>
    <mergeCell ref="D1614:E1614"/>
    <mergeCell ref="F1614:G1614"/>
    <mergeCell ref="H1614:I1614"/>
    <mergeCell ref="J1614:K1614"/>
    <mergeCell ref="L1614:M1614"/>
    <mergeCell ref="N1614:O1614"/>
    <mergeCell ref="B1615:C1615"/>
    <mergeCell ref="D1615:E1615"/>
    <mergeCell ref="F1615:G1615"/>
    <mergeCell ref="H1615:I1615"/>
    <mergeCell ref="J1615:K1615"/>
    <mergeCell ref="L1615:M1615"/>
    <mergeCell ref="N1615:O1615"/>
    <mergeCell ref="B1616:C1616"/>
    <mergeCell ref="D1616:E1616"/>
    <mergeCell ref="F1616:G1616"/>
    <mergeCell ref="H1616:I1616"/>
    <mergeCell ref="J1616:K1616"/>
    <mergeCell ref="L1616:M1616"/>
    <mergeCell ref="N1616:O1616"/>
    <mergeCell ref="B1617:C1617"/>
    <mergeCell ref="D1617:E1617"/>
    <mergeCell ref="F1617:G1617"/>
    <mergeCell ref="H1617:I1617"/>
    <mergeCell ref="J1617:K1617"/>
    <mergeCell ref="L1617:M1617"/>
    <mergeCell ref="N1617:O1617"/>
    <mergeCell ref="B1618:C1618"/>
    <mergeCell ref="D1618:E1618"/>
    <mergeCell ref="F1618:G1618"/>
    <mergeCell ref="H1618:I1618"/>
    <mergeCell ref="J1618:K1618"/>
    <mergeCell ref="L1618:M1618"/>
    <mergeCell ref="N1618:O1618"/>
    <mergeCell ref="B1619:C1619"/>
    <mergeCell ref="D1619:E1619"/>
    <mergeCell ref="F1619:G1619"/>
    <mergeCell ref="H1619:I1619"/>
    <mergeCell ref="J1619:K1619"/>
    <mergeCell ref="L1619:M1619"/>
    <mergeCell ref="N1619:O1619"/>
    <mergeCell ref="B1620:C1620"/>
    <mergeCell ref="D1620:E1620"/>
    <mergeCell ref="F1620:G1620"/>
    <mergeCell ref="H1620:I1620"/>
    <mergeCell ref="J1620:K1620"/>
    <mergeCell ref="L1620:M1620"/>
    <mergeCell ref="N1620:O1620"/>
    <mergeCell ref="B1621:C1621"/>
    <mergeCell ref="D1621:E1621"/>
    <mergeCell ref="F1621:G1621"/>
    <mergeCell ref="H1621:I1621"/>
    <mergeCell ref="J1621:K1621"/>
    <mergeCell ref="L1621:M1621"/>
    <mergeCell ref="N1621:O1621"/>
    <mergeCell ref="B1622:C1622"/>
    <mergeCell ref="D1622:E1622"/>
    <mergeCell ref="F1622:G1622"/>
    <mergeCell ref="H1622:I1622"/>
    <mergeCell ref="J1622:K1622"/>
    <mergeCell ref="L1622:M1622"/>
    <mergeCell ref="N1622:O1622"/>
    <mergeCell ref="B1623:C1623"/>
    <mergeCell ref="D1623:E1623"/>
    <mergeCell ref="F1623:G1623"/>
    <mergeCell ref="H1623:I1623"/>
    <mergeCell ref="J1623:K1623"/>
    <mergeCell ref="L1623:M1623"/>
    <mergeCell ref="N1623:O1623"/>
    <mergeCell ref="B1624:C1624"/>
    <mergeCell ref="D1624:E1624"/>
    <mergeCell ref="F1624:G1624"/>
    <mergeCell ref="H1624:I1624"/>
    <mergeCell ref="J1624:K1624"/>
    <mergeCell ref="L1624:M1624"/>
    <mergeCell ref="N1624:O1624"/>
    <mergeCell ref="B1625:C1625"/>
    <mergeCell ref="D1625:E1625"/>
    <mergeCell ref="F1625:G1625"/>
    <mergeCell ref="H1625:I1625"/>
    <mergeCell ref="J1625:K1625"/>
    <mergeCell ref="L1625:M1625"/>
    <mergeCell ref="N1625:O1625"/>
    <mergeCell ref="B1626:C1626"/>
    <mergeCell ref="D1626:E1626"/>
    <mergeCell ref="F1626:G1626"/>
    <mergeCell ref="H1626:I1626"/>
    <mergeCell ref="J1626:K1626"/>
    <mergeCell ref="L1626:M1626"/>
    <mergeCell ref="N1626:O1626"/>
    <mergeCell ref="B1627:C1627"/>
    <mergeCell ref="D1627:E1627"/>
    <mergeCell ref="F1627:G1627"/>
    <mergeCell ref="H1627:I1627"/>
    <mergeCell ref="J1627:K1627"/>
    <mergeCell ref="L1627:M1627"/>
    <mergeCell ref="N1627:O1627"/>
    <mergeCell ref="B1628:C1628"/>
    <mergeCell ref="D1628:E1628"/>
    <mergeCell ref="F1628:G1628"/>
    <mergeCell ref="H1628:I1628"/>
    <mergeCell ref="J1628:K1628"/>
    <mergeCell ref="L1628:M1628"/>
    <mergeCell ref="N1628:O1628"/>
    <mergeCell ref="B1629:C1629"/>
    <mergeCell ref="D1629:E1629"/>
    <mergeCell ref="F1629:G1629"/>
    <mergeCell ref="H1629:I1629"/>
    <mergeCell ref="J1629:K1629"/>
    <mergeCell ref="L1629:M1629"/>
    <mergeCell ref="N1629:O1629"/>
    <mergeCell ref="B1630:C1630"/>
    <mergeCell ref="D1630:E1630"/>
    <mergeCell ref="F1630:G1630"/>
    <mergeCell ref="H1630:I1630"/>
    <mergeCell ref="J1630:K1630"/>
    <mergeCell ref="L1630:M1630"/>
    <mergeCell ref="N1630:O1630"/>
    <mergeCell ref="B1631:C1631"/>
    <mergeCell ref="D1631:E1631"/>
    <mergeCell ref="F1631:G1631"/>
    <mergeCell ref="H1631:I1631"/>
    <mergeCell ref="J1631:K1631"/>
    <mergeCell ref="L1631:M1631"/>
    <mergeCell ref="N1631:O1631"/>
    <mergeCell ref="B1632:C1632"/>
    <mergeCell ref="D1632:E1632"/>
    <mergeCell ref="F1632:G1632"/>
    <mergeCell ref="H1632:I1632"/>
    <mergeCell ref="J1632:K1632"/>
    <mergeCell ref="L1632:M1632"/>
    <mergeCell ref="N1632:O1632"/>
    <mergeCell ref="B1633:C1633"/>
    <mergeCell ref="D1633:E1633"/>
    <mergeCell ref="F1633:G1633"/>
    <mergeCell ref="H1633:I1633"/>
    <mergeCell ref="J1633:K1633"/>
    <mergeCell ref="L1633:M1633"/>
    <mergeCell ref="N1633:O1633"/>
    <mergeCell ref="B1634:C1634"/>
    <mergeCell ref="D1634:E1634"/>
    <mergeCell ref="F1634:G1634"/>
    <mergeCell ref="H1634:I1634"/>
    <mergeCell ref="J1634:K1634"/>
    <mergeCell ref="L1634:M1634"/>
    <mergeCell ref="N1634:O1634"/>
    <mergeCell ref="B1635:C1635"/>
    <mergeCell ref="D1635:E1635"/>
    <mergeCell ref="F1635:G1635"/>
    <mergeCell ref="H1635:I1635"/>
    <mergeCell ref="J1635:K1635"/>
    <mergeCell ref="L1635:M1635"/>
    <mergeCell ref="N1635:O1635"/>
    <mergeCell ref="B1636:C1636"/>
    <mergeCell ref="D1636:E1636"/>
    <mergeCell ref="F1636:G1636"/>
    <mergeCell ref="H1636:I1636"/>
    <mergeCell ref="J1636:K1636"/>
    <mergeCell ref="L1636:M1636"/>
    <mergeCell ref="N1636:O1636"/>
    <mergeCell ref="B1637:C1637"/>
    <mergeCell ref="D1637:E1637"/>
    <mergeCell ref="F1637:G1637"/>
    <mergeCell ref="H1637:I1637"/>
    <mergeCell ref="J1637:K1637"/>
    <mergeCell ref="L1637:M1637"/>
    <mergeCell ref="N1637:O1637"/>
    <mergeCell ref="B1638:C1638"/>
    <mergeCell ref="D1638:E1638"/>
    <mergeCell ref="F1638:G1638"/>
    <mergeCell ref="H1638:I1638"/>
    <mergeCell ref="J1638:K1638"/>
    <mergeCell ref="L1638:M1638"/>
    <mergeCell ref="N1638:O1638"/>
    <mergeCell ref="B1639:C1639"/>
    <mergeCell ref="D1639:E1639"/>
    <mergeCell ref="F1639:G1639"/>
    <mergeCell ref="H1639:I1639"/>
    <mergeCell ref="J1639:K1639"/>
    <mergeCell ref="L1639:M1639"/>
    <mergeCell ref="N1639:O1639"/>
    <mergeCell ref="B1640:C1640"/>
    <mergeCell ref="D1640:E1640"/>
    <mergeCell ref="F1640:G1640"/>
    <mergeCell ref="H1640:I1640"/>
    <mergeCell ref="J1640:K1640"/>
    <mergeCell ref="L1640:M1640"/>
    <mergeCell ref="N1640:O1640"/>
    <mergeCell ref="B1641:C1641"/>
    <mergeCell ref="D1641:E1641"/>
    <mergeCell ref="F1641:G1641"/>
    <mergeCell ref="H1641:I1641"/>
    <mergeCell ref="J1641:K1641"/>
    <mergeCell ref="L1641:M1641"/>
    <mergeCell ref="N1641:O1641"/>
    <mergeCell ref="B1642:C1642"/>
    <mergeCell ref="D1642:E1642"/>
    <mergeCell ref="F1642:G1642"/>
    <mergeCell ref="H1642:I1642"/>
    <mergeCell ref="J1642:K1642"/>
    <mergeCell ref="L1642:M1642"/>
    <mergeCell ref="N1642:O1642"/>
    <mergeCell ref="B1643:C1643"/>
    <mergeCell ref="D1643:E1643"/>
    <mergeCell ref="F1643:G1643"/>
    <mergeCell ref="H1643:I1643"/>
    <mergeCell ref="J1643:K1643"/>
    <mergeCell ref="L1643:M1643"/>
    <mergeCell ref="N1643:O1643"/>
    <mergeCell ref="B1644:C1644"/>
    <mergeCell ref="D1644:E1644"/>
    <mergeCell ref="F1644:G1644"/>
    <mergeCell ref="H1644:I1644"/>
    <mergeCell ref="J1644:K1644"/>
    <mergeCell ref="L1644:M1644"/>
    <mergeCell ref="N1644:O1644"/>
    <mergeCell ref="B1645:C1645"/>
    <mergeCell ref="D1645:E1645"/>
    <mergeCell ref="F1645:G1645"/>
    <mergeCell ref="H1645:I1645"/>
    <mergeCell ref="J1645:K1645"/>
    <mergeCell ref="L1645:M1645"/>
    <mergeCell ref="N1645:O1645"/>
    <mergeCell ref="B1646:C1646"/>
    <mergeCell ref="D1646:E1646"/>
    <mergeCell ref="F1646:G1646"/>
    <mergeCell ref="H1646:I1646"/>
    <mergeCell ref="J1646:K1646"/>
    <mergeCell ref="L1646:M1646"/>
    <mergeCell ref="N1646:O1646"/>
    <mergeCell ref="B1647:C1647"/>
    <mergeCell ref="D1647:E1647"/>
    <mergeCell ref="F1647:G1647"/>
    <mergeCell ref="H1647:I1647"/>
    <mergeCell ref="J1647:K1647"/>
    <mergeCell ref="L1647:M1647"/>
    <mergeCell ref="N1647:O1647"/>
    <mergeCell ref="B1648:C1648"/>
    <mergeCell ref="D1648:E1648"/>
    <mergeCell ref="F1648:G1648"/>
    <mergeCell ref="H1648:I1648"/>
    <mergeCell ref="J1648:K1648"/>
    <mergeCell ref="L1648:M1648"/>
    <mergeCell ref="N1648:O1648"/>
    <mergeCell ref="B1649:C1649"/>
    <mergeCell ref="D1649:E1649"/>
    <mergeCell ref="F1649:G1649"/>
    <mergeCell ref="H1649:I1649"/>
    <mergeCell ref="J1649:K1649"/>
    <mergeCell ref="L1649:M1649"/>
    <mergeCell ref="N1649:O1649"/>
    <mergeCell ref="B1650:C1650"/>
    <mergeCell ref="D1650:E1650"/>
    <mergeCell ref="F1650:G1650"/>
    <mergeCell ref="H1650:I1650"/>
    <mergeCell ref="J1650:K1650"/>
    <mergeCell ref="L1650:M1650"/>
    <mergeCell ref="N1650:O1650"/>
    <mergeCell ref="B1651:C1651"/>
    <mergeCell ref="D1651:E1651"/>
    <mergeCell ref="F1651:G1651"/>
    <mergeCell ref="H1651:I1651"/>
    <mergeCell ref="J1651:K1651"/>
    <mergeCell ref="L1651:M1651"/>
    <mergeCell ref="N1651:O1651"/>
    <mergeCell ref="B1652:C1652"/>
    <mergeCell ref="D1652:E1652"/>
    <mergeCell ref="F1652:G1652"/>
    <mergeCell ref="H1652:I1652"/>
    <mergeCell ref="J1652:K1652"/>
    <mergeCell ref="L1652:M1652"/>
    <mergeCell ref="N1652:O1652"/>
    <mergeCell ref="B1653:C1653"/>
    <mergeCell ref="D1653:E1653"/>
    <mergeCell ref="F1653:G1653"/>
    <mergeCell ref="H1653:I1653"/>
    <mergeCell ref="J1653:K1653"/>
    <mergeCell ref="L1653:M1653"/>
    <mergeCell ref="N1653:O1653"/>
    <mergeCell ref="B1654:C1654"/>
    <mergeCell ref="D1654:E1654"/>
    <mergeCell ref="F1654:G1654"/>
    <mergeCell ref="H1654:I1654"/>
    <mergeCell ref="J1654:K1654"/>
    <mergeCell ref="L1654:M1654"/>
    <mergeCell ref="N1654:O1654"/>
    <mergeCell ref="B1655:C1655"/>
    <mergeCell ref="D1655:E1655"/>
    <mergeCell ref="F1655:G1655"/>
    <mergeCell ref="H1655:I1655"/>
    <mergeCell ref="J1655:K1655"/>
    <mergeCell ref="L1655:M1655"/>
    <mergeCell ref="N1655:O1655"/>
    <mergeCell ref="B1656:C1656"/>
    <mergeCell ref="D1656:E1656"/>
    <mergeCell ref="F1656:G1656"/>
    <mergeCell ref="H1656:I1656"/>
    <mergeCell ref="J1656:K1656"/>
    <mergeCell ref="L1656:M1656"/>
    <mergeCell ref="N1656:O1656"/>
    <mergeCell ref="B1657:C1657"/>
    <mergeCell ref="D1657:E1657"/>
    <mergeCell ref="F1657:G1657"/>
    <mergeCell ref="H1657:I1657"/>
    <mergeCell ref="J1657:K1657"/>
    <mergeCell ref="L1657:M1657"/>
    <mergeCell ref="N1657:O1657"/>
    <mergeCell ref="B1658:C1658"/>
    <mergeCell ref="D1658:E1658"/>
    <mergeCell ref="F1658:G1658"/>
    <mergeCell ref="H1658:I1658"/>
    <mergeCell ref="J1658:K1658"/>
    <mergeCell ref="L1658:M1658"/>
    <mergeCell ref="N1658:O1658"/>
    <mergeCell ref="B1659:C1659"/>
    <mergeCell ref="D1659:E1659"/>
    <mergeCell ref="F1659:G1659"/>
    <mergeCell ref="H1659:I1659"/>
    <mergeCell ref="J1659:K1659"/>
    <mergeCell ref="L1659:M1659"/>
    <mergeCell ref="N1659:O1659"/>
    <mergeCell ref="B1660:C1660"/>
    <mergeCell ref="D1660:E1660"/>
    <mergeCell ref="F1660:G1660"/>
    <mergeCell ref="H1660:I1660"/>
    <mergeCell ref="J1660:K1660"/>
    <mergeCell ref="L1660:M1660"/>
    <mergeCell ref="N1660:O1660"/>
    <mergeCell ref="B1661:C1661"/>
    <mergeCell ref="D1661:E1661"/>
    <mergeCell ref="F1661:G1661"/>
    <mergeCell ref="H1661:I1661"/>
    <mergeCell ref="J1661:K1661"/>
    <mergeCell ref="L1661:M1661"/>
    <mergeCell ref="N1661:O1661"/>
    <mergeCell ref="B1662:C1662"/>
    <mergeCell ref="D1662:E1662"/>
    <mergeCell ref="F1662:G1662"/>
    <mergeCell ref="H1662:I1662"/>
    <mergeCell ref="J1662:K1662"/>
    <mergeCell ref="L1662:M1662"/>
    <mergeCell ref="N1662:O1662"/>
    <mergeCell ref="B1663:C1663"/>
    <mergeCell ref="D1663:E1663"/>
    <mergeCell ref="F1663:G1663"/>
    <mergeCell ref="H1663:I1663"/>
    <mergeCell ref="J1663:K1663"/>
    <mergeCell ref="L1663:M1663"/>
    <mergeCell ref="N1663:O1663"/>
    <mergeCell ref="B1664:C1664"/>
    <mergeCell ref="D1664:E1664"/>
    <mergeCell ref="F1664:G1664"/>
    <mergeCell ref="H1664:I1664"/>
    <mergeCell ref="J1664:K1664"/>
    <mergeCell ref="L1664:M1664"/>
    <mergeCell ref="N1664:O1664"/>
    <mergeCell ref="B1665:C1665"/>
    <mergeCell ref="D1665:E1665"/>
    <mergeCell ref="F1665:G1665"/>
    <mergeCell ref="H1665:I1665"/>
    <mergeCell ref="J1665:K1665"/>
    <mergeCell ref="L1665:M1665"/>
    <mergeCell ref="N1665:O1665"/>
    <mergeCell ref="B1666:C1666"/>
    <mergeCell ref="D1666:E1666"/>
    <mergeCell ref="F1666:G1666"/>
    <mergeCell ref="H1666:I1666"/>
    <mergeCell ref="J1666:K1666"/>
    <mergeCell ref="L1666:M1666"/>
    <mergeCell ref="N1666:O1666"/>
    <mergeCell ref="B1667:C1667"/>
    <mergeCell ref="D1667:E1667"/>
    <mergeCell ref="F1667:G1667"/>
    <mergeCell ref="H1667:I1667"/>
    <mergeCell ref="J1667:K1667"/>
    <mergeCell ref="L1667:M1667"/>
    <mergeCell ref="N1667:O1667"/>
    <mergeCell ref="B1668:C1668"/>
    <mergeCell ref="D1668:E1668"/>
    <mergeCell ref="F1668:G1668"/>
    <mergeCell ref="H1668:I1668"/>
    <mergeCell ref="J1668:K1668"/>
    <mergeCell ref="L1668:M1668"/>
    <mergeCell ref="N1668:O1668"/>
    <mergeCell ref="B1669:C1669"/>
    <mergeCell ref="D1669:E1669"/>
    <mergeCell ref="F1669:G1669"/>
    <mergeCell ref="H1669:I1669"/>
    <mergeCell ref="J1669:K1669"/>
    <mergeCell ref="L1669:M1669"/>
    <mergeCell ref="N1669:O1669"/>
    <mergeCell ref="B1670:C1670"/>
    <mergeCell ref="D1670:E1670"/>
    <mergeCell ref="F1670:G1670"/>
    <mergeCell ref="H1670:I1670"/>
    <mergeCell ref="J1670:K1670"/>
    <mergeCell ref="L1670:M1670"/>
    <mergeCell ref="N1670:O1670"/>
    <mergeCell ref="B1671:C1671"/>
    <mergeCell ref="D1671:E1671"/>
    <mergeCell ref="F1671:G1671"/>
    <mergeCell ref="H1671:I1671"/>
    <mergeCell ref="J1671:K1671"/>
    <mergeCell ref="L1671:M1671"/>
    <mergeCell ref="N1671:O1671"/>
    <mergeCell ref="B1672:C1672"/>
    <mergeCell ref="D1672:E1672"/>
    <mergeCell ref="F1672:G1672"/>
    <mergeCell ref="H1672:I1672"/>
    <mergeCell ref="J1672:K1672"/>
    <mergeCell ref="L1672:M1672"/>
    <mergeCell ref="N1672:O1672"/>
    <mergeCell ref="B1673:C1673"/>
    <mergeCell ref="D1673:E1673"/>
    <mergeCell ref="F1673:G1673"/>
    <mergeCell ref="H1673:I1673"/>
    <mergeCell ref="J1673:K1673"/>
    <mergeCell ref="L1673:M1673"/>
    <mergeCell ref="N1673:O1673"/>
    <mergeCell ref="B1674:C1674"/>
    <mergeCell ref="D1674:E1674"/>
    <mergeCell ref="F1674:G1674"/>
    <mergeCell ref="H1674:I1674"/>
    <mergeCell ref="J1674:K1674"/>
    <mergeCell ref="L1674:M1674"/>
    <mergeCell ref="N1674:O1674"/>
    <mergeCell ref="B1675:C1675"/>
    <mergeCell ref="D1675:E1675"/>
    <mergeCell ref="F1675:G1675"/>
    <mergeCell ref="H1675:I1675"/>
    <mergeCell ref="J1675:K1675"/>
    <mergeCell ref="L1675:M1675"/>
    <mergeCell ref="N1675:O1675"/>
    <mergeCell ref="B1676:C1676"/>
    <mergeCell ref="D1676:E1676"/>
    <mergeCell ref="F1676:G1676"/>
    <mergeCell ref="H1676:I1676"/>
    <mergeCell ref="J1676:K1676"/>
    <mergeCell ref="L1676:M1676"/>
    <mergeCell ref="N1676:O1676"/>
    <mergeCell ref="B1677:C1677"/>
    <mergeCell ref="D1677:E1677"/>
    <mergeCell ref="F1677:G1677"/>
    <mergeCell ref="H1677:I1677"/>
    <mergeCell ref="J1677:K1677"/>
    <mergeCell ref="L1677:M1677"/>
    <mergeCell ref="N1677:O1677"/>
    <mergeCell ref="B1678:C1678"/>
    <mergeCell ref="D1678:E1678"/>
    <mergeCell ref="F1678:G1678"/>
    <mergeCell ref="H1678:I1678"/>
    <mergeCell ref="J1678:K1678"/>
    <mergeCell ref="L1678:M1678"/>
    <mergeCell ref="N1678:O1678"/>
    <mergeCell ref="B1679:C1679"/>
    <mergeCell ref="D1679:E1679"/>
    <mergeCell ref="F1679:G1679"/>
    <mergeCell ref="H1679:I1679"/>
    <mergeCell ref="J1679:K1679"/>
    <mergeCell ref="L1679:M1679"/>
    <mergeCell ref="N1679:O1679"/>
    <mergeCell ref="B1680:C1680"/>
    <mergeCell ref="D1680:E1680"/>
    <mergeCell ref="F1680:G1680"/>
    <mergeCell ref="H1680:I1680"/>
    <mergeCell ref="J1680:K1680"/>
    <mergeCell ref="L1680:M1680"/>
    <mergeCell ref="N1680:O1680"/>
    <mergeCell ref="B1681:C1681"/>
    <mergeCell ref="D1681:E1681"/>
    <mergeCell ref="F1681:G1681"/>
    <mergeCell ref="H1681:I1681"/>
    <mergeCell ref="J1681:K1681"/>
    <mergeCell ref="L1681:M1681"/>
    <mergeCell ref="N1681:O1681"/>
    <mergeCell ref="B1682:C1682"/>
    <mergeCell ref="D1682:E1682"/>
    <mergeCell ref="F1682:G1682"/>
    <mergeCell ref="H1682:I1682"/>
    <mergeCell ref="J1682:K1682"/>
    <mergeCell ref="L1682:M1682"/>
    <mergeCell ref="N1682:O1682"/>
    <mergeCell ref="B1683:C1683"/>
    <mergeCell ref="D1683:E1683"/>
    <mergeCell ref="F1683:G1683"/>
    <mergeCell ref="H1683:I1683"/>
    <mergeCell ref="J1683:K1683"/>
    <mergeCell ref="L1683:M1683"/>
    <mergeCell ref="N1683:O1683"/>
    <mergeCell ref="B1684:C1684"/>
    <mergeCell ref="D1684:E1684"/>
    <mergeCell ref="F1684:G1684"/>
    <mergeCell ref="H1684:I1684"/>
    <mergeCell ref="J1684:K1684"/>
    <mergeCell ref="L1684:M1684"/>
    <mergeCell ref="N1684:O1684"/>
    <mergeCell ref="B1685:C1685"/>
    <mergeCell ref="D1685:E1685"/>
    <mergeCell ref="F1685:G1685"/>
    <mergeCell ref="H1685:I1685"/>
    <mergeCell ref="J1685:K1685"/>
    <mergeCell ref="L1685:M1685"/>
    <mergeCell ref="N1685:O1685"/>
    <mergeCell ref="B1686:C1686"/>
    <mergeCell ref="D1686:E1686"/>
    <mergeCell ref="F1686:G1686"/>
    <mergeCell ref="H1686:I1686"/>
    <mergeCell ref="J1686:K1686"/>
    <mergeCell ref="L1686:M1686"/>
    <mergeCell ref="N1686:O1686"/>
    <mergeCell ref="B1687:C1687"/>
    <mergeCell ref="D1687:E1687"/>
    <mergeCell ref="F1687:G1687"/>
    <mergeCell ref="H1687:I1687"/>
    <mergeCell ref="J1687:K1687"/>
    <mergeCell ref="L1687:M1687"/>
    <mergeCell ref="N1687:O1687"/>
    <mergeCell ref="B1688:C1688"/>
    <mergeCell ref="D1688:E1688"/>
    <mergeCell ref="F1688:G1688"/>
    <mergeCell ref="H1688:I1688"/>
    <mergeCell ref="J1688:K1688"/>
    <mergeCell ref="L1688:M1688"/>
    <mergeCell ref="N1688:O1688"/>
    <mergeCell ref="B1689:C1689"/>
    <mergeCell ref="D1689:E1689"/>
    <mergeCell ref="F1689:G1689"/>
    <mergeCell ref="H1689:I1689"/>
    <mergeCell ref="J1689:K1689"/>
    <mergeCell ref="L1689:M1689"/>
    <mergeCell ref="N1689:O1689"/>
    <mergeCell ref="B1690:C1690"/>
    <mergeCell ref="D1690:E1690"/>
    <mergeCell ref="F1690:G1690"/>
    <mergeCell ref="H1690:I1690"/>
    <mergeCell ref="J1690:K1690"/>
    <mergeCell ref="L1690:M1690"/>
    <mergeCell ref="N1690:O1690"/>
    <mergeCell ref="B1691:C1691"/>
    <mergeCell ref="D1691:E1691"/>
    <mergeCell ref="F1691:G1691"/>
    <mergeCell ref="H1691:I1691"/>
    <mergeCell ref="J1691:K1691"/>
    <mergeCell ref="L1691:M1691"/>
    <mergeCell ref="N1691:O1691"/>
    <mergeCell ref="B1692:C1692"/>
    <mergeCell ref="D1692:E1692"/>
    <mergeCell ref="F1692:G1692"/>
    <mergeCell ref="H1692:I1692"/>
    <mergeCell ref="J1692:K1692"/>
    <mergeCell ref="L1692:M1692"/>
    <mergeCell ref="N1692:O1692"/>
    <mergeCell ref="B1693:C1693"/>
    <mergeCell ref="D1693:E1693"/>
    <mergeCell ref="F1693:G1693"/>
    <mergeCell ref="H1693:I1693"/>
    <mergeCell ref="J1693:K1693"/>
    <mergeCell ref="L1693:M1693"/>
    <mergeCell ref="N1693:O1693"/>
    <mergeCell ref="B1694:C1694"/>
    <mergeCell ref="D1694:E1694"/>
    <mergeCell ref="F1694:G1694"/>
    <mergeCell ref="H1694:I1694"/>
    <mergeCell ref="J1694:K1694"/>
    <mergeCell ref="L1694:M1694"/>
    <mergeCell ref="N1694:O1694"/>
    <mergeCell ref="B1695:C1695"/>
    <mergeCell ref="D1695:E1695"/>
    <mergeCell ref="F1695:G1695"/>
    <mergeCell ref="H1695:I1695"/>
    <mergeCell ref="J1695:K1695"/>
    <mergeCell ref="L1695:M1695"/>
    <mergeCell ref="N1695:O1695"/>
    <mergeCell ref="B1696:C1696"/>
    <mergeCell ref="D1696:E1696"/>
    <mergeCell ref="F1696:G1696"/>
    <mergeCell ref="H1696:I1696"/>
    <mergeCell ref="J1696:K1696"/>
    <mergeCell ref="L1696:M1696"/>
    <mergeCell ref="N1696:O1696"/>
    <mergeCell ref="B1697:C1697"/>
    <mergeCell ref="D1697:E1697"/>
    <mergeCell ref="F1697:G1697"/>
    <mergeCell ref="H1697:I1697"/>
    <mergeCell ref="J1697:K1697"/>
    <mergeCell ref="L1697:M1697"/>
    <mergeCell ref="N1697:O1697"/>
    <mergeCell ref="B1698:C1698"/>
    <mergeCell ref="D1698:E1698"/>
    <mergeCell ref="F1698:G1698"/>
    <mergeCell ref="H1698:I1698"/>
    <mergeCell ref="J1698:K1698"/>
    <mergeCell ref="L1698:M1698"/>
    <mergeCell ref="N1698:O1698"/>
    <mergeCell ref="B1699:C1699"/>
    <mergeCell ref="D1699:E1699"/>
    <mergeCell ref="F1699:G1699"/>
    <mergeCell ref="H1699:I1699"/>
    <mergeCell ref="J1699:K1699"/>
    <mergeCell ref="L1699:M1699"/>
    <mergeCell ref="N1699:O1699"/>
    <mergeCell ref="B1700:C1700"/>
    <mergeCell ref="D1700:E1700"/>
    <mergeCell ref="F1700:G1700"/>
    <mergeCell ref="H1700:I1700"/>
    <mergeCell ref="J1700:K1700"/>
    <mergeCell ref="L1700:M1700"/>
    <mergeCell ref="N1700:O1700"/>
    <mergeCell ref="B1701:C1701"/>
    <mergeCell ref="D1701:E1701"/>
    <mergeCell ref="F1701:G1701"/>
    <mergeCell ref="H1701:I1701"/>
    <mergeCell ref="J1701:K1701"/>
    <mergeCell ref="L1701:M1701"/>
    <mergeCell ref="N1701:O1701"/>
    <mergeCell ref="B1702:C1702"/>
    <mergeCell ref="D1702:E1702"/>
    <mergeCell ref="F1702:G1702"/>
    <mergeCell ref="H1702:I1702"/>
    <mergeCell ref="J1702:K1702"/>
    <mergeCell ref="L1702:M1702"/>
    <mergeCell ref="N1702:O1702"/>
    <mergeCell ref="B1703:C1703"/>
    <mergeCell ref="D1703:E1703"/>
    <mergeCell ref="F1703:G1703"/>
    <mergeCell ref="H1703:I1703"/>
    <mergeCell ref="J1703:K1703"/>
    <mergeCell ref="L1703:M1703"/>
    <mergeCell ref="N1703:O1703"/>
    <mergeCell ref="B1704:C1704"/>
    <mergeCell ref="D1704:E1704"/>
    <mergeCell ref="F1704:G1704"/>
    <mergeCell ref="H1704:I1704"/>
    <mergeCell ref="J1704:K1704"/>
    <mergeCell ref="L1704:M1704"/>
    <mergeCell ref="N1704:O1704"/>
    <mergeCell ref="B1705:C1705"/>
    <mergeCell ref="D1705:E1705"/>
    <mergeCell ref="F1705:G1705"/>
    <mergeCell ref="H1705:I1705"/>
    <mergeCell ref="J1705:K1705"/>
    <mergeCell ref="L1705:M1705"/>
    <mergeCell ref="N1705:O1705"/>
    <mergeCell ref="B1706:C1706"/>
    <mergeCell ref="D1706:E1706"/>
    <mergeCell ref="F1706:G1706"/>
    <mergeCell ref="H1706:I1706"/>
    <mergeCell ref="J1706:K1706"/>
    <mergeCell ref="L1706:M1706"/>
    <mergeCell ref="N1706:O1706"/>
    <mergeCell ref="B1707:C1707"/>
    <mergeCell ref="D1707:E1707"/>
    <mergeCell ref="F1707:G1707"/>
    <mergeCell ref="H1707:I1707"/>
    <mergeCell ref="J1707:K1707"/>
    <mergeCell ref="L1707:M1707"/>
    <mergeCell ref="N1707:O1707"/>
    <mergeCell ref="B1708:C1708"/>
    <mergeCell ref="D1708:E1708"/>
    <mergeCell ref="F1708:G1708"/>
    <mergeCell ref="H1708:I1708"/>
    <mergeCell ref="J1708:K1708"/>
    <mergeCell ref="L1708:M1708"/>
    <mergeCell ref="N1708:O1708"/>
    <mergeCell ref="B1709:C1709"/>
    <mergeCell ref="D1709:E1709"/>
    <mergeCell ref="F1709:G1709"/>
    <mergeCell ref="H1709:I1709"/>
    <mergeCell ref="J1709:K1709"/>
    <mergeCell ref="L1709:M1709"/>
    <mergeCell ref="N1709:O1709"/>
    <mergeCell ref="B1710:C1710"/>
    <mergeCell ref="D1710:E1710"/>
    <mergeCell ref="F1710:G1710"/>
    <mergeCell ref="H1710:I1710"/>
    <mergeCell ref="J1710:K1710"/>
    <mergeCell ref="L1710:M1710"/>
    <mergeCell ref="N1710:O1710"/>
    <mergeCell ref="B1711:C1711"/>
    <mergeCell ref="D1711:E1711"/>
    <mergeCell ref="F1711:G1711"/>
    <mergeCell ref="H1711:I1711"/>
    <mergeCell ref="J1711:K1711"/>
    <mergeCell ref="L1711:M1711"/>
    <mergeCell ref="N1711:O1711"/>
    <mergeCell ref="B1712:C1712"/>
    <mergeCell ref="D1712:E1712"/>
    <mergeCell ref="F1712:G1712"/>
    <mergeCell ref="H1712:I1712"/>
    <mergeCell ref="J1712:K1712"/>
    <mergeCell ref="L1712:M1712"/>
    <mergeCell ref="N1712:O1712"/>
    <mergeCell ref="B1713:C1713"/>
    <mergeCell ref="D1713:E1713"/>
    <mergeCell ref="F1713:G1713"/>
    <mergeCell ref="H1713:I1713"/>
    <mergeCell ref="J1713:K1713"/>
    <mergeCell ref="L1713:M1713"/>
    <mergeCell ref="N1713:O1713"/>
    <mergeCell ref="B1714:C1714"/>
    <mergeCell ref="D1714:E1714"/>
    <mergeCell ref="F1714:G1714"/>
    <mergeCell ref="H1714:I1714"/>
    <mergeCell ref="J1714:K1714"/>
    <mergeCell ref="L1714:M1714"/>
    <mergeCell ref="N1714:O1714"/>
    <mergeCell ref="B1715:C1715"/>
    <mergeCell ref="D1715:E1715"/>
    <mergeCell ref="F1715:G1715"/>
    <mergeCell ref="H1715:I1715"/>
    <mergeCell ref="J1715:K1715"/>
    <mergeCell ref="L1715:M1715"/>
    <mergeCell ref="N1715:O1715"/>
    <mergeCell ref="B1716:C1716"/>
    <mergeCell ref="D1716:E1716"/>
    <mergeCell ref="F1716:G1716"/>
    <mergeCell ref="H1716:I1716"/>
    <mergeCell ref="J1716:K1716"/>
    <mergeCell ref="L1716:M1716"/>
    <mergeCell ref="N1716:O1716"/>
    <mergeCell ref="B1717:C1717"/>
    <mergeCell ref="D1717:E1717"/>
    <mergeCell ref="F1717:G1717"/>
    <mergeCell ref="H1717:I1717"/>
    <mergeCell ref="J1717:K1717"/>
    <mergeCell ref="L1717:M1717"/>
    <mergeCell ref="N1717:O1717"/>
    <mergeCell ref="B1718:C1718"/>
    <mergeCell ref="D1718:E1718"/>
    <mergeCell ref="F1718:G1718"/>
    <mergeCell ref="H1718:I1718"/>
    <mergeCell ref="J1718:K1718"/>
    <mergeCell ref="L1718:M1718"/>
    <mergeCell ref="N1718:O1718"/>
    <mergeCell ref="B1719:C1719"/>
    <mergeCell ref="D1719:E1719"/>
    <mergeCell ref="F1719:G1719"/>
    <mergeCell ref="H1719:I1719"/>
    <mergeCell ref="J1719:K1719"/>
    <mergeCell ref="L1719:M1719"/>
    <mergeCell ref="N1719:O1719"/>
    <mergeCell ref="B1720:C1720"/>
    <mergeCell ref="D1720:E1720"/>
    <mergeCell ref="F1720:G1720"/>
    <mergeCell ref="H1720:I1720"/>
    <mergeCell ref="J1720:K1720"/>
    <mergeCell ref="L1720:M1720"/>
    <mergeCell ref="N1720:O1720"/>
    <mergeCell ref="B1721:C1721"/>
    <mergeCell ref="D1721:E1721"/>
    <mergeCell ref="F1721:G1721"/>
    <mergeCell ref="H1721:I1721"/>
    <mergeCell ref="J1721:K1721"/>
    <mergeCell ref="L1721:M1721"/>
    <mergeCell ref="N1721:O1721"/>
    <mergeCell ref="B1722:C1722"/>
    <mergeCell ref="D1722:E1722"/>
    <mergeCell ref="F1722:G1722"/>
    <mergeCell ref="H1722:I1722"/>
    <mergeCell ref="J1722:K1722"/>
    <mergeCell ref="L1722:M1722"/>
    <mergeCell ref="N1722:O1722"/>
    <mergeCell ref="B1723:C1723"/>
    <mergeCell ref="D1723:E1723"/>
    <mergeCell ref="F1723:G1723"/>
    <mergeCell ref="H1723:I1723"/>
    <mergeCell ref="J1723:K1723"/>
    <mergeCell ref="L1723:M1723"/>
    <mergeCell ref="N1723:O1723"/>
    <mergeCell ref="B1724:C1724"/>
    <mergeCell ref="D1724:E1724"/>
    <mergeCell ref="F1724:G1724"/>
    <mergeCell ref="H1724:I1724"/>
    <mergeCell ref="J1724:K1724"/>
    <mergeCell ref="L1724:M1724"/>
    <mergeCell ref="N1724:O1724"/>
    <mergeCell ref="B1725:C1725"/>
    <mergeCell ref="D1725:E1725"/>
    <mergeCell ref="F1725:G1725"/>
    <mergeCell ref="H1725:I1725"/>
    <mergeCell ref="J1725:K1725"/>
    <mergeCell ref="L1725:M1725"/>
    <mergeCell ref="N1725:O1725"/>
    <mergeCell ref="B1726:C1726"/>
    <mergeCell ref="D1726:E1726"/>
    <mergeCell ref="F1726:G1726"/>
    <mergeCell ref="H1726:I1726"/>
    <mergeCell ref="J1726:K1726"/>
    <mergeCell ref="L1726:M1726"/>
    <mergeCell ref="N1726:O1726"/>
    <mergeCell ref="B1727:C1727"/>
    <mergeCell ref="D1727:E1727"/>
    <mergeCell ref="F1727:G1727"/>
    <mergeCell ref="H1727:I1727"/>
    <mergeCell ref="J1727:K1727"/>
    <mergeCell ref="L1727:M1727"/>
    <mergeCell ref="N1727:O1727"/>
    <mergeCell ref="B1728:C1728"/>
    <mergeCell ref="D1728:E1728"/>
    <mergeCell ref="F1728:G1728"/>
    <mergeCell ref="H1728:I1728"/>
    <mergeCell ref="J1728:K1728"/>
    <mergeCell ref="L1728:M1728"/>
    <mergeCell ref="N1728:O1728"/>
    <mergeCell ref="B1729:C1729"/>
    <mergeCell ref="D1729:E1729"/>
    <mergeCell ref="F1729:G1729"/>
    <mergeCell ref="H1729:I1729"/>
    <mergeCell ref="J1729:K1729"/>
    <mergeCell ref="L1729:M1729"/>
    <mergeCell ref="N1729:O1729"/>
    <mergeCell ref="B1730:C1730"/>
    <mergeCell ref="D1730:E1730"/>
    <mergeCell ref="F1730:G1730"/>
    <mergeCell ref="H1730:I1730"/>
    <mergeCell ref="J1730:K1730"/>
    <mergeCell ref="L1730:M1730"/>
    <mergeCell ref="N1730:O1730"/>
    <mergeCell ref="B1731:C1731"/>
    <mergeCell ref="D1731:E1731"/>
    <mergeCell ref="F1731:G1731"/>
    <mergeCell ref="H1731:I1731"/>
    <mergeCell ref="J1731:K1731"/>
    <mergeCell ref="L1731:M1731"/>
    <mergeCell ref="N1731:O1731"/>
    <mergeCell ref="B1732:C1732"/>
    <mergeCell ref="D1732:E1732"/>
    <mergeCell ref="F1732:G1732"/>
    <mergeCell ref="H1732:I1732"/>
    <mergeCell ref="J1732:K1732"/>
    <mergeCell ref="L1732:M1732"/>
    <mergeCell ref="N1732:O1732"/>
    <mergeCell ref="B1733:C1733"/>
    <mergeCell ref="D1733:E1733"/>
    <mergeCell ref="F1733:G1733"/>
    <mergeCell ref="H1733:I1733"/>
    <mergeCell ref="J1733:K1733"/>
    <mergeCell ref="L1733:M1733"/>
    <mergeCell ref="N1733:O1733"/>
    <mergeCell ref="B1734:C1734"/>
    <mergeCell ref="D1734:E1734"/>
    <mergeCell ref="F1734:G1734"/>
    <mergeCell ref="H1734:I1734"/>
    <mergeCell ref="J1734:K1734"/>
    <mergeCell ref="L1734:M1734"/>
    <mergeCell ref="N1734:O1734"/>
    <mergeCell ref="B1735:C1735"/>
    <mergeCell ref="D1735:E1735"/>
    <mergeCell ref="F1735:G1735"/>
    <mergeCell ref="H1735:I1735"/>
    <mergeCell ref="J1735:K1735"/>
    <mergeCell ref="L1735:M1735"/>
    <mergeCell ref="N1735:O1735"/>
    <mergeCell ref="B1736:C1736"/>
    <mergeCell ref="D1736:E1736"/>
    <mergeCell ref="F1736:G1736"/>
    <mergeCell ref="H1736:I1736"/>
    <mergeCell ref="J1736:K1736"/>
    <mergeCell ref="L1736:M1736"/>
    <mergeCell ref="N1736:O1736"/>
    <mergeCell ref="B1737:C1737"/>
    <mergeCell ref="D1737:E1737"/>
    <mergeCell ref="F1737:G1737"/>
    <mergeCell ref="H1737:I1737"/>
    <mergeCell ref="J1737:K1737"/>
    <mergeCell ref="L1737:M1737"/>
    <mergeCell ref="N1737:O1737"/>
    <mergeCell ref="B1738:C1738"/>
    <mergeCell ref="D1738:E1738"/>
    <mergeCell ref="F1738:G1738"/>
    <mergeCell ref="H1738:I1738"/>
    <mergeCell ref="J1738:K1738"/>
    <mergeCell ref="L1738:M1738"/>
    <mergeCell ref="N1738:O1738"/>
    <mergeCell ref="B1739:C1739"/>
    <mergeCell ref="D1739:E1739"/>
    <mergeCell ref="F1739:G1739"/>
    <mergeCell ref="H1739:I1739"/>
    <mergeCell ref="J1739:K1739"/>
    <mergeCell ref="L1739:M1739"/>
    <mergeCell ref="N1739:O1739"/>
    <mergeCell ref="B1740:C1740"/>
    <mergeCell ref="D1740:E1740"/>
    <mergeCell ref="F1740:G1740"/>
    <mergeCell ref="H1740:I1740"/>
    <mergeCell ref="J1740:K1740"/>
    <mergeCell ref="L1740:M1740"/>
    <mergeCell ref="N1740:O1740"/>
    <mergeCell ref="B1741:C1741"/>
    <mergeCell ref="D1741:E1741"/>
    <mergeCell ref="F1741:G1741"/>
    <mergeCell ref="H1741:I1741"/>
    <mergeCell ref="J1741:K1741"/>
    <mergeCell ref="L1741:M1741"/>
    <mergeCell ref="N1741:O1741"/>
    <mergeCell ref="B1742:C1742"/>
    <mergeCell ref="D1742:E1742"/>
    <mergeCell ref="F1742:G1742"/>
    <mergeCell ref="H1742:I1742"/>
    <mergeCell ref="J1742:K1742"/>
    <mergeCell ref="L1742:M1742"/>
    <mergeCell ref="N1742:O1742"/>
    <mergeCell ref="B1743:C1743"/>
    <mergeCell ref="D1743:E1743"/>
    <mergeCell ref="F1743:G1743"/>
    <mergeCell ref="H1743:I1743"/>
    <mergeCell ref="J1743:K1743"/>
    <mergeCell ref="L1743:M1743"/>
    <mergeCell ref="N1743:O1743"/>
    <mergeCell ref="B1744:C1744"/>
    <mergeCell ref="D1744:E1744"/>
    <mergeCell ref="F1744:G1744"/>
    <mergeCell ref="H1744:I1744"/>
    <mergeCell ref="J1744:K1744"/>
    <mergeCell ref="L1744:M1744"/>
    <mergeCell ref="N1744:O1744"/>
    <mergeCell ref="B1745:C1745"/>
    <mergeCell ref="D1745:E1745"/>
    <mergeCell ref="F1745:G1745"/>
    <mergeCell ref="H1745:I1745"/>
    <mergeCell ref="J1745:K1745"/>
    <mergeCell ref="L1745:M1745"/>
    <mergeCell ref="N1745:O1745"/>
    <mergeCell ref="B1746:C1746"/>
    <mergeCell ref="D1746:E1746"/>
    <mergeCell ref="F1746:G1746"/>
    <mergeCell ref="H1746:I1746"/>
    <mergeCell ref="J1746:K1746"/>
    <mergeCell ref="L1746:M1746"/>
    <mergeCell ref="N1746:O1746"/>
    <mergeCell ref="B1747:C1747"/>
    <mergeCell ref="D1747:E1747"/>
    <mergeCell ref="F1747:G1747"/>
    <mergeCell ref="H1747:I1747"/>
    <mergeCell ref="J1747:K1747"/>
    <mergeCell ref="L1747:M1747"/>
    <mergeCell ref="N1747:O1747"/>
    <mergeCell ref="B1748:C1748"/>
    <mergeCell ref="D1748:E1748"/>
    <mergeCell ref="F1748:G1748"/>
    <mergeCell ref="H1748:I1748"/>
    <mergeCell ref="J1748:K1748"/>
    <mergeCell ref="L1748:M1748"/>
    <mergeCell ref="N1748:O1748"/>
    <mergeCell ref="B1749:C1749"/>
    <mergeCell ref="D1749:E1749"/>
    <mergeCell ref="F1749:G1749"/>
    <mergeCell ref="H1749:I1749"/>
    <mergeCell ref="J1749:K1749"/>
    <mergeCell ref="L1749:M1749"/>
    <mergeCell ref="N1749:O1749"/>
    <mergeCell ref="B1750:C1750"/>
    <mergeCell ref="D1750:E1750"/>
    <mergeCell ref="F1750:G1750"/>
    <mergeCell ref="H1750:I1750"/>
    <mergeCell ref="J1750:K1750"/>
    <mergeCell ref="L1750:M1750"/>
    <mergeCell ref="N1750:O1750"/>
    <mergeCell ref="B1751:C1751"/>
    <mergeCell ref="D1751:E1751"/>
    <mergeCell ref="F1751:G1751"/>
    <mergeCell ref="H1751:I1751"/>
    <mergeCell ref="J1751:K1751"/>
    <mergeCell ref="L1751:M1751"/>
    <mergeCell ref="N1751:O1751"/>
    <mergeCell ref="B1752:C1752"/>
    <mergeCell ref="D1752:E1752"/>
    <mergeCell ref="F1752:G1752"/>
    <mergeCell ref="H1752:I1752"/>
    <mergeCell ref="J1752:K1752"/>
    <mergeCell ref="L1752:M1752"/>
    <mergeCell ref="N1752:O1752"/>
    <mergeCell ref="B1753:C1753"/>
    <mergeCell ref="D1753:E1753"/>
    <mergeCell ref="F1753:G1753"/>
    <mergeCell ref="H1753:I1753"/>
    <mergeCell ref="J1753:K1753"/>
    <mergeCell ref="L1753:M1753"/>
    <mergeCell ref="N1753:O1753"/>
    <mergeCell ref="B1754:C1754"/>
    <mergeCell ref="D1754:E1754"/>
    <mergeCell ref="F1754:G1754"/>
    <mergeCell ref="H1754:I1754"/>
    <mergeCell ref="J1754:K1754"/>
    <mergeCell ref="L1754:M1754"/>
    <mergeCell ref="N1754:O1754"/>
    <mergeCell ref="B1755:C1755"/>
    <mergeCell ref="D1755:E1755"/>
    <mergeCell ref="F1755:G1755"/>
    <mergeCell ref="H1755:I1755"/>
    <mergeCell ref="J1755:K1755"/>
    <mergeCell ref="L1755:M1755"/>
    <mergeCell ref="N1755:O1755"/>
    <mergeCell ref="B1756:C1756"/>
    <mergeCell ref="D1756:E1756"/>
    <mergeCell ref="F1756:G1756"/>
    <mergeCell ref="H1756:I1756"/>
    <mergeCell ref="J1756:K1756"/>
    <mergeCell ref="L1756:M1756"/>
    <mergeCell ref="N1756:O1756"/>
    <mergeCell ref="B1757:C1757"/>
    <mergeCell ref="D1757:E1757"/>
    <mergeCell ref="F1757:G1757"/>
    <mergeCell ref="H1757:I1757"/>
    <mergeCell ref="J1757:K1757"/>
    <mergeCell ref="L1757:M1757"/>
    <mergeCell ref="N1757:O1757"/>
    <mergeCell ref="B1758:C1758"/>
    <mergeCell ref="D1758:E1758"/>
    <mergeCell ref="F1758:G1758"/>
    <mergeCell ref="H1758:I1758"/>
    <mergeCell ref="J1758:K1758"/>
    <mergeCell ref="L1758:M1758"/>
    <mergeCell ref="N1758:O1758"/>
    <mergeCell ref="B1759:C1759"/>
    <mergeCell ref="D1759:E1759"/>
    <mergeCell ref="F1759:G1759"/>
    <mergeCell ref="H1759:I1759"/>
    <mergeCell ref="J1759:K1759"/>
    <mergeCell ref="L1759:M1759"/>
    <mergeCell ref="N1759:O1759"/>
    <mergeCell ref="B1760:C1760"/>
    <mergeCell ref="D1760:E1760"/>
    <mergeCell ref="F1760:G1760"/>
    <mergeCell ref="H1760:I1760"/>
    <mergeCell ref="J1760:K1760"/>
    <mergeCell ref="L1760:M1760"/>
    <mergeCell ref="N1760:O1760"/>
    <mergeCell ref="B1761:C1761"/>
    <mergeCell ref="D1761:E1761"/>
    <mergeCell ref="F1761:G1761"/>
    <mergeCell ref="H1761:I1761"/>
    <mergeCell ref="J1761:K1761"/>
    <mergeCell ref="L1761:M1761"/>
    <mergeCell ref="N1761:O1761"/>
    <mergeCell ref="B1762:C1762"/>
    <mergeCell ref="D1762:E1762"/>
    <mergeCell ref="F1762:G1762"/>
    <mergeCell ref="H1762:I1762"/>
    <mergeCell ref="J1762:K1762"/>
    <mergeCell ref="L1762:M1762"/>
    <mergeCell ref="N1762:O1762"/>
    <mergeCell ref="B1763:C1763"/>
    <mergeCell ref="D1763:E1763"/>
    <mergeCell ref="F1763:G1763"/>
    <mergeCell ref="H1763:I1763"/>
    <mergeCell ref="J1763:K1763"/>
    <mergeCell ref="L1763:M1763"/>
    <mergeCell ref="N1763:O1763"/>
    <mergeCell ref="B1764:C1764"/>
    <mergeCell ref="D1764:E1764"/>
    <mergeCell ref="F1764:G1764"/>
    <mergeCell ref="H1764:I1764"/>
    <mergeCell ref="J1764:K1764"/>
    <mergeCell ref="L1764:M1764"/>
    <mergeCell ref="N1764:O1764"/>
    <mergeCell ref="B1765:C1765"/>
    <mergeCell ref="D1765:E1765"/>
    <mergeCell ref="F1765:G1765"/>
    <mergeCell ref="H1765:I1765"/>
    <mergeCell ref="J1765:K1765"/>
    <mergeCell ref="L1765:M1765"/>
    <mergeCell ref="N1765:O1765"/>
    <mergeCell ref="B1766:C1766"/>
    <mergeCell ref="D1766:E1766"/>
    <mergeCell ref="F1766:G1766"/>
    <mergeCell ref="H1766:I1766"/>
    <mergeCell ref="J1766:K1766"/>
    <mergeCell ref="L1766:M1766"/>
    <mergeCell ref="N1766:O1766"/>
    <mergeCell ref="B1767:C1767"/>
    <mergeCell ref="D1767:E1767"/>
    <mergeCell ref="F1767:G1767"/>
    <mergeCell ref="H1767:I1767"/>
    <mergeCell ref="J1767:K1767"/>
    <mergeCell ref="L1767:M1767"/>
    <mergeCell ref="N1767:O1767"/>
    <mergeCell ref="B1768:C1768"/>
    <mergeCell ref="D1768:E1768"/>
    <mergeCell ref="F1768:G1768"/>
    <mergeCell ref="H1768:I1768"/>
    <mergeCell ref="J1768:K1768"/>
    <mergeCell ref="L1768:M1768"/>
    <mergeCell ref="N1768:O1768"/>
    <mergeCell ref="B1769:C1769"/>
    <mergeCell ref="D1769:E1769"/>
    <mergeCell ref="F1769:G1769"/>
    <mergeCell ref="H1769:I1769"/>
    <mergeCell ref="J1769:K1769"/>
    <mergeCell ref="L1769:M1769"/>
    <mergeCell ref="N1769:O1769"/>
    <mergeCell ref="B1770:C1770"/>
    <mergeCell ref="D1770:E1770"/>
    <mergeCell ref="F1770:G1770"/>
    <mergeCell ref="H1770:I1770"/>
    <mergeCell ref="J1770:K1770"/>
    <mergeCell ref="L1770:M1770"/>
    <mergeCell ref="N1770:O1770"/>
    <mergeCell ref="B1771:C1771"/>
    <mergeCell ref="D1771:E1771"/>
    <mergeCell ref="F1771:G1771"/>
    <mergeCell ref="H1771:I1771"/>
    <mergeCell ref="J1771:K1771"/>
    <mergeCell ref="L1771:M1771"/>
    <mergeCell ref="N1771:O1771"/>
    <mergeCell ref="B1772:C1772"/>
    <mergeCell ref="D1772:E1772"/>
    <mergeCell ref="F1772:G1772"/>
    <mergeCell ref="H1772:I1772"/>
    <mergeCell ref="J1772:K1772"/>
    <mergeCell ref="L1772:M1772"/>
    <mergeCell ref="N1772:O1772"/>
    <mergeCell ref="B1773:C1773"/>
    <mergeCell ref="D1773:E1773"/>
    <mergeCell ref="F1773:G1773"/>
    <mergeCell ref="H1773:I1773"/>
    <mergeCell ref="J1773:K1773"/>
    <mergeCell ref="L1773:M1773"/>
    <mergeCell ref="N1773:O1773"/>
    <mergeCell ref="B1774:C1774"/>
    <mergeCell ref="D1774:E1774"/>
    <mergeCell ref="F1774:G1774"/>
    <mergeCell ref="H1774:I1774"/>
    <mergeCell ref="J1774:K1774"/>
    <mergeCell ref="L1774:M1774"/>
    <mergeCell ref="N1774:O1774"/>
    <mergeCell ref="B1775:C1775"/>
    <mergeCell ref="D1775:E1775"/>
    <mergeCell ref="F1775:G1775"/>
    <mergeCell ref="H1775:I1775"/>
    <mergeCell ref="J1775:K1775"/>
    <mergeCell ref="L1775:M1775"/>
    <mergeCell ref="N1775:O1775"/>
    <mergeCell ref="B1776:C1776"/>
    <mergeCell ref="D1776:E1776"/>
    <mergeCell ref="F1776:G1776"/>
    <mergeCell ref="H1776:I1776"/>
    <mergeCell ref="J1776:K1776"/>
    <mergeCell ref="L1776:M1776"/>
    <mergeCell ref="N1776:O1776"/>
    <mergeCell ref="B1777:C1777"/>
    <mergeCell ref="D1777:E1777"/>
    <mergeCell ref="F1777:G1777"/>
    <mergeCell ref="H1777:I1777"/>
    <mergeCell ref="J1777:K1777"/>
    <mergeCell ref="L1777:M1777"/>
    <mergeCell ref="N1777:O1777"/>
    <mergeCell ref="B1778:C1778"/>
    <mergeCell ref="D1778:E1778"/>
    <mergeCell ref="F1778:G1778"/>
    <mergeCell ref="H1778:I1778"/>
    <mergeCell ref="J1778:K1778"/>
    <mergeCell ref="L1778:M1778"/>
    <mergeCell ref="N1778:O1778"/>
    <mergeCell ref="B1779:C1779"/>
    <mergeCell ref="D1779:E1779"/>
    <mergeCell ref="F1779:G1779"/>
    <mergeCell ref="H1779:I1779"/>
    <mergeCell ref="J1779:K1779"/>
    <mergeCell ref="L1779:M1779"/>
    <mergeCell ref="N1779:O1779"/>
    <mergeCell ref="B1780:C1780"/>
    <mergeCell ref="D1780:E1780"/>
    <mergeCell ref="F1780:G1780"/>
    <mergeCell ref="H1780:I1780"/>
    <mergeCell ref="J1780:K1780"/>
    <mergeCell ref="L1780:M1780"/>
    <mergeCell ref="N1780:O1780"/>
    <mergeCell ref="B1781:C1781"/>
    <mergeCell ref="D1781:E1781"/>
    <mergeCell ref="F1781:G1781"/>
    <mergeCell ref="H1781:I1781"/>
    <mergeCell ref="J1781:K1781"/>
    <mergeCell ref="L1781:M1781"/>
    <mergeCell ref="N1781:O1781"/>
    <mergeCell ref="B1782:C1782"/>
    <mergeCell ref="D1782:E1782"/>
    <mergeCell ref="F1782:G1782"/>
    <mergeCell ref="H1782:I1782"/>
    <mergeCell ref="J1782:K1782"/>
    <mergeCell ref="L1782:M1782"/>
    <mergeCell ref="N1782:O1782"/>
    <mergeCell ref="B1783:C1783"/>
    <mergeCell ref="D1783:E1783"/>
    <mergeCell ref="F1783:G1783"/>
    <mergeCell ref="H1783:I1783"/>
    <mergeCell ref="J1783:K1783"/>
    <mergeCell ref="L1783:M1783"/>
    <mergeCell ref="N1783:O1783"/>
    <mergeCell ref="B1784:C1784"/>
    <mergeCell ref="D1784:E1784"/>
    <mergeCell ref="F1784:G1784"/>
    <mergeCell ref="H1784:I1784"/>
    <mergeCell ref="J1784:K1784"/>
    <mergeCell ref="L1784:M1784"/>
    <mergeCell ref="N1784:O1784"/>
    <mergeCell ref="B1785:C1785"/>
    <mergeCell ref="D1785:E1785"/>
    <mergeCell ref="F1785:G1785"/>
    <mergeCell ref="H1785:I1785"/>
    <mergeCell ref="J1785:K1785"/>
    <mergeCell ref="L1785:M1785"/>
    <mergeCell ref="N1785:O1785"/>
    <mergeCell ref="B1786:C1786"/>
    <mergeCell ref="D1786:E1786"/>
    <mergeCell ref="F1786:G1786"/>
    <mergeCell ref="H1786:I1786"/>
    <mergeCell ref="J1786:K1786"/>
    <mergeCell ref="L1786:M1786"/>
    <mergeCell ref="N1786:O1786"/>
    <mergeCell ref="B1787:C1787"/>
    <mergeCell ref="D1787:E1787"/>
    <mergeCell ref="F1787:G1787"/>
    <mergeCell ref="H1787:I1787"/>
    <mergeCell ref="J1787:K1787"/>
    <mergeCell ref="L1787:M1787"/>
    <mergeCell ref="N1787:O1787"/>
    <mergeCell ref="B1788:C1788"/>
    <mergeCell ref="D1788:E1788"/>
    <mergeCell ref="F1788:G1788"/>
    <mergeCell ref="H1788:I1788"/>
    <mergeCell ref="J1788:K1788"/>
    <mergeCell ref="L1788:M1788"/>
    <mergeCell ref="N1788:O1788"/>
    <mergeCell ref="B1789:C1789"/>
    <mergeCell ref="D1789:E1789"/>
    <mergeCell ref="F1789:G1789"/>
    <mergeCell ref="H1789:I1789"/>
    <mergeCell ref="J1789:K1789"/>
    <mergeCell ref="L1789:M1789"/>
    <mergeCell ref="N1789:O1789"/>
    <mergeCell ref="B1790:C1790"/>
    <mergeCell ref="D1790:E1790"/>
    <mergeCell ref="F1790:G1790"/>
    <mergeCell ref="H1790:I1790"/>
    <mergeCell ref="J1790:K1790"/>
    <mergeCell ref="L1790:M1790"/>
    <mergeCell ref="N1790:O1790"/>
    <mergeCell ref="B1791:C1791"/>
    <mergeCell ref="D1791:E1791"/>
    <mergeCell ref="F1791:G1791"/>
    <mergeCell ref="H1791:I1791"/>
    <mergeCell ref="J1791:K1791"/>
    <mergeCell ref="L1791:M1791"/>
    <mergeCell ref="N1791:O1791"/>
    <mergeCell ref="B1792:C1792"/>
    <mergeCell ref="D1792:E1792"/>
    <mergeCell ref="F1792:G1792"/>
    <mergeCell ref="H1792:I1792"/>
    <mergeCell ref="J1792:K1792"/>
    <mergeCell ref="L1792:M1792"/>
    <mergeCell ref="N1792:O1792"/>
    <mergeCell ref="B1793:C1793"/>
    <mergeCell ref="D1793:E1793"/>
    <mergeCell ref="F1793:G1793"/>
    <mergeCell ref="H1793:I1793"/>
    <mergeCell ref="J1793:K1793"/>
    <mergeCell ref="L1793:M1793"/>
    <mergeCell ref="N1793:O1793"/>
    <mergeCell ref="B1794:C1794"/>
    <mergeCell ref="D1794:E1794"/>
    <mergeCell ref="F1794:G1794"/>
    <mergeCell ref="H1794:I1794"/>
    <mergeCell ref="J1794:K1794"/>
    <mergeCell ref="L1794:M1794"/>
    <mergeCell ref="N1794:O1794"/>
    <mergeCell ref="B1795:C1795"/>
    <mergeCell ref="D1795:E1795"/>
    <mergeCell ref="F1795:G1795"/>
    <mergeCell ref="H1795:I1795"/>
    <mergeCell ref="J1795:K1795"/>
    <mergeCell ref="L1795:M1795"/>
    <mergeCell ref="N1795:O1795"/>
    <mergeCell ref="B1796:C1796"/>
    <mergeCell ref="D1796:E1796"/>
    <mergeCell ref="F1796:G1796"/>
    <mergeCell ref="H1796:I1796"/>
    <mergeCell ref="J1796:K1796"/>
    <mergeCell ref="L1796:M1796"/>
    <mergeCell ref="N1796:O1796"/>
    <mergeCell ref="B1797:C1797"/>
    <mergeCell ref="D1797:E1797"/>
    <mergeCell ref="F1797:G1797"/>
    <mergeCell ref="H1797:I1797"/>
    <mergeCell ref="J1797:K1797"/>
    <mergeCell ref="L1797:M1797"/>
    <mergeCell ref="N1797:O1797"/>
    <mergeCell ref="B1798:C1798"/>
    <mergeCell ref="D1798:E1798"/>
    <mergeCell ref="F1798:G1798"/>
    <mergeCell ref="H1798:I1798"/>
    <mergeCell ref="J1798:K1798"/>
    <mergeCell ref="L1798:M1798"/>
    <mergeCell ref="N1798:O1798"/>
    <mergeCell ref="B1799:C1799"/>
    <mergeCell ref="D1799:E1799"/>
    <mergeCell ref="F1799:G1799"/>
    <mergeCell ref="H1799:I1799"/>
    <mergeCell ref="J1799:K1799"/>
    <mergeCell ref="L1799:M1799"/>
    <mergeCell ref="N1799:O1799"/>
    <mergeCell ref="B1800:C1800"/>
    <mergeCell ref="D1800:E1800"/>
    <mergeCell ref="F1800:G1800"/>
    <mergeCell ref="H1800:I1800"/>
    <mergeCell ref="J1800:K1800"/>
    <mergeCell ref="L1800:M1800"/>
    <mergeCell ref="N1800:O1800"/>
    <mergeCell ref="B1801:C1801"/>
    <mergeCell ref="D1801:E1801"/>
    <mergeCell ref="F1801:G1801"/>
    <mergeCell ref="H1801:I1801"/>
    <mergeCell ref="J1801:K1801"/>
    <mergeCell ref="L1801:M1801"/>
    <mergeCell ref="N1801:O1801"/>
    <mergeCell ref="B1802:C1802"/>
    <mergeCell ref="D1802:E1802"/>
    <mergeCell ref="F1802:G1802"/>
    <mergeCell ref="H1802:I1802"/>
    <mergeCell ref="J1802:K1802"/>
    <mergeCell ref="L1802:M1802"/>
    <mergeCell ref="N1802:O1802"/>
    <mergeCell ref="B1803:C1803"/>
    <mergeCell ref="D1803:E1803"/>
    <mergeCell ref="F1803:G1803"/>
    <mergeCell ref="H1803:I1803"/>
    <mergeCell ref="J1803:K1803"/>
    <mergeCell ref="L1803:M1803"/>
    <mergeCell ref="N1803:O1803"/>
    <mergeCell ref="B1804:C1804"/>
    <mergeCell ref="D1804:E1804"/>
    <mergeCell ref="F1804:G1804"/>
    <mergeCell ref="H1804:I1804"/>
    <mergeCell ref="J1804:K1804"/>
    <mergeCell ref="L1804:M1804"/>
    <mergeCell ref="N1804:O1804"/>
    <mergeCell ref="B1805:C1805"/>
    <mergeCell ref="D1805:E1805"/>
    <mergeCell ref="F1805:G1805"/>
    <mergeCell ref="H1805:I1805"/>
    <mergeCell ref="J1805:K1805"/>
    <mergeCell ref="L1805:M1805"/>
    <mergeCell ref="N1805:O1805"/>
    <mergeCell ref="B1806:C1806"/>
    <mergeCell ref="D1806:E1806"/>
    <mergeCell ref="F1806:G1806"/>
    <mergeCell ref="H1806:I1806"/>
    <mergeCell ref="J1806:K1806"/>
    <mergeCell ref="L1806:M1806"/>
    <mergeCell ref="N1806:O1806"/>
    <mergeCell ref="B1807:C1807"/>
    <mergeCell ref="D1807:E1807"/>
    <mergeCell ref="F1807:G1807"/>
    <mergeCell ref="H1807:I1807"/>
    <mergeCell ref="J1807:K1807"/>
    <mergeCell ref="L1807:M1807"/>
    <mergeCell ref="N1807:O1807"/>
    <mergeCell ref="B1808:C1808"/>
    <mergeCell ref="D1808:E1808"/>
    <mergeCell ref="F1808:G1808"/>
    <mergeCell ref="H1808:I1808"/>
    <mergeCell ref="J1808:K1808"/>
    <mergeCell ref="L1808:M1808"/>
    <mergeCell ref="N1808:O1808"/>
    <mergeCell ref="B1809:C1809"/>
    <mergeCell ref="D1809:E1809"/>
    <mergeCell ref="F1809:G1809"/>
    <mergeCell ref="H1809:I1809"/>
    <mergeCell ref="J1809:K1809"/>
    <mergeCell ref="L1809:M1809"/>
    <mergeCell ref="N1809:O1809"/>
    <mergeCell ref="B1810:C1810"/>
    <mergeCell ref="D1810:E1810"/>
    <mergeCell ref="F1810:G1810"/>
    <mergeCell ref="H1810:I1810"/>
    <mergeCell ref="J1810:K1810"/>
    <mergeCell ref="L1810:M1810"/>
    <mergeCell ref="N1810:O1810"/>
    <mergeCell ref="B1811:C1811"/>
    <mergeCell ref="D1811:E1811"/>
    <mergeCell ref="F1811:G1811"/>
    <mergeCell ref="H1811:I1811"/>
    <mergeCell ref="J1811:K1811"/>
    <mergeCell ref="L1811:M1811"/>
    <mergeCell ref="N1811:O1811"/>
    <mergeCell ref="B1812:C1812"/>
    <mergeCell ref="D1812:E1812"/>
    <mergeCell ref="F1812:G1812"/>
    <mergeCell ref="H1812:I1812"/>
    <mergeCell ref="J1812:K1812"/>
    <mergeCell ref="L1812:M1812"/>
    <mergeCell ref="N1812:O1812"/>
    <mergeCell ref="B1813:C1813"/>
    <mergeCell ref="D1813:E1813"/>
    <mergeCell ref="F1813:G1813"/>
    <mergeCell ref="H1813:I1813"/>
    <mergeCell ref="J1813:K1813"/>
    <mergeCell ref="L1813:M1813"/>
    <mergeCell ref="N1813:O1813"/>
    <mergeCell ref="B1814:C1814"/>
    <mergeCell ref="D1814:E1814"/>
    <mergeCell ref="F1814:G1814"/>
    <mergeCell ref="H1814:I1814"/>
    <mergeCell ref="J1814:K1814"/>
    <mergeCell ref="L1814:M1814"/>
    <mergeCell ref="N1814:O1814"/>
    <mergeCell ref="B1815:C1815"/>
    <mergeCell ref="D1815:E1815"/>
    <mergeCell ref="F1815:G1815"/>
    <mergeCell ref="H1815:I1815"/>
    <mergeCell ref="J1815:K1815"/>
    <mergeCell ref="L1815:M1815"/>
    <mergeCell ref="N1815:O1815"/>
    <mergeCell ref="B1816:C1816"/>
    <mergeCell ref="D1816:E1816"/>
    <mergeCell ref="F1816:G1816"/>
    <mergeCell ref="H1816:I1816"/>
    <mergeCell ref="J1816:K1816"/>
    <mergeCell ref="L1816:M1816"/>
    <mergeCell ref="N1816:O1816"/>
    <mergeCell ref="B1817:C1817"/>
    <mergeCell ref="D1817:E1817"/>
    <mergeCell ref="F1817:G1817"/>
    <mergeCell ref="H1817:I1817"/>
    <mergeCell ref="J1817:K1817"/>
    <mergeCell ref="L1817:M1817"/>
    <mergeCell ref="N1817:O1817"/>
    <mergeCell ref="B1818:C1818"/>
    <mergeCell ref="D1818:E1818"/>
    <mergeCell ref="F1818:G1818"/>
    <mergeCell ref="H1818:I1818"/>
    <mergeCell ref="J1818:K1818"/>
    <mergeCell ref="L1818:M1818"/>
    <mergeCell ref="N1818:O1818"/>
    <mergeCell ref="B1819:C1819"/>
    <mergeCell ref="D1819:E1819"/>
    <mergeCell ref="F1819:G1819"/>
    <mergeCell ref="H1819:I1819"/>
    <mergeCell ref="J1819:K1819"/>
    <mergeCell ref="L1819:M1819"/>
    <mergeCell ref="N1819:O1819"/>
    <mergeCell ref="B1820:C1820"/>
    <mergeCell ref="D1820:E1820"/>
    <mergeCell ref="F1820:G1820"/>
    <mergeCell ref="H1820:I1820"/>
    <mergeCell ref="J1820:K1820"/>
    <mergeCell ref="L1820:M1820"/>
    <mergeCell ref="N1820:O1820"/>
    <mergeCell ref="B1821:C1821"/>
    <mergeCell ref="D1821:E1821"/>
    <mergeCell ref="F1821:G1821"/>
    <mergeCell ref="H1821:I1821"/>
    <mergeCell ref="J1821:K1821"/>
    <mergeCell ref="L1821:M1821"/>
    <mergeCell ref="N1821:O1821"/>
    <mergeCell ref="B1822:C1822"/>
    <mergeCell ref="D1822:E1822"/>
    <mergeCell ref="F1822:G1822"/>
    <mergeCell ref="H1822:I1822"/>
    <mergeCell ref="J1822:K1822"/>
    <mergeCell ref="L1822:M1822"/>
    <mergeCell ref="N1822:O1822"/>
    <mergeCell ref="B1823:C1823"/>
    <mergeCell ref="D1823:E1823"/>
    <mergeCell ref="F1823:G1823"/>
    <mergeCell ref="H1823:I1823"/>
    <mergeCell ref="J1823:K1823"/>
    <mergeCell ref="L1823:M1823"/>
    <mergeCell ref="N1823:O1823"/>
    <mergeCell ref="B1824:C1824"/>
    <mergeCell ref="D1824:E1824"/>
    <mergeCell ref="F1824:G1824"/>
    <mergeCell ref="H1824:I1824"/>
    <mergeCell ref="J1824:K1824"/>
    <mergeCell ref="L1824:M1824"/>
    <mergeCell ref="N1824:O1824"/>
    <mergeCell ref="B1825:C1825"/>
    <mergeCell ref="D1825:E1825"/>
    <mergeCell ref="F1825:G1825"/>
    <mergeCell ref="H1825:I1825"/>
    <mergeCell ref="J1825:K1825"/>
    <mergeCell ref="L1825:M1825"/>
    <mergeCell ref="N1825:O1825"/>
    <mergeCell ref="B1826:C1826"/>
    <mergeCell ref="D1826:E1826"/>
    <mergeCell ref="F1826:G1826"/>
    <mergeCell ref="H1826:I1826"/>
    <mergeCell ref="J1826:K1826"/>
    <mergeCell ref="L1826:M1826"/>
    <mergeCell ref="N1826:O1826"/>
    <mergeCell ref="B1827:C1827"/>
    <mergeCell ref="D1827:E1827"/>
    <mergeCell ref="F1827:G1827"/>
    <mergeCell ref="H1827:I1827"/>
    <mergeCell ref="J1827:K1827"/>
    <mergeCell ref="L1827:M1827"/>
    <mergeCell ref="N1827:O1827"/>
    <mergeCell ref="B1828:C1828"/>
    <mergeCell ref="D1828:E1828"/>
    <mergeCell ref="F1828:G1828"/>
    <mergeCell ref="H1828:I1828"/>
    <mergeCell ref="J1828:K1828"/>
    <mergeCell ref="L1828:M1828"/>
    <mergeCell ref="N1828:O1828"/>
    <mergeCell ref="B1829:C1829"/>
    <mergeCell ref="D1829:E1829"/>
    <mergeCell ref="F1829:G1829"/>
    <mergeCell ref="H1829:I1829"/>
    <mergeCell ref="J1829:K1829"/>
    <mergeCell ref="L1829:M1829"/>
    <mergeCell ref="N1829:O1829"/>
    <mergeCell ref="B1830:C1830"/>
    <mergeCell ref="D1830:E1830"/>
    <mergeCell ref="F1830:G1830"/>
    <mergeCell ref="H1830:I1830"/>
    <mergeCell ref="J1830:K1830"/>
    <mergeCell ref="L1830:M1830"/>
    <mergeCell ref="N1830:O1830"/>
    <mergeCell ref="B1831:C1831"/>
    <mergeCell ref="D1831:E1831"/>
    <mergeCell ref="F1831:G1831"/>
    <mergeCell ref="H1831:I1831"/>
    <mergeCell ref="J1831:K1831"/>
    <mergeCell ref="L1831:M1831"/>
    <mergeCell ref="N1831:O1831"/>
    <mergeCell ref="B1832:C1832"/>
    <mergeCell ref="D1832:E1832"/>
    <mergeCell ref="F1832:G1832"/>
    <mergeCell ref="H1832:I1832"/>
    <mergeCell ref="J1832:K1832"/>
    <mergeCell ref="L1832:M1832"/>
    <mergeCell ref="N1832:O1832"/>
    <mergeCell ref="B1833:C1833"/>
    <mergeCell ref="D1833:E1833"/>
    <mergeCell ref="F1833:G1833"/>
    <mergeCell ref="H1833:I1833"/>
    <mergeCell ref="J1833:K1833"/>
    <mergeCell ref="L1833:M1833"/>
    <mergeCell ref="N1833:O1833"/>
    <mergeCell ref="B1834:C1834"/>
    <mergeCell ref="D1834:E1834"/>
    <mergeCell ref="F1834:G1834"/>
    <mergeCell ref="H1834:I1834"/>
    <mergeCell ref="J1834:K1834"/>
    <mergeCell ref="L1834:M1834"/>
    <mergeCell ref="N1834:O1834"/>
    <mergeCell ref="B1835:C1835"/>
    <mergeCell ref="D1835:E1835"/>
    <mergeCell ref="F1835:G1835"/>
    <mergeCell ref="H1835:I1835"/>
    <mergeCell ref="J1835:K1835"/>
    <mergeCell ref="L1835:M1835"/>
    <mergeCell ref="N1835:O1835"/>
    <mergeCell ref="B1836:C1836"/>
    <mergeCell ref="D1836:E1836"/>
    <mergeCell ref="F1836:G1836"/>
    <mergeCell ref="H1836:I1836"/>
    <mergeCell ref="J1836:K1836"/>
    <mergeCell ref="L1836:M1836"/>
    <mergeCell ref="N1836:O1836"/>
    <mergeCell ref="B1837:C1837"/>
    <mergeCell ref="D1837:E1837"/>
    <mergeCell ref="F1837:G1837"/>
    <mergeCell ref="H1837:I1837"/>
    <mergeCell ref="J1837:K1837"/>
    <mergeCell ref="L1837:M1837"/>
    <mergeCell ref="N1837:O1837"/>
    <mergeCell ref="B1838:C1838"/>
    <mergeCell ref="D1838:E1838"/>
    <mergeCell ref="F1838:G1838"/>
    <mergeCell ref="H1838:I1838"/>
    <mergeCell ref="J1838:K1838"/>
    <mergeCell ref="L1838:M1838"/>
    <mergeCell ref="N1838:O1838"/>
    <mergeCell ref="B1839:C1839"/>
    <mergeCell ref="D1839:E1839"/>
    <mergeCell ref="F1839:G1839"/>
    <mergeCell ref="H1839:I1839"/>
    <mergeCell ref="J1839:K1839"/>
    <mergeCell ref="L1839:M1839"/>
    <mergeCell ref="N1839:O1839"/>
    <mergeCell ref="B1840:C1840"/>
    <mergeCell ref="D1840:E1840"/>
    <mergeCell ref="F1840:G1840"/>
    <mergeCell ref="H1840:I1840"/>
    <mergeCell ref="J1840:K1840"/>
    <mergeCell ref="L1840:M1840"/>
    <mergeCell ref="N1840:O1840"/>
    <mergeCell ref="B1841:C1841"/>
    <mergeCell ref="D1841:E1841"/>
    <mergeCell ref="F1841:G1841"/>
    <mergeCell ref="H1841:I1841"/>
    <mergeCell ref="J1841:K1841"/>
    <mergeCell ref="L1841:M1841"/>
    <mergeCell ref="N1841:O1841"/>
    <mergeCell ref="B1842:C1842"/>
    <mergeCell ref="D1842:E1842"/>
    <mergeCell ref="F1842:G1842"/>
    <mergeCell ref="H1842:I1842"/>
    <mergeCell ref="J1842:K1842"/>
    <mergeCell ref="L1842:M1842"/>
    <mergeCell ref="N1842:O1842"/>
    <mergeCell ref="B1843:C1843"/>
    <mergeCell ref="D1843:E1843"/>
    <mergeCell ref="F1843:G1843"/>
    <mergeCell ref="H1843:I1843"/>
    <mergeCell ref="J1843:K1843"/>
    <mergeCell ref="L1843:M1843"/>
    <mergeCell ref="N1843:O1843"/>
    <mergeCell ref="B1844:C1844"/>
    <mergeCell ref="D1844:E1844"/>
    <mergeCell ref="F1844:G1844"/>
    <mergeCell ref="H1844:I1844"/>
    <mergeCell ref="J1844:K1844"/>
    <mergeCell ref="L1844:M1844"/>
    <mergeCell ref="N1844:O1844"/>
    <mergeCell ref="B1845:C1845"/>
    <mergeCell ref="D1845:E1845"/>
    <mergeCell ref="F1845:G1845"/>
    <mergeCell ref="H1845:I1845"/>
    <mergeCell ref="J1845:K1845"/>
    <mergeCell ref="L1845:M1845"/>
    <mergeCell ref="N1845:O1845"/>
    <mergeCell ref="B1846:C1846"/>
    <mergeCell ref="D1846:E1846"/>
    <mergeCell ref="F1846:G1846"/>
    <mergeCell ref="H1846:I1846"/>
    <mergeCell ref="J1846:K1846"/>
    <mergeCell ref="L1846:M1846"/>
    <mergeCell ref="N1846:O1846"/>
    <mergeCell ref="B1847:C1847"/>
    <mergeCell ref="D1847:E1847"/>
    <mergeCell ref="F1847:G1847"/>
    <mergeCell ref="H1847:I1847"/>
    <mergeCell ref="J1847:K1847"/>
    <mergeCell ref="L1847:M1847"/>
    <mergeCell ref="N1847:O1847"/>
    <mergeCell ref="B1848:C1848"/>
    <mergeCell ref="D1848:E1848"/>
    <mergeCell ref="F1848:G1848"/>
    <mergeCell ref="H1848:I1848"/>
    <mergeCell ref="J1848:K1848"/>
    <mergeCell ref="L1848:M1848"/>
    <mergeCell ref="N1848:O1848"/>
    <mergeCell ref="B1849:C1849"/>
    <mergeCell ref="D1849:E1849"/>
    <mergeCell ref="F1849:G1849"/>
    <mergeCell ref="H1849:I1849"/>
    <mergeCell ref="J1849:K1849"/>
    <mergeCell ref="L1849:M1849"/>
    <mergeCell ref="N1849:O1849"/>
    <mergeCell ref="B1850:C1850"/>
    <mergeCell ref="D1850:E1850"/>
    <mergeCell ref="F1850:G1850"/>
    <mergeCell ref="H1850:I1850"/>
    <mergeCell ref="J1850:K1850"/>
    <mergeCell ref="L1850:M1850"/>
    <mergeCell ref="N1850:O1850"/>
    <mergeCell ref="B1851:C1851"/>
    <mergeCell ref="D1851:E1851"/>
    <mergeCell ref="F1851:G1851"/>
    <mergeCell ref="H1851:I1851"/>
    <mergeCell ref="J1851:K1851"/>
    <mergeCell ref="L1851:M1851"/>
    <mergeCell ref="N1851:O1851"/>
    <mergeCell ref="B1852:C1852"/>
    <mergeCell ref="D1852:E1852"/>
    <mergeCell ref="F1852:G1852"/>
    <mergeCell ref="H1852:I1852"/>
    <mergeCell ref="J1852:K1852"/>
    <mergeCell ref="L1852:M1852"/>
    <mergeCell ref="N1852:O1852"/>
    <mergeCell ref="B1853:C1853"/>
    <mergeCell ref="D1853:E1853"/>
    <mergeCell ref="F1853:G1853"/>
    <mergeCell ref="H1853:I1853"/>
    <mergeCell ref="J1853:K1853"/>
    <mergeCell ref="L1853:M1853"/>
    <mergeCell ref="N1853:O1853"/>
    <mergeCell ref="B1854:C1854"/>
    <mergeCell ref="D1854:E1854"/>
    <mergeCell ref="F1854:G1854"/>
    <mergeCell ref="H1854:I1854"/>
    <mergeCell ref="J1854:K1854"/>
    <mergeCell ref="L1854:M1854"/>
    <mergeCell ref="N1854:O1854"/>
    <mergeCell ref="B1855:C1855"/>
    <mergeCell ref="D1855:E1855"/>
    <mergeCell ref="F1855:G1855"/>
    <mergeCell ref="H1855:I1855"/>
    <mergeCell ref="J1855:K1855"/>
    <mergeCell ref="L1855:M1855"/>
    <mergeCell ref="N1855:O1855"/>
    <mergeCell ref="B1856:C1856"/>
    <mergeCell ref="D1856:E1856"/>
    <mergeCell ref="F1856:G1856"/>
    <mergeCell ref="H1856:I1856"/>
    <mergeCell ref="J1856:K1856"/>
    <mergeCell ref="L1856:M1856"/>
    <mergeCell ref="N1856:O1856"/>
    <mergeCell ref="B1857:C1857"/>
    <mergeCell ref="D1857:E1857"/>
    <mergeCell ref="F1857:G1857"/>
    <mergeCell ref="H1857:I1857"/>
    <mergeCell ref="J1857:K1857"/>
    <mergeCell ref="L1857:M1857"/>
    <mergeCell ref="N1857:O1857"/>
    <mergeCell ref="B1858:C1858"/>
    <mergeCell ref="D1858:E1858"/>
    <mergeCell ref="F1858:G1858"/>
    <mergeCell ref="H1858:I1858"/>
    <mergeCell ref="J1858:K1858"/>
    <mergeCell ref="L1858:M1858"/>
    <mergeCell ref="N1858:O1858"/>
    <mergeCell ref="B1859:C1859"/>
    <mergeCell ref="D1859:E1859"/>
    <mergeCell ref="F1859:G1859"/>
    <mergeCell ref="H1859:I1859"/>
    <mergeCell ref="J1859:K1859"/>
    <mergeCell ref="L1859:M1859"/>
    <mergeCell ref="N1859:O1859"/>
    <mergeCell ref="B1860:C1860"/>
    <mergeCell ref="D1860:E1860"/>
    <mergeCell ref="F1860:G1860"/>
    <mergeCell ref="H1860:I1860"/>
    <mergeCell ref="J1860:K1860"/>
    <mergeCell ref="L1860:M1860"/>
    <mergeCell ref="N1860:O1860"/>
    <mergeCell ref="B1861:C1861"/>
    <mergeCell ref="D1861:E1861"/>
    <mergeCell ref="F1861:G1861"/>
    <mergeCell ref="H1861:I1861"/>
    <mergeCell ref="J1861:K1861"/>
    <mergeCell ref="L1861:M1861"/>
    <mergeCell ref="N1861:O1861"/>
    <mergeCell ref="B1862:C1862"/>
    <mergeCell ref="D1862:E1862"/>
    <mergeCell ref="F1862:G1862"/>
    <mergeCell ref="H1862:I1862"/>
    <mergeCell ref="J1862:K1862"/>
    <mergeCell ref="L1862:M1862"/>
    <mergeCell ref="N1862:O1862"/>
    <mergeCell ref="B1863:C1863"/>
    <mergeCell ref="D1863:E1863"/>
    <mergeCell ref="F1863:G1863"/>
    <mergeCell ref="H1863:I1863"/>
    <mergeCell ref="J1863:K1863"/>
    <mergeCell ref="L1863:M1863"/>
    <mergeCell ref="N1863:O1863"/>
    <mergeCell ref="B1864:C1864"/>
    <mergeCell ref="D1864:E1864"/>
    <mergeCell ref="F1864:G1864"/>
    <mergeCell ref="H1864:I1864"/>
    <mergeCell ref="J1864:K1864"/>
    <mergeCell ref="L1864:M1864"/>
    <mergeCell ref="N1864:O1864"/>
    <mergeCell ref="B1865:C1865"/>
    <mergeCell ref="D1865:E1865"/>
    <mergeCell ref="F1865:G1865"/>
    <mergeCell ref="H1865:I1865"/>
    <mergeCell ref="J1865:K1865"/>
    <mergeCell ref="L1865:M1865"/>
    <mergeCell ref="N1865:O1865"/>
    <mergeCell ref="B1866:C1866"/>
    <mergeCell ref="D1866:E1866"/>
    <mergeCell ref="F1866:G1866"/>
    <mergeCell ref="H1866:I1866"/>
    <mergeCell ref="J1866:K1866"/>
    <mergeCell ref="L1866:M1866"/>
    <mergeCell ref="N1866:O1866"/>
    <mergeCell ref="B1867:C1867"/>
    <mergeCell ref="D1867:E1867"/>
    <mergeCell ref="F1867:G1867"/>
    <mergeCell ref="H1867:I1867"/>
    <mergeCell ref="J1867:K1867"/>
    <mergeCell ref="L1867:M1867"/>
    <mergeCell ref="N1867:O1867"/>
    <mergeCell ref="B1868:C1868"/>
    <mergeCell ref="D1868:E1868"/>
    <mergeCell ref="F1868:G1868"/>
    <mergeCell ref="H1868:I1868"/>
    <mergeCell ref="J1868:K1868"/>
    <mergeCell ref="L1868:M1868"/>
    <mergeCell ref="N1868:O1868"/>
    <mergeCell ref="B1869:C1869"/>
    <mergeCell ref="D1869:E1869"/>
    <mergeCell ref="F1869:G1869"/>
    <mergeCell ref="H1869:I1869"/>
    <mergeCell ref="J1869:K1869"/>
    <mergeCell ref="L1869:M1869"/>
    <mergeCell ref="N1869:O1869"/>
    <mergeCell ref="B1870:C1870"/>
    <mergeCell ref="D1870:E1870"/>
    <mergeCell ref="F1870:G1870"/>
    <mergeCell ref="H1870:I1870"/>
    <mergeCell ref="J1870:K1870"/>
    <mergeCell ref="L1870:M1870"/>
    <mergeCell ref="N1870:O1870"/>
    <mergeCell ref="B1871:C1871"/>
    <mergeCell ref="D1871:E1871"/>
    <mergeCell ref="F1871:G1871"/>
    <mergeCell ref="H1871:I1871"/>
    <mergeCell ref="J1871:K1871"/>
    <mergeCell ref="L1871:M1871"/>
    <mergeCell ref="N1871:O1871"/>
    <mergeCell ref="B1872:C1872"/>
    <mergeCell ref="D1872:E1872"/>
    <mergeCell ref="F1872:G1872"/>
    <mergeCell ref="H1872:I1872"/>
    <mergeCell ref="J1872:K1872"/>
    <mergeCell ref="L1872:M1872"/>
    <mergeCell ref="N1872:O1872"/>
    <mergeCell ref="B1873:C1873"/>
    <mergeCell ref="D1873:E1873"/>
    <mergeCell ref="F1873:G1873"/>
    <mergeCell ref="H1873:I1873"/>
    <mergeCell ref="J1873:K1873"/>
    <mergeCell ref="L1873:M1873"/>
    <mergeCell ref="N1873:O1873"/>
    <mergeCell ref="B1874:C1874"/>
    <mergeCell ref="D1874:E1874"/>
    <mergeCell ref="F1874:G1874"/>
    <mergeCell ref="H1874:I1874"/>
    <mergeCell ref="J1874:K1874"/>
    <mergeCell ref="L1874:M1874"/>
    <mergeCell ref="N1874:O1874"/>
    <mergeCell ref="B1875:C1875"/>
    <mergeCell ref="D1875:E1875"/>
    <mergeCell ref="F1875:G1875"/>
    <mergeCell ref="H1875:I1875"/>
    <mergeCell ref="J1875:K1875"/>
    <mergeCell ref="L1875:M1875"/>
    <mergeCell ref="N1875:O1875"/>
    <mergeCell ref="B1876:C1876"/>
    <mergeCell ref="D1876:E1876"/>
    <mergeCell ref="F1876:G1876"/>
    <mergeCell ref="H1876:I1876"/>
    <mergeCell ref="J1876:K1876"/>
    <mergeCell ref="L1876:M1876"/>
    <mergeCell ref="N1876:O1876"/>
    <mergeCell ref="B1877:C1877"/>
    <mergeCell ref="D1877:E1877"/>
    <mergeCell ref="F1877:G1877"/>
    <mergeCell ref="H1877:I1877"/>
    <mergeCell ref="J1877:K1877"/>
    <mergeCell ref="L1877:M1877"/>
    <mergeCell ref="N1877:O1877"/>
    <mergeCell ref="B1878:C1878"/>
    <mergeCell ref="D1878:E1878"/>
    <mergeCell ref="F1878:G1878"/>
    <mergeCell ref="H1878:I1878"/>
    <mergeCell ref="J1878:K1878"/>
    <mergeCell ref="L1878:M1878"/>
    <mergeCell ref="N1878:O1878"/>
    <mergeCell ref="B1879:C1879"/>
    <mergeCell ref="D1879:E1879"/>
    <mergeCell ref="F1879:G1879"/>
    <mergeCell ref="H1879:I1879"/>
    <mergeCell ref="J1879:K1879"/>
    <mergeCell ref="L1879:M1879"/>
    <mergeCell ref="N1879:O1879"/>
    <mergeCell ref="B1880:C1880"/>
    <mergeCell ref="D1880:E1880"/>
    <mergeCell ref="F1880:G1880"/>
    <mergeCell ref="H1880:I1880"/>
    <mergeCell ref="J1880:K1880"/>
    <mergeCell ref="L1880:M1880"/>
    <mergeCell ref="N1880:O1880"/>
    <mergeCell ref="B1881:C1881"/>
    <mergeCell ref="D1881:E1881"/>
    <mergeCell ref="F1881:G1881"/>
    <mergeCell ref="H1881:I1881"/>
    <mergeCell ref="J1881:K1881"/>
    <mergeCell ref="L1881:M1881"/>
    <mergeCell ref="N1881:O1881"/>
    <mergeCell ref="B1882:C1882"/>
    <mergeCell ref="D1882:E1882"/>
    <mergeCell ref="F1882:G1882"/>
    <mergeCell ref="H1882:I1882"/>
    <mergeCell ref="J1882:K1882"/>
    <mergeCell ref="L1882:M1882"/>
    <mergeCell ref="N1882:O1882"/>
    <mergeCell ref="B1888:C1888"/>
    <mergeCell ref="D1888:E1888"/>
    <mergeCell ref="F1888:G1888"/>
    <mergeCell ref="H1888:I1888"/>
    <mergeCell ref="J1888:K1888"/>
    <mergeCell ref="L1888:M1888"/>
    <mergeCell ref="N1888:O1888"/>
    <mergeCell ref="B1889:C1889"/>
    <mergeCell ref="D1889:E1889"/>
    <mergeCell ref="F1889:G1889"/>
    <mergeCell ref="H1889:I1889"/>
    <mergeCell ref="J1889:K1889"/>
    <mergeCell ref="L1889:M1889"/>
    <mergeCell ref="N1889:O1889"/>
    <mergeCell ref="N1890:O1890"/>
    <mergeCell ref="B1890:C1890"/>
    <mergeCell ref="D1890:E1890"/>
    <mergeCell ref="F1890:G1890"/>
    <mergeCell ref="H1890:I1890"/>
    <mergeCell ref="J1890:K1890"/>
    <mergeCell ref="L1890:M1890"/>
    <mergeCell ref="B1883:C1883"/>
    <mergeCell ref="D1883:E1883"/>
    <mergeCell ref="F1883:G1883"/>
    <mergeCell ref="H1883:I1883"/>
    <mergeCell ref="J1883:K1883"/>
    <mergeCell ref="L1883:M1883"/>
    <mergeCell ref="N1883:O1883"/>
    <mergeCell ref="B1884:C1884"/>
    <mergeCell ref="D1884:E1884"/>
    <mergeCell ref="F1884:G1884"/>
    <mergeCell ref="H1884:I1884"/>
    <mergeCell ref="J1884:K1884"/>
    <mergeCell ref="L1884:M1884"/>
    <mergeCell ref="N1884:O1884"/>
    <mergeCell ref="B1885:C1885"/>
    <mergeCell ref="D1885:E1885"/>
    <mergeCell ref="F1885:G1885"/>
    <mergeCell ref="H1885:I1885"/>
    <mergeCell ref="J1885:K1885"/>
    <mergeCell ref="L1885:M1885"/>
    <mergeCell ref="N1885:O1885"/>
    <mergeCell ref="B1886:C1886"/>
    <mergeCell ref="D1886:E1886"/>
    <mergeCell ref="F1886:G1886"/>
    <mergeCell ref="H1886:I1886"/>
    <mergeCell ref="J1886:K1886"/>
    <mergeCell ref="L1886:M1886"/>
    <mergeCell ref="N1886:O1886"/>
    <mergeCell ref="B1887:C1887"/>
    <mergeCell ref="D1887:E1887"/>
    <mergeCell ref="F1887:G1887"/>
    <mergeCell ref="H1887:I1887"/>
    <mergeCell ref="J1887:K1887"/>
    <mergeCell ref="L1887:M1887"/>
    <mergeCell ref="N1887:O1887"/>
  </mergeCells>
  <pageMargins left="0.70833333333333337" right="0.70833333333333337" top="0.74791666666666667" bottom="0.74791666666666667" header="0.51180555555555551" footer="0.51180555555555551"/>
  <pageSetup scale="65" firstPageNumber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581"/>
  <sheetViews>
    <sheetView view="pageBreakPreview" zoomScale="60" zoomScaleNormal="95" workbookViewId="0">
      <selection activeCell="F3" sqref="F3"/>
    </sheetView>
  </sheetViews>
  <sheetFormatPr baseColWidth="10" defaultColWidth="10.28515625" defaultRowHeight="15" x14ac:dyDescent="0.25"/>
  <cols>
    <col min="1" max="1" width="17.5703125" style="2" customWidth="1"/>
    <col min="2" max="2" width="21.42578125" style="3" customWidth="1"/>
    <col min="3" max="3" width="11.28515625" style="3" customWidth="1"/>
    <col min="4" max="14" width="10.28515625" style="4" customWidth="1"/>
    <col min="15" max="15" width="12.5703125" style="4" customWidth="1"/>
    <col min="16" max="16384" width="10.28515625" style="1"/>
  </cols>
  <sheetData>
    <row r="1" spans="1:15" x14ac:dyDescent="0.25">
      <c r="B1" s="89" t="s">
        <v>0</v>
      </c>
      <c r="C1" s="89"/>
      <c r="D1" s="89"/>
    </row>
    <row r="2" spans="1:15" x14ac:dyDescent="0.25">
      <c r="B2" s="89"/>
      <c r="C2" s="89"/>
      <c r="D2" s="89"/>
    </row>
    <row r="3" spans="1:15" ht="18.75" x14ac:dyDescent="0.25">
      <c r="G3" s="75" t="s">
        <v>2728</v>
      </c>
      <c r="H3" s="18"/>
      <c r="I3" s="18"/>
      <c r="J3" s="18"/>
      <c r="K3" s="18"/>
      <c r="L3" s="18"/>
    </row>
    <row r="4" spans="1:15" ht="18.75" x14ac:dyDescent="0.3">
      <c r="G4" s="76">
        <v>2017</v>
      </c>
      <c r="H4" s="19"/>
      <c r="I4" s="19"/>
      <c r="J4" s="19"/>
      <c r="K4" s="19"/>
      <c r="L4" s="7"/>
    </row>
    <row r="5" spans="1:15" ht="18.75" x14ac:dyDescent="0.25">
      <c r="G5" s="75" t="s">
        <v>2665</v>
      </c>
      <c r="H5" s="18"/>
      <c r="I5" s="18"/>
      <c r="J5" s="18"/>
      <c r="K5" s="18"/>
      <c r="L5" s="18"/>
    </row>
    <row r="6" spans="1:15" ht="18.75" x14ac:dyDescent="0.3">
      <c r="E6" s="8"/>
      <c r="F6" s="8"/>
      <c r="G6" s="8"/>
      <c r="H6" s="8"/>
      <c r="I6" s="8"/>
      <c r="J6" s="8"/>
    </row>
    <row r="7" spans="1:15" ht="15.95" customHeight="1" x14ac:dyDescent="0.25">
      <c r="A7" s="90" t="s">
        <v>1</v>
      </c>
      <c r="B7" s="90" t="s">
        <v>2</v>
      </c>
      <c r="C7" s="90"/>
      <c r="D7" s="90" t="s">
        <v>3</v>
      </c>
      <c r="E7" s="90"/>
      <c r="F7" s="90" t="s">
        <v>4</v>
      </c>
      <c r="G7" s="90"/>
      <c r="H7" s="91" t="s">
        <v>5</v>
      </c>
      <c r="I7" s="91"/>
      <c r="J7" s="91" t="s">
        <v>6</v>
      </c>
      <c r="K7" s="91"/>
      <c r="L7" s="91" t="s">
        <v>7</v>
      </c>
      <c r="M7" s="91"/>
      <c r="N7" s="91" t="s">
        <v>8</v>
      </c>
      <c r="O7" s="91"/>
    </row>
    <row r="8" spans="1:15" x14ac:dyDescent="0.25">
      <c r="A8" s="90"/>
      <c r="B8" s="90"/>
      <c r="C8" s="90"/>
      <c r="D8" s="90"/>
      <c r="E8" s="90"/>
      <c r="F8" s="90"/>
      <c r="G8" s="90"/>
      <c r="H8" s="91"/>
      <c r="I8" s="91"/>
      <c r="J8" s="91"/>
      <c r="K8" s="91"/>
      <c r="L8" s="91"/>
      <c r="M8" s="91"/>
      <c r="N8" s="91"/>
      <c r="O8" s="91"/>
    </row>
    <row r="9" spans="1:15" x14ac:dyDescent="0.25">
      <c r="A9" s="90"/>
      <c r="B9" s="90"/>
      <c r="C9" s="90"/>
      <c r="D9" s="90"/>
      <c r="E9" s="90"/>
      <c r="F9" s="90"/>
      <c r="G9" s="90"/>
      <c r="H9" s="91"/>
      <c r="I9" s="91"/>
      <c r="J9" s="91"/>
      <c r="K9" s="91"/>
      <c r="L9" s="91"/>
      <c r="M9" s="91"/>
      <c r="N9" s="91"/>
      <c r="O9" s="91"/>
    </row>
    <row r="10" spans="1:15" ht="45" customHeight="1" x14ac:dyDescent="0.25">
      <c r="A10" s="17" t="s">
        <v>19</v>
      </c>
      <c r="B10" s="98" t="s">
        <v>1346</v>
      </c>
      <c r="C10" s="98"/>
      <c r="D10" s="99">
        <f t="shared" ref="D10:D73" si="0">C10+1</f>
        <v>1</v>
      </c>
      <c r="E10" s="99"/>
      <c r="F10" s="99" t="s">
        <v>29</v>
      </c>
      <c r="G10" s="99"/>
      <c r="H10" s="100">
        <v>42755</v>
      </c>
      <c r="I10" s="100"/>
      <c r="J10" s="100">
        <v>42755</v>
      </c>
      <c r="K10" s="100"/>
      <c r="L10" s="82" t="s">
        <v>648</v>
      </c>
      <c r="M10" s="82"/>
      <c r="N10" s="101">
        <v>188</v>
      </c>
      <c r="O10" s="101"/>
    </row>
    <row r="11" spans="1:15" ht="45" customHeight="1" x14ac:dyDescent="0.25">
      <c r="A11" s="17" t="s">
        <v>19</v>
      </c>
      <c r="B11" s="98" t="s">
        <v>1347</v>
      </c>
      <c r="C11" s="98"/>
      <c r="D11" s="99">
        <f t="shared" si="0"/>
        <v>1</v>
      </c>
      <c r="E11" s="99"/>
      <c r="F11" s="99" t="s">
        <v>1348</v>
      </c>
      <c r="G11" s="99"/>
      <c r="H11" s="100">
        <v>42747</v>
      </c>
      <c r="I11" s="100"/>
      <c r="J11" s="100">
        <v>42747</v>
      </c>
      <c r="K11" s="100"/>
      <c r="L11" s="82" t="s">
        <v>648</v>
      </c>
      <c r="M11" s="82"/>
      <c r="N11" s="101">
        <v>509</v>
      </c>
      <c r="O11" s="101"/>
    </row>
    <row r="12" spans="1:15" ht="45" customHeight="1" x14ac:dyDescent="0.25">
      <c r="A12" s="17" t="s">
        <v>19</v>
      </c>
      <c r="B12" s="98" t="s">
        <v>1349</v>
      </c>
      <c r="C12" s="98"/>
      <c r="D12" s="99">
        <f t="shared" si="0"/>
        <v>1</v>
      </c>
      <c r="E12" s="99"/>
      <c r="F12" s="99" t="s">
        <v>1348</v>
      </c>
      <c r="G12" s="99"/>
      <c r="H12" s="100">
        <v>42740</v>
      </c>
      <c r="I12" s="100"/>
      <c r="J12" s="100">
        <v>42740</v>
      </c>
      <c r="K12" s="100"/>
      <c r="L12" s="82" t="s">
        <v>648</v>
      </c>
      <c r="M12" s="82"/>
      <c r="N12" s="101">
        <v>1613</v>
      </c>
      <c r="O12" s="101"/>
    </row>
    <row r="13" spans="1:15" ht="45" customHeight="1" x14ac:dyDescent="0.25">
      <c r="A13" s="17" t="s">
        <v>19</v>
      </c>
      <c r="B13" s="98" t="s">
        <v>14</v>
      </c>
      <c r="C13" s="98"/>
      <c r="D13" s="99">
        <f t="shared" si="0"/>
        <v>1</v>
      </c>
      <c r="E13" s="99"/>
      <c r="F13" s="99" t="s">
        <v>15</v>
      </c>
      <c r="G13" s="99"/>
      <c r="H13" s="100">
        <v>42747</v>
      </c>
      <c r="I13" s="100"/>
      <c r="J13" s="100">
        <v>42747</v>
      </c>
      <c r="K13" s="100"/>
      <c r="L13" s="82" t="s">
        <v>648</v>
      </c>
      <c r="M13" s="82"/>
      <c r="N13" s="101">
        <v>440</v>
      </c>
      <c r="O13" s="101"/>
    </row>
    <row r="14" spans="1:15" ht="45" customHeight="1" x14ac:dyDescent="0.25">
      <c r="A14" s="17" t="s">
        <v>19</v>
      </c>
      <c r="B14" s="98" t="s">
        <v>1349</v>
      </c>
      <c r="C14" s="98"/>
      <c r="D14" s="99">
        <f t="shared" si="0"/>
        <v>1</v>
      </c>
      <c r="E14" s="99"/>
      <c r="F14" s="99" t="s">
        <v>1348</v>
      </c>
      <c r="G14" s="99"/>
      <c r="H14" s="100">
        <v>42740</v>
      </c>
      <c r="I14" s="100"/>
      <c r="J14" s="100">
        <v>42740</v>
      </c>
      <c r="K14" s="100"/>
      <c r="L14" s="82" t="s">
        <v>648</v>
      </c>
      <c r="M14" s="82"/>
      <c r="N14" s="101">
        <v>119</v>
      </c>
      <c r="O14" s="101"/>
    </row>
    <row r="15" spans="1:15" ht="45" customHeight="1" x14ac:dyDescent="0.25">
      <c r="A15" s="17" t="s">
        <v>19</v>
      </c>
      <c r="B15" s="98" t="s">
        <v>1350</v>
      </c>
      <c r="C15" s="98"/>
      <c r="D15" s="99">
        <f t="shared" si="0"/>
        <v>1</v>
      </c>
      <c r="E15" s="99"/>
      <c r="F15" s="99" t="s">
        <v>1348</v>
      </c>
      <c r="G15" s="99"/>
      <c r="H15" s="100">
        <v>42761</v>
      </c>
      <c r="I15" s="100"/>
      <c r="J15" s="100">
        <v>42762</v>
      </c>
      <c r="K15" s="100"/>
      <c r="L15" s="82" t="s">
        <v>648</v>
      </c>
      <c r="M15" s="82"/>
      <c r="N15" s="101">
        <v>9743</v>
      </c>
      <c r="O15" s="101"/>
    </row>
    <row r="16" spans="1:15" ht="45" customHeight="1" x14ac:dyDescent="0.25">
      <c r="A16" s="17" t="s">
        <v>19</v>
      </c>
      <c r="B16" s="98" t="s">
        <v>1351</v>
      </c>
      <c r="C16" s="98"/>
      <c r="D16" s="99">
        <f t="shared" si="0"/>
        <v>1</v>
      </c>
      <c r="E16" s="99"/>
      <c r="F16" s="99" t="s">
        <v>1348</v>
      </c>
      <c r="G16" s="99"/>
      <c r="H16" s="100">
        <v>42766</v>
      </c>
      <c r="I16" s="100"/>
      <c r="J16" s="100">
        <v>42767</v>
      </c>
      <c r="K16" s="100"/>
      <c r="L16" s="82" t="s">
        <v>648</v>
      </c>
      <c r="M16" s="82"/>
      <c r="N16" s="101">
        <v>0</v>
      </c>
      <c r="O16" s="101"/>
    </row>
    <row r="17" spans="1:15" ht="45" customHeight="1" x14ac:dyDescent="0.25">
      <c r="A17" s="17" t="s">
        <v>19</v>
      </c>
      <c r="B17" s="98" t="s">
        <v>16</v>
      </c>
      <c r="C17" s="98"/>
      <c r="D17" s="99">
        <f t="shared" si="0"/>
        <v>1</v>
      </c>
      <c r="E17" s="99"/>
      <c r="F17" s="99" t="s">
        <v>1348</v>
      </c>
      <c r="G17" s="99"/>
      <c r="H17" s="100">
        <v>42747</v>
      </c>
      <c r="I17" s="100"/>
      <c r="J17" s="100">
        <v>42747</v>
      </c>
      <c r="K17" s="100"/>
      <c r="L17" s="82" t="s">
        <v>648</v>
      </c>
      <c r="M17" s="82"/>
      <c r="N17" s="101">
        <v>0</v>
      </c>
      <c r="O17" s="101"/>
    </row>
    <row r="18" spans="1:15" ht="45" customHeight="1" x14ac:dyDescent="0.25">
      <c r="A18" s="17" t="s">
        <v>19</v>
      </c>
      <c r="B18" s="98" t="s">
        <v>1350</v>
      </c>
      <c r="C18" s="98"/>
      <c r="D18" s="99">
        <f t="shared" si="0"/>
        <v>1</v>
      </c>
      <c r="E18" s="99"/>
      <c r="F18" s="99" t="s">
        <v>1348</v>
      </c>
      <c r="G18" s="99"/>
      <c r="H18" s="100">
        <v>42761</v>
      </c>
      <c r="I18" s="100"/>
      <c r="J18" s="100">
        <v>42761</v>
      </c>
      <c r="K18" s="100"/>
      <c r="L18" s="82" t="s">
        <v>648</v>
      </c>
      <c r="M18" s="82"/>
      <c r="N18" s="101">
        <v>450</v>
      </c>
      <c r="O18" s="101"/>
    </row>
    <row r="19" spans="1:15" ht="45" customHeight="1" x14ac:dyDescent="0.25">
      <c r="A19" s="17" t="s">
        <v>19</v>
      </c>
      <c r="B19" s="98" t="s">
        <v>1352</v>
      </c>
      <c r="C19" s="98"/>
      <c r="D19" s="99">
        <f t="shared" si="0"/>
        <v>1</v>
      </c>
      <c r="E19" s="99"/>
      <c r="F19" s="99" t="s">
        <v>1348</v>
      </c>
      <c r="G19" s="99"/>
      <c r="H19" s="100">
        <v>42767</v>
      </c>
      <c r="I19" s="100"/>
      <c r="J19" s="100">
        <v>42767</v>
      </c>
      <c r="K19" s="100"/>
      <c r="L19" s="82" t="s">
        <v>648</v>
      </c>
      <c r="M19" s="82"/>
      <c r="N19" s="101">
        <v>1030</v>
      </c>
      <c r="O19" s="101"/>
    </row>
    <row r="20" spans="1:15" ht="45" customHeight="1" x14ac:dyDescent="0.25">
      <c r="A20" s="17" t="s">
        <v>19</v>
      </c>
      <c r="B20" s="98" t="s">
        <v>1353</v>
      </c>
      <c r="C20" s="98"/>
      <c r="D20" s="99">
        <f t="shared" si="0"/>
        <v>1</v>
      </c>
      <c r="E20" s="99"/>
      <c r="F20" s="99" t="s">
        <v>1348</v>
      </c>
      <c r="G20" s="99"/>
      <c r="H20" s="100">
        <v>42766</v>
      </c>
      <c r="I20" s="100"/>
      <c r="J20" s="100">
        <v>42766</v>
      </c>
      <c r="K20" s="100"/>
      <c r="L20" s="82" t="s">
        <v>648</v>
      </c>
      <c r="M20" s="82"/>
      <c r="N20" s="101">
        <v>1300</v>
      </c>
      <c r="O20" s="101"/>
    </row>
    <row r="21" spans="1:15" ht="45" customHeight="1" x14ac:dyDescent="0.25">
      <c r="A21" s="17" t="s">
        <v>19</v>
      </c>
      <c r="B21" s="98" t="s">
        <v>1354</v>
      </c>
      <c r="C21" s="98"/>
      <c r="D21" s="99">
        <f t="shared" si="0"/>
        <v>1</v>
      </c>
      <c r="E21" s="99"/>
      <c r="F21" s="99" t="s">
        <v>1355</v>
      </c>
      <c r="G21" s="99"/>
      <c r="H21" s="100">
        <v>42739</v>
      </c>
      <c r="I21" s="100"/>
      <c r="J21" s="100">
        <v>42739</v>
      </c>
      <c r="K21" s="100"/>
      <c r="L21" s="82" t="s">
        <v>648</v>
      </c>
      <c r="M21" s="82"/>
      <c r="N21" s="101">
        <v>188</v>
      </c>
      <c r="O21" s="101"/>
    </row>
    <row r="22" spans="1:15" ht="45" customHeight="1" x14ac:dyDescent="0.25">
      <c r="A22" s="17" t="s">
        <v>19</v>
      </c>
      <c r="B22" s="98" t="s">
        <v>1352</v>
      </c>
      <c r="C22" s="98"/>
      <c r="D22" s="99">
        <f t="shared" si="0"/>
        <v>1</v>
      </c>
      <c r="E22" s="99"/>
      <c r="F22" s="99" t="s">
        <v>1348</v>
      </c>
      <c r="G22" s="99"/>
      <c r="H22" s="100">
        <v>42767</v>
      </c>
      <c r="I22" s="100"/>
      <c r="J22" s="100">
        <v>42767</v>
      </c>
      <c r="K22" s="100"/>
      <c r="L22" s="82" t="s">
        <v>648</v>
      </c>
      <c r="M22" s="82"/>
      <c r="N22" s="101">
        <v>1120</v>
      </c>
      <c r="O22" s="101"/>
    </row>
    <row r="23" spans="1:15" ht="45" customHeight="1" x14ac:dyDescent="0.25">
      <c r="A23" s="17" t="s">
        <v>19</v>
      </c>
      <c r="B23" s="98" t="s">
        <v>14</v>
      </c>
      <c r="C23" s="98"/>
      <c r="D23" s="99">
        <f t="shared" si="0"/>
        <v>1</v>
      </c>
      <c r="E23" s="99"/>
      <c r="F23" s="99" t="s">
        <v>15</v>
      </c>
      <c r="G23" s="99"/>
      <c r="H23" s="100">
        <v>42761</v>
      </c>
      <c r="I23" s="100"/>
      <c r="J23" s="100">
        <v>42761</v>
      </c>
      <c r="K23" s="100"/>
      <c r="L23" s="82" t="s">
        <v>648</v>
      </c>
      <c r="M23" s="82"/>
      <c r="N23" s="101">
        <v>798</v>
      </c>
      <c r="O23" s="101"/>
    </row>
    <row r="24" spans="1:15" ht="45" customHeight="1" x14ac:dyDescent="0.25">
      <c r="A24" s="17" t="s">
        <v>19</v>
      </c>
      <c r="B24" s="98" t="s">
        <v>1350</v>
      </c>
      <c r="C24" s="98"/>
      <c r="D24" s="99">
        <f t="shared" si="0"/>
        <v>1</v>
      </c>
      <c r="E24" s="99"/>
      <c r="F24" s="99" t="s">
        <v>1348</v>
      </c>
      <c r="G24" s="99"/>
      <c r="H24" s="100">
        <v>42761</v>
      </c>
      <c r="I24" s="100"/>
      <c r="J24" s="100">
        <v>42761</v>
      </c>
      <c r="K24" s="100"/>
      <c r="L24" s="82" t="s">
        <v>648</v>
      </c>
      <c r="M24" s="82"/>
      <c r="N24" s="101">
        <v>599</v>
      </c>
      <c r="O24" s="101"/>
    </row>
    <row r="25" spans="1:15" ht="45" customHeight="1" x14ac:dyDescent="0.25">
      <c r="A25" s="17" t="s">
        <v>19</v>
      </c>
      <c r="B25" s="98" t="s">
        <v>1352</v>
      </c>
      <c r="C25" s="98"/>
      <c r="D25" s="99">
        <f t="shared" si="0"/>
        <v>1</v>
      </c>
      <c r="E25" s="99"/>
      <c r="F25" s="99" t="s">
        <v>1348</v>
      </c>
      <c r="G25" s="99"/>
      <c r="H25" s="100">
        <v>42767</v>
      </c>
      <c r="I25" s="100"/>
      <c r="J25" s="100">
        <v>42767</v>
      </c>
      <c r="K25" s="100"/>
      <c r="L25" s="82" t="s">
        <v>648</v>
      </c>
      <c r="M25" s="82"/>
      <c r="N25" s="101">
        <v>344</v>
      </c>
      <c r="O25" s="101"/>
    </row>
    <row r="26" spans="1:15" ht="45" customHeight="1" x14ac:dyDescent="0.25">
      <c r="A26" s="17" t="s">
        <v>19</v>
      </c>
      <c r="B26" s="98" t="s">
        <v>1353</v>
      </c>
      <c r="C26" s="98"/>
      <c r="D26" s="99">
        <f t="shared" si="0"/>
        <v>1</v>
      </c>
      <c r="E26" s="99"/>
      <c r="F26" s="99" t="s">
        <v>1348</v>
      </c>
      <c r="G26" s="99"/>
      <c r="H26" s="100">
        <v>42766</v>
      </c>
      <c r="I26" s="100"/>
      <c r="J26" s="100">
        <v>42766</v>
      </c>
      <c r="K26" s="100"/>
      <c r="L26" s="82" t="s">
        <v>648</v>
      </c>
      <c r="M26" s="82"/>
      <c r="N26" s="101">
        <v>223.5</v>
      </c>
      <c r="O26" s="101"/>
    </row>
    <row r="27" spans="1:15" ht="45" customHeight="1" x14ac:dyDescent="0.25">
      <c r="A27" s="17" t="s">
        <v>19</v>
      </c>
      <c r="B27" s="98" t="s">
        <v>1352</v>
      </c>
      <c r="C27" s="98"/>
      <c r="D27" s="99">
        <f t="shared" si="0"/>
        <v>1</v>
      </c>
      <c r="E27" s="99"/>
      <c r="F27" s="99" t="s">
        <v>1348</v>
      </c>
      <c r="G27" s="99"/>
      <c r="H27" s="100">
        <v>42767</v>
      </c>
      <c r="I27" s="100"/>
      <c r="J27" s="100">
        <v>42767</v>
      </c>
      <c r="K27" s="100"/>
      <c r="L27" s="82" t="s">
        <v>648</v>
      </c>
      <c r="M27" s="82"/>
      <c r="N27" s="101">
        <v>254</v>
      </c>
      <c r="O27" s="101"/>
    </row>
    <row r="28" spans="1:15" ht="45" customHeight="1" x14ac:dyDescent="0.25">
      <c r="A28" s="17" t="s">
        <v>19</v>
      </c>
      <c r="B28" s="98" t="s">
        <v>1356</v>
      </c>
      <c r="C28" s="98"/>
      <c r="D28" s="99">
        <f t="shared" si="0"/>
        <v>1</v>
      </c>
      <c r="E28" s="99"/>
      <c r="F28" s="99" t="s">
        <v>12</v>
      </c>
      <c r="G28" s="99"/>
      <c r="H28" s="100">
        <v>42761</v>
      </c>
      <c r="I28" s="100"/>
      <c r="J28" s="100">
        <v>42761</v>
      </c>
      <c r="K28" s="100"/>
      <c r="L28" s="82" t="s">
        <v>648</v>
      </c>
      <c r="M28" s="82"/>
      <c r="N28" s="101">
        <v>1800.01</v>
      </c>
      <c r="O28" s="101"/>
    </row>
    <row r="29" spans="1:15" ht="45" customHeight="1" x14ac:dyDescent="0.25">
      <c r="A29" s="17" t="s">
        <v>19</v>
      </c>
      <c r="B29" s="98" t="s">
        <v>1357</v>
      </c>
      <c r="C29" s="98"/>
      <c r="D29" s="99">
        <f t="shared" si="0"/>
        <v>1</v>
      </c>
      <c r="E29" s="99"/>
      <c r="F29" s="99" t="s">
        <v>12</v>
      </c>
      <c r="G29" s="99"/>
      <c r="H29" s="100">
        <v>42767</v>
      </c>
      <c r="I29" s="100"/>
      <c r="J29" s="100">
        <v>42767</v>
      </c>
      <c r="K29" s="100"/>
      <c r="L29" s="82" t="s">
        <v>648</v>
      </c>
      <c r="M29" s="82"/>
      <c r="N29" s="101">
        <v>1500</v>
      </c>
      <c r="O29" s="101"/>
    </row>
    <row r="30" spans="1:15" ht="45" customHeight="1" x14ac:dyDescent="0.25">
      <c r="A30" s="17" t="s">
        <v>19</v>
      </c>
      <c r="B30" s="98" t="s">
        <v>14</v>
      </c>
      <c r="C30" s="98"/>
      <c r="D30" s="99">
        <f t="shared" si="0"/>
        <v>1</v>
      </c>
      <c r="E30" s="99"/>
      <c r="F30" s="99" t="s">
        <v>15</v>
      </c>
      <c r="G30" s="99"/>
      <c r="H30" s="100">
        <v>42767</v>
      </c>
      <c r="I30" s="100"/>
      <c r="J30" s="100">
        <v>42767</v>
      </c>
      <c r="K30" s="100"/>
      <c r="L30" s="82" t="s">
        <v>648</v>
      </c>
      <c r="M30" s="82"/>
      <c r="N30" s="101">
        <v>150</v>
      </c>
      <c r="O30" s="101"/>
    </row>
    <row r="31" spans="1:15" ht="45" customHeight="1" x14ac:dyDescent="0.25">
      <c r="A31" s="17" t="s">
        <v>19</v>
      </c>
      <c r="B31" s="98" t="s">
        <v>1357</v>
      </c>
      <c r="C31" s="98"/>
      <c r="D31" s="99">
        <f t="shared" si="0"/>
        <v>1</v>
      </c>
      <c r="E31" s="99"/>
      <c r="F31" s="99" t="s">
        <v>12</v>
      </c>
      <c r="G31" s="99"/>
      <c r="H31" s="100">
        <v>42767</v>
      </c>
      <c r="I31" s="100"/>
      <c r="J31" s="100">
        <v>42767</v>
      </c>
      <c r="K31" s="100"/>
      <c r="L31" s="82" t="s">
        <v>648</v>
      </c>
      <c r="M31" s="82"/>
      <c r="N31" s="101">
        <v>245</v>
      </c>
      <c r="O31" s="101"/>
    </row>
    <row r="32" spans="1:15" ht="45" customHeight="1" x14ac:dyDescent="0.25">
      <c r="A32" s="17" t="s">
        <v>19</v>
      </c>
      <c r="B32" s="98" t="s">
        <v>1358</v>
      </c>
      <c r="C32" s="98"/>
      <c r="D32" s="99">
        <f t="shared" si="0"/>
        <v>1</v>
      </c>
      <c r="E32" s="99"/>
      <c r="F32" s="99" t="s">
        <v>29</v>
      </c>
      <c r="G32" s="99"/>
      <c r="H32" s="100">
        <v>42776</v>
      </c>
      <c r="I32" s="100"/>
      <c r="J32" s="100">
        <v>42776</v>
      </c>
      <c r="K32" s="100"/>
      <c r="L32" s="82" t="s">
        <v>648</v>
      </c>
      <c r="M32" s="82"/>
      <c r="N32" s="101">
        <v>311</v>
      </c>
      <c r="O32" s="101"/>
    </row>
    <row r="33" spans="1:15" ht="45" customHeight="1" x14ac:dyDescent="0.25">
      <c r="A33" s="17" t="s">
        <v>19</v>
      </c>
      <c r="B33" s="98" t="s">
        <v>1359</v>
      </c>
      <c r="C33" s="98"/>
      <c r="D33" s="99">
        <f t="shared" si="0"/>
        <v>1</v>
      </c>
      <c r="E33" s="99"/>
      <c r="F33" s="99" t="s">
        <v>1348</v>
      </c>
      <c r="G33" s="99"/>
      <c r="H33" s="100">
        <v>42781</v>
      </c>
      <c r="I33" s="100"/>
      <c r="J33" s="100">
        <v>42781</v>
      </c>
      <c r="K33" s="100"/>
      <c r="L33" s="82" t="s">
        <v>648</v>
      </c>
      <c r="M33" s="82"/>
      <c r="N33" s="101">
        <v>1423</v>
      </c>
      <c r="O33" s="101"/>
    </row>
    <row r="34" spans="1:15" ht="45" customHeight="1" x14ac:dyDescent="0.25">
      <c r="A34" s="17" t="s">
        <v>19</v>
      </c>
      <c r="B34" s="98" t="s">
        <v>1360</v>
      </c>
      <c r="C34" s="98"/>
      <c r="D34" s="99">
        <f t="shared" si="0"/>
        <v>1</v>
      </c>
      <c r="E34" s="99"/>
      <c r="F34" s="99" t="s">
        <v>1348</v>
      </c>
      <c r="G34" s="99"/>
      <c r="H34" s="100">
        <v>42794</v>
      </c>
      <c r="I34" s="100"/>
      <c r="J34" s="100">
        <v>42794</v>
      </c>
      <c r="K34" s="100"/>
      <c r="L34" s="82" t="s">
        <v>648</v>
      </c>
      <c r="M34" s="82"/>
      <c r="N34" s="101">
        <v>1402</v>
      </c>
      <c r="O34" s="101"/>
    </row>
    <row r="35" spans="1:15" ht="45" customHeight="1" x14ac:dyDescent="0.25">
      <c r="A35" s="17" t="s">
        <v>19</v>
      </c>
      <c r="B35" s="98" t="s">
        <v>1361</v>
      </c>
      <c r="C35" s="98"/>
      <c r="D35" s="99">
        <f t="shared" si="0"/>
        <v>1</v>
      </c>
      <c r="E35" s="99"/>
      <c r="F35" s="99" t="s">
        <v>29</v>
      </c>
      <c r="G35" s="99"/>
      <c r="H35" s="100">
        <v>42788</v>
      </c>
      <c r="I35" s="100"/>
      <c r="J35" s="100">
        <v>42788</v>
      </c>
      <c r="K35" s="100"/>
      <c r="L35" s="82" t="s">
        <v>648</v>
      </c>
      <c r="M35" s="82"/>
      <c r="N35" s="101">
        <v>351</v>
      </c>
      <c r="O35" s="101"/>
    </row>
    <row r="36" spans="1:15" ht="45" customHeight="1" x14ac:dyDescent="0.25">
      <c r="A36" s="17" t="s">
        <v>19</v>
      </c>
      <c r="B36" s="98" t="s">
        <v>1350</v>
      </c>
      <c r="C36" s="98"/>
      <c r="D36" s="99">
        <f t="shared" si="0"/>
        <v>1</v>
      </c>
      <c r="E36" s="99"/>
      <c r="F36" s="99" t="s">
        <v>1348</v>
      </c>
      <c r="G36" s="99"/>
      <c r="H36" s="100">
        <v>42761</v>
      </c>
      <c r="I36" s="100"/>
      <c r="J36" s="100">
        <v>42761</v>
      </c>
      <c r="K36" s="100"/>
      <c r="L36" s="82" t="s">
        <v>648</v>
      </c>
      <c r="M36" s="82"/>
      <c r="N36" s="101">
        <v>1350</v>
      </c>
      <c r="O36" s="101"/>
    </row>
    <row r="37" spans="1:15" ht="45" customHeight="1" x14ac:dyDescent="0.25">
      <c r="A37" s="17" t="s">
        <v>19</v>
      </c>
      <c r="B37" s="98" t="s">
        <v>1350</v>
      </c>
      <c r="C37" s="98"/>
      <c r="D37" s="99">
        <f t="shared" si="0"/>
        <v>1</v>
      </c>
      <c r="E37" s="99"/>
      <c r="F37" s="99" t="s">
        <v>1348</v>
      </c>
      <c r="G37" s="99"/>
      <c r="H37" s="100">
        <v>42761</v>
      </c>
      <c r="I37" s="100"/>
      <c r="J37" s="100">
        <v>42761</v>
      </c>
      <c r="K37" s="100"/>
      <c r="L37" s="82" t="s">
        <v>648</v>
      </c>
      <c r="M37" s="82"/>
      <c r="N37" s="101">
        <v>1350</v>
      </c>
      <c r="O37" s="101"/>
    </row>
    <row r="38" spans="1:15" ht="45" customHeight="1" x14ac:dyDescent="0.25">
      <c r="A38" s="17" t="s">
        <v>19</v>
      </c>
      <c r="B38" s="98" t="s">
        <v>14</v>
      </c>
      <c r="C38" s="98"/>
      <c r="D38" s="99">
        <f t="shared" si="0"/>
        <v>1</v>
      </c>
      <c r="E38" s="99"/>
      <c r="F38" s="99" t="s">
        <v>15</v>
      </c>
      <c r="G38" s="99"/>
      <c r="H38" s="100">
        <v>42776</v>
      </c>
      <c r="I38" s="100"/>
      <c r="J38" s="100">
        <v>42776</v>
      </c>
      <c r="K38" s="100"/>
      <c r="L38" s="82" t="s">
        <v>648</v>
      </c>
      <c r="M38" s="82"/>
      <c r="N38" s="101">
        <v>540</v>
      </c>
      <c r="O38" s="101"/>
    </row>
    <row r="39" spans="1:15" ht="45" customHeight="1" x14ac:dyDescent="0.25">
      <c r="A39" s="17" t="s">
        <v>19</v>
      </c>
      <c r="B39" s="98" t="s">
        <v>1358</v>
      </c>
      <c r="C39" s="98"/>
      <c r="D39" s="99">
        <f t="shared" si="0"/>
        <v>1</v>
      </c>
      <c r="E39" s="99"/>
      <c r="F39" s="99" t="s">
        <v>29</v>
      </c>
      <c r="G39" s="99"/>
      <c r="H39" s="100">
        <v>42776</v>
      </c>
      <c r="I39" s="100"/>
      <c r="J39" s="100">
        <v>42776</v>
      </c>
      <c r="K39" s="100"/>
      <c r="L39" s="82" t="s">
        <v>648</v>
      </c>
      <c r="M39" s="82"/>
      <c r="N39" s="101">
        <v>132</v>
      </c>
      <c r="O39" s="101"/>
    </row>
    <row r="40" spans="1:15" ht="45" customHeight="1" x14ac:dyDescent="0.25">
      <c r="A40" s="17" t="s">
        <v>19</v>
      </c>
      <c r="B40" s="98" t="s">
        <v>1359</v>
      </c>
      <c r="C40" s="98"/>
      <c r="D40" s="99">
        <f t="shared" si="0"/>
        <v>1</v>
      </c>
      <c r="E40" s="99"/>
      <c r="F40" s="99" t="s">
        <v>1348</v>
      </c>
      <c r="G40" s="99"/>
      <c r="H40" s="100">
        <v>42781</v>
      </c>
      <c r="I40" s="100"/>
      <c r="J40" s="100">
        <v>42781</v>
      </c>
      <c r="K40" s="100"/>
      <c r="L40" s="82" t="s">
        <v>648</v>
      </c>
      <c r="M40" s="82"/>
      <c r="N40" s="101">
        <v>228</v>
      </c>
      <c r="O40" s="101"/>
    </row>
    <row r="41" spans="1:15" ht="45" customHeight="1" x14ac:dyDescent="0.25">
      <c r="A41" s="17" t="s">
        <v>19</v>
      </c>
      <c r="B41" s="98" t="s">
        <v>1360</v>
      </c>
      <c r="C41" s="98"/>
      <c r="D41" s="99">
        <f t="shared" si="0"/>
        <v>1</v>
      </c>
      <c r="E41" s="99"/>
      <c r="F41" s="99" t="s">
        <v>1348</v>
      </c>
      <c r="G41" s="99"/>
      <c r="H41" s="100">
        <v>42794</v>
      </c>
      <c r="I41" s="100"/>
      <c r="J41" s="100">
        <v>42794</v>
      </c>
      <c r="K41" s="100"/>
      <c r="L41" s="82" t="s">
        <v>648</v>
      </c>
      <c r="M41" s="82"/>
      <c r="N41" s="101">
        <v>231.7</v>
      </c>
      <c r="O41" s="101"/>
    </row>
    <row r="42" spans="1:15" ht="45" customHeight="1" x14ac:dyDescent="0.25">
      <c r="A42" s="17" t="s">
        <v>19</v>
      </c>
      <c r="B42" s="98" t="s">
        <v>1361</v>
      </c>
      <c r="C42" s="98"/>
      <c r="D42" s="99">
        <f t="shared" si="0"/>
        <v>1</v>
      </c>
      <c r="E42" s="99"/>
      <c r="F42" s="99" t="s">
        <v>29</v>
      </c>
      <c r="G42" s="99"/>
      <c r="H42" s="100">
        <v>42788</v>
      </c>
      <c r="I42" s="100"/>
      <c r="J42" s="100">
        <v>42788</v>
      </c>
      <c r="K42" s="100"/>
      <c r="L42" s="82" t="s">
        <v>648</v>
      </c>
      <c r="M42" s="82"/>
      <c r="N42" s="101">
        <v>104</v>
      </c>
      <c r="O42" s="101"/>
    </row>
    <row r="43" spans="1:15" ht="45" customHeight="1" x14ac:dyDescent="0.25">
      <c r="A43" s="17" t="s">
        <v>19</v>
      </c>
      <c r="B43" s="98" t="s">
        <v>1362</v>
      </c>
      <c r="C43" s="98"/>
      <c r="D43" s="99">
        <f t="shared" si="0"/>
        <v>1</v>
      </c>
      <c r="E43" s="99"/>
      <c r="F43" s="99" t="s">
        <v>1348</v>
      </c>
      <c r="G43" s="99"/>
      <c r="H43" s="100">
        <v>42810</v>
      </c>
      <c r="I43" s="100"/>
      <c r="J43" s="100">
        <v>42810</v>
      </c>
      <c r="K43" s="100"/>
      <c r="L43" s="82" t="s">
        <v>648</v>
      </c>
      <c r="M43" s="82"/>
      <c r="N43" s="101">
        <v>1463</v>
      </c>
      <c r="O43" s="101"/>
    </row>
    <row r="44" spans="1:15" ht="45" customHeight="1" x14ac:dyDescent="0.25">
      <c r="A44" s="17" t="s">
        <v>19</v>
      </c>
      <c r="B44" s="98" t="s">
        <v>1363</v>
      </c>
      <c r="C44" s="98"/>
      <c r="D44" s="99">
        <f t="shared" si="0"/>
        <v>1</v>
      </c>
      <c r="E44" s="99"/>
      <c r="F44" s="99" t="s">
        <v>29</v>
      </c>
      <c r="G44" s="99"/>
      <c r="H44" s="100">
        <v>42817</v>
      </c>
      <c r="I44" s="100"/>
      <c r="J44" s="100">
        <v>42817</v>
      </c>
      <c r="K44" s="100"/>
      <c r="L44" s="82" t="s">
        <v>648</v>
      </c>
      <c r="M44" s="82"/>
      <c r="N44" s="101">
        <v>194</v>
      </c>
      <c r="O44" s="101"/>
    </row>
    <row r="45" spans="1:15" ht="45" customHeight="1" x14ac:dyDescent="0.25">
      <c r="A45" s="17" t="s">
        <v>19</v>
      </c>
      <c r="B45" s="98" t="s">
        <v>1364</v>
      </c>
      <c r="C45" s="98"/>
      <c r="D45" s="99">
        <f t="shared" si="0"/>
        <v>1</v>
      </c>
      <c r="E45" s="99"/>
      <c r="F45" s="99" t="s">
        <v>29</v>
      </c>
      <c r="G45" s="99"/>
      <c r="H45" s="100">
        <v>42817</v>
      </c>
      <c r="I45" s="100"/>
      <c r="J45" s="100">
        <v>42817</v>
      </c>
      <c r="K45" s="100"/>
      <c r="L45" s="82" t="s">
        <v>648</v>
      </c>
      <c r="M45" s="82"/>
      <c r="N45" s="101">
        <v>194</v>
      </c>
      <c r="O45" s="101"/>
    </row>
    <row r="46" spans="1:15" ht="45" customHeight="1" x14ac:dyDescent="0.25">
      <c r="A46" s="17" t="s">
        <v>19</v>
      </c>
      <c r="B46" s="98" t="s">
        <v>1365</v>
      </c>
      <c r="C46" s="98"/>
      <c r="D46" s="99">
        <f t="shared" si="0"/>
        <v>1</v>
      </c>
      <c r="E46" s="99"/>
      <c r="F46" s="99" t="s">
        <v>29</v>
      </c>
      <c r="G46" s="99"/>
      <c r="H46" s="100">
        <v>42804</v>
      </c>
      <c r="I46" s="100"/>
      <c r="J46" s="100">
        <v>42804</v>
      </c>
      <c r="K46" s="100"/>
      <c r="L46" s="82" t="s">
        <v>648</v>
      </c>
      <c r="M46" s="82"/>
      <c r="N46" s="101">
        <v>194</v>
      </c>
      <c r="O46" s="101"/>
    </row>
    <row r="47" spans="1:15" ht="45" customHeight="1" x14ac:dyDescent="0.25">
      <c r="A47" s="17" t="s">
        <v>19</v>
      </c>
      <c r="B47" s="98" t="s">
        <v>14</v>
      </c>
      <c r="C47" s="98"/>
      <c r="D47" s="99">
        <f t="shared" si="0"/>
        <v>1</v>
      </c>
      <c r="E47" s="99"/>
      <c r="F47" s="99" t="s">
        <v>15</v>
      </c>
      <c r="G47" s="99"/>
      <c r="H47" s="100">
        <v>42810</v>
      </c>
      <c r="I47" s="100"/>
      <c r="J47" s="100">
        <v>42810</v>
      </c>
      <c r="K47" s="100"/>
      <c r="L47" s="82" t="s">
        <v>648</v>
      </c>
      <c r="M47" s="82"/>
      <c r="N47" s="101">
        <v>110</v>
      </c>
      <c r="O47" s="101"/>
    </row>
    <row r="48" spans="1:15" ht="45" customHeight="1" x14ac:dyDescent="0.25">
      <c r="A48" s="17" t="s">
        <v>19</v>
      </c>
      <c r="B48" s="98" t="s">
        <v>1362</v>
      </c>
      <c r="C48" s="98"/>
      <c r="D48" s="99">
        <f t="shared" si="0"/>
        <v>1</v>
      </c>
      <c r="E48" s="99"/>
      <c r="F48" s="99" t="s">
        <v>1348</v>
      </c>
      <c r="G48" s="99"/>
      <c r="H48" s="100">
        <v>42810</v>
      </c>
      <c r="I48" s="100"/>
      <c r="J48" s="100">
        <v>42810</v>
      </c>
      <c r="K48" s="100"/>
      <c r="L48" s="82" t="s">
        <v>648</v>
      </c>
      <c r="M48" s="82"/>
      <c r="N48" s="101">
        <v>209</v>
      </c>
      <c r="O48" s="101"/>
    </row>
    <row r="49" spans="1:15" ht="45" customHeight="1" x14ac:dyDescent="0.25">
      <c r="A49" s="17" t="s">
        <v>19</v>
      </c>
      <c r="B49" s="98" t="s">
        <v>1366</v>
      </c>
      <c r="C49" s="98"/>
      <c r="D49" s="99">
        <f t="shared" si="0"/>
        <v>1</v>
      </c>
      <c r="E49" s="99"/>
      <c r="F49" s="99" t="s">
        <v>29</v>
      </c>
      <c r="G49" s="99"/>
      <c r="H49" s="100">
        <v>42829</v>
      </c>
      <c r="I49" s="100"/>
      <c r="J49" s="100">
        <v>42829</v>
      </c>
      <c r="K49" s="100"/>
      <c r="L49" s="82" t="s">
        <v>648</v>
      </c>
      <c r="M49" s="82"/>
      <c r="N49" s="101">
        <v>194</v>
      </c>
      <c r="O49" s="101"/>
    </row>
    <row r="50" spans="1:15" ht="45" customHeight="1" x14ac:dyDescent="0.25">
      <c r="A50" s="17" t="s">
        <v>19</v>
      </c>
      <c r="B50" s="98" t="s">
        <v>14</v>
      </c>
      <c r="C50" s="98"/>
      <c r="D50" s="99">
        <f t="shared" si="0"/>
        <v>1</v>
      </c>
      <c r="E50" s="99"/>
      <c r="F50" s="99" t="s">
        <v>15</v>
      </c>
      <c r="G50" s="99"/>
      <c r="H50" s="100">
        <v>42829</v>
      </c>
      <c r="I50" s="100"/>
      <c r="J50" s="100">
        <v>42829</v>
      </c>
      <c r="K50" s="100"/>
      <c r="L50" s="82" t="s">
        <v>648</v>
      </c>
      <c r="M50" s="82"/>
      <c r="N50" s="101">
        <v>15</v>
      </c>
      <c r="O50" s="101"/>
    </row>
    <row r="51" spans="1:15" ht="45" customHeight="1" x14ac:dyDescent="0.25">
      <c r="A51" s="17" t="s">
        <v>19</v>
      </c>
      <c r="B51" s="98" t="s">
        <v>1367</v>
      </c>
      <c r="C51" s="98"/>
      <c r="D51" s="99">
        <f t="shared" si="0"/>
        <v>1</v>
      </c>
      <c r="E51" s="99"/>
      <c r="F51" s="99" t="s">
        <v>12</v>
      </c>
      <c r="G51" s="99"/>
      <c r="H51" s="100">
        <v>42804</v>
      </c>
      <c r="I51" s="100"/>
      <c r="J51" s="100">
        <v>42804</v>
      </c>
      <c r="K51" s="100"/>
      <c r="L51" s="82" t="s">
        <v>648</v>
      </c>
      <c r="M51" s="82"/>
      <c r="N51" s="101">
        <v>788</v>
      </c>
      <c r="O51" s="101"/>
    </row>
    <row r="52" spans="1:15" ht="45" customHeight="1" x14ac:dyDescent="0.25">
      <c r="A52" s="17" t="s">
        <v>19</v>
      </c>
      <c r="B52" s="98" t="s">
        <v>1367</v>
      </c>
      <c r="C52" s="98"/>
      <c r="D52" s="99">
        <f t="shared" si="0"/>
        <v>1</v>
      </c>
      <c r="E52" s="99"/>
      <c r="F52" s="99" t="s">
        <v>12</v>
      </c>
      <c r="G52" s="99"/>
      <c r="H52" s="100">
        <v>42804</v>
      </c>
      <c r="I52" s="100"/>
      <c r="J52" s="100">
        <v>42804</v>
      </c>
      <c r="K52" s="100"/>
      <c r="L52" s="82" t="s">
        <v>648</v>
      </c>
      <c r="M52" s="82"/>
      <c r="N52" s="101">
        <v>290</v>
      </c>
      <c r="O52" s="101"/>
    </row>
    <row r="53" spans="1:15" ht="45" customHeight="1" x14ac:dyDescent="0.25">
      <c r="A53" s="17" t="s">
        <v>19</v>
      </c>
      <c r="B53" s="98" t="s">
        <v>1368</v>
      </c>
      <c r="C53" s="98"/>
      <c r="D53" s="99">
        <f t="shared" si="0"/>
        <v>1</v>
      </c>
      <c r="E53" s="99"/>
      <c r="F53" s="99" t="s">
        <v>12</v>
      </c>
      <c r="G53" s="99"/>
      <c r="H53" s="100">
        <v>42880</v>
      </c>
      <c r="I53" s="100"/>
      <c r="J53" s="100">
        <v>42880</v>
      </c>
      <c r="K53" s="100"/>
      <c r="L53" s="82" t="s">
        <v>648</v>
      </c>
      <c r="M53" s="82"/>
      <c r="N53" s="101">
        <v>650</v>
      </c>
      <c r="O53" s="101"/>
    </row>
    <row r="54" spans="1:15" ht="45" customHeight="1" x14ac:dyDescent="0.25">
      <c r="A54" s="17" t="s">
        <v>19</v>
      </c>
      <c r="B54" s="98" t="s">
        <v>1368</v>
      </c>
      <c r="C54" s="98"/>
      <c r="D54" s="99">
        <f t="shared" si="0"/>
        <v>1</v>
      </c>
      <c r="E54" s="99"/>
      <c r="F54" s="99" t="s">
        <v>12</v>
      </c>
      <c r="G54" s="99"/>
      <c r="H54" s="100">
        <v>42880</v>
      </c>
      <c r="I54" s="100"/>
      <c r="J54" s="100">
        <v>42880</v>
      </c>
      <c r="K54" s="100"/>
      <c r="L54" s="82" t="s">
        <v>648</v>
      </c>
      <c r="M54" s="82"/>
      <c r="N54" s="101">
        <v>1703</v>
      </c>
      <c r="O54" s="101"/>
    </row>
    <row r="55" spans="1:15" ht="45" customHeight="1" x14ac:dyDescent="0.25">
      <c r="A55" s="17" t="s">
        <v>19</v>
      </c>
      <c r="B55" s="98" t="s">
        <v>1368</v>
      </c>
      <c r="C55" s="98"/>
      <c r="D55" s="99">
        <f t="shared" si="0"/>
        <v>1</v>
      </c>
      <c r="E55" s="99"/>
      <c r="F55" s="99" t="s">
        <v>12</v>
      </c>
      <c r="G55" s="99"/>
      <c r="H55" s="100">
        <v>42880</v>
      </c>
      <c r="I55" s="100"/>
      <c r="J55" s="100">
        <v>42880</v>
      </c>
      <c r="K55" s="100"/>
      <c r="L55" s="82" t="s">
        <v>648</v>
      </c>
      <c r="M55" s="82"/>
      <c r="N55" s="101">
        <v>105</v>
      </c>
      <c r="O55" s="101"/>
    </row>
    <row r="56" spans="1:15" ht="45" customHeight="1" x14ac:dyDescent="0.25">
      <c r="A56" s="17" t="s">
        <v>19</v>
      </c>
      <c r="B56" s="98" t="s">
        <v>1368</v>
      </c>
      <c r="C56" s="98"/>
      <c r="D56" s="99">
        <f t="shared" si="0"/>
        <v>1</v>
      </c>
      <c r="E56" s="99"/>
      <c r="F56" s="99" t="s">
        <v>12</v>
      </c>
      <c r="G56" s="99"/>
      <c r="H56" s="100">
        <v>42880</v>
      </c>
      <c r="I56" s="100"/>
      <c r="J56" s="100">
        <v>42880</v>
      </c>
      <c r="K56" s="100"/>
      <c r="L56" s="82" t="s">
        <v>648</v>
      </c>
      <c r="M56" s="82"/>
      <c r="N56" s="101">
        <v>225</v>
      </c>
      <c r="O56" s="101"/>
    </row>
    <row r="57" spans="1:15" ht="45" customHeight="1" x14ac:dyDescent="0.25">
      <c r="A57" s="17" t="s">
        <v>19</v>
      </c>
      <c r="B57" s="98" t="s">
        <v>108</v>
      </c>
      <c r="C57" s="98"/>
      <c r="D57" s="99">
        <f t="shared" si="0"/>
        <v>1</v>
      </c>
      <c r="E57" s="99"/>
      <c r="F57" s="99" t="s">
        <v>29</v>
      </c>
      <c r="G57" s="99"/>
      <c r="H57" s="100">
        <v>42802</v>
      </c>
      <c r="I57" s="100"/>
      <c r="J57" s="100">
        <v>42802</v>
      </c>
      <c r="K57" s="100"/>
      <c r="L57" s="82" t="s">
        <v>648</v>
      </c>
      <c r="M57" s="82"/>
      <c r="N57" s="101">
        <v>508</v>
      </c>
      <c r="O57" s="101"/>
    </row>
    <row r="58" spans="1:15" ht="45" customHeight="1" x14ac:dyDescent="0.25">
      <c r="A58" s="17" t="s">
        <v>19</v>
      </c>
      <c r="B58" s="98" t="s">
        <v>108</v>
      </c>
      <c r="C58" s="98"/>
      <c r="D58" s="99">
        <f t="shared" si="0"/>
        <v>1</v>
      </c>
      <c r="E58" s="99"/>
      <c r="F58" s="99" t="s">
        <v>29</v>
      </c>
      <c r="G58" s="99"/>
      <c r="H58" s="100">
        <v>42851</v>
      </c>
      <c r="I58" s="100"/>
      <c r="J58" s="100">
        <v>42851</v>
      </c>
      <c r="K58" s="100"/>
      <c r="L58" s="82" t="s">
        <v>648</v>
      </c>
      <c r="M58" s="82"/>
      <c r="N58" s="101">
        <v>1570</v>
      </c>
      <c r="O58" s="101"/>
    </row>
    <row r="59" spans="1:15" ht="45" customHeight="1" x14ac:dyDescent="0.25">
      <c r="A59" s="17" t="s">
        <v>19</v>
      </c>
      <c r="B59" s="98" t="s">
        <v>1369</v>
      </c>
      <c r="C59" s="98"/>
      <c r="D59" s="99">
        <f t="shared" si="0"/>
        <v>1</v>
      </c>
      <c r="E59" s="99"/>
      <c r="F59" s="99" t="s">
        <v>29</v>
      </c>
      <c r="G59" s="99"/>
      <c r="H59" s="100">
        <v>42863</v>
      </c>
      <c r="I59" s="100"/>
      <c r="J59" s="100">
        <v>42863</v>
      </c>
      <c r="K59" s="100"/>
      <c r="L59" s="82" t="s">
        <v>648</v>
      </c>
      <c r="M59" s="82"/>
      <c r="N59" s="101">
        <v>194</v>
      </c>
      <c r="O59" s="101"/>
    </row>
    <row r="60" spans="1:15" ht="45" customHeight="1" x14ac:dyDescent="0.25">
      <c r="A60" s="17" t="s">
        <v>19</v>
      </c>
      <c r="B60" s="98" t="s">
        <v>108</v>
      </c>
      <c r="C60" s="98"/>
      <c r="D60" s="99">
        <f t="shared" si="0"/>
        <v>1</v>
      </c>
      <c r="E60" s="99"/>
      <c r="F60" s="99" t="s">
        <v>29</v>
      </c>
      <c r="G60" s="99"/>
      <c r="H60" s="100">
        <v>42825</v>
      </c>
      <c r="I60" s="100"/>
      <c r="J60" s="100">
        <v>42825</v>
      </c>
      <c r="K60" s="100"/>
      <c r="L60" s="82" t="s">
        <v>648</v>
      </c>
      <c r="M60" s="82"/>
      <c r="N60" s="101">
        <v>390</v>
      </c>
      <c r="O60" s="101"/>
    </row>
    <row r="61" spans="1:15" ht="45" customHeight="1" x14ac:dyDescent="0.25">
      <c r="A61" s="17" t="s">
        <v>19</v>
      </c>
      <c r="B61" s="98" t="s">
        <v>108</v>
      </c>
      <c r="C61" s="98"/>
      <c r="D61" s="99">
        <f t="shared" si="0"/>
        <v>1</v>
      </c>
      <c r="E61" s="99"/>
      <c r="F61" s="99" t="s">
        <v>29</v>
      </c>
      <c r="G61" s="99"/>
      <c r="H61" s="100">
        <v>42802</v>
      </c>
      <c r="I61" s="100"/>
      <c r="J61" s="100">
        <v>42802</v>
      </c>
      <c r="K61" s="100"/>
      <c r="L61" s="82" t="s">
        <v>648</v>
      </c>
      <c r="M61" s="82"/>
      <c r="N61" s="101">
        <v>59</v>
      </c>
      <c r="O61" s="101"/>
    </row>
    <row r="62" spans="1:15" ht="45" customHeight="1" x14ac:dyDescent="0.25">
      <c r="A62" s="17" t="s">
        <v>19</v>
      </c>
      <c r="B62" s="98" t="s">
        <v>108</v>
      </c>
      <c r="C62" s="98"/>
      <c r="D62" s="99">
        <f t="shared" si="0"/>
        <v>1</v>
      </c>
      <c r="E62" s="99"/>
      <c r="F62" s="99" t="s">
        <v>29</v>
      </c>
      <c r="G62" s="99"/>
      <c r="H62" s="100">
        <v>42851</v>
      </c>
      <c r="I62" s="100"/>
      <c r="J62" s="100">
        <v>42851</v>
      </c>
      <c r="K62" s="100"/>
      <c r="L62" s="82" t="s">
        <v>648</v>
      </c>
      <c r="M62" s="82"/>
      <c r="N62" s="101">
        <v>285</v>
      </c>
      <c r="O62" s="101"/>
    </row>
    <row r="63" spans="1:15" ht="45" customHeight="1" x14ac:dyDescent="0.25">
      <c r="A63" s="17" t="s">
        <v>19</v>
      </c>
      <c r="B63" s="98" t="s">
        <v>1370</v>
      </c>
      <c r="C63" s="98"/>
      <c r="D63" s="99">
        <f t="shared" si="0"/>
        <v>1</v>
      </c>
      <c r="E63" s="99"/>
      <c r="F63" s="99" t="s">
        <v>29</v>
      </c>
      <c r="G63" s="99"/>
      <c r="H63" s="100">
        <v>42850</v>
      </c>
      <c r="I63" s="100"/>
      <c r="J63" s="100">
        <v>42850</v>
      </c>
      <c r="K63" s="100"/>
      <c r="L63" s="82" t="s">
        <v>648</v>
      </c>
      <c r="M63" s="82"/>
      <c r="N63" s="101">
        <v>194</v>
      </c>
      <c r="O63" s="101"/>
    </row>
    <row r="64" spans="1:15" ht="45" customHeight="1" x14ac:dyDescent="0.25">
      <c r="A64" s="17" t="s">
        <v>19</v>
      </c>
      <c r="B64" s="98" t="s">
        <v>1371</v>
      </c>
      <c r="C64" s="98"/>
      <c r="D64" s="99">
        <f t="shared" si="0"/>
        <v>1</v>
      </c>
      <c r="E64" s="99"/>
      <c r="F64" s="99" t="s">
        <v>29</v>
      </c>
      <c r="G64" s="99"/>
      <c r="H64" s="100">
        <v>42870</v>
      </c>
      <c r="I64" s="100"/>
      <c r="J64" s="100">
        <v>42870</v>
      </c>
      <c r="K64" s="100"/>
      <c r="L64" s="82" t="s">
        <v>648</v>
      </c>
      <c r="M64" s="82"/>
      <c r="N64" s="101">
        <v>194</v>
      </c>
      <c r="O64" s="101"/>
    </row>
    <row r="65" spans="1:15" ht="45" customHeight="1" x14ac:dyDescent="0.25">
      <c r="A65" s="17" t="s">
        <v>19</v>
      </c>
      <c r="B65" s="98" t="s">
        <v>1370</v>
      </c>
      <c r="C65" s="98"/>
      <c r="D65" s="99">
        <f t="shared" si="0"/>
        <v>1</v>
      </c>
      <c r="E65" s="99"/>
      <c r="F65" s="99" t="s">
        <v>29</v>
      </c>
      <c r="G65" s="99"/>
      <c r="H65" s="100">
        <v>42850</v>
      </c>
      <c r="I65" s="100"/>
      <c r="J65" s="100">
        <v>42850</v>
      </c>
      <c r="K65" s="100"/>
      <c r="L65" s="82" t="s">
        <v>648</v>
      </c>
      <c r="M65" s="82"/>
      <c r="N65" s="101">
        <v>206</v>
      </c>
      <c r="O65" s="101"/>
    </row>
    <row r="66" spans="1:15" ht="45" customHeight="1" x14ac:dyDescent="0.25">
      <c r="A66" s="17" t="s">
        <v>19</v>
      </c>
      <c r="B66" s="98" t="s">
        <v>1372</v>
      </c>
      <c r="C66" s="98"/>
      <c r="D66" s="99">
        <f t="shared" si="0"/>
        <v>1</v>
      </c>
      <c r="E66" s="99"/>
      <c r="F66" s="99" t="s">
        <v>12</v>
      </c>
      <c r="G66" s="99"/>
      <c r="H66" s="100">
        <v>42836</v>
      </c>
      <c r="I66" s="100"/>
      <c r="J66" s="100">
        <v>42836</v>
      </c>
      <c r="K66" s="100"/>
      <c r="L66" s="82" t="s">
        <v>648</v>
      </c>
      <c r="M66" s="82"/>
      <c r="N66" s="101">
        <v>1513</v>
      </c>
      <c r="O66" s="101"/>
    </row>
    <row r="67" spans="1:15" ht="45" customHeight="1" x14ac:dyDescent="0.25">
      <c r="A67" s="17" t="s">
        <v>19</v>
      </c>
      <c r="B67" s="98" t="s">
        <v>14</v>
      </c>
      <c r="C67" s="98"/>
      <c r="D67" s="99">
        <f t="shared" si="0"/>
        <v>1</v>
      </c>
      <c r="E67" s="99"/>
      <c r="F67" s="99" t="s">
        <v>15</v>
      </c>
      <c r="G67" s="99"/>
      <c r="H67" s="100">
        <v>42836</v>
      </c>
      <c r="I67" s="100"/>
      <c r="J67" s="100">
        <v>42836</v>
      </c>
      <c r="K67" s="100"/>
      <c r="L67" s="82" t="s">
        <v>648</v>
      </c>
      <c r="M67" s="82"/>
      <c r="N67" s="101">
        <v>165</v>
      </c>
      <c r="O67" s="101"/>
    </row>
    <row r="68" spans="1:15" ht="45" customHeight="1" x14ac:dyDescent="0.25">
      <c r="A68" s="17" t="s">
        <v>19</v>
      </c>
      <c r="B68" s="98" t="s">
        <v>1372</v>
      </c>
      <c r="C68" s="98"/>
      <c r="D68" s="99">
        <f t="shared" si="0"/>
        <v>1</v>
      </c>
      <c r="E68" s="99"/>
      <c r="F68" s="99" t="s">
        <v>12</v>
      </c>
      <c r="G68" s="99"/>
      <c r="H68" s="100">
        <v>42836</v>
      </c>
      <c r="I68" s="100"/>
      <c r="J68" s="100">
        <v>42836</v>
      </c>
      <c r="K68" s="100"/>
      <c r="L68" s="82" t="s">
        <v>648</v>
      </c>
      <c r="M68" s="82"/>
      <c r="N68" s="101">
        <v>121</v>
      </c>
      <c r="O68" s="101"/>
    </row>
    <row r="69" spans="1:15" ht="45" customHeight="1" x14ac:dyDescent="0.25">
      <c r="A69" s="17" t="s">
        <v>19</v>
      </c>
      <c r="B69" s="98" t="s">
        <v>1373</v>
      </c>
      <c r="C69" s="98"/>
      <c r="D69" s="99">
        <f t="shared" si="0"/>
        <v>1</v>
      </c>
      <c r="E69" s="99"/>
      <c r="F69" s="99" t="s">
        <v>12</v>
      </c>
      <c r="G69" s="99"/>
      <c r="H69" s="100">
        <v>42863</v>
      </c>
      <c r="I69" s="100"/>
      <c r="J69" s="100">
        <v>42863</v>
      </c>
      <c r="K69" s="100"/>
      <c r="L69" s="82" t="s">
        <v>648</v>
      </c>
      <c r="M69" s="82"/>
      <c r="N69" s="101">
        <v>500</v>
      </c>
      <c r="O69" s="101"/>
    </row>
    <row r="70" spans="1:15" ht="45" customHeight="1" x14ac:dyDescent="0.25">
      <c r="A70" s="17" t="s">
        <v>19</v>
      </c>
      <c r="B70" s="98" t="s">
        <v>1373</v>
      </c>
      <c r="C70" s="98"/>
      <c r="D70" s="99">
        <f t="shared" si="0"/>
        <v>1</v>
      </c>
      <c r="E70" s="99"/>
      <c r="F70" s="99" t="s">
        <v>12</v>
      </c>
      <c r="G70" s="99"/>
      <c r="H70" s="100">
        <v>42863</v>
      </c>
      <c r="I70" s="100"/>
      <c r="J70" s="100">
        <v>42863</v>
      </c>
      <c r="K70" s="100"/>
      <c r="L70" s="82" t="s">
        <v>648</v>
      </c>
      <c r="M70" s="82"/>
      <c r="N70" s="101">
        <v>1523</v>
      </c>
      <c r="O70" s="101"/>
    </row>
    <row r="71" spans="1:15" ht="45" customHeight="1" x14ac:dyDescent="0.25">
      <c r="A71" s="17" t="s">
        <v>19</v>
      </c>
      <c r="B71" s="98" t="s">
        <v>14</v>
      </c>
      <c r="C71" s="98"/>
      <c r="D71" s="99">
        <f t="shared" si="0"/>
        <v>1</v>
      </c>
      <c r="E71" s="99"/>
      <c r="F71" s="99" t="s">
        <v>15</v>
      </c>
      <c r="G71" s="99"/>
      <c r="H71" s="100">
        <v>42863</v>
      </c>
      <c r="I71" s="100"/>
      <c r="J71" s="100">
        <v>42863</v>
      </c>
      <c r="K71" s="100"/>
      <c r="L71" s="82" t="s">
        <v>648</v>
      </c>
      <c r="M71" s="82"/>
      <c r="N71" s="101">
        <v>175</v>
      </c>
      <c r="O71" s="101"/>
    </row>
    <row r="72" spans="1:15" ht="45" customHeight="1" x14ac:dyDescent="0.25">
      <c r="A72" s="17" t="s">
        <v>19</v>
      </c>
      <c r="B72" s="98" t="s">
        <v>1373</v>
      </c>
      <c r="C72" s="98"/>
      <c r="D72" s="99">
        <f t="shared" si="0"/>
        <v>1</v>
      </c>
      <c r="E72" s="99"/>
      <c r="F72" s="99" t="s">
        <v>12</v>
      </c>
      <c r="G72" s="99"/>
      <c r="H72" s="100">
        <v>42863</v>
      </c>
      <c r="I72" s="100"/>
      <c r="J72" s="100">
        <v>42863</v>
      </c>
      <c r="K72" s="100"/>
      <c r="L72" s="82" t="s">
        <v>648</v>
      </c>
      <c r="M72" s="82"/>
      <c r="N72" s="101">
        <v>391</v>
      </c>
      <c r="O72" s="101"/>
    </row>
    <row r="73" spans="1:15" ht="45" customHeight="1" x14ac:dyDescent="0.25">
      <c r="A73" s="17" t="s">
        <v>19</v>
      </c>
      <c r="B73" s="98" t="s">
        <v>1373</v>
      </c>
      <c r="C73" s="98"/>
      <c r="D73" s="99">
        <f t="shared" si="0"/>
        <v>1</v>
      </c>
      <c r="E73" s="99"/>
      <c r="F73" s="99" t="s">
        <v>12</v>
      </c>
      <c r="G73" s="99"/>
      <c r="H73" s="100">
        <v>42863</v>
      </c>
      <c r="I73" s="100"/>
      <c r="J73" s="100">
        <v>42863</v>
      </c>
      <c r="K73" s="100"/>
      <c r="L73" s="82" t="s">
        <v>648</v>
      </c>
      <c r="M73" s="82"/>
      <c r="N73" s="101">
        <v>182</v>
      </c>
      <c r="O73" s="101"/>
    </row>
    <row r="74" spans="1:15" ht="45" customHeight="1" x14ac:dyDescent="0.25">
      <c r="A74" s="17" t="s">
        <v>19</v>
      </c>
      <c r="B74" s="98" t="s">
        <v>1373</v>
      </c>
      <c r="C74" s="98"/>
      <c r="D74" s="99">
        <f t="shared" ref="D74:D137" si="1">C74+1</f>
        <v>1</v>
      </c>
      <c r="E74" s="99"/>
      <c r="F74" s="99" t="s">
        <v>12</v>
      </c>
      <c r="G74" s="99"/>
      <c r="H74" s="100">
        <v>42871</v>
      </c>
      <c r="I74" s="100"/>
      <c r="J74" s="100">
        <v>42871</v>
      </c>
      <c r="K74" s="100"/>
      <c r="L74" s="82" t="s">
        <v>648</v>
      </c>
      <c r="M74" s="82"/>
      <c r="N74" s="101">
        <v>1528</v>
      </c>
      <c r="O74" s="101"/>
    </row>
    <row r="75" spans="1:15" ht="45" customHeight="1" x14ac:dyDescent="0.25">
      <c r="A75" s="17" t="s">
        <v>19</v>
      </c>
      <c r="B75" s="98" t="s">
        <v>14</v>
      </c>
      <c r="C75" s="98"/>
      <c r="D75" s="99">
        <f t="shared" si="1"/>
        <v>1</v>
      </c>
      <c r="E75" s="99"/>
      <c r="F75" s="99" t="s">
        <v>15</v>
      </c>
      <c r="G75" s="99"/>
      <c r="H75" s="100">
        <v>42871</v>
      </c>
      <c r="I75" s="100"/>
      <c r="J75" s="100">
        <v>42871</v>
      </c>
      <c r="K75" s="100"/>
      <c r="L75" s="82" t="s">
        <v>648</v>
      </c>
      <c r="M75" s="82"/>
      <c r="N75" s="101">
        <v>175</v>
      </c>
      <c r="O75" s="101"/>
    </row>
    <row r="76" spans="1:15" ht="45" customHeight="1" x14ac:dyDescent="0.25">
      <c r="A76" s="17" t="s">
        <v>19</v>
      </c>
      <c r="B76" s="98" t="s">
        <v>1373</v>
      </c>
      <c r="C76" s="98"/>
      <c r="D76" s="99">
        <f t="shared" si="1"/>
        <v>1</v>
      </c>
      <c r="E76" s="99"/>
      <c r="F76" s="99" t="s">
        <v>12</v>
      </c>
      <c r="G76" s="99"/>
      <c r="H76" s="100">
        <v>42871</v>
      </c>
      <c r="I76" s="100"/>
      <c r="J76" s="100">
        <v>42871</v>
      </c>
      <c r="K76" s="100"/>
      <c r="L76" s="82" t="s">
        <v>648</v>
      </c>
      <c r="M76" s="82"/>
      <c r="N76" s="101">
        <v>202</v>
      </c>
      <c r="O76" s="101"/>
    </row>
    <row r="77" spans="1:15" ht="45" customHeight="1" x14ac:dyDescent="0.25">
      <c r="A77" s="17" t="s">
        <v>19</v>
      </c>
      <c r="B77" s="98" t="s">
        <v>1373</v>
      </c>
      <c r="C77" s="98"/>
      <c r="D77" s="99">
        <f t="shared" si="1"/>
        <v>1</v>
      </c>
      <c r="E77" s="99"/>
      <c r="F77" s="99" t="s">
        <v>12</v>
      </c>
      <c r="G77" s="99"/>
      <c r="H77" s="100">
        <v>42934</v>
      </c>
      <c r="I77" s="100"/>
      <c r="J77" s="100">
        <v>42934</v>
      </c>
      <c r="K77" s="100"/>
      <c r="L77" s="82" t="s">
        <v>648</v>
      </c>
      <c r="M77" s="82"/>
      <c r="N77" s="101">
        <v>1045</v>
      </c>
      <c r="O77" s="101"/>
    </row>
    <row r="78" spans="1:15" ht="45" customHeight="1" x14ac:dyDescent="0.25">
      <c r="A78" s="17" t="s">
        <v>19</v>
      </c>
      <c r="B78" s="98" t="s">
        <v>14</v>
      </c>
      <c r="C78" s="98"/>
      <c r="D78" s="99">
        <f t="shared" si="1"/>
        <v>1</v>
      </c>
      <c r="E78" s="99"/>
      <c r="F78" s="99" t="s">
        <v>15</v>
      </c>
      <c r="G78" s="99"/>
      <c r="H78" s="100">
        <v>42934</v>
      </c>
      <c r="I78" s="100"/>
      <c r="J78" s="100">
        <v>42934</v>
      </c>
      <c r="K78" s="100"/>
      <c r="L78" s="82" t="s">
        <v>648</v>
      </c>
      <c r="M78" s="82"/>
      <c r="N78" s="101">
        <v>60</v>
      </c>
      <c r="O78" s="101"/>
    </row>
    <row r="79" spans="1:15" ht="45" customHeight="1" x14ac:dyDescent="0.25">
      <c r="A79" s="17" t="s">
        <v>19</v>
      </c>
      <c r="B79" s="98" t="s">
        <v>1373</v>
      </c>
      <c r="C79" s="98"/>
      <c r="D79" s="99">
        <f t="shared" si="1"/>
        <v>1</v>
      </c>
      <c r="E79" s="99"/>
      <c r="F79" s="99" t="s">
        <v>12</v>
      </c>
      <c r="G79" s="99"/>
      <c r="H79" s="100">
        <v>42934</v>
      </c>
      <c r="I79" s="100"/>
      <c r="J79" s="100">
        <v>42934</v>
      </c>
      <c r="K79" s="100"/>
      <c r="L79" s="82" t="s">
        <v>648</v>
      </c>
      <c r="M79" s="82"/>
      <c r="N79" s="101">
        <v>252</v>
      </c>
      <c r="O79" s="101"/>
    </row>
    <row r="80" spans="1:15" ht="45" customHeight="1" x14ac:dyDescent="0.25">
      <c r="A80" s="17" t="s">
        <v>19</v>
      </c>
      <c r="B80" s="98" t="s">
        <v>1374</v>
      </c>
      <c r="C80" s="98"/>
      <c r="D80" s="99">
        <f t="shared" si="1"/>
        <v>1</v>
      </c>
      <c r="E80" s="99"/>
      <c r="F80" s="99" t="s">
        <v>12</v>
      </c>
      <c r="G80" s="99"/>
      <c r="H80" s="100">
        <v>42927</v>
      </c>
      <c r="I80" s="100"/>
      <c r="J80" s="100">
        <v>42927</v>
      </c>
      <c r="K80" s="100"/>
      <c r="L80" s="82" t="s">
        <v>648</v>
      </c>
      <c r="M80" s="82"/>
      <c r="N80" s="101">
        <v>1562</v>
      </c>
      <c r="O80" s="101"/>
    </row>
    <row r="81" spans="1:15" ht="45" customHeight="1" x14ac:dyDescent="0.25">
      <c r="A81" s="17" t="s">
        <v>19</v>
      </c>
      <c r="B81" s="98" t="s">
        <v>1375</v>
      </c>
      <c r="C81" s="98"/>
      <c r="D81" s="99">
        <f t="shared" si="1"/>
        <v>1</v>
      </c>
      <c r="E81" s="99"/>
      <c r="F81" s="99" t="s">
        <v>12</v>
      </c>
      <c r="G81" s="99"/>
      <c r="H81" s="100">
        <v>42927</v>
      </c>
      <c r="I81" s="100"/>
      <c r="J81" s="100">
        <v>42927</v>
      </c>
      <c r="K81" s="100"/>
      <c r="L81" s="82" t="s">
        <v>648</v>
      </c>
      <c r="M81" s="82"/>
      <c r="N81" s="101">
        <v>300</v>
      </c>
      <c r="O81" s="101"/>
    </row>
    <row r="82" spans="1:15" ht="45" customHeight="1" x14ac:dyDescent="0.25">
      <c r="A82" s="17" t="s">
        <v>19</v>
      </c>
      <c r="B82" s="98" t="s">
        <v>14</v>
      </c>
      <c r="C82" s="98"/>
      <c r="D82" s="99">
        <f t="shared" si="1"/>
        <v>1</v>
      </c>
      <c r="E82" s="99"/>
      <c r="F82" s="99" t="s">
        <v>15</v>
      </c>
      <c r="G82" s="99"/>
      <c r="H82" s="100">
        <v>42927</v>
      </c>
      <c r="I82" s="100"/>
      <c r="J82" s="100">
        <v>42927</v>
      </c>
      <c r="K82" s="100"/>
      <c r="L82" s="82" t="s">
        <v>648</v>
      </c>
      <c r="M82" s="82"/>
      <c r="N82" s="101">
        <v>370</v>
      </c>
      <c r="O82" s="101"/>
    </row>
    <row r="83" spans="1:15" ht="45" customHeight="1" x14ac:dyDescent="0.25">
      <c r="A83" s="17" t="s">
        <v>19</v>
      </c>
      <c r="B83" s="98" t="s">
        <v>1374</v>
      </c>
      <c r="C83" s="98"/>
      <c r="D83" s="99">
        <f t="shared" si="1"/>
        <v>1</v>
      </c>
      <c r="E83" s="99"/>
      <c r="F83" s="99" t="s">
        <v>12</v>
      </c>
      <c r="G83" s="99"/>
      <c r="H83" s="100">
        <v>42927</v>
      </c>
      <c r="I83" s="100"/>
      <c r="J83" s="100">
        <v>42927</v>
      </c>
      <c r="K83" s="100"/>
      <c r="L83" s="82" t="s">
        <v>648</v>
      </c>
      <c r="M83" s="82"/>
      <c r="N83" s="101">
        <v>301</v>
      </c>
      <c r="O83" s="101"/>
    </row>
    <row r="84" spans="1:15" ht="45" customHeight="1" x14ac:dyDescent="0.25">
      <c r="A84" s="17" t="s">
        <v>19</v>
      </c>
      <c r="B84" s="98" t="s">
        <v>1375</v>
      </c>
      <c r="C84" s="98"/>
      <c r="D84" s="99">
        <f t="shared" si="1"/>
        <v>1</v>
      </c>
      <c r="E84" s="99"/>
      <c r="F84" s="99" t="s">
        <v>12</v>
      </c>
      <c r="G84" s="99"/>
      <c r="H84" s="100">
        <v>42927</v>
      </c>
      <c r="I84" s="100"/>
      <c r="J84" s="100">
        <v>42927</v>
      </c>
      <c r="K84" s="100"/>
      <c r="L84" s="82" t="s">
        <v>648</v>
      </c>
      <c r="M84" s="82"/>
      <c r="N84" s="101">
        <v>836.17</v>
      </c>
      <c r="O84" s="101"/>
    </row>
    <row r="85" spans="1:15" ht="45" customHeight="1" x14ac:dyDescent="0.25">
      <c r="A85" s="17" t="s">
        <v>19</v>
      </c>
      <c r="B85" s="98" t="s">
        <v>1375</v>
      </c>
      <c r="C85" s="98"/>
      <c r="D85" s="99">
        <f t="shared" si="1"/>
        <v>1</v>
      </c>
      <c r="E85" s="99"/>
      <c r="F85" s="99" t="s">
        <v>12</v>
      </c>
      <c r="G85" s="99"/>
      <c r="H85" s="100">
        <v>42934</v>
      </c>
      <c r="I85" s="100"/>
      <c r="J85" s="100">
        <v>42934</v>
      </c>
      <c r="K85" s="100"/>
      <c r="L85" s="82" t="s">
        <v>648</v>
      </c>
      <c r="M85" s="82"/>
      <c r="N85" s="101">
        <v>4422</v>
      </c>
      <c r="O85" s="101"/>
    </row>
    <row r="86" spans="1:15" ht="45" customHeight="1" x14ac:dyDescent="0.25">
      <c r="A86" s="17" t="s">
        <v>19</v>
      </c>
      <c r="B86" s="98" t="s">
        <v>1376</v>
      </c>
      <c r="C86" s="98"/>
      <c r="D86" s="99">
        <f t="shared" si="1"/>
        <v>1</v>
      </c>
      <c r="E86" s="99"/>
      <c r="F86" s="99" t="s">
        <v>29</v>
      </c>
      <c r="G86" s="99"/>
      <c r="H86" s="100">
        <v>42908</v>
      </c>
      <c r="I86" s="100"/>
      <c r="J86" s="100">
        <v>42908</v>
      </c>
      <c r="K86" s="100"/>
      <c r="L86" s="82" t="s">
        <v>648</v>
      </c>
      <c r="M86" s="82"/>
      <c r="N86" s="101">
        <v>194</v>
      </c>
      <c r="O86" s="101"/>
    </row>
    <row r="87" spans="1:15" ht="45" customHeight="1" x14ac:dyDescent="0.25">
      <c r="A87" s="17" t="s">
        <v>19</v>
      </c>
      <c r="B87" s="98" t="s">
        <v>1377</v>
      </c>
      <c r="C87" s="98"/>
      <c r="D87" s="99">
        <f t="shared" si="1"/>
        <v>1</v>
      </c>
      <c r="E87" s="99"/>
      <c r="F87" s="99" t="s">
        <v>29</v>
      </c>
      <c r="G87" s="99"/>
      <c r="H87" s="100">
        <v>42899</v>
      </c>
      <c r="I87" s="100"/>
      <c r="J87" s="100">
        <v>42899</v>
      </c>
      <c r="K87" s="100"/>
      <c r="L87" s="82" t="s">
        <v>648</v>
      </c>
      <c r="M87" s="82"/>
      <c r="N87" s="101">
        <v>194</v>
      </c>
      <c r="O87" s="101"/>
    </row>
    <row r="88" spans="1:15" ht="45" customHeight="1" x14ac:dyDescent="0.25">
      <c r="A88" s="17" t="s">
        <v>19</v>
      </c>
      <c r="B88" s="98" t="s">
        <v>1378</v>
      </c>
      <c r="C88" s="98"/>
      <c r="D88" s="99">
        <f t="shared" si="1"/>
        <v>1</v>
      </c>
      <c r="E88" s="99"/>
      <c r="F88" s="99" t="s">
        <v>29</v>
      </c>
      <c r="G88" s="99"/>
      <c r="H88" s="100">
        <v>42894</v>
      </c>
      <c r="I88" s="100"/>
      <c r="J88" s="100">
        <v>42894</v>
      </c>
      <c r="K88" s="100"/>
      <c r="L88" s="82" t="s">
        <v>648</v>
      </c>
      <c r="M88" s="82"/>
      <c r="N88" s="101">
        <v>194</v>
      </c>
      <c r="O88" s="101"/>
    </row>
    <row r="89" spans="1:15" ht="45" customHeight="1" x14ac:dyDescent="0.25">
      <c r="A89" s="17" t="s">
        <v>19</v>
      </c>
      <c r="B89" s="98" t="s">
        <v>1379</v>
      </c>
      <c r="C89" s="98"/>
      <c r="D89" s="99">
        <f t="shared" si="1"/>
        <v>1</v>
      </c>
      <c r="E89" s="99"/>
      <c r="F89" s="99" t="s">
        <v>29</v>
      </c>
      <c r="G89" s="99"/>
      <c r="H89" s="100">
        <v>42930</v>
      </c>
      <c r="I89" s="100"/>
      <c r="J89" s="100">
        <v>42930</v>
      </c>
      <c r="K89" s="100"/>
      <c r="L89" s="82" t="s">
        <v>648</v>
      </c>
      <c r="M89" s="82"/>
      <c r="N89" s="101">
        <v>194</v>
      </c>
      <c r="O89" s="101"/>
    </row>
    <row r="90" spans="1:15" ht="45" customHeight="1" x14ac:dyDescent="0.25">
      <c r="A90" s="17" t="s">
        <v>19</v>
      </c>
      <c r="B90" s="98" t="s">
        <v>1380</v>
      </c>
      <c r="C90" s="98"/>
      <c r="D90" s="99">
        <f t="shared" si="1"/>
        <v>1</v>
      </c>
      <c r="E90" s="99"/>
      <c r="F90" s="99" t="s">
        <v>1381</v>
      </c>
      <c r="G90" s="99"/>
      <c r="H90" s="100">
        <v>42916</v>
      </c>
      <c r="I90" s="100"/>
      <c r="J90" s="100">
        <v>42916</v>
      </c>
      <c r="K90" s="100"/>
      <c r="L90" s="82" t="s">
        <v>648</v>
      </c>
      <c r="M90" s="82"/>
      <c r="N90" s="101">
        <v>358</v>
      </c>
      <c r="O90" s="101"/>
    </row>
    <row r="91" spans="1:15" ht="45" customHeight="1" x14ac:dyDescent="0.25">
      <c r="A91" s="17" t="s">
        <v>19</v>
      </c>
      <c r="B91" s="98" t="s">
        <v>14</v>
      </c>
      <c r="C91" s="98"/>
      <c r="D91" s="99">
        <f t="shared" si="1"/>
        <v>1</v>
      </c>
      <c r="E91" s="99"/>
      <c r="F91" s="99" t="s">
        <v>15</v>
      </c>
      <c r="G91" s="99"/>
      <c r="H91" s="100">
        <v>42899</v>
      </c>
      <c r="I91" s="100"/>
      <c r="J91" s="100">
        <v>42899</v>
      </c>
      <c r="K91" s="100"/>
      <c r="L91" s="82" t="s">
        <v>648</v>
      </c>
      <c r="M91" s="82"/>
      <c r="N91" s="101">
        <v>30</v>
      </c>
      <c r="O91" s="101"/>
    </row>
    <row r="92" spans="1:15" ht="45" customHeight="1" x14ac:dyDescent="0.25">
      <c r="A92" s="17" t="s">
        <v>19</v>
      </c>
      <c r="B92" s="98" t="s">
        <v>1378</v>
      </c>
      <c r="C92" s="98"/>
      <c r="D92" s="99">
        <f t="shared" si="1"/>
        <v>1</v>
      </c>
      <c r="E92" s="99"/>
      <c r="F92" s="99" t="s">
        <v>29</v>
      </c>
      <c r="G92" s="99"/>
      <c r="H92" s="100">
        <v>42894</v>
      </c>
      <c r="I92" s="100"/>
      <c r="J92" s="100">
        <v>42894</v>
      </c>
      <c r="K92" s="100"/>
      <c r="L92" s="82" t="s">
        <v>648</v>
      </c>
      <c r="M92" s="82"/>
      <c r="N92" s="101">
        <v>157</v>
      </c>
      <c r="O92" s="101"/>
    </row>
    <row r="93" spans="1:15" ht="45" customHeight="1" x14ac:dyDescent="0.25">
      <c r="A93" s="17" t="s">
        <v>19</v>
      </c>
      <c r="B93" s="98" t="s">
        <v>1376</v>
      </c>
      <c r="C93" s="98"/>
      <c r="D93" s="99">
        <f t="shared" si="1"/>
        <v>1</v>
      </c>
      <c r="E93" s="99"/>
      <c r="F93" s="99" t="s">
        <v>29</v>
      </c>
      <c r="G93" s="99"/>
      <c r="H93" s="100">
        <v>42908</v>
      </c>
      <c r="I93" s="100"/>
      <c r="J93" s="100">
        <v>42908</v>
      </c>
      <c r="K93" s="100"/>
      <c r="L93" s="82" t="s">
        <v>648</v>
      </c>
      <c r="M93" s="82"/>
      <c r="N93" s="101">
        <v>130</v>
      </c>
      <c r="O93" s="101"/>
    </row>
    <row r="94" spans="1:15" ht="45" customHeight="1" x14ac:dyDescent="0.25">
      <c r="A94" s="17" t="s">
        <v>19</v>
      </c>
      <c r="B94" s="98" t="s">
        <v>1382</v>
      </c>
      <c r="C94" s="98"/>
      <c r="D94" s="99">
        <f t="shared" si="1"/>
        <v>1</v>
      </c>
      <c r="E94" s="99"/>
      <c r="F94" s="99" t="s">
        <v>12</v>
      </c>
      <c r="G94" s="99"/>
      <c r="H94" s="100">
        <v>42970</v>
      </c>
      <c r="I94" s="100"/>
      <c r="J94" s="100">
        <v>42970</v>
      </c>
      <c r="K94" s="100"/>
      <c r="L94" s="82" t="s">
        <v>648</v>
      </c>
      <c r="M94" s="82"/>
      <c r="N94" s="101">
        <v>1464</v>
      </c>
      <c r="O94" s="101"/>
    </row>
    <row r="95" spans="1:15" ht="45" customHeight="1" x14ac:dyDescent="0.25">
      <c r="A95" s="17" t="s">
        <v>19</v>
      </c>
      <c r="B95" s="98" t="s">
        <v>14</v>
      </c>
      <c r="C95" s="98"/>
      <c r="D95" s="99">
        <f t="shared" si="1"/>
        <v>1</v>
      </c>
      <c r="E95" s="99"/>
      <c r="F95" s="99" t="s">
        <v>15</v>
      </c>
      <c r="G95" s="99"/>
      <c r="H95" s="100">
        <v>42970</v>
      </c>
      <c r="I95" s="100"/>
      <c r="J95" s="100">
        <v>42970</v>
      </c>
      <c r="K95" s="100"/>
      <c r="L95" s="82" t="s">
        <v>648</v>
      </c>
      <c r="M95" s="82"/>
      <c r="N95" s="101">
        <v>175</v>
      </c>
      <c r="O95" s="101"/>
    </row>
    <row r="96" spans="1:15" ht="45" customHeight="1" x14ac:dyDescent="0.25">
      <c r="A96" s="17" t="s">
        <v>19</v>
      </c>
      <c r="B96" s="98" t="s">
        <v>1382</v>
      </c>
      <c r="C96" s="98"/>
      <c r="D96" s="99">
        <f t="shared" si="1"/>
        <v>1</v>
      </c>
      <c r="E96" s="99"/>
      <c r="F96" s="99" t="s">
        <v>12</v>
      </c>
      <c r="G96" s="99"/>
      <c r="H96" s="100">
        <v>42963</v>
      </c>
      <c r="I96" s="100"/>
      <c r="J96" s="100">
        <v>42978</v>
      </c>
      <c r="K96" s="100"/>
      <c r="L96" s="82" t="s">
        <v>648</v>
      </c>
      <c r="M96" s="82"/>
      <c r="N96" s="101">
        <v>202.5</v>
      </c>
      <c r="O96" s="101"/>
    </row>
    <row r="97" spans="1:15" ht="45" customHeight="1" x14ac:dyDescent="0.25">
      <c r="A97" s="17" t="s">
        <v>19</v>
      </c>
      <c r="B97" s="98" t="s">
        <v>1383</v>
      </c>
      <c r="C97" s="98"/>
      <c r="D97" s="99">
        <f t="shared" si="1"/>
        <v>1</v>
      </c>
      <c r="E97" s="99"/>
      <c r="F97" s="99" t="s">
        <v>1348</v>
      </c>
      <c r="G97" s="99"/>
      <c r="H97" s="100">
        <v>42934</v>
      </c>
      <c r="I97" s="100"/>
      <c r="J97" s="100">
        <v>42934</v>
      </c>
      <c r="K97" s="100"/>
      <c r="L97" s="82" t="s">
        <v>648</v>
      </c>
      <c r="M97" s="82"/>
      <c r="N97" s="101">
        <v>2936</v>
      </c>
      <c r="O97" s="101"/>
    </row>
    <row r="98" spans="1:15" ht="45" customHeight="1" x14ac:dyDescent="0.25">
      <c r="A98" s="17" t="s">
        <v>19</v>
      </c>
      <c r="B98" s="98" t="s">
        <v>1384</v>
      </c>
      <c r="C98" s="98"/>
      <c r="D98" s="99">
        <f t="shared" si="1"/>
        <v>1</v>
      </c>
      <c r="E98" s="99"/>
      <c r="F98" s="99" t="s">
        <v>12</v>
      </c>
      <c r="G98" s="99"/>
      <c r="H98" s="100">
        <v>42863</v>
      </c>
      <c r="I98" s="100"/>
      <c r="J98" s="100">
        <v>42863</v>
      </c>
      <c r="K98" s="100"/>
      <c r="L98" s="82" t="s">
        <v>648</v>
      </c>
      <c r="M98" s="82"/>
      <c r="N98" s="101">
        <v>9957</v>
      </c>
      <c r="O98" s="101"/>
    </row>
    <row r="99" spans="1:15" ht="45" customHeight="1" x14ac:dyDescent="0.25">
      <c r="A99" s="17" t="s">
        <v>19</v>
      </c>
      <c r="B99" s="98" t="s">
        <v>1385</v>
      </c>
      <c r="C99" s="98"/>
      <c r="D99" s="99">
        <f t="shared" si="1"/>
        <v>1</v>
      </c>
      <c r="E99" s="99"/>
      <c r="F99" s="99" t="s">
        <v>12</v>
      </c>
      <c r="G99" s="99"/>
      <c r="H99" s="100">
        <v>42879</v>
      </c>
      <c r="I99" s="100"/>
      <c r="J99" s="100">
        <v>42879</v>
      </c>
      <c r="K99" s="100"/>
      <c r="L99" s="82" t="s">
        <v>648</v>
      </c>
      <c r="M99" s="82"/>
      <c r="N99" s="101">
        <v>0</v>
      </c>
      <c r="O99" s="101"/>
    </row>
    <row r="100" spans="1:15" ht="45" customHeight="1" x14ac:dyDescent="0.25">
      <c r="A100" s="17" t="s">
        <v>19</v>
      </c>
      <c r="B100" s="98" t="s">
        <v>1384</v>
      </c>
      <c r="C100" s="98"/>
      <c r="D100" s="99">
        <f t="shared" si="1"/>
        <v>1</v>
      </c>
      <c r="E100" s="99"/>
      <c r="F100" s="99" t="s">
        <v>12</v>
      </c>
      <c r="G100" s="99"/>
      <c r="H100" s="100">
        <v>42863</v>
      </c>
      <c r="I100" s="100"/>
      <c r="J100" s="100">
        <v>42863</v>
      </c>
      <c r="K100" s="100"/>
      <c r="L100" s="82" t="s">
        <v>648</v>
      </c>
      <c r="M100" s="82"/>
      <c r="N100" s="101">
        <v>1890</v>
      </c>
      <c r="O100" s="101"/>
    </row>
    <row r="101" spans="1:15" ht="45" customHeight="1" x14ac:dyDescent="0.25">
      <c r="A101" s="17" t="s">
        <v>19</v>
      </c>
      <c r="B101" s="98" t="s">
        <v>1385</v>
      </c>
      <c r="C101" s="98"/>
      <c r="D101" s="99">
        <f t="shared" si="1"/>
        <v>1</v>
      </c>
      <c r="E101" s="99"/>
      <c r="F101" s="99" t="s">
        <v>12</v>
      </c>
      <c r="G101" s="99"/>
      <c r="H101" s="100">
        <v>42879</v>
      </c>
      <c r="I101" s="100"/>
      <c r="J101" s="100">
        <v>42879</v>
      </c>
      <c r="K101" s="100"/>
      <c r="L101" s="82" t="s">
        <v>648</v>
      </c>
      <c r="M101" s="82"/>
      <c r="N101" s="101">
        <v>0</v>
      </c>
      <c r="O101" s="101"/>
    </row>
    <row r="102" spans="1:15" ht="45" customHeight="1" x14ac:dyDescent="0.25">
      <c r="A102" s="17" t="s">
        <v>19</v>
      </c>
      <c r="B102" s="98" t="s">
        <v>1386</v>
      </c>
      <c r="C102" s="98"/>
      <c r="D102" s="99">
        <f t="shared" si="1"/>
        <v>1</v>
      </c>
      <c r="E102" s="99"/>
      <c r="F102" s="99" t="s">
        <v>1348</v>
      </c>
      <c r="G102" s="99"/>
      <c r="H102" s="100">
        <v>42983</v>
      </c>
      <c r="I102" s="100"/>
      <c r="J102" s="100">
        <v>42983</v>
      </c>
      <c r="K102" s="100"/>
      <c r="L102" s="82" t="s">
        <v>648</v>
      </c>
      <c r="M102" s="82"/>
      <c r="N102" s="101">
        <v>1372</v>
      </c>
      <c r="O102" s="101"/>
    </row>
    <row r="103" spans="1:15" ht="45" customHeight="1" x14ac:dyDescent="0.25">
      <c r="A103" s="17" t="s">
        <v>19</v>
      </c>
      <c r="B103" s="98" t="s">
        <v>14</v>
      </c>
      <c r="C103" s="98"/>
      <c r="D103" s="99">
        <f t="shared" si="1"/>
        <v>1</v>
      </c>
      <c r="E103" s="99"/>
      <c r="F103" s="99" t="s">
        <v>15</v>
      </c>
      <c r="G103" s="99"/>
      <c r="H103" s="100">
        <v>42983</v>
      </c>
      <c r="I103" s="100"/>
      <c r="J103" s="100">
        <v>42983</v>
      </c>
      <c r="K103" s="100"/>
      <c r="L103" s="82" t="s">
        <v>648</v>
      </c>
      <c r="M103" s="82"/>
      <c r="N103" s="101">
        <v>110</v>
      </c>
      <c r="O103" s="101"/>
    </row>
    <row r="104" spans="1:15" ht="45" customHeight="1" x14ac:dyDescent="0.25">
      <c r="A104" s="17" t="s">
        <v>19</v>
      </c>
      <c r="B104" s="98" t="s">
        <v>1386</v>
      </c>
      <c r="C104" s="98"/>
      <c r="D104" s="99">
        <f t="shared" si="1"/>
        <v>1</v>
      </c>
      <c r="E104" s="99"/>
      <c r="F104" s="99" t="s">
        <v>1348</v>
      </c>
      <c r="G104" s="99"/>
      <c r="H104" s="100">
        <v>42983</v>
      </c>
      <c r="I104" s="100"/>
      <c r="J104" s="100">
        <v>42983</v>
      </c>
      <c r="K104" s="100"/>
      <c r="L104" s="82" t="s">
        <v>648</v>
      </c>
      <c r="M104" s="82"/>
      <c r="N104" s="101">
        <v>159</v>
      </c>
      <c r="O104" s="101"/>
    </row>
    <row r="105" spans="1:15" ht="45" customHeight="1" x14ac:dyDescent="0.25">
      <c r="A105" s="17" t="s">
        <v>19</v>
      </c>
      <c r="B105" s="98" t="s">
        <v>1387</v>
      </c>
      <c r="C105" s="98"/>
      <c r="D105" s="99">
        <f t="shared" si="1"/>
        <v>1</v>
      </c>
      <c r="E105" s="99"/>
      <c r="F105" s="99" t="s">
        <v>12</v>
      </c>
      <c r="G105" s="99"/>
      <c r="H105" s="100">
        <v>43010</v>
      </c>
      <c r="I105" s="100"/>
      <c r="J105" s="100">
        <v>43010</v>
      </c>
      <c r="K105" s="100"/>
      <c r="L105" s="82" t="s">
        <v>648</v>
      </c>
      <c r="M105" s="82"/>
      <c r="N105" s="101">
        <v>1407</v>
      </c>
      <c r="O105" s="101"/>
    </row>
    <row r="106" spans="1:15" ht="45" customHeight="1" x14ac:dyDescent="0.25">
      <c r="A106" s="17" t="s">
        <v>19</v>
      </c>
      <c r="B106" s="98" t="s">
        <v>14</v>
      </c>
      <c r="C106" s="98"/>
      <c r="D106" s="99">
        <f t="shared" si="1"/>
        <v>1</v>
      </c>
      <c r="E106" s="99"/>
      <c r="F106" s="99" t="s">
        <v>15</v>
      </c>
      <c r="G106" s="99"/>
      <c r="H106" s="100">
        <v>43010</v>
      </c>
      <c r="I106" s="100"/>
      <c r="J106" s="100">
        <v>43010</v>
      </c>
      <c r="K106" s="100"/>
      <c r="L106" s="82" t="s">
        <v>648</v>
      </c>
      <c r="M106" s="82"/>
      <c r="N106" s="101">
        <v>110</v>
      </c>
      <c r="O106" s="101"/>
    </row>
    <row r="107" spans="1:15" ht="45" customHeight="1" x14ac:dyDescent="0.25">
      <c r="A107" s="17" t="s">
        <v>19</v>
      </c>
      <c r="B107" s="98" t="s">
        <v>1387</v>
      </c>
      <c r="C107" s="98"/>
      <c r="D107" s="99">
        <f t="shared" si="1"/>
        <v>1</v>
      </c>
      <c r="E107" s="99"/>
      <c r="F107" s="99" t="s">
        <v>12</v>
      </c>
      <c r="G107" s="99"/>
      <c r="H107" s="100">
        <v>43010</v>
      </c>
      <c r="I107" s="100"/>
      <c r="J107" s="100">
        <v>43010</v>
      </c>
      <c r="K107" s="100"/>
      <c r="L107" s="82" t="s">
        <v>648</v>
      </c>
      <c r="M107" s="82"/>
      <c r="N107" s="101">
        <v>225.5</v>
      </c>
      <c r="O107" s="101"/>
    </row>
    <row r="108" spans="1:15" ht="45" customHeight="1" x14ac:dyDescent="0.25">
      <c r="A108" s="17" t="s">
        <v>19</v>
      </c>
      <c r="B108" s="98" t="s">
        <v>1388</v>
      </c>
      <c r="C108" s="98"/>
      <c r="D108" s="99">
        <f t="shared" si="1"/>
        <v>1</v>
      </c>
      <c r="E108" s="99"/>
      <c r="F108" s="99" t="s">
        <v>29</v>
      </c>
      <c r="G108" s="99"/>
      <c r="H108" s="100">
        <v>42976</v>
      </c>
      <c r="I108" s="100"/>
      <c r="J108" s="100">
        <v>42976</v>
      </c>
      <c r="K108" s="100"/>
      <c r="L108" s="82" t="s">
        <v>648</v>
      </c>
      <c r="M108" s="82"/>
      <c r="N108" s="101">
        <v>194</v>
      </c>
      <c r="O108" s="101"/>
    </row>
    <row r="109" spans="1:15" ht="45" customHeight="1" x14ac:dyDescent="0.25">
      <c r="A109" s="17" t="s">
        <v>19</v>
      </c>
      <c r="B109" s="98" t="s">
        <v>1389</v>
      </c>
      <c r="C109" s="98"/>
      <c r="D109" s="99">
        <f t="shared" si="1"/>
        <v>1</v>
      </c>
      <c r="E109" s="99"/>
      <c r="F109" s="99" t="s">
        <v>29</v>
      </c>
      <c r="G109" s="99"/>
      <c r="H109" s="100">
        <v>42964</v>
      </c>
      <c r="I109" s="100"/>
      <c r="J109" s="100">
        <v>42964</v>
      </c>
      <c r="K109" s="100"/>
      <c r="L109" s="82" t="s">
        <v>648</v>
      </c>
      <c r="M109" s="82"/>
      <c r="N109" s="101">
        <v>194</v>
      </c>
      <c r="O109" s="101"/>
    </row>
    <row r="110" spans="1:15" ht="45" customHeight="1" x14ac:dyDescent="0.25">
      <c r="A110" s="17" t="s">
        <v>19</v>
      </c>
      <c r="B110" s="98" t="s">
        <v>1390</v>
      </c>
      <c r="C110" s="98"/>
      <c r="D110" s="99">
        <f t="shared" si="1"/>
        <v>1</v>
      </c>
      <c r="E110" s="99"/>
      <c r="F110" s="99" t="s">
        <v>29</v>
      </c>
      <c r="G110" s="99"/>
      <c r="H110" s="100">
        <v>42992</v>
      </c>
      <c r="I110" s="100"/>
      <c r="J110" s="100">
        <v>42992</v>
      </c>
      <c r="K110" s="100"/>
      <c r="L110" s="82" t="s">
        <v>648</v>
      </c>
      <c r="M110" s="82"/>
      <c r="N110" s="101">
        <v>658</v>
      </c>
      <c r="O110" s="101"/>
    </row>
    <row r="111" spans="1:15" ht="45" customHeight="1" x14ac:dyDescent="0.25">
      <c r="A111" s="17" t="s">
        <v>19</v>
      </c>
      <c r="B111" s="98" t="s">
        <v>1391</v>
      </c>
      <c r="C111" s="98"/>
      <c r="D111" s="99">
        <f t="shared" si="1"/>
        <v>1</v>
      </c>
      <c r="E111" s="99"/>
      <c r="F111" s="99" t="s">
        <v>29</v>
      </c>
      <c r="G111" s="99"/>
      <c r="H111" s="100">
        <v>42972</v>
      </c>
      <c r="I111" s="100"/>
      <c r="J111" s="100">
        <v>42972</v>
      </c>
      <c r="K111" s="100"/>
      <c r="L111" s="82" t="s">
        <v>648</v>
      </c>
      <c r="M111" s="82"/>
      <c r="N111" s="101">
        <v>194</v>
      </c>
      <c r="O111" s="101"/>
    </row>
    <row r="112" spans="1:15" ht="45" customHeight="1" x14ac:dyDescent="0.25">
      <c r="A112" s="17" t="s">
        <v>19</v>
      </c>
      <c r="B112" s="98" t="s">
        <v>1392</v>
      </c>
      <c r="C112" s="98"/>
      <c r="D112" s="99">
        <f t="shared" si="1"/>
        <v>1</v>
      </c>
      <c r="E112" s="99"/>
      <c r="F112" s="99" t="s">
        <v>29</v>
      </c>
      <c r="G112" s="99"/>
      <c r="H112" s="100">
        <v>42919</v>
      </c>
      <c r="I112" s="100"/>
      <c r="J112" s="100">
        <v>42919</v>
      </c>
      <c r="K112" s="100"/>
      <c r="L112" s="82" t="s">
        <v>648</v>
      </c>
      <c r="M112" s="82"/>
      <c r="N112" s="101">
        <v>194</v>
      </c>
      <c r="O112" s="101"/>
    </row>
    <row r="113" spans="1:15" ht="45" customHeight="1" x14ac:dyDescent="0.25">
      <c r="A113" s="17" t="s">
        <v>19</v>
      </c>
      <c r="B113" s="98" t="s">
        <v>1393</v>
      </c>
      <c r="C113" s="98"/>
      <c r="D113" s="99">
        <f t="shared" si="1"/>
        <v>1</v>
      </c>
      <c r="E113" s="99"/>
      <c r="F113" s="99" t="s">
        <v>29</v>
      </c>
      <c r="G113" s="99"/>
      <c r="H113" s="100">
        <v>42934</v>
      </c>
      <c r="I113" s="100"/>
      <c r="J113" s="100">
        <v>42934</v>
      </c>
      <c r="K113" s="100"/>
      <c r="L113" s="82" t="s">
        <v>648</v>
      </c>
      <c r="M113" s="82"/>
      <c r="N113" s="101">
        <v>194</v>
      </c>
      <c r="O113" s="101"/>
    </row>
    <row r="114" spans="1:15" ht="45" customHeight="1" x14ac:dyDescent="0.25">
      <c r="A114" s="17" t="s">
        <v>19</v>
      </c>
      <c r="B114" s="98" t="s">
        <v>1394</v>
      </c>
      <c r="C114" s="98"/>
      <c r="D114" s="99">
        <f t="shared" si="1"/>
        <v>1</v>
      </c>
      <c r="E114" s="99"/>
      <c r="F114" s="99" t="s">
        <v>29</v>
      </c>
      <c r="G114" s="99"/>
      <c r="H114" s="100">
        <v>42969</v>
      </c>
      <c r="I114" s="100"/>
      <c r="J114" s="100">
        <v>42969</v>
      </c>
      <c r="K114" s="100"/>
      <c r="L114" s="82" t="s">
        <v>648</v>
      </c>
      <c r="M114" s="82"/>
      <c r="N114" s="101">
        <v>194</v>
      </c>
      <c r="O114" s="101"/>
    </row>
    <row r="115" spans="1:15" ht="45" customHeight="1" x14ac:dyDescent="0.25">
      <c r="A115" s="17" t="s">
        <v>19</v>
      </c>
      <c r="B115" s="98" t="s">
        <v>1388</v>
      </c>
      <c r="C115" s="98"/>
      <c r="D115" s="99">
        <f t="shared" si="1"/>
        <v>1</v>
      </c>
      <c r="E115" s="99"/>
      <c r="F115" s="99" t="s">
        <v>29</v>
      </c>
      <c r="G115" s="99"/>
      <c r="H115" s="100">
        <v>42976</v>
      </c>
      <c r="I115" s="100"/>
      <c r="J115" s="100">
        <v>42976</v>
      </c>
      <c r="K115" s="100"/>
      <c r="L115" s="82" t="s">
        <v>648</v>
      </c>
      <c r="M115" s="82"/>
      <c r="N115" s="101">
        <v>136</v>
      </c>
      <c r="O115" s="101"/>
    </row>
    <row r="116" spans="1:15" ht="45" customHeight="1" x14ac:dyDescent="0.25">
      <c r="A116" s="17" t="s">
        <v>19</v>
      </c>
      <c r="B116" s="98" t="s">
        <v>1393</v>
      </c>
      <c r="C116" s="98"/>
      <c r="D116" s="99">
        <f t="shared" si="1"/>
        <v>1</v>
      </c>
      <c r="E116" s="99"/>
      <c r="F116" s="99" t="s">
        <v>29</v>
      </c>
      <c r="G116" s="99"/>
      <c r="H116" s="100">
        <v>42934</v>
      </c>
      <c r="I116" s="100"/>
      <c r="J116" s="100">
        <v>42934</v>
      </c>
      <c r="K116" s="100"/>
      <c r="L116" s="82" t="s">
        <v>648</v>
      </c>
      <c r="M116" s="82"/>
      <c r="N116" s="101">
        <v>135</v>
      </c>
      <c r="O116" s="101"/>
    </row>
    <row r="117" spans="1:15" ht="45" customHeight="1" x14ac:dyDescent="0.25">
      <c r="A117" s="17" t="s">
        <v>19</v>
      </c>
      <c r="B117" s="98" t="s">
        <v>1394</v>
      </c>
      <c r="C117" s="98"/>
      <c r="D117" s="99">
        <f t="shared" si="1"/>
        <v>1</v>
      </c>
      <c r="E117" s="99"/>
      <c r="F117" s="99" t="s">
        <v>29</v>
      </c>
      <c r="G117" s="99"/>
      <c r="H117" s="100">
        <v>42969</v>
      </c>
      <c r="I117" s="100"/>
      <c r="J117" s="100">
        <v>42969</v>
      </c>
      <c r="K117" s="100"/>
      <c r="L117" s="82" t="s">
        <v>648</v>
      </c>
      <c r="M117" s="82"/>
      <c r="N117" s="101">
        <v>133.01</v>
      </c>
      <c r="O117" s="101"/>
    </row>
    <row r="118" spans="1:15" ht="45" customHeight="1" x14ac:dyDescent="0.25">
      <c r="A118" s="17" t="s">
        <v>19</v>
      </c>
      <c r="B118" s="98" t="s">
        <v>1395</v>
      </c>
      <c r="C118" s="98"/>
      <c r="D118" s="99">
        <f t="shared" si="1"/>
        <v>1</v>
      </c>
      <c r="E118" s="99"/>
      <c r="F118" s="99" t="s">
        <v>29</v>
      </c>
      <c r="G118" s="99"/>
      <c r="H118" s="100">
        <v>43066</v>
      </c>
      <c r="I118" s="100"/>
      <c r="J118" s="100">
        <v>43066</v>
      </c>
      <c r="K118" s="100"/>
      <c r="L118" s="82" t="s">
        <v>648</v>
      </c>
      <c r="M118" s="82"/>
      <c r="N118" s="101">
        <v>194</v>
      </c>
      <c r="O118" s="101"/>
    </row>
    <row r="119" spans="1:15" ht="45" customHeight="1" x14ac:dyDescent="0.25">
      <c r="A119" s="17" t="s">
        <v>19</v>
      </c>
      <c r="B119" s="98" t="s">
        <v>1396</v>
      </c>
      <c r="C119" s="98"/>
      <c r="D119" s="99">
        <f t="shared" si="1"/>
        <v>1</v>
      </c>
      <c r="E119" s="99"/>
      <c r="F119" s="99" t="s">
        <v>29</v>
      </c>
      <c r="G119" s="99"/>
      <c r="H119" s="100">
        <v>43039</v>
      </c>
      <c r="I119" s="100"/>
      <c r="J119" s="100">
        <v>43039</v>
      </c>
      <c r="K119" s="100"/>
      <c r="L119" s="82" t="s">
        <v>648</v>
      </c>
      <c r="M119" s="82"/>
      <c r="N119" s="101">
        <v>194</v>
      </c>
      <c r="O119" s="101"/>
    </row>
    <row r="120" spans="1:15" ht="45" customHeight="1" x14ac:dyDescent="0.25">
      <c r="A120" s="17" t="s">
        <v>19</v>
      </c>
      <c r="B120" s="98" t="s">
        <v>1397</v>
      </c>
      <c r="C120" s="98"/>
      <c r="D120" s="99">
        <f t="shared" si="1"/>
        <v>1</v>
      </c>
      <c r="E120" s="99"/>
      <c r="F120" s="99" t="s">
        <v>29</v>
      </c>
      <c r="G120" s="99"/>
      <c r="H120" s="100">
        <v>43031</v>
      </c>
      <c r="I120" s="100"/>
      <c r="J120" s="100">
        <v>43031</v>
      </c>
      <c r="K120" s="100"/>
      <c r="L120" s="82" t="s">
        <v>648</v>
      </c>
      <c r="M120" s="82"/>
      <c r="N120" s="101">
        <v>194</v>
      </c>
      <c r="O120" s="101"/>
    </row>
    <row r="121" spans="1:15" ht="45" customHeight="1" x14ac:dyDescent="0.25">
      <c r="A121" s="17" t="s">
        <v>19</v>
      </c>
      <c r="B121" s="98" t="s">
        <v>1398</v>
      </c>
      <c r="C121" s="98"/>
      <c r="D121" s="99">
        <f t="shared" si="1"/>
        <v>1</v>
      </c>
      <c r="E121" s="99"/>
      <c r="F121" s="99" t="s">
        <v>29</v>
      </c>
      <c r="G121" s="99"/>
      <c r="H121" s="100">
        <v>43039</v>
      </c>
      <c r="I121" s="100"/>
      <c r="J121" s="100">
        <v>43039</v>
      </c>
      <c r="K121" s="100"/>
      <c r="L121" s="82" t="s">
        <v>648</v>
      </c>
      <c r="M121" s="82"/>
      <c r="N121" s="101">
        <v>194</v>
      </c>
      <c r="O121" s="101"/>
    </row>
    <row r="122" spans="1:15" ht="45" customHeight="1" x14ac:dyDescent="0.25">
      <c r="A122" s="17" t="s">
        <v>19</v>
      </c>
      <c r="B122" s="98" t="s">
        <v>1399</v>
      </c>
      <c r="C122" s="98"/>
      <c r="D122" s="99">
        <f t="shared" si="1"/>
        <v>1</v>
      </c>
      <c r="E122" s="99"/>
      <c r="F122" s="99" t="s">
        <v>29</v>
      </c>
      <c r="G122" s="99"/>
      <c r="H122" s="100">
        <v>42999</v>
      </c>
      <c r="I122" s="100"/>
      <c r="J122" s="100">
        <v>42999</v>
      </c>
      <c r="K122" s="100"/>
      <c r="L122" s="82" t="s">
        <v>648</v>
      </c>
      <c r="M122" s="82"/>
      <c r="N122" s="101">
        <v>194</v>
      </c>
      <c r="O122" s="101"/>
    </row>
    <row r="123" spans="1:15" ht="45" customHeight="1" x14ac:dyDescent="0.25">
      <c r="A123" s="17" t="s">
        <v>19</v>
      </c>
      <c r="B123" s="98" t="s">
        <v>1400</v>
      </c>
      <c r="C123" s="98"/>
      <c r="D123" s="99">
        <f t="shared" si="1"/>
        <v>1</v>
      </c>
      <c r="E123" s="99"/>
      <c r="F123" s="99" t="s">
        <v>29</v>
      </c>
      <c r="G123" s="99"/>
      <c r="H123" s="100">
        <v>43033</v>
      </c>
      <c r="I123" s="100"/>
      <c r="J123" s="100">
        <v>43033</v>
      </c>
      <c r="K123" s="100"/>
      <c r="L123" s="82" t="s">
        <v>648</v>
      </c>
      <c r="M123" s="82"/>
      <c r="N123" s="101">
        <v>194</v>
      </c>
      <c r="O123" s="101"/>
    </row>
    <row r="124" spans="1:15" ht="45" customHeight="1" x14ac:dyDescent="0.25">
      <c r="A124" s="17" t="s">
        <v>19</v>
      </c>
      <c r="B124" s="98" t="s">
        <v>1398</v>
      </c>
      <c r="C124" s="98"/>
      <c r="D124" s="99">
        <f t="shared" si="1"/>
        <v>1</v>
      </c>
      <c r="E124" s="99"/>
      <c r="F124" s="99" t="s">
        <v>29</v>
      </c>
      <c r="G124" s="99"/>
      <c r="H124" s="100">
        <v>43039</v>
      </c>
      <c r="I124" s="100"/>
      <c r="J124" s="100">
        <v>43039</v>
      </c>
      <c r="K124" s="100"/>
      <c r="L124" s="82" t="s">
        <v>648</v>
      </c>
      <c r="M124" s="82"/>
      <c r="N124" s="101">
        <v>118</v>
      </c>
      <c r="O124" s="101"/>
    </row>
    <row r="125" spans="1:15" ht="45" customHeight="1" x14ac:dyDescent="0.25">
      <c r="A125" s="17" t="s">
        <v>19</v>
      </c>
      <c r="B125" s="98" t="s">
        <v>1399</v>
      </c>
      <c r="C125" s="98"/>
      <c r="D125" s="99">
        <f t="shared" si="1"/>
        <v>1</v>
      </c>
      <c r="E125" s="99"/>
      <c r="F125" s="99" t="s">
        <v>29</v>
      </c>
      <c r="G125" s="99"/>
      <c r="H125" s="100">
        <v>42999</v>
      </c>
      <c r="I125" s="100"/>
      <c r="J125" s="100">
        <v>42999</v>
      </c>
      <c r="K125" s="100"/>
      <c r="L125" s="82" t="s">
        <v>648</v>
      </c>
      <c r="M125" s="82"/>
      <c r="N125" s="101">
        <v>111</v>
      </c>
      <c r="O125" s="101"/>
    </row>
    <row r="126" spans="1:15" ht="45" customHeight="1" x14ac:dyDescent="0.25">
      <c r="A126" s="17" t="s">
        <v>19</v>
      </c>
      <c r="B126" s="98" t="s">
        <v>1401</v>
      </c>
      <c r="C126" s="98"/>
      <c r="D126" s="99">
        <f t="shared" si="1"/>
        <v>1</v>
      </c>
      <c r="E126" s="99"/>
      <c r="F126" s="99" t="s">
        <v>12</v>
      </c>
      <c r="G126" s="99"/>
      <c r="H126" s="100">
        <v>43040</v>
      </c>
      <c r="I126" s="100"/>
      <c r="J126" s="100">
        <v>43040</v>
      </c>
      <c r="K126" s="100"/>
      <c r="L126" s="82" t="s">
        <v>648</v>
      </c>
      <c r="M126" s="82"/>
      <c r="N126" s="101">
        <v>1487</v>
      </c>
      <c r="O126" s="101"/>
    </row>
    <row r="127" spans="1:15" ht="45" customHeight="1" x14ac:dyDescent="0.25">
      <c r="A127" s="17" t="s">
        <v>19</v>
      </c>
      <c r="B127" s="98" t="s">
        <v>14</v>
      </c>
      <c r="C127" s="98"/>
      <c r="D127" s="99">
        <f t="shared" si="1"/>
        <v>1</v>
      </c>
      <c r="E127" s="99"/>
      <c r="F127" s="99" t="s">
        <v>15</v>
      </c>
      <c r="G127" s="99"/>
      <c r="H127" s="100">
        <v>43040</v>
      </c>
      <c r="I127" s="100"/>
      <c r="J127" s="100">
        <v>43040</v>
      </c>
      <c r="K127" s="100"/>
      <c r="L127" s="82" t="s">
        <v>648</v>
      </c>
      <c r="M127" s="82"/>
      <c r="N127" s="101">
        <v>165</v>
      </c>
      <c r="O127" s="101"/>
    </row>
    <row r="128" spans="1:15" ht="45" customHeight="1" x14ac:dyDescent="0.25">
      <c r="A128" s="17" t="s">
        <v>19</v>
      </c>
      <c r="B128" s="98" t="s">
        <v>1401</v>
      </c>
      <c r="C128" s="98"/>
      <c r="D128" s="99">
        <f t="shared" si="1"/>
        <v>1</v>
      </c>
      <c r="E128" s="99"/>
      <c r="F128" s="99" t="s">
        <v>12</v>
      </c>
      <c r="G128" s="99"/>
      <c r="H128" s="100">
        <v>43040</v>
      </c>
      <c r="I128" s="100"/>
      <c r="J128" s="100">
        <v>43040</v>
      </c>
      <c r="K128" s="100"/>
      <c r="L128" s="82" t="s">
        <v>648</v>
      </c>
      <c r="M128" s="82"/>
      <c r="N128" s="101">
        <v>99</v>
      </c>
      <c r="O128" s="101"/>
    </row>
    <row r="129" spans="1:15" ht="45" customHeight="1" x14ac:dyDescent="0.25">
      <c r="A129" s="17" t="s">
        <v>19</v>
      </c>
      <c r="B129" s="98" t="s">
        <v>1402</v>
      </c>
      <c r="C129" s="98"/>
      <c r="D129" s="99">
        <f t="shared" si="1"/>
        <v>1</v>
      </c>
      <c r="E129" s="99"/>
      <c r="F129" s="99" t="s">
        <v>12</v>
      </c>
      <c r="G129" s="99"/>
      <c r="H129" s="100">
        <v>43047</v>
      </c>
      <c r="I129" s="100"/>
      <c r="J129" s="100">
        <v>43047</v>
      </c>
      <c r="K129" s="100"/>
      <c r="L129" s="82" t="s">
        <v>648</v>
      </c>
      <c r="M129" s="82"/>
      <c r="N129" s="101">
        <v>1463</v>
      </c>
      <c r="O129" s="101"/>
    </row>
    <row r="130" spans="1:15" ht="45" customHeight="1" x14ac:dyDescent="0.25">
      <c r="A130" s="17" t="s">
        <v>19</v>
      </c>
      <c r="B130" s="98" t="s">
        <v>14</v>
      </c>
      <c r="C130" s="98"/>
      <c r="D130" s="99">
        <f t="shared" si="1"/>
        <v>1</v>
      </c>
      <c r="E130" s="99"/>
      <c r="F130" s="99" t="s">
        <v>15</v>
      </c>
      <c r="G130" s="99"/>
      <c r="H130" s="100">
        <v>43047</v>
      </c>
      <c r="I130" s="100"/>
      <c r="J130" s="100">
        <v>43047</v>
      </c>
      <c r="K130" s="100"/>
      <c r="L130" s="82" t="s">
        <v>648</v>
      </c>
      <c r="M130" s="82"/>
      <c r="N130" s="101">
        <v>135</v>
      </c>
      <c r="O130" s="101"/>
    </row>
    <row r="131" spans="1:15" ht="45" customHeight="1" x14ac:dyDescent="0.25">
      <c r="A131" s="17" t="s">
        <v>19</v>
      </c>
      <c r="B131" s="98" t="s">
        <v>1402</v>
      </c>
      <c r="C131" s="98"/>
      <c r="D131" s="99">
        <f t="shared" si="1"/>
        <v>1</v>
      </c>
      <c r="E131" s="99"/>
      <c r="F131" s="99" t="s">
        <v>12</v>
      </c>
      <c r="G131" s="99"/>
      <c r="H131" s="100">
        <v>43047</v>
      </c>
      <c r="I131" s="100"/>
      <c r="J131" s="100">
        <v>43047</v>
      </c>
      <c r="K131" s="100"/>
      <c r="L131" s="82" t="s">
        <v>648</v>
      </c>
      <c r="M131" s="82"/>
      <c r="N131" s="101">
        <v>158</v>
      </c>
      <c r="O131" s="101"/>
    </row>
    <row r="132" spans="1:15" ht="45" customHeight="1" x14ac:dyDescent="0.25">
      <c r="A132" s="17" t="s">
        <v>19</v>
      </c>
      <c r="B132" s="98" t="s">
        <v>1403</v>
      </c>
      <c r="C132" s="98"/>
      <c r="D132" s="99">
        <f t="shared" si="1"/>
        <v>1</v>
      </c>
      <c r="E132" s="99"/>
      <c r="F132" s="99" t="s">
        <v>12</v>
      </c>
      <c r="G132" s="99"/>
      <c r="H132" s="100">
        <v>43056</v>
      </c>
      <c r="I132" s="100"/>
      <c r="J132" s="100">
        <v>43056</v>
      </c>
      <c r="K132" s="100"/>
      <c r="L132" s="82" t="s">
        <v>648</v>
      </c>
      <c r="M132" s="82"/>
      <c r="N132" s="101">
        <v>303</v>
      </c>
      <c r="O132" s="101"/>
    </row>
    <row r="133" spans="1:15" ht="45" customHeight="1" x14ac:dyDescent="0.25">
      <c r="A133" s="17" t="s">
        <v>19</v>
      </c>
      <c r="B133" s="98" t="s">
        <v>14</v>
      </c>
      <c r="C133" s="98"/>
      <c r="D133" s="99">
        <f t="shared" si="1"/>
        <v>1</v>
      </c>
      <c r="E133" s="99"/>
      <c r="F133" s="99" t="s">
        <v>15</v>
      </c>
      <c r="G133" s="99"/>
      <c r="H133" s="100">
        <v>43056</v>
      </c>
      <c r="I133" s="100"/>
      <c r="J133" s="100">
        <v>43056</v>
      </c>
      <c r="K133" s="100"/>
      <c r="L133" s="82" t="s">
        <v>648</v>
      </c>
      <c r="M133" s="82"/>
      <c r="N133" s="101">
        <v>125</v>
      </c>
      <c r="O133" s="101"/>
    </row>
    <row r="134" spans="1:15" ht="45" customHeight="1" x14ac:dyDescent="0.25">
      <c r="A134" s="17" t="s">
        <v>19</v>
      </c>
      <c r="B134" s="98" t="s">
        <v>1403</v>
      </c>
      <c r="C134" s="98"/>
      <c r="D134" s="99">
        <f t="shared" si="1"/>
        <v>1</v>
      </c>
      <c r="E134" s="99"/>
      <c r="F134" s="99" t="s">
        <v>12</v>
      </c>
      <c r="G134" s="99"/>
      <c r="H134" s="100">
        <v>43056</v>
      </c>
      <c r="I134" s="100"/>
      <c r="J134" s="100">
        <v>43056</v>
      </c>
      <c r="K134" s="100"/>
      <c r="L134" s="82" t="s">
        <v>648</v>
      </c>
      <c r="M134" s="82"/>
      <c r="N134" s="101">
        <v>1393</v>
      </c>
      <c r="O134" s="101"/>
    </row>
    <row r="135" spans="1:15" ht="45" customHeight="1" x14ac:dyDescent="0.25">
      <c r="A135" s="17" t="s">
        <v>19</v>
      </c>
      <c r="B135" s="98" t="s">
        <v>1404</v>
      </c>
      <c r="C135" s="98"/>
      <c r="D135" s="99">
        <f t="shared" si="1"/>
        <v>1</v>
      </c>
      <c r="E135" s="99"/>
      <c r="F135" s="99" t="s">
        <v>12</v>
      </c>
      <c r="G135" s="99"/>
      <c r="H135" s="100">
        <v>43067</v>
      </c>
      <c r="I135" s="100"/>
      <c r="J135" s="100">
        <v>43067</v>
      </c>
      <c r="K135" s="100"/>
      <c r="L135" s="82" t="s">
        <v>648</v>
      </c>
      <c r="M135" s="82"/>
      <c r="N135" s="101">
        <v>1493</v>
      </c>
      <c r="O135" s="101"/>
    </row>
    <row r="136" spans="1:15" ht="45" customHeight="1" x14ac:dyDescent="0.25">
      <c r="A136" s="17" t="s">
        <v>19</v>
      </c>
      <c r="B136" s="98" t="s">
        <v>14</v>
      </c>
      <c r="C136" s="98"/>
      <c r="D136" s="99">
        <f t="shared" si="1"/>
        <v>1</v>
      </c>
      <c r="E136" s="99"/>
      <c r="F136" s="99" t="s">
        <v>15</v>
      </c>
      <c r="G136" s="99"/>
      <c r="H136" s="100">
        <v>43067</v>
      </c>
      <c r="I136" s="100"/>
      <c r="J136" s="100">
        <v>43067</v>
      </c>
      <c r="K136" s="100"/>
      <c r="L136" s="82" t="s">
        <v>648</v>
      </c>
      <c r="M136" s="82"/>
      <c r="N136" s="101">
        <v>165</v>
      </c>
      <c r="O136" s="101"/>
    </row>
    <row r="137" spans="1:15" ht="45" customHeight="1" x14ac:dyDescent="0.25">
      <c r="A137" s="17" t="s">
        <v>19</v>
      </c>
      <c r="B137" s="98" t="s">
        <v>1404</v>
      </c>
      <c r="C137" s="98"/>
      <c r="D137" s="99">
        <f t="shared" si="1"/>
        <v>1</v>
      </c>
      <c r="E137" s="99"/>
      <c r="F137" s="99" t="s">
        <v>12</v>
      </c>
      <c r="G137" s="99"/>
      <c r="H137" s="100">
        <v>43067</v>
      </c>
      <c r="I137" s="100"/>
      <c r="J137" s="100">
        <v>43067</v>
      </c>
      <c r="K137" s="100"/>
      <c r="L137" s="82" t="s">
        <v>648</v>
      </c>
      <c r="M137" s="82"/>
      <c r="N137" s="101">
        <v>203.44</v>
      </c>
      <c r="O137" s="101"/>
    </row>
    <row r="138" spans="1:15" ht="45" customHeight="1" x14ac:dyDescent="0.25">
      <c r="A138" s="17" t="s">
        <v>19</v>
      </c>
      <c r="B138" s="98" t="s">
        <v>108</v>
      </c>
      <c r="C138" s="98"/>
      <c r="D138" s="99">
        <f t="shared" ref="D138:D201" si="2">C138+1</f>
        <v>1</v>
      </c>
      <c r="E138" s="99"/>
      <c r="F138" s="99" t="s">
        <v>12</v>
      </c>
      <c r="G138" s="99"/>
      <c r="H138" s="100">
        <v>43087</v>
      </c>
      <c r="I138" s="100"/>
      <c r="J138" s="100">
        <v>43087</v>
      </c>
      <c r="K138" s="100"/>
      <c r="L138" s="82" t="s">
        <v>648</v>
      </c>
      <c r="M138" s="82"/>
      <c r="N138" s="101">
        <v>1513</v>
      </c>
      <c r="O138" s="101"/>
    </row>
    <row r="139" spans="1:15" ht="45" customHeight="1" x14ac:dyDescent="0.25">
      <c r="A139" s="17" t="s">
        <v>19</v>
      </c>
      <c r="B139" s="98" t="s">
        <v>14</v>
      </c>
      <c r="C139" s="98"/>
      <c r="D139" s="99">
        <f t="shared" si="2"/>
        <v>1</v>
      </c>
      <c r="E139" s="99"/>
      <c r="F139" s="99" t="s">
        <v>15</v>
      </c>
      <c r="G139" s="99"/>
      <c r="H139" s="100">
        <v>43056</v>
      </c>
      <c r="I139" s="100"/>
      <c r="J139" s="100">
        <v>43056</v>
      </c>
      <c r="K139" s="100"/>
      <c r="L139" s="82" t="s">
        <v>648</v>
      </c>
      <c r="M139" s="82"/>
      <c r="N139" s="101">
        <v>165</v>
      </c>
      <c r="O139" s="101"/>
    </row>
    <row r="140" spans="1:15" ht="45" customHeight="1" x14ac:dyDescent="0.25">
      <c r="A140" s="17" t="s">
        <v>19</v>
      </c>
      <c r="B140" s="98" t="s">
        <v>108</v>
      </c>
      <c r="C140" s="98"/>
      <c r="D140" s="99">
        <f t="shared" si="2"/>
        <v>1</v>
      </c>
      <c r="E140" s="99"/>
      <c r="F140" s="99" t="s">
        <v>12</v>
      </c>
      <c r="G140" s="99"/>
      <c r="H140" s="100">
        <v>43090</v>
      </c>
      <c r="I140" s="100"/>
      <c r="J140" s="100">
        <v>43090</v>
      </c>
      <c r="K140" s="100"/>
      <c r="L140" s="82" t="s">
        <v>648</v>
      </c>
      <c r="M140" s="82"/>
      <c r="N140" s="101">
        <v>1473</v>
      </c>
      <c r="O140" s="101"/>
    </row>
    <row r="141" spans="1:15" ht="45" customHeight="1" x14ac:dyDescent="0.25">
      <c r="A141" s="17" t="s">
        <v>19</v>
      </c>
      <c r="B141" s="98" t="s">
        <v>14</v>
      </c>
      <c r="C141" s="98"/>
      <c r="D141" s="99">
        <f t="shared" si="2"/>
        <v>1</v>
      </c>
      <c r="E141" s="99"/>
      <c r="F141" s="99" t="s">
        <v>15</v>
      </c>
      <c r="G141" s="99"/>
      <c r="H141" s="100">
        <v>43090</v>
      </c>
      <c r="I141" s="100"/>
      <c r="J141" s="100">
        <v>43090</v>
      </c>
      <c r="K141" s="100"/>
      <c r="L141" s="82" t="s">
        <v>648</v>
      </c>
      <c r="M141" s="82"/>
      <c r="N141" s="101">
        <v>150</v>
      </c>
      <c r="O141" s="101"/>
    </row>
    <row r="142" spans="1:15" ht="45" customHeight="1" x14ac:dyDescent="0.25">
      <c r="A142" s="17" t="s">
        <v>19</v>
      </c>
      <c r="B142" s="98" t="s">
        <v>108</v>
      </c>
      <c r="C142" s="98"/>
      <c r="D142" s="99">
        <f t="shared" si="2"/>
        <v>1</v>
      </c>
      <c r="E142" s="99"/>
      <c r="F142" s="99" t="s">
        <v>12</v>
      </c>
      <c r="G142" s="99"/>
      <c r="H142" s="100">
        <v>43090</v>
      </c>
      <c r="I142" s="100"/>
      <c r="J142" s="100">
        <v>43090</v>
      </c>
      <c r="K142" s="100"/>
      <c r="L142" s="82" t="s">
        <v>648</v>
      </c>
      <c r="M142" s="82"/>
      <c r="N142" s="101">
        <v>159</v>
      </c>
      <c r="O142" s="101"/>
    </row>
    <row r="143" spans="1:15" ht="45" customHeight="1" x14ac:dyDescent="0.25">
      <c r="A143" s="17" t="s">
        <v>1405</v>
      </c>
      <c r="B143" s="98" t="s">
        <v>1406</v>
      </c>
      <c r="C143" s="98"/>
      <c r="D143" s="99">
        <f t="shared" si="2"/>
        <v>1</v>
      </c>
      <c r="E143" s="99"/>
      <c r="F143" s="99" t="s">
        <v>1348</v>
      </c>
      <c r="G143" s="99"/>
      <c r="H143" s="100">
        <v>42766</v>
      </c>
      <c r="I143" s="100"/>
      <c r="J143" s="100">
        <v>42766</v>
      </c>
      <c r="K143" s="100"/>
      <c r="L143" s="82" t="s">
        <v>648</v>
      </c>
      <c r="M143" s="82"/>
      <c r="N143" s="101">
        <v>1911</v>
      </c>
      <c r="O143" s="101"/>
    </row>
    <row r="144" spans="1:15" ht="45" customHeight="1" x14ac:dyDescent="0.25">
      <c r="A144" s="17" t="s">
        <v>1405</v>
      </c>
      <c r="B144" s="98" t="s">
        <v>1407</v>
      </c>
      <c r="C144" s="98"/>
      <c r="D144" s="99">
        <f t="shared" si="2"/>
        <v>1</v>
      </c>
      <c r="E144" s="99"/>
      <c r="F144" s="99" t="s">
        <v>29</v>
      </c>
      <c r="G144" s="99"/>
      <c r="H144" s="100">
        <v>42761</v>
      </c>
      <c r="I144" s="100"/>
      <c r="J144" s="100">
        <v>42761</v>
      </c>
      <c r="K144" s="100"/>
      <c r="L144" s="82" t="s">
        <v>648</v>
      </c>
      <c r="M144" s="82"/>
      <c r="N144" s="101">
        <v>644.12</v>
      </c>
      <c r="O144" s="101"/>
    </row>
    <row r="145" spans="1:15" ht="45" customHeight="1" x14ac:dyDescent="0.25">
      <c r="A145" s="17" t="s">
        <v>1405</v>
      </c>
      <c r="B145" s="98" t="s">
        <v>1406</v>
      </c>
      <c r="C145" s="98"/>
      <c r="D145" s="99">
        <f t="shared" si="2"/>
        <v>1</v>
      </c>
      <c r="E145" s="99"/>
      <c r="F145" s="99" t="s">
        <v>1348</v>
      </c>
      <c r="G145" s="99"/>
      <c r="H145" s="100">
        <v>42766</v>
      </c>
      <c r="I145" s="100"/>
      <c r="J145" s="100">
        <v>42766</v>
      </c>
      <c r="K145" s="100"/>
      <c r="L145" s="82" t="s">
        <v>648</v>
      </c>
      <c r="M145" s="82"/>
      <c r="N145" s="101">
        <v>180</v>
      </c>
      <c r="O145" s="101"/>
    </row>
    <row r="146" spans="1:15" ht="45" customHeight="1" x14ac:dyDescent="0.25">
      <c r="A146" s="17" t="s">
        <v>1405</v>
      </c>
      <c r="B146" s="98" t="s">
        <v>1408</v>
      </c>
      <c r="C146" s="98"/>
      <c r="D146" s="99">
        <f t="shared" si="2"/>
        <v>1</v>
      </c>
      <c r="E146" s="99"/>
      <c r="F146" s="99" t="s">
        <v>1348</v>
      </c>
      <c r="G146" s="99"/>
      <c r="H146" s="100">
        <v>42755</v>
      </c>
      <c r="I146" s="100"/>
      <c r="J146" s="100">
        <v>42755</v>
      </c>
      <c r="K146" s="100"/>
      <c r="L146" s="82" t="s">
        <v>648</v>
      </c>
      <c r="M146" s="82"/>
      <c r="N146" s="101">
        <v>1668</v>
      </c>
      <c r="O146" s="101"/>
    </row>
    <row r="147" spans="1:15" ht="45" customHeight="1" x14ac:dyDescent="0.25">
      <c r="A147" s="17" t="s">
        <v>1405</v>
      </c>
      <c r="B147" s="98" t="s">
        <v>1409</v>
      </c>
      <c r="C147" s="98"/>
      <c r="D147" s="99">
        <f t="shared" si="2"/>
        <v>1</v>
      </c>
      <c r="E147" s="99"/>
      <c r="F147" s="99" t="s">
        <v>29</v>
      </c>
      <c r="G147" s="99"/>
      <c r="H147" s="100">
        <v>42748</v>
      </c>
      <c r="I147" s="100"/>
      <c r="J147" s="100">
        <v>42748</v>
      </c>
      <c r="K147" s="100"/>
      <c r="L147" s="82" t="s">
        <v>648</v>
      </c>
      <c r="M147" s="82"/>
      <c r="N147" s="101">
        <v>710.02</v>
      </c>
      <c r="O147" s="101"/>
    </row>
    <row r="148" spans="1:15" ht="45" customHeight="1" x14ac:dyDescent="0.25">
      <c r="A148" s="17" t="s">
        <v>1405</v>
      </c>
      <c r="B148" s="98" t="s">
        <v>1410</v>
      </c>
      <c r="C148" s="98"/>
      <c r="D148" s="99">
        <f t="shared" si="2"/>
        <v>1</v>
      </c>
      <c r="E148" s="99"/>
      <c r="F148" s="99" t="s">
        <v>29</v>
      </c>
      <c r="G148" s="99"/>
      <c r="H148" s="100">
        <v>42740</v>
      </c>
      <c r="I148" s="100"/>
      <c r="J148" s="100">
        <v>42740</v>
      </c>
      <c r="K148" s="100"/>
      <c r="L148" s="82" t="s">
        <v>648</v>
      </c>
      <c r="M148" s="82"/>
      <c r="N148" s="101">
        <v>708.02</v>
      </c>
      <c r="O148" s="101"/>
    </row>
    <row r="149" spans="1:15" ht="45" customHeight="1" x14ac:dyDescent="0.25">
      <c r="A149" s="17" t="s">
        <v>1405</v>
      </c>
      <c r="B149" s="98" t="s">
        <v>1411</v>
      </c>
      <c r="C149" s="98"/>
      <c r="D149" s="99">
        <f t="shared" si="2"/>
        <v>1</v>
      </c>
      <c r="E149" s="99"/>
      <c r="F149" s="99" t="s">
        <v>29</v>
      </c>
      <c r="G149" s="99"/>
      <c r="H149" s="100">
        <v>42760</v>
      </c>
      <c r="I149" s="100"/>
      <c r="J149" s="100">
        <v>42760</v>
      </c>
      <c r="K149" s="100"/>
      <c r="L149" s="82" t="s">
        <v>648</v>
      </c>
      <c r="M149" s="82"/>
      <c r="N149" s="101">
        <v>714</v>
      </c>
      <c r="O149" s="101"/>
    </row>
    <row r="150" spans="1:15" ht="45" customHeight="1" x14ac:dyDescent="0.25">
      <c r="A150" s="17" t="s">
        <v>1405</v>
      </c>
      <c r="B150" s="98" t="s">
        <v>1412</v>
      </c>
      <c r="C150" s="98"/>
      <c r="D150" s="99">
        <f t="shared" si="2"/>
        <v>1</v>
      </c>
      <c r="E150" s="99"/>
      <c r="F150" s="99" t="s">
        <v>29</v>
      </c>
      <c r="G150" s="99"/>
      <c r="H150" s="100">
        <v>42761</v>
      </c>
      <c r="I150" s="100"/>
      <c r="J150" s="100">
        <v>42761</v>
      </c>
      <c r="K150" s="100"/>
      <c r="L150" s="82" t="s">
        <v>648</v>
      </c>
      <c r="M150" s="82"/>
      <c r="N150" s="101">
        <v>70</v>
      </c>
      <c r="O150" s="101"/>
    </row>
    <row r="151" spans="1:15" ht="45" customHeight="1" x14ac:dyDescent="0.25">
      <c r="A151" s="17" t="s">
        <v>1405</v>
      </c>
      <c r="B151" s="98" t="s">
        <v>14</v>
      </c>
      <c r="C151" s="98"/>
      <c r="D151" s="99">
        <f t="shared" si="2"/>
        <v>1</v>
      </c>
      <c r="E151" s="99"/>
      <c r="F151" s="99" t="s">
        <v>15</v>
      </c>
      <c r="G151" s="99"/>
      <c r="H151" s="100">
        <v>42748</v>
      </c>
      <c r="I151" s="100"/>
      <c r="J151" s="100">
        <v>42748</v>
      </c>
      <c r="K151" s="100"/>
      <c r="L151" s="82" t="s">
        <v>648</v>
      </c>
      <c r="M151" s="82"/>
      <c r="N151" s="101">
        <v>12</v>
      </c>
      <c r="O151" s="101"/>
    </row>
    <row r="152" spans="1:15" ht="45" customHeight="1" x14ac:dyDescent="0.25">
      <c r="A152" s="17" t="s">
        <v>1405</v>
      </c>
      <c r="B152" s="98" t="s">
        <v>1408</v>
      </c>
      <c r="C152" s="98"/>
      <c r="D152" s="99">
        <f t="shared" si="2"/>
        <v>1</v>
      </c>
      <c r="E152" s="99"/>
      <c r="F152" s="99" t="s">
        <v>1348</v>
      </c>
      <c r="G152" s="99"/>
      <c r="H152" s="100">
        <v>42755</v>
      </c>
      <c r="I152" s="100"/>
      <c r="J152" s="100">
        <v>42755</v>
      </c>
      <c r="K152" s="100"/>
      <c r="L152" s="82" t="s">
        <v>648</v>
      </c>
      <c r="M152" s="82"/>
      <c r="N152" s="101">
        <v>260.01</v>
      </c>
      <c r="O152" s="101"/>
    </row>
    <row r="153" spans="1:15" ht="45" customHeight="1" x14ac:dyDescent="0.25">
      <c r="A153" s="17" t="s">
        <v>1405</v>
      </c>
      <c r="B153" s="98" t="s">
        <v>1409</v>
      </c>
      <c r="C153" s="98"/>
      <c r="D153" s="99">
        <f t="shared" si="2"/>
        <v>1</v>
      </c>
      <c r="E153" s="99"/>
      <c r="F153" s="99" t="s">
        <v>29</v>
      </c>
      <c r="G153" s="99"/>
      <c r="H153" s="100">
        <v>42748</v>
      </c>
      <c r="I153" s="100"/>
      <c r="J153" s="100">
        <v>42748</v>
      </c>
      <c r="K153" s="100"/>
      <c r="L153" s="82" t="s">
        <v>648</v>
      </c>
      <c r="M153" s="82"/>
      <c r="N153" s="101">
        <v>474</v>
      </c>
      <c r="O153" s="101"/>
    </row>
    <row r="154" spans="1:15" ht="45" customHeight="1" x14ac:dyDescent="0.25">
      <c r="A154" s="17" t="s">
        <v>1405</v>
      </c>
      <c r="B154" s="98" t="s">
        <v>1410</v>
      </c>
      <c r="C154" s="98"/>
      <c r="D154" s="99">
        <f t="shared" si="2"/>
        <v>1</v>
      </c>
      <c r="E154" s="99"/>
      <c r="F154" s="99" t="s">
        <v>29</v>
      </c>
      <c r="G154" s="99"/>
      <c r="H154" s="100">
        <v>42740</v>
      </c>
      <c r="I154" s="100"/>
      <c r="J154" s="100">
        <v>42740</v>
      </c>
      <c r="K154" s="100"/>
      <c r="L154" s="82" t="s">
        <v>648</v>
      </c>
      <c r="M154" s="82"/>
      <c r="N154" s="101">
        <v>283</v>
      </c>
      <c r="O154" s="101"/>
    </row>
    <row r="155" spans="1:15" ht="45" customHeight="1" x14ac:dyDescent="0.25">
      <c r="A155" s="17" t="s">
        <v>1405</v>
      </c>
      <c r="B155" s="98" t="s">
        <v>1412</v>
      </c>
      <c r="C155" s="98"/>
      <c r="D155" s="99">
        <f t="shared" si="2"/>
        <v>1</v>
      </c>
      <c r="E155" s="99"/>
      <c r="F155" s="99" t="s">
        <v>29</v>
      </c>
      <c r="G155" s="99"/>
      <c r="H155" s="100">
        <v>42761</v>
      </c>
      <c r="I155" s="100"/>
      <c r="J155" s="100">
        <v>42761</v>
      </c>
      <c r="K155" s="100"/>
      <c r="L155" s="82" t="s">
        <v>648</v>
      </c>
      <c r="M155" s="82"/>
      <c r="N155" s="101">
        <v>245</v>
      </c>
      <c r="O155" s="101"/>
    </row>
    <row r="156" spans="1:15" ht="45" customHeight="1" x14ac:dyDescent="0.25">
      <c r="A156" s="17" t="s">
        <v>1405</v>
      </c>
      <c r="B156" s="98" t="s">
        <v>1350</v>
      </c>
      <c r="C156" s="98"/>
      <c r="D156" s="99">
        <f t="shared" si="2"/>
        <v>1</v>
      </c>
      <c r="E156" s="99"/>
      <c r="F156" s="99" t="s">
        <v>1348</v>
      </c>
      <c r="G156" s="99"/>
      <c r="H156" s="100">
        <v>42761</v>
      </c>
      <c r="I156" s="100"/>
      <c r="J156" s="100">
        <v>42762</v>
      </c>
      <c r="K156" s="100"/>
      <c r="L156" s="82" t="s">
        <v>648</v>
      </c>
      <c r="M156" s="82"/>
      <c r="N156" s="101">
        <v>7501</v>
      </c>
      <c r="O156" s="101"/>
    </row>
    <row r="157" spans="1:15" ht="45" customHeight="1" x14ac:dyDescent="0.25">
      <c r="A157" s="17" t="s">
        <v>1405</v>
      </c>
      <c r="B157" s="98" t="s">
        <v>1413</v>
      </c>
      <c r="C157" s="98"/>
      <c r="D157" s="99">
        <f t="shared" si="2"/>
        <v>1</v>
      </c>
      <c r="E157" s="99"/>
      <c r="F157" s="99" t="s">
        <v>29</v>
      </c>
      <c r="G157" s="99"/>
      <c r="H157" s="100">
        <v>42748</v>
      </c>
      <c r="I157" s="100"/>
      <c r="J157" s="100">
        <v>42748</v>
      </c>
      <c r="K157" s="100"/>
      <c r="L157" s="82" t="s">
        <v>648</v>
      </c>
      <c r="M157" s="82"/>
      <c r="N157" s="101">
        <v>344.12</v>
      </c>
      <c r="O157" s="101"/>
    </row>
    <row r="158" spans="1:15" ht="45" customHeight="1" x14ac:dyDescent="0.25">
      <c r="A158" s="17" t="s">
        <v>1405</v>
      </c>
      <c r="B158" s="98" t="s">
        <v>1414</v>
      </c>
      <c r="C158" s="98"/>
      <c r="D158" s="99">
        <f t="shared" si="2"/>
        <v>1</v>
      </c>
      <c r="E158" s="99"/>
      <c r="F158" s="99" t="s">
        <v>29</v>
      </c>
      <c r="G158" s="99"/>
      <c r="H158" s="100">
        <v>42768</v>
      </c>
      <c r="I158" s="100"/>
      <c r="J158" s="100">
        <v>42768</v>
      </c>
      <c r="K158" s="100"/>
      <c r="L158" s="82" t="s">
        <v>648</v>
      </c>
      <c r="M158" s="82"/>
      <c r="N158" s="101">
        <v>715</v>
      </c>
      <c r="O158" s="101"/>
    </row>
    <row r="159" spans="1:15" ht="45" customHeight="1" x14ac:dyDescent="0.25">
      <c r="A159" s="17" t="s">
        <v>1405</v>
      </c>
      <c r="B159" s="98" t="s">
        <v>1413</v>
      </c>
      <c r="C159" s="98"/>
      <c r="D159" s="99">
        <f t="shared" si="2"/>
        <v>1</v>
      </c>
      <c r="E159" s="99"/>
      <c r="F159" s="99" t="s">
        <v>29</v>
      </c>
      <c r="G159" s="99"/>
      <c r="H159" s="100">
        <v>42748</v>
      </c>
      <c r="I159" s="100"/>
      <c r="J159" s="100">
        <v>42748</v>
      </c>
      <c r="K159" s="100"/>
      <c r="L159" s="82" t="s">
        <v>648</v>
      </c>
      <c r="M159" s="82"/>
      <c r="N159" s="101">
        <v>384</v>
      </c>
      <c r="O159" s="101"/>
    </row>
    <row r="160" spans="1:15" ht="45" customHeight="1" x14ac:dyDescent="0.25">
      <c r="A160" s="17" t="s">
        <v>1405</v>
      </c>
      <c r="B160" s="98" t="s">
        <v>1414</v>
      </c>
      <c r="C160" s="98"/>
      <c r="D160" s="99">
        <f t="shared" si="2"/>
        <v>1</v>
      </c>
      <c r="E160" s="99"/>
      <c r="F160" s="99" t="s">
        <v>29</v>
      </c>
      <c r="G160" s="99"/>
      <c r="H160" s="100">
        <v>42768</v>
      </c>
      <c r="I160" s="100"/>
      <c r="J160" s="100">
        <v>42768</v>
      </c>
      <c r="K160" s="100"/>
      <c r="L160" s="82" t="s">
        <v>648</v>
      </c>
      <c r="M160" s="82"/>
      <c r="N160" s="101">
        <v>194</v>
      </c>
      <c r="O160" s="101"/>
    </row>
    <row r="161" spans="1:15" ht="45" customHeight="1" x14ac:dyDescent="0.25">
      <c r="A161" s="17" t="s">
        <v>1405</v>
      </c>
      <c r="B161" s="98" t="s">
        <v>1415</v>
      </c>
      <c r="C161" s="98"/>
      <c r="D161" s="99">
        <f t="shared" si="2"/>
        <v>1</v>
      </c>
      <c r="E161" s="99"/>
      <c r="F161" s="99" t="s">
        <v>29</v>
      </c>
      <c r="G161" s="99"/>
      <c r="H161" s="100">
        <v>42769</v>
      </c>
      <c r="I161" s="100"/>
      <c r="J161" s="100">
        <v>42769</v>
      </c>
      <c r="K161" s="100"/>
      <c r="L161" s="82" t="s">
        <v>648</v>
      </c>
      <c r="M161" s="82"/>
      <c r="N161" s="101">
        <v>97</v>
      </c>
      <c r="O161" s="101"/>
    </row>
    <row r="162" spans="1:15" ht="45" customHeight="1" x14ac:dyDescent="0.25">
      <c r="A162" s="17" t="s">
        <v>1405</v>
      </c>
      <c r="B162" s="98" t="s">
        <v>14</v>
      </c>
      <c r="C162" s="98"/>
      <c r="D162" s="99">
        <f t="shared" si="2"/>
        <v>1</v>
      </c>
      <c r="E162" s="99"/>
      <c r="F162" s="99" t="s">
        <v>15</v>
      </c>
      <c r="G162" s="99"/>
      <c r="H162" s="100">
        <v>42774</v>
      </c>
      <c r="I162" s="100"/>
      <c r="J162" s="100">
        <v>42774</v>
      </c>
      <c r="K162" s="100"/>
      <c r="L162" s="82" t="s">
        <v>648</v>
      </c>
      <c r="M162" s="82"/>
      <c r="N162" s="101">
        <v>445</v>
      </c>
      <c r="O162" s="101"/>
    </row>
    <row r="163" spans="1:15" ht="45" customHeight="1" x14ac:dyDescent="0.25">
      <c r="A163" s="17" t="s">
        <v>1405</v>
      </c>
      <c r="B163" s="98" t="s">
        <v>1350</v>
      </c>
      <c r="C163" s="98"/>
      <c r="D163" s="99">
        <f t="shared" si="2"/>
        <v>1</v>
      </c>
      <c r="E163" s="99"/>
      <c r="F163" s="99" t="s">
        <v>29</v>
      </c>
      <c r="G163" s="99"/>
      <c r="H163" s="100">
        <v>42761</v>
      </c>
      <c r="I163" s="100"/>
      <c r="J163" s="100">
        <v>42761</v>
      </c>
      <c r="K163" s="100"/>
      <c r="L163" s="82" t="s">
        <v>648</v>
      </c>
      <c r="M163" s="82"/>
      <c r="N163" s="101">
        <v>710</v>
      </c>
      <c r="O163" s="101"/>
    </row>
    <row r="164" spans="1:15" ht="45" customHeight="1" x14ac:dyDescent="0.25">
      <c r="A164" s="17" t="s">
        <v>1405</v>
      </c>
      <c r="B164" s="98" t="s">
        <v>14</v>
      </c>
      <c r="C164" s="98"/>
      <c r="D164" s="99">
        <f t="shared" si="2"/>
        <v>1</v>
      </c>
      <c r="E164" s="99"/>
      <c r="F164" s="99" t="s">
        <v>15</v>
      </c>
      <c r="G164" s="99"/>
      <c r="H164" s="100">
        <v>42762</v>
      </c>
      <c r="I164" s="100"/>
      <c r="J164" s="100">
        <v>42762</v>
      </c>
      <c r="K164" s="100"/>
      <c r="L164" s="82" t="s">
        <v>648</v>
      </c>
      <c r="M164" s="82"/>
      <c r="N164" s="101">
        <v>1741</v>
      </c>
      <c r="O164" s="101"/>
    </row>
    <row r="165" spans="1:15" ht="45" customHeight="1" x14ac:dyDescent="0.25">
      <c r="A165" s="17" t="s">
        <v>1405</v>
      </c>
      <c r="B165" s="98" t="s">
        <v>1350</v>
      </c>
      <c r="C165" s="98"/>
      <c r="D165" s="99">
        <f t="shared" si="2"/>
        <v>1</v>
      </c>
      <c r="E165" s="99"/>
      <c r="F165" s="99" t="s">
        <v>29</v>
      </c>
      <c r="G165" s="99"/>
      <c r="H165" s="100">
        <v>42761</v>
      </c>
      <c r="I165" s="100"/>
      <c r="J165" s="100">
        <v>42761</v>
      </c>
      <c r="K165" s="100"/>
      <c r="L165" s="82" t="s">
        <v>648</v>
      </c>
      <c r="M165" s="82"/>
      <c r="N165" s="101">
        <v>392</v>
      </c>
      <c r="O165" s="101"/>
    </row>
    <row r="166" spans="1:15" ht="45" customHeight="1" x14ac:dyDescent="0.25">
      <c r="A166" s="17" t="s">
        <v>1405</v>
      </c>
      <c r="B166" s="98" t="s">
        <v>14</v>
      </c>
      <c r="C166" s="98"/>
      <c r="D166" s="99">
        <f t="shared" si="2"/>
        <v>1</v>
      </c>
      <c r="E166" s="99"/>
      <c r="F166" s="99" t="s">
        <v>15</v>
      </c>
      <c r="G166" s="99"/>
      <c r="H166" s="100">
        <v>42781</v>
      </c>
      <c r="I166" s="100"/>
      <c r="J166" s="100">
        <v>42782</v>
      </c>
      <c r="K166" s="100"/>
      <c r="L166" s="82" t="s">
        <v>648</v>
      </c>
      <c r="M166" s="82"/>
      <c r="N166" s="101">
        <v>200</v>
      </c>
      <c r="O166" s="101"/>
    </row>
    <row r="167" spans="1:15" ht="45" customHeight="1" x14ac:dyDescent="0.25">
      <c r="A167" s="17" t="s">
        <v>1405</v>
      </c>
      <c r="B167" s="98" t="s">
        <v>1416</v>
      </c>
      <c r="C167" s="98"/>
      <c r="D167" s="99">
        <f t="shared" si="2"/>
        <v>1</v>
      </c>
      <c r="E167" s="99"/>
      <c r="F167" s="99" t="s">
        <v>29</v>
      </c>
      <c r="G167" s="99"/>
      <c r="H167" s="100">
        <v>42788</v>
      </c>
      <c r="I167" s="100"/>
      <c r="J167" s="100">
        <v>42788</v>
      </c>
      <c r="K167" s="100"/>
      <c r="L167" s="82" t="s">
        <v>648</v>
      </c>
      <c r="M167" s="82"/>
      <c r="N167" s="101">
        <v>715</v>
      </c>
      <c r="O167" s="101"/>
    </row>
    <row r="168" spans="1:15" ht="45" customHeight="1" x14ac:dyDescent="0.25">
      <c r="A168" s="17" t="s">
        <v>1405</v>
      </c>
      <c r="B168" s="98" t="s">
        <v>14</v>
      </c>
      <c r="C168" s="98"/>
      <c r="D168" s="99">
        <f t="shared" si="2"/>
        <v>1</v>
      </c>
      <c r="E168" s="99"/>
      <c r="F168" s="99" t="s">
        <v>15</v>
      </c>
      <c r="G168" s="99"/>
      <c r="H168" s="100">
        <v>42786</v>
      </c>
      <c r="I168" s="100"/>
      <c r="J168" s="100">
        <v>42786</v>
      </c>
      <c r="K168" s="100"/>
      <c r="L168" s="82" t="s">
        <v>648</v>
      </c>
      <c r="M168" s="82"/>
      <c r="N168" s="101">
        <v>4525</v>
      </c>
      <c r="O168" s="101"/>
    </row>
    <row r="169" spans="1:15" ht="45" customHeight="1" x14ac:dyDescent="0.25">
      <c r="A169" s="17" t="s">
        <v>1405</v>
      </c>
      <c r="B169" s="98" t="s">
        <v>1416</v>
      </c>
      <c r="C169" s="98"/>
      <c r="D169" s="99">
        <f t="shared" si="2"/>
        <v>1</v>
      </c>
      <c r="E169" s="99"/>
      <c r="F169" s="99" t="s">
        <v>29</v>
      </c>
      <c r="G169" s="99"/>
      <c r="H169" s="100">
        <v>42788</v>
      </c>
      <c r="I169" s="100"/>
      <c r="J169" s="100">
        <v>42788</v>
      </c>
      <c r="K169" s="100"/>
      <c r="L169" s="82" t="s">
        <v>648</v>
      </c>
      <c r="M169" s="82"/>
      <c r="N169" s="101">
        <v>183</v>
      </c>
      <c r="O169" s="101"/>
    </row>
    <row r="170" spans="1:15" ht="45" customHeight="1" x14ac:dyDescent="0.25">
      <c r="A170" s="17" t="s">
        <v>1405</v>
      </c>
      <c r="B170" s="98" t="s">
        <v>1417</v>
      </c>
      <c r="C170" s="98"/>
      <c r="D170" s="99">
        <f t="shared" si="2"/>
        <v>1</v>
      </c>
      <c r="E170" s="99"/>
      <c r="F170" s="99" t="s">
        <v>29</v>
      </c>
      <c r="G170" s="99"/>
      <c r="H170" s="100">
        <v>42795</v>
      </c>
      <c r="I170" s="100"/>
      <c r="J170" s="100">
        <v>42795</v>
      </c>
      <c r="K170" s="100"/>
      <c r="L170" s="82" t="s">
        <v>648</v>
      </c>
      <c r="M170" s="82"/>
      <c r="N170" s="101">
        <v>714</v>
      </c>
      <c r="O170" s="101"/>
    </row>
    <row r="171" spans="1:15" ht="45" customHeight="1" x14ac:dyDescent="0.25">
      <c r="A171" s="17" t="s">
        <v>1405</v>
      </c>
      <c r="B171" s="98" t="s">
        <v>1418</v>
      </c>
      <c r="C171" s="98"/>
      <c r="D171" s="99">
        <f t="shared" si="2"/>
        <v>1</v>
      </c>
      <c r="E171" s="99"/>
      <c r="F171" s="99" t="s">
        <v>29</v>
      </c>
      <c r="G171" s="99"/>
      <c r="H171" s="100">
        <v>42779</v>
      </c>
      <c r="I171" s="100"/>
      <c r="J171" s="100">
        <v>42779</v>
      </c>
      <c r="K171" s="100"/>
      <c r="L171" s="82" t="s">
        <v>648</v>
      </c>
      <c r="M171" s="82"/>
      <c r="N171" s="101">
        <v>714.02</v>
      </c>
      <c r="O171" s="101"/>
    </row>
    <row r="172" spans="1:15" ht="45" customHeight="1" x14ac:dyDescent="0.25">
      <c r="A172" s="17" t="s">
        <v>1405</v>
      </c>
      <c r="B172" s="98" t="s">
        <v>1419</v>
      </c>
      <c r="C172" s="98"/>
      <c r="D172" s="99">
        <f t="shared" si="2"/>
        <v>1</v>
      </c>
      <c r="E172" s="99"/>
      <c r="F172" s="99" t="s">
        <v>29</v>
      </c>
      <c r="G172" s="99"/>
      <c r="H172" s="100">
        <v>42789</v>
      </c>
      <c r="I172" s="100"/>
      <c r="J172" s="100">
        <v>42789</v>
      </c>
      <c r="K172" s="100"/>
      <c r="L172" s="82" t="s">
        <v>648</v>
      </c>
      <c r="M172" s="82"/>
      <c r="N172" s="101">
        <v>594.04</v>
      </c>
      <c r="O172" s="101"/>
    </row>
    <row r="173" spans="1:15" ht="45" customHeight="1" x14ac:dyDescent="0.25">
      <c r="A173" s="17" t="s">
        <v>1405</v>
      </c>
      <c r="B173" s="98" t="s">
        <v>14</v>
      </c>
      <c r="C173" s="98"/>
      <c r="D173" s="99">
        <f t="shared" si="2"/>
        <v>1</v>
      </c>
      <c r="E173" s="99"/>
      <c r="F173" s="99" t="s">
        <v>15</v>
      </c>
      <c r="G173" s="99"/>
      <c r="H173" s="100">
        <v>42789</v>
      </c>
      <c r="I173" s="100"/>
      <c r="J173" s="100">
        <v>42789</v>
      </c>
      <c r="K173" s="100"/>
      <c r="L173" s="82" t="s">
        <v>648</v>
      </c>
      <c r="M173" s="82"/>
      <c r="N173" s="101">
        <v>4</v>
      </c>
      <c r="O173" s="101"/>
    </row>
    <row r="174" spans="1:15" ht="45" customHeight="1" x14ac:dyDescent="0.25">
      <c r="A174" s="17" t="s">
        <v>1405</v>
      </c>
      <c r="B174" s="98" t="s">
        <v>1417</v>
      </c>
      <c r="C174" s="98"/>
      <c r="D174" s="99">
        <f t="shared" si="2"/>
        <v>1</v>
      </c>
      <c r="E174" s="99"/>
      <c r="F174" s="99" t="s">
        <v>29</v>
      </c>
      <c r="G174" s="99"/>
      <c r="H174" s="100">
        <v>42795</v>
      </c>
      <c r="I174" s="100"/>
      <c r="J174" s="100">
        <v>42795</v>
      </c>
      <c r="K174" s="100"/>
      <c r="L174" s="82" t="s">
        <v>648</v>
      </c>
      <c r="M174" s="82"/>
      <c r="N174" s="101">
        <v>434</v>
      </c>
      <c r="O174" s="101"/>
    </row>
    <row r="175" spans="1:15" ht="45" customHeight="1" x14ac:dyDescent="0.25">
      <c r="A175" s="17" t="s">
        <v>1405</v>
      </c>
      <c r="B175" s="98" t="s">
        <v>1418</v>
      </c>
      <c r="C175" s="98"/>
      <c r="D175" s="99">
        <f t="shared" si="2"/>
        <v>1</v>
      </c>
      <c r="E175" s="99"/>
      <c r="F175" s="99" t="s">
        <v>29</v>
      </c>
      <c r="G175" s="99"/>
      <c r="H175" s="100">
        <v>42779</v>
      </c>
      <c r="I175" s="100"/>
      <c r="J175" s="100">
        <v>42779</v>
      </c>
      <c r="K175" s="100"/>
      <c r="L175" s="82" t="s">
        <v>648</v>
      </c>
      <c r="M175" s="82"/>
      <c r="N175" s="101">
        <v>140</v>
      </c>
      <c r="O175" s="101"/>
    </row>
    <row r="176" spans="1:15" ht="45" customHeight="1" x14ac:dyDescent="0.25">
      <c r="A176" s="17" t="s">
        <v>1405</v>
      </c>
      <c r="B176" s="98" t="s">
        <v>1419</v>
      </c>
      <c r="C176" s="98"/>
      <c r="D176" s="99">
        <f t="shared" si="2"/>
        <v>1</v>
      </c>
      <c r="E176" s="99"/>
      <c r="F176" s="99" t="s">
        <v>29</v>
      </c>
      <c r="G176" s="99"/>
      <c r="H176" s="100">
        <v>42789</v>
      </c>
      <c r="I176" s="100"/>
      <c r="J176" s="100">
        <v>42789</v>
      </c>
      <c r="K176" s="100"/>
      <c r="L176" s="82" t="s">
        <v>648</v>
      </c>
      <c r="M176" s="82"/>
      <c r="N176" s="101">
        <v>276</v>
      </c>
      <c r="O176" s="101"/>
    </row>
    <row r="177" spans="1:15" ht="45" customHeight="1" x14ac:dyDescent="0.25">
      <c r="A177" s="17" t="s">
        <v>1405</v>
      </c>
      <c r="B177" s="98" t="s">
        <v>1419</v>
      </c>
      <c r="C177" s="98"/>
      <c r="D177" s="99">
        <f t="shared" si="2"/>
        <v>1</v>
      </c>
      <c r="E177" s="99"/>
      <c r="F177" s="99" t="s">
        <v>29</v>
      </c>
      <c r="G177" s="99"/>
      <c r="H177" s="100">
        <v>42789</v>
      </c>
      <c r="I177" s="100"/>
      <c r="J177" s="100">
        <v>42789</v>
      </c>
      <c r="K177" s="100"/>
      <c r="L177" s="82" t="s">
        <v>648</v>
      </c>
      <c r="M177" s="82"/>
      <c r="N177" s="101">
        <v>227</v>
      </c>
      <c r="O177" s="101"/>
    </row>
    <row r="178" spans="1:15" ht="45" customHeight="1" x14ac:dyDescent="0.25">
      <c r="A178" s="17" t="s">
        <v>1405</v>
      </c>
      <c r="B178" s="98" t="s">
        <v>1420</v>
      </c>
      <c r="C178" s="98"/>
      <c r="D178" s="99">
        <f t="shared" si="2"/>
        <v>1</v>
      </c>
      <c r="E178" s="99"/>
      <c r="F178" s="99" t="s">
        <v>15</v>
      </c>
      <c r="G178" s="99"/>
      <c r="H178" s="100">
        <v>42830</v>
      </c>
      <c r="I178" s="100"/>
      <c r="J178" s="100">
        <v>42831</v>
      </c>
      <c r="K178" s="100"/>
      <c r="L178" s="82" t="s">
        <v>648</v>
      </c>
      <c r="M178" s="82"/>
      <c r="N178" s="101">
        <v>70</v>
      </c>
      <c r="O178" s="101"/>
    </row>
    <row r="179" spans="1:15" ht="45" customHeight="1" x14ac:dyDescent="0.25">
      <c r="A179" s="17" t="s">
        <v>1405</v>
      </c>
      <c r="B179" s="98" t="s">
        <v>1421</v>
      </c>
      <c r="C179" s="98"/>
      <c r="D179" s="99">
        <f t="shared" si="2"/>
        <v>1</v>
      </c>
      <c r="E179" s="99"/>
      <c r="F179" s="99" t="s">
        <v>15</v>
      </c>
      <c r="G179" s="99"/>
      <c r="H179" s="100">
        <v>42828</v>
      </c>
      <c r="I179" s="100"/>
      <c r="J179" s="100">
        <v>42828</v>
      </c>
      <c r="K179" s="100"/>
      <c r="L179" s="82" t="s">
        <v>648</v>
      </c>
      <c r="M179" s="82"/>
      <c r="N179" s="101">
        <v>145</v>
      </c>
      <c r="O179" s="101"/>
    </row>
    <row r="180" spans="1:15" ht="45" customHeight="1" x14ac:dyDescent="0.25">
      <c r="A180" s="17" t="s">
        <v>1405</v>
      </c>
      <c r="B180" s="98" t="s">
        <v>1422</v>
      </c>
      <c r="C180" s="98"/>
      <c r="D180" s="99">
        <f t="shared" si="2"/>
        <v>1</v>
      </c>
      <c r="E180" s="99"/>
      <c r="F180" s="99" t="s">
        <v>29</v>
      </c>
      <c r="G180" s="99"/>
      <c r="H180" s="100">
        <v>42831</v>
      </c>
      <c r="I180" s="100"/>
      <c r="J180" s="100">
        <v>42831</v>
      </c>
      <c r="K180" s="100"/>
      <c r="L180" s="82" t="s">
        <v>648</v>
      </c>
      <c r="M180" s="82"/>
      <c r="N180" s="101">
        <v>694</v>
      </c>
      <c r="O180" s="101"/>
    </row>
    <row r="181" spans="1:15" ht="45" customHeight="1" x14ac:dyDescent="0.25">
      <c r="A181" s="17" t="s">
        <v>1405</v>
      </c>
      <c r="B181" s="98" t="s">
        <v>14</v>
      </c>
      <c r="C181" s="98"/>
      <c r="D181" s="99">
        <f t="shared" si="2"/>
        <v>1</v>
      </c>
      <c r="E181" s="99"/>
      <c r="F181" s="99" t="s">
        <v>15</v>
      </c>
      <c r="G181" s="99"/>
      <c r="H181" s="100">
        <v>42875</v>
      </c>
      <c r="I181" s="100"/>
      <c r="J181" s="100">
        <v>42876</v>
      </c>
      <c r="K181" s="100"/>
      <c r="L181" s="82" t="s">
        <v>648</v>
      </c>
      <c r="M181" s="82"/>
      <c r="N181" s="101">
        <v>2400</v>
      </c>
      <c r="O181" s="101"/>
    </row>
    <row r="182" spans="1:15" ht="45" customHeight="1" x14ac:dyDescent="0.25">
      <c r="A182" s="17" t="s">
        <v>1405</v>
      </c>
      <c r="B182" s="98" t="s">
        <v>1422</v>
      </c>
      <c r="C182" s="98"/>
      <c r="D182" s="99">
        <f t="shared" si="2"/>
        <v>1</v>
      </c>
      <c r="E182" s="99"/>
      <c r="F182" s="99" t="s">
        <v>29</v>
      </c>
      <c r="G182" s="99"/>
      <c r="H182" s="100">
        <v>42831</v>
      </c>
      <c r="I182" s="100"/>
      <c r="J182" s="100">
        <v>42831</v>
      </c>
      <c r="K182" s="100"/>
      <c r="L182" s="82" t="s">
        <v>648</v>
      </c>
      <c r="M182" s="82"/>
      <c r="N182" s="101">
        <v>521</v>
      </c>
      <c r="O182" s="101"/>
    </row>
    <row r="183" spans="1:15" ht="45" customHeight="1" x14ac:dyDescent="0.25">
      <c r="A183" s="17" t="s">
        <v>1405</v>
      </c>
      <c r="B183" s="98" t="s">
        <v>1415</v>
      </c>
      <c r="C183" s="98"/>
      <c r="D183" s="99">
        <f t="shared" si="2"/>
        <v>1</v>
      </c>
      <c r="E183" s="99"/>
      <c r="F183" s="99" t="s">
        <v>29</v>
      </c>
      <c r="G183" s="99"/>
      <c r="H183" s="100">
        <v>42811</v>
      </c>
      <c r="I183" s="100"/>
      <c r="J183" s="100">
        <v>42811</v>
      </c>
      <c r="K183" s="100"/>
      <c r="L183" s="82" t="s">
        <v>648</v>
      </c>
      <c r="M183" s="82"/>
      <c r="N183" s="101">
        <v>597</v>
      </c>
      <c r="O183" s="101"/>
    </row>
    <row r="184" spans="1:15" ht="45" customHeight="1" x14ac:dyDescent="0.25">
      <c r="A184" s="17" t="s">
        <v>1405</v>
      </c>
      <c r="B184" s="98" t="s">
        <v>1415</v>
      </c>
      <c r="C184" s="98"/>
      <c r="D184" s="99">
        <f t="shared" si="2"/>
        <v>1</v>
      </c>
      <c r="E184" s="99"/>
      <c r="F184" s="99" t="s">
        <v>29</v>
      </c>
      <c r="G184" s="99"/>
      <c r="H184" s="100">
        <v>42811</v>
      </c>
      <c r="I184" s="100"/>
      <c r="J184" s="100">
        <v>42811</v>
      </c>
      <c r="K184" s="100"/>
      <c r="L184" s="82" t="s">
        <v>648</v>
      </c>
      <c r="M184" s="82"/>
      <c r="N184" s="101">
        <v>206</v>
      </c>
      <c r="O184" s="101"/>
    </row>
    <row r="185" spans="1:15" ht="45" customHeight="1" x14ac:dyDescent="0.25">
      <c r="A185" s="17" t="s">
        <v>1405</v>
      </c>
      <c r="B185" s="98" t="s">
        <v>1423</v>
      </c>
      <c r="C185" s="98"/>
      <c r="D185" s="99">
        <f t="shared" si="2"/>
        <v>1</v>
      </c>
      <c r="E185" s="99"/>
      <c r="F185" s="99" t="s">
        <v>29</v>
      </c>
      <c r="G185" s="99"/>
      <c r="H185" s="100">
        <v>42818</v>
      </c>
      <c r="I185" s="100"/>
      <c r="J185" s="100">
        <v>42818</v>
      </c>
      <c r="K185" s="100"/>
      <c r="L185" s="82" t="s">
        <v>648</v>
      </c>
      <c r="M185" s="82"/>
      <c r="N185" s="101">
        <v>617</v>
      </c>
      <c r="O185" s="101"/>
    </row>
    <row r="186" spans="1:15" ht="45" customHeight="1" x14ac:dyDescent="0.25">
      <c r="A186" s="17" t="s">
        <v>1405</v>
      </c>
      <c r="B186" s="98" t="s">
        <v>1424</v>
      </c>
      <c r="C186" s="98"/>
      <c r="D186" s="99">
        <f t="shared" si="2"/>
        <v>1</v>
      </c>
      <c r="E186" s="99"/>
      <c r="F186" s="99" t="s">
        <v>29</v>
      </c>
      <c r="G186" s="99"/>
      <c r="H186" s="100">
        <v>42820</v>
      </c>
      <c r="I186" s="100"/>
      <c r="J186" s="100">
        <v>42820</v>
      </c>
      <c r="K186" s="100"/>
      <c r="L186" s="82" t="s">
        <v>648</v>
      </c>
      <c r="M186" s="82"/>
      <c r="N186" s="101">
        <v>534.04999999999995</v>
      </c>
      <c r="O186" s="101"/>
    </row>
    <row r="187" spans="1:15" ht="45" customHeight="1" x14ac:dyDescent="0.25">
      <c r="A187" s="17" t="s">
        <v>1405</v>
      </c>
      <c r="B187" s="98" t="s">
        <v>1425</v>
      </c>
      <c r="C187" s="98"/>
      <c r="D187" s="99">
        <f t="shared" si="2"/>
        <v>1</v>
      </c>
      <c r="E187" s="99"/>
      <c r="F187" s="99" t="s">
        <v>29</v>
      </c>
      <c r="G187" s="99"/>
      <c r="H187" s="100">
        <v>42809</v>
      </c>
      <c r="I187" s="100"/>
      <c r="J187" s="100">
        <v>42809</v>
      </c>
      <c r="K187" s="100"/>
      <c r="L187" s="82" t="s">
        <v>648</v>
      </c>
      <c r="M187" s="82"/>
      <c r="N187" s="101">
        <v>714</v>
      </c>
      <c r="O187" s="101"/>
    </row>
    <row r="188" spans="1:15" ht="45" customHeight="1" x14ac:dyDescent="0.25">
      <c r="A188" s="17" t="s">
        <v>1405</v>
      </c>
      <c r="B188" s="98" t="s">
        <v>1426</v>
      </c>
      <c r="C188" s="98"/>
      <c r="D188" s="99">
        <f t="shared" si="2"/>
        <v>1</v>
      </c>
      <c r="E188" s="99"/>
      <c r="F188" s="99" t="s">
        <v>29</v>
      </c>
      <c r="G188" s="99"/>
      <c r="H188" s="100">
        <v>42825</v>
      </c>
      <c r="I188" s="100"/>
      <c r="J188" s="100">
        <v>42825</v>
      </c>
      <c r="K188" s="100"/>
      <c r="L188" s="82" t="s">
        <v>648</v>
      </c>
      <c r="M188" s="82"/>
      <c r="N188" s="101">
        <v>401.8</v>
      </c>
      <c r="O188" s="101"/>
    </row>
    <row r="189" spans="1:15" ht="45" customHeight="1" x14ac:dyDescent="0.25">
      <c r="A189" s="17" t="s">
        <v>1405</v>
      </c>
      <c r="B189" s="98" t="s">
        <v>1427</v>
      </c>
      <c r="C189" s="98"/>
      <c r="D189" s="99">
        <f t="shared" si="2"/>
        <v>1</v>
      </c>
      <c r="E189" s="99"/>
      <c r="F189" s="99" t="s">
        <v>29</v>
      </c>
      <c r="G189" s="99"/>
      <c r="H189" s="100">
        <v>42804</v>
      </c>
      <c r="I189" s="100"/>
      <c r="J189" s="100">
        <v>42804</v>
      </c>
      <c r="K189" s="100"/>
      <c r="L189" s="82" t="s">
        <v>648</v>
      </c>
      <c r="M189" s="82"/>
      <c r="N189" s="101">
        <v>714.03</v>
      </c>
      <c r="O189" s="101"/>
    </row>
    <row r="190" spans="1:15" ht="45" customHeight="1" x14ac:dyDescent="0.25">
      <c r="A190" s="17" t="s">
        <v>1405</v>
      </c>
      <c r="B190" s="98" t="s">
        <v>1428</v>
      </c>
      <c r="C190" s="98"/>
      <c r="D190" s="99">
        <f t="shared" si="2"/>
        <v>1</v>
      </c>
      <c r="E190" s="99"/>
      <c r="F190" s="99" t="s">
        <v>29</v>
      </c>
      <c r="G190" s="99"/>
      <c r="H190" s="100">
        <v>42817</v>
      </c>
      <c r="I190" s="100"/>
      <c r="J190" s="100">
        <v>42817</v>
      </c>
      <c r="K190" s="100"/>
      <c r="L190" s="82" t="s">
        <v>648</v>
      </c>
      <c r="M190" s="82"/>
      <c r="N190" s="101">
        <v>713.99</v>
      </c>
      <c r="O190" s="101"/>
    </row>
    <row r="191" spans="1:15" ht="45" customHeight="1" x14ac:dyDescent="0.25">
      <c r="A191" s="17" t="s">
        <v>1405</v>
      </c>
      <c r="B191" s="98" t="s">
        <v>1429</v>
      </c>
      <c r="C191" s="98"/>
      <c r="D191" s="99">
        <f t="shared" si="2"/>
        <v>1</v>
      </c>
      <c r="E191" s="99"/>
      <c r="F191" s="99" t="s">
        <v>29</v>
      </c>
      <c r="G191" s="99"/>
      <c r="H191" s="100">
        <v>42818</v>
      </c>
      <c r="I191" s="100"/>
      <c r="J191" s="100">
        <v>42818</v>
      </c>
      <c r="K191" s="100"/>
      <c r="L191" s="82" t="s">
        <v>648</v>
      </c>
      <c r="M191" s="82"/>
      <c r="N191" s="101">
        <v>697.39</v>
      </c>
      <c r="O191" s="101"/>
    </row>
    <row r="192" spans="1:15" ht="45" customHeight="1" x14ac:dyDescent="0.25">
      <c r="A192" s="17" t="s">
        <v>1405</v>
      </c>
      <c r="B192" s="98" t="s">
        <v>1425</v>
      </c>
      <c r="C192" s="98"/>
      <c r="D192" s="99">
        <f t="shared" si="2"/>
        <v>1</v>
      </c>
      <c r="E192" s="99"/>
      <c r="F192" s="99" t="s">
        <v>29</v>
      </c>
      <c r="G192" s="99"/>
      <c r="H192" s="100">
        <v>42809</v>
      </c>
      <c r="I192" s="100"/>
      <c r="J192" s="100">
        <v>42809</v>
      </c>
      <c r="K192" s="100"/>
      <c r="L192" s="82" t="s">
        <v>648</v>
      </c>
      <c r="M192" s="82"/>
      <c r="N192" s="101">
        <v>1000</v>
      </c>
      <c r="O192" s="101"/>
    </row>
    <row r="193" spans="1:15" ht="45" customHeight="1" x14ac:dyDescent="0.25">
      <c r="A193" s="17" t="s">
        <v>1405</v>
      </c>
      <c r="B193" s="98" t="s">
        <v>1426</v>
      </c>
      <c r="C193" s="98"/>
      <c r="D193" s="99">
        <f t="shared" si="2"/>
        <v>1</v>
      </c>
      <c r="E193" s="99"/>
      <c r="F193" s="99" t="s">
        <v>29</v>
      </c>
      <c r="G193" s="99"/>
      <c r="H193" s="100">
        <v>42825</v>
      </c>
      <c r="I193" s="100"/>
      <c r="J193" s="100">
        <v>42825</v>
      </c>
      <c r="K193" s="100"/>
      <c r="L193" s="82" t="s">
        <v>648</v>
      </c>
      <c r="M193" s="82"/>
      <c r="N193" s="101">
        <v>90</v>
      </c>
      <c r="O193" s="101"/>
    </row>
    <row r="194" spans="1:15" ht="45" customHeight="1" x14ac:dyDescent="0.25">
      <c r="A194" s="17" t="s">
        <v>1405</v>
      </c>
      <c r="B194" s="98" t="s">
        <v>1427</v>
      </c>
      <c r="C194" s="98"/>
      <c r="D194" s="99">
        <f t="shared" si="2"/>
        <v>1</v>
      </c>
      <c r="E194" s="99"/>
      <c r="F194" s="99" t="s">
        <v>29</v>
      </c>
      <c r="G194" s="99"/>
      <c r="H194" s="100">
        <v>42804</v>
      </c>
      <c r="I194" s="100"/>
      <c r="J194" s="100">
        <v>42804</v>
      </c>
      <c r="K194" s="100"/>
      <c r="L194" s="82" t="s">
        <v>648</v>
      </c>
      <c r="M194" s="82"/>
      <c r="N194" s="101">
        <v>400</v>
      </c>
      <c r="O194" s="101"/>
    </row>
    <row r="195" spans="1:15" ht="45" customHeight="1" x14ac:dyDescent="0.25">
      <c r="A195" s="17" t="s">
        <v>1405</v>
      </c>
      <c r="B195" s="98" t="s">
        <v>1428</v>
      </c>
      <c r="C195" s="98"/>
      <c r="D195" s="99">
        <f t="shared" si="2"/>
        <v>1</v>
      </c>
      <c r="E195" s="99"/>
      <c r="F195" s="99" t="s">
        <v>29</v>
      </c>
      <c r="G195" s="99"/>
      <c r="H195" s="100">
        <v>42817</v>
      </c>
      <c r="I195" s="100"/>
      <c r="J195" s="100">
        <v>42817</v>
      </c>
      <c r="K195" s="100"/>
      <c r="L195" s="82" t="s">
        <v>648</v>
      </c>
      <c r="M195" s="82"/>
      <c r="N195" s="101">
        <v>181</v>
      </c>
      <c r="O195" s="101"/>
    </row>
    <row r="196" spans="1:15" ht="45" customHeight="1" x14ac:dyDescent="0.25">
      <c r="A196" s="17" t="s">
        <v>1405</v>
      </c>
      <c r="B196" s="98" t="s">
        <v>1429</v>
      </c>
      <c r="C196" s="98"/>
      <c r="D196" s="99">
        <f t="shared" si="2"/>
        <v>1</v>
      </c>
      <c r="E196" s="99"/>
      <c r="F196" s="99" t="s">
        <v>29</v>
      </c>
      <c r="G196" s="99"/>
      <c r="H196" s="100">
        <v>42818</v>
      </c>
      <c r="I196" s="100"/>
      <c r="J196" s="100">
        <v>42818</v>
      </c>
      <c r="K196" s="100"/>
      <c r="L196" s="82" t="s">
        <v>648</v>
      </c>
      <c r="M196" s="82"/>
      <c r="N196" s="101">
        <v>1322.4</v>
      </c>
      <c r="O196" s="101"/>
    </row>
    <row r="197" spans="1:15" ht="45" customHeight="1" x14ac:dyDescent="0.25">
      <c r="A197" s="17" t="s">
        <v>1405</v>
      </c>
      <c r="B197" s="98" t="s">
        <v>14</v>
      </c>
      <c r="C197" s="98"/>
      <c r="D197" s="99">
        <f t="shared" si="2"/>
        <v>1</v>
      </c>
      <c r="E197" s="99"/>
      <c r="F197" s="99" t="s">
        <v>15</v>
      </c>
      <c r="G197" s="99"/>
      <c r="H197" s="100">
        <v>42808</v>
      </c>
      <c r="I197" s="100"/>
      <c r="J197" s="100">
        <v>42822</v>
      </c>
      <c r="K197" s="100"/>
      <c r="L197" s="82" t="s">
        <v>648</v>
      </c>
      <c r="M197" s="82"/>
      <c r="N197" s="101">
        <v>2250</v>
      </c>
      <c r="O197" s="101"/>
    </row>
    <row r="198" spans="1:15" ht="45" customHeight="1" x14ac:dyDescent="0.25">
      <c r="A198" s="17" t="s">
        <v>1405</v>
      </c>
      <c r="B198" s="98" t="s">
        <v>1430</v>
      </c>
      <c r="C198" s="98"/>
      <c r="D198" s="99">
        <f t="shared" si="2"/>
        <v>1</v>
      </c>
      <c r="E198" s="99"/>
      <c r="F198" s="99" t="s">
        <v>29</v>
      </c>
      <c r="G198" s="99"/>
      <c r="H198" s="100">
        <v>42849</v>
      </c>
      <c r="I198" s="100"/>
      <c r="J198" s="100">
        <v>42849</v>
      </c>
      <c r="K198" s="100"/>
      <c r="L198" s="82" t="s">
        <v>648</v>
      </c>
      <c r="M198" s="82"/>
      <c r="N198" s="101">
        <v>594</v>
      </c>
      <c r="O198" s="101"/>
    </row>
    <row r="199" spans="1:15" ht="45" customHeight="1" x14ac:dyDescent="0.25">
      <c r="A199" s="17" t="s">
        <v>1405</v>
      </c>
      <c r="B199" s="98" t="s">
        <v>1431</v>
      </c>
      <c r="C199" s="98"/>
      <c r="D199" s="99">
        <f t="shared" si="2"/>
        <v>1</v>
      </c>
      <c r="E199" s="99"/>
      <c r="F199" s="99" t="s">
        <v>29</v>
      </c>
      <c r="G199" s="99"/>
      <c r="H199" s="100">
        <v>42857</v>
      </c>
      <c r="I199" s="100"/>
      <c r="J199" s="100">
        <v>42857</v>
      </c>
      <c r="K199" s="100"/>
      <c r="L199" s="82" t="s">
        <v>648</v>
      </c>
      <c r="M199" s="82"/>
      <c r="N199" s="101">
        <v>584.82000000000005</v>
      </c>
      <c r="O199" s="101"/>
    </row>
    <row r="200" spans="1:15" ht="45" customHeight="1" x14ac:dyDescent="0.25">
      <c r="A200" s="17" t="s">
        <v>1405</v>
      </c>
      <c r="B200" s="98" t="s">
        <v>1432</v>
      </c>
      <c r="C200" s="98"/>
      <c r="D200" s="99">
        <f t="shared" si="2"/>
        <v>1</v>
      </c>
      <c r="E200" s="99"/>
      <c r="F200" s="99" t="s">
        <v>29</v>
      </c>
      <c r="G200" s="99"/>
      <c r="H200" s="100">
        <v>42858</v>
      </c>
      <c r="I200" s="100"/>
      <c r="J200" s="100">
        <v>42858</v>
      </c>
      <c r="K200" s="100"/>
      <c r="L200" s="82" t="s">
        <v>648</v>
      </c>
      <c r="M200" s="82"/>
      <c r="N200" s="101">
        <v>714</v>
      </c>
      <c r="O200" s="101"/>
    </row>
    <row r="201" spans="1:15" ht="45" customHeight="1" x14ac:dyDescent="0.25">
      <c r="A201" s="17" t="s">
        <v>1405</v>
      </c>
      <c r="B201" s="98" t="s">
        <v>14</v>
      </c>
      <c r="C201" s="98"/>
      <c r="D201" s="99">
        <f t="shared" si="2"/>
        <v>1</v>
      </c>
      <c r="E201" s="99"/>
      <c r="F201" s="99" t="s">
        <v>15</v>
      </c>
      <c r="G201" s="99"/>
      <c r="H201" s="100">
        <v>42835</v>
      </c>
      <c r="I201" s="100"/>
      <c r="J201" s="100">
        <v>42849</v>
      </c>
      <c r="K201" s="100"/>
      <c r="L201" s="82" t="s">
        <v>648</v>
      </c>
      <c r="M201" s="82"/>
      <c r="N201" s="101">
        <v>600</v>
      </c>
      <c r="O201" s="101"/>
    </row>
    <row r="202" spans="1:15" ht="45" customHeight="1" x14ac:dyDescent="0.25">
      <c r="A202" s="17" t="s">
        <v>1405</v>
      </c>
      <c r="B202" s="98" t="s">
        <v>1431</v>
      </c>
      <c r="C202" s="98"/>
      <c r="D202" s="99">
        <f t="shared" ref="D202:D265" si="3">C202+1</f>
        <v>1</v>
      </c>
      <c r="E202" s="99"/>
      <c r="F202" s="99" t="s">
        <v>29</v>
      </c>
      <c r="G202" s="99"/>
      <c r="H202" s="100">
        <v>42857</v>
      </c>
      <c r="I202" s="100"/>
      <c r="J202" s="100">
        <v>42857</v>
      </c>
      <c r="K202" s="100"/>
      <c r="L202" s="82" t="s">
        <v>648</v>
      </c>
      <c r="M202" s="82"/>
      <c r="N202" s="101">
        <v>290</v>
      </c>
      <c r="O202" s="101"/>
    </row>
    <row r="203" spans="1:15" ht="45" customHeight="1" x14ac:dyDescent="0.25">
      <c r="A203" s="17" t="s">
        <v>1405</v>
      </c>
      <c r="B203" s="98" t="s">
        <v>1432</v>
      </c>
      <c r="C203" s="98"/>
      <c r="D203" s="99">
        <f t="shared" si="3"/>
        <v>1</v>
      </c>
      <c r="E203" s="99"/>
      <c r="F203" s="99" t="s">
        <v>29</v>
      </c>
      <c r="G203" s="99"/>
      <c r="H203" s="100">
        <v>42858</v>
      </c>
      <c r="I203" s="100"/>
      <c r="J203" s="100">
        <v>42858</v>
      </c>
      <c r="K203" s="100"/>
      <c r="L203" s="82" t="s">
        <v>648</v>
      </c>
      <c r="M203" s="82"/>
      <c r="N203" s="101">
        <v>600</v>
      </c>
      <c r="O203" s="101"/>
    </row>
    <row r="204" spans="1:15" ht="45" customHeight="1" x14ac:dyDescent="0.25">
      <c r="A204" s="17" t="s">
        <v>1405</v>
      </c>
      <c r="B204" s="98" t="s">
        <v>14</v>
      </c>
      <c r="C204" s="98"/>
      <c r="D204" s="99">
        <f t="shared" si="3"/>
        <v>1</v>
      </c>
      <c r="E204" s="99"/>
      <c r="F204" s="99" t="s">
        <v>15</v>
      </c>
      <c r="G204" s="99"/>
      <c r="H204" s="100">
        <v>42797</v>
      </c>
      <c r="I204" s="100"/>
      <c r="J204" s="100">
        <v>42832</v>
      </c>
      <c r="K204" s="100"/>
      <c r="L204" s="82" t="s">
        <v>648</v>
      </c>
      <c r="M204" s="82"/>
      <c r="N204" s="101">
        <v>4330</v>
      </c>
      <c r="O204" s="101"/>
    </row>
    <row r="205" spans="1:15" ht="45" customHeight="1" x14ac:dyDescent="0.25">
      <c r="A205" s="17" t="s">
        <v>1405</v>
      </c>
      <c r="B205" s="98" t="s">
        <v>1433</v>
      </c>
      <c r="C205" s="98"/>
      <c r="D205" s="99">
        <f t="shared" si="3"/>
        <v>1</v>
      </c>
      <c r="E205" s="99"/>
      <c r="F205" s="99" t="s">
        <v>29</v>
      </c>
      <c r="G205" s="99"/>
      <c r="H205" s="100">
        <v>42832</v>
      </c>
      <c r="I205" s="100"/>
      <c r="J205" s="100">
        <v>42832</v>
      </c>
      <c r="K205" s="100"/>
      <c r="L205" s="82" t="s">
        <v>648</v>
      </c>
      <c r="M205" s="82"/>
      <c r="N205" s="101">
        <v>518.16</v>
      </c>
      <c r="O205" s="101"/>
    </row>
    <row r="206" spans="1:15" ht="45" customHeight="1" x14ac:dyDescent="0.25">
      <c r="A206" s="17" t="s">
        <v>1405</v>
      </c>
      <c r="B206" s="98" t="s">
        <v>1434</v>
      </c>
      <c r="C206" s="98"/>
      <c r="D206" s="99">
        <f t="shared" si="3"/>
        <v>1</v>
      </c>
      <c r="E206" s="99"/>
      <c r="F206" s="99" t="s">
        <v>15</v>
      </c>
      <c r="G206" s="99"/>
      <c r="H206" s="100">
        <v>42835</v>
      </c>
      <c r="I206" s="100"/>
      <c r="J206" s="100">
        <v>42836</v>
      </c>
      <c r="K206" s="100"/>
      <c r="L206" s="82" t="s">
        <v>648</v>
      </c>
      <c r="M206" s="82"/>
      <c r="N206" s="101">
        <v>490</v>
      </c>
      <c r="O206" s="101"/>
    </row>
    <row r="207" spans="1:15" ht="45" customHeight="1" x14ac:dyDescent="0.25">
      <c r="A207" s="17" t="s">
        <v>1405</v>
      </c>
      <c r="B207" s="98" t="s">
        <v>14</v>
      </c>
      <c r="C207" s="98"/>
      <c r="D207" s="99">
        <f t="shared" si="3"/>
        <v>1</v>
      </c>
      <c r="E207" s="99"/>
      <c r="F207" s="99" t="s">
        <v>15</v>
      </c>
      <c r="G207" s="99"/>
      <c r="H207" s="100">
        <v>42843</v>
      </c>
      <c r="I207" s="100"/>
      <c r="J207" s="100">
        <v>42849</v>
      </c>
      <c r="K207" s="100"/>
      <c r="L207" s="82" t="s">
        <v>648</v>
      </c>
      <c r="M207" s="82"/>
      <c r="N207" s="101">
        <v>215</v>
      </c>
      <c r="O207" s="101"/>
    </row>
    <row r="208" spans="1:15" ht="45" customHeight="1" x14ac:dyDescent="0.25">
      <c r="A208" s="17" t="s">
        <v>1405</v>
      </c>
      <c r="B208" s="98" t="s">
        <v>1435</v>
      </c>
      <c r="C208" s="98"/>
      <c r="D208" s="99">
        <f t="shared" si="3"/>
        <v>1</v>
      </c>
      <c r="E208" s="99"/>
      <c r="F208" s="99" t="s">
        <v>29</v>
      </c>
      <c r="G208" s="99"/>
      <c r="H208" s="100">
        <v>42858</v>
      </c>
      <c r="I208" s="100"/>
      <c r="J208" s="100">
        <v>42859</v>
      </c>
      <c r="K208" s="100"/>
      <c r="L208" s="82" t="s">
        <v>648</v>
      </c>
      <c r="M208" s="82"/>
      <c r="N208" s="101">
        <v>715</v>
      </c>
      <c r="O208" s="101"/>
    </row>
    <row r="209" spans="1:15" ht="45" customHeight="1" x14ac:dyDescent="0.25">
      <c r="A209" s="17" t="s">
        <v>1405</v>
      </c>
      <c r="B209" s="98" t="s">
        <v>1436</v>
      </c>
      <c r="C209" s="98"/>
      <c r="D209" s="99">
        <f t="shared" si="3"/>
        <v>1</v>
      </c>
      <c r="E209" s="99"/>
      <c r="F209" s="99" t="s">
        <v>29</v>
      </c>
      <c r="G209" s="99"/>
      <c r="H209" s="100">
        <v>42866</v>
      </c>
      <c r="I209" s="100"/>
      <c r="J209" s="100">
        <v>42866</v>
      </c>
      <c r="K209" s="100"/>
      <c r="L209" s="82" t="s">
        <v>648</v>
      </c>
      <c r="M209" s="82"/>
      <c r="N209" s="101">
        <v>715</v>
      </c>
      <c r="O209" s="101"/>
    </row>
    <row r="210" spans="1:15" ht="45" customHeight="1" x14ac:dyDescent="0.25">
      <c r="A210" s="17" t="s">
        <v>1405</v>
      </c>
      <c r="B210" s="98" t="s">
        <v>14</v>
      </c>
      <c r="C210" s="98"/>
      <c r="D210" s="99">
        <f t="shared" si="3"/>
        <v>1</v>
      </c>
      <c r="E210" s="99"/>
      <c r="F210" s="99" t="s">
        <v>15</v>
      </c>
      <c r="G210" s="99"/>
      <c r="H210" s="100">
        <v>42870</v>
      </c>
      <c r="I210" s="100"/>
      <c r="J210" s="100">
        <v>42870</v>
      </c>
      <c r="K210" s="100"/>
      <c r="L210" s="82" t="s">
        <v>648</v>
      </c>
      <c r="M210" s="82"/>
      <c r="N210" s="101">
        <v>1440</v>
      </c>
      <c r="O210" s="101"/>
    </row>
    <row r="211" spans="1:15" ht="45" customHeight="1" x14ac:dyDescent="0.25">
      <c r="A211" s="17" t="s">
        <v>1405</v>
      </c>
      <c r="B211" s="98" t="s">
        <v>1436</v>
      </c>
      <c r="C211" s="98"/>
      <c r="D211" s="99">
        <f t="shared" si="3"/>
        <v>1</v>
      </c>
      <c r="E211" s="99"/>
      <c r="F211" s="99" t="s">
        <v>29</v>
      </c>
      <c r="G211" s="99"/>
      <c r="H211" s="100">
        <v>42866</v>
      </c>
      <c r="I211" s="100"/>
      <c r="J211" s="100">
        <v>42866</v>
      </c>
      <c r="K211" s="100"/>
      <c r="L211" s="82" t="s">
        <v>648</v>
      </c>
      <c r="M211" s="82"/>
      <c r="N211" s="101">
        <v>310</v>
      </c>
      <c r="O211" s="101"/>
    </row>
    <row r="212" spans="1:15" ht="45" customHeight="1" x14ac:dyDescent="0.25">
      <c r="A212" s="17" t="s">
        <v>1405</v>
      </c>
      <c r="B212" s="98" t="s">
        <v>1435</v>
      </c>
      <c r="C212" s="98"/>
      <c r="D212" s="99">
        <f t="shared" si="3"/>
        <v>1</v>
      </c>
      <c r="E212" s="99"/>
      <c r="F212" s="99" t="s">
        <v>29</v>
      </c>
      <c r="G212" s="99"/>
      <c r="H212" s="100">
        <v>42858</v>
      </c>
      <c r="I212" s="100"/>
      <c r="J212" s="100">
        <v>42859</v>
      </c>
      <c r="K212" s="100"/>
      <c r="L212" s="82" t="s">
        <v>648</v>
      </c>
      <c r="M212" s="82"/>
      <c r="N212" s="101">
        <v>416</v>
      </c>
      <c r="O212" s="101"/>
    </row>
    <row r="213" spans="1:15" ht="45" customHeight="1" x14ac:dyDescent="0.25">
      <c r="A213" s="17" t="s">
        <v>1405</v>
      </c>
      <c r="B213" s="98" t="s">
        <v>1437</v>
      </c>
      <c r="C213" s="98"/>
      <c r="D213" s="99">
        <f t="shared" si="3"/>
        <v>1</v>
      </c>
      <c r="E213" s="99"/>
      <c r="F213" s="99" t="s">
        <v>29</v>
      </c>
      <c r="G213" s="99"/>
      <c r="H213" s="100">
        <v>42872</v>
      </c>
      <c r="I213" s="100"/>
      <c r="J213" s="100">
        <v>42872</v>
      </c>
      <c r="K213" s="100"/>
      <c r="L213" s="82" t="s">
        <v>648</v>
      </c>
      <c r="M213" s="82"/>
      <c r="N213" s="101">
        <v>714</v>
      </c>
      <c r="O213" s="101"/>
    </row>
    <row r="214" spans="1:15" ht="45" customHeight="1" x14ac:dyDescent="0.25">
      <c r="A214" s="17" t="s">
        <v>1405</v>
      </c>
      <c r="B214" s="98" t="s">
        <v>1437</v>
      </c>
      <c r="C214" s="98"/>
      <c r="D214" s="99">
        <f t="shared" si="3"/>
        <v>1</v>
      </c>
      <c r="E214" s="99"/>
      <c r="F214" s="99" t="s">
        <v>29</v>
      </c>
      <c r="G214" s="99"/>
      <c r="H214" s="100">
        <v>42872</v>
      </c>
      <c r="I214" s="100"/>
      <c r="J214" s="100">
        <v>42872</v>
      </c>
      <c r="K214" s="100"/>
      <c r="L214" s="82" t="s">
        <v>648</v>
      </c>
      <c r="M214" s="82"/>
      <c r="N214" s="101">
        <v>694.13</v>
      </c>
      <c r="O214" s="101"/>
    </row>
    <row r="215" spans="1:15" ht="45" customHeight="1" x14ac:dyDescent="0.25">
      <c r="A215" s="17" t="s">
        <v>1405</v>
      </c>
      <c r="B215" s="98" t="s">
        <v>1437</v>
      </c>
      <c r="C215" s="98"/>
      <c r="D215" s="99">
        <f t="shared" si="3"/>
        <v>1</v>
      </c>
      <c r="E215" s="99"/>
      <c r="F215" s="99" t="s">
        <v>29</v>
      </c>
      <c r="G215" s="99"/>
      <c r="H215" s="100">
        <v>42872</v>
      </c>
      <c r="I215" s="100"/>
      <c r="J215" s="100">
        <v>42872</v>
      </c>
      <c r="K215" s="100"/>
      <c r="L215" s="82" t="s">
        <v>648</v>
      </c>
      <c r="M215" s="82"/>
      <c r="N215" s="101">
        <v>239.9</v>
      </c>
      <c r="O215" s="101"/>
    </row>
    <row r="216" spans="1:15" ht="45" customHeight="1" x14ac:dyDescent="0.25">
      <c r="A216" s="17" t="s">
        <v>1405</v>
      </c>
      <c r="B216" s="98" t="s">
        <v>1437</v>
      </c>
      <c r="C216" s="98"/>
      <c r="D216" s="99">
        <f t="shared" si="3"/>
        <v>1</v>
      </c>
      <c r="E216" s="99"/>
      <c r="F216" s="99" t="s">
        <v>29</v>
      </c>
      <c r="G216" s="99"/>
      <c r="H216" s="100">
        <v>42872</v>
      </c>
      <c r="I216" s="100"/>
      <c r="J216" s="100">
        <v>42872</v>
      </c>
      <c r="K216" s="100"/>
      <c r="L216" s="82" t="s">
        <v>648</v>
      </c>
      <c r="M216" s="82"/>
      <c r="N216" s="101">
        <v>239.9</v>
      </c>
      <c r="O216" s="101"/>
    </row>
    <row r="217" spans="1:15" ht="45" customHeight="1" x14ac:dyDescent="0.25">
      <c r="A217" s="17" t="s">
        <v>1405</v>
      </c>
      <c r="B217" s="98" t="s">
        <v>1437</v>
      </c>
      <c r="C217" s="98"/>
      <c r="D217" s="99">
        <f t="shared" si="3"/>
        <v>1</v>
      </c>
      <c r="E217" s="99"/>
      <c r="F217" s="99" t="s">
        <v>29</v>
      </c>
      <c r="G217" s="99"/>
      <c r="H217" s="100">
        <v>42872</v>
      </c>
      <c r="I217" s="100"/>
      <c r="J217" s="100">
        <v>42872</v>
      </c>
      <c r="K217" s="100"/>
      <c r="L217" s="82" t="s">
        <v>648</v>
      </c>
      <c r="M217" s="82"/>
      <c r="N217" s="101">
        <v>417</v>
      </c>
      <c r="O217" s="101"/>
    </row>
    <row r="218" spans="1:15" ht="45" customHeight="1" x14ac:dyDescent="0.25">
      <c r="A218" s="17" t="s">
        <v>1405</v>
      </c>
      <c r="B218" s="98" t="s">
        <v>1437</v>
      </c>
      <c r="C218" s="98"/>
      <c r="D218" s="99">
        <f t="shared" si="3"/>
        <v>1</v>
      </c>
      <c r="E218" s="99"/>
      <c r="F218" s="99" t="s">
        <v>29</v>
      </c>
      <c r="G218" s="99"/>
      <c r="H218" s="100">
        <v>42872</v>
      </c>
      <c r="I218" s="100"/>
      <c r="J218" s="100">
        <v>42872</v>
      </c>
      <c r="K218" s="100"/>
      <c r="L218" s="82" t="s">
        <v>648</v>
      </c>
      <c r="M218" s="82"/>
      <c r="N218" s="101">
        <v>239.9</v>
      </c>
      <c r="O218" s="101"/>
    </row>
    <row r="219" spans="1:15" ht="45" customHeight="1" x14ac:dyDescent="0.25">
      <c r="A219" s="17" t="s">
        <v>1405</v>
      </c>
      <c r="B219" s="98" t="s">
        <v>1437</v>
      </c>
      <c r="C219" s="98"/>
      <c r="D219" s="99">
        <f t="shared" si="3"/>
        <v>1</v>
      </c>
      <c r="E219" s="99"/>
      <c r="F219" s="99" t="s">
        <v>29</v>
      </c>
      <c r="G219" s="99"/>
      <c r="H219" s="100">
        <v>42872</v>
      </c>
      <c r="I219" s="100"/>
      <c r="J219" s="100">
        <v>42872</v>
      </c>
      <c r="K219" s="100"/>
      <c r="L219" s="82" t="s">
        <v>648</v>
      </c>
      <c r="M219" s="82"/>
      <c r="N219" s="101">
        <v>239.9</v>
      </c>
      <c r="O219" s="101"/>
    </row>
    <row r="220" spans="1:15" ht="45" customHeight="1" x14ac:dyDescent="0.25">
      <c r="A220" s="17" t="s">
        <v>1405</v>
      </c>
      <c r="B220" s="98" t="s">
        <v>14</v>
      </c>
      <c r="C220" s="98"/>
      <c r="D220" s="99">
        <f t="shared" si="3"/>
        <v>1</v>
      </c>
      <c r="E220" s="99"/>
      <c r="F220" s="99" t="s">
        <v>15</v>
      </c>
      <c r="G220" s="99"/>
      <c r="H220" s="100">
        <v>42864</v>
      </c>
      <c r="I220" s="100"/>
      <c r="J220" s="100">
        <v>42867</v>
      </c>
      <c r="K220" s="100"/>
      <c r="L220" s="82" t="s">
        <v>648</v>
      </c>
      <c r="M220" s="82"/>
      <c r="N220" s="101">
        <v>3040</v>
      </c>
      <c r="O220" s="101"/>
    </row>
    <row r="221" spans="1:15" ht="45" customHeight="1" x14ac:dyDescent="0.25">
      <c r="A221" s="17" t="s">
        <v>1405</v>
      </c>
      <c r="B221" s="98" t="s">
        <v>1438</v>
      </c>
      <c r="C221" s="98"/>
      <c r="D221" s="99">
        <f t="shared" si="3"/>
        <v>1</v>
      </c>
      <c r="E221" s="99"/>
      <c r="F221" s="99" t="s">
        <v>29</v>
      </c>
      <c r="G221" s="99"/>
      <c r="H221" s="100">
        <v>42873</v>
      </c>
      <c r="I221" s="100"/>
      <c r="J221" s="100">
        <v>42873</v>
      </c>
      <c r="K221" s="100"/>
      <c r="L221" s="82" t="s">
        <v>648</v>
      </c>
      <c r="M221" s="82"/>
      <c r="N221" s="101">
        <v>715</v>
      </c>
      <c r="O221" s="101"/>
    </row>
    <row r="222" spans="1:15" ht="45" customHeight="1" x14ac:dyDescent="0.25">
      <c r="A222" s="17" t="s">
        <v>1405</v>
      </c>
      <c r="B222" s="98" t="s">
        <v>1438</v>
      </c>
      <c r="C222" s="98"/>
      <c r="D222" s="99">
        <f t="shared" si="3"/>
        <v>1</v>
      </c>
      <c r="E222" s="99"/>
      <c r="F222" s="99" t="s">
        <v>29</v>
      </c>
      <c r="G222" s="99"/>
      <c r="H222" s="100">
        <v>42885</v>
      </c>
      <c r="I222" s="100"/>
      <c r="J222" s="100">
        <v>42885</v>
      </c>
      <c r="K222" s="100"/>
      <c r="L222" s="82" t="s">
        <v>648</v>
      </c>
      <c r="M222" s="82"/>
      <c r="N222" s="101">
        <v>681.44</v>
      </c>
      <c r="O222" s="101"/>
    </row>
    <row r="223" spans="1:15" ht="45" customHeight="1" x14ac:dyDescent="0.25">
      <c r="A223" s="17" t="s">
        <v>1405</v>
      </c>
      <c r="B223" s="98" t="s">
        <v>1439</v>
      </c>
      <c r="C223" s="98"/>
      <c r="D223" s="99">
        <f t="shared" si="3"/>
        <v>1</v>
      </c>
      <c r="E223" s="99"/>
      <c r="F223" s="99" t="s">
        <v>12</v>
      </c>
      <c r="G223" s="99"/>
      <c r="H223" s="100">
        <v>42894</v>
      </c>
      <c r="I223" s="100"/>
      <c r="J223" s="100">
        <v>42894</v>
      </c>
      <c r="K223" s="100"/>
      <c r="L223" s="82" t="s">
        <v>648</v>
      </c>
      <c r="M223" s="82"/>
      <c r="N223" s="101">
        <v>1600</v>
      </c>
      <c r="O223" s="101"/>
    </row>
    <row r="224" spans="1:15" ht="45" customHeight="1" x14ac:dyDescent="0.25">
      <c r="A224" s="17" t="s">
        <v>1405</v>
      </c>
      <c r="B224" s="98" t="s">
        <v>1439</v>
      </c>
      <c r="C224" s="98"/>
      <c r="D224" s="99">
        <f t="shared" si="3"/>
        <v>1</v>
      </c>
      <c r="E224" s="99"/>
      <c r="F224" s="99" t="s">
        <v>12</v>
      </c>
      <c r="G224" s="99"/>
      <c r="H224" s="100">
        <v>42884</v>
      </c>
      <c r="I224" s="100"/>
      <c r="J224" s="100">
        <v>42884</v>
      </c>
      <c r="K224" s="100"/>
      <c r="L224" s="82" t="s">
        <v>648</v>
      </c>
      <c r="M224" s="82"/>
      <c r="N224" s="101">
        <v>1844</v>
      </c>
      <c r="O224" s="101"/>
    </row>
    <row r="225" spans="1:15" ht="45" customHeight="1" x14ac:dyDescent="0.25">
      <c r="A225" s="17" t="s">
        <v>1405</v>
      </c>
      <c r="B225" s="98" t="s">
        <v>1440</v>
      </c>
      <c r="C225" s="98"/>
      <c r="D225" s="99">
        <f t="shared" si="3"/>
        <v>1</v>
      </c>
      <c r="E225" s="99"/>
      <c r="F225" s="99" t="s">
        <v>29</v>
      </c>
      <c r="G225" s="99"/>
      <c r="H225" s="100">
        <v>42878</v>
      </c>
      <c r="I225" s="100"/>
      <c r="J225" s="100">
        <v>42878</v>
      </c>
      <c r="K225" s="100"/>
      <c r="L225" s="82" t="s">
        <v>648</v>
      </c>
      <c r="M225" s="82"/>
      <c r="N225" s="101">
        <v>714</v>
      </c>
      <c r="O225" s="101"/>
    </row>
    <row r="226" spans="1:15" ht="45" customHeight="1" x14ac:dyDescent="0.25">
      <c r="A226" s="17" t="s">
        <v>1405</v>
      </c>
      <c r="B226" s="98" t="s">
        <v>14</v>
      </c>
      <c r="C226" s="98"/>
      <c r="D226" s="99">
        <f t="shared" si="3"/>
        <v>1</v>
      </c>
      <c r="E226" s="99"/>
      <c r="F226" s="99" t="s">
        <v>15</v>
      </c>
      <c r="G226" s="99"/>
      <c r="H226" s="100">
        <v>42887</v>
      </c>
      <c r="I226" s="100"/>
      <c r="J226" s="100">
        <v>42900</v>
      </c>
      <c r="K226" s="100"/>
      <c r="L226" s="82" t="s">
        <v>648</v>
      </c>
      <c r="M226" s="82"/>
      <c r="N226" s="101">
        <v>746</v>
      </c>
      <c r="O226" s="101"/>
    </row>
    <row r="227" spans="1:15" ht="45" customHeight="1" x14ac:dyDescent="0.25">
      <c r="A227" s="17" t="s">
        <v>1405</v>
      </c>
      <c r="B227" s="98" t="s">
        <v>1438</v>
      </c>
      <c r="C227" s="98"/>
      <c r="D227" s="99">
        <f t="shared" si="3"/>
        <v>1</v>
      </c>
      <c r="E227" s="99"/>
      <c r="F227" s="99" t="s">
        <v>29</v>
      </c>
      <c r="G227" s="99"/>
      <c r="H227" s="100">
        <v>42873</v>
      </c>
      <c r="I227" s="100"/>
      <c r="J227" s="100">
        <v>42873</v>
      </c>
      <c r="K227" s="100"/>
      <c r="L227" s="82" t="s">
        <v>648</v>
      </c>
      <c r="M227" s="82"/>
      <c r="N227" s="101">
        <v>233</v>
      </c>
      <c r="O227" s="101"/>
    </row>
    <row r="228" spans="1:15" ht="45" customHeight="1" x14ac:dyDescent="0.25">
      <c r="A228" s="17" t="s">
        <v>1405</v>
      </c>
      <c r="B228" s="98" t="s">
        <v>1439</v>
      </c>
      <c r="C228" s="98"/>
      <c r="D228" s="99">
        <f t="shared" si="3"/>
        <v>1</v>
      </c>
      <c r="E228" s="99"/>
      <c r="F228" s="99" t="s">
        <v>12</v>
      </c>
      <c r="G228" s="99"/>
      <c r="H228" s="100">
        <v>42894</v>
      </c>
      <c r="I228" s="100"/>
      <c r="J228" s="100">
        <v>42894</v>
      </c>
      <c r="K228" s="100"/>
      <c r="L228" s="82" t="s">
        <v>648</v>
      </c>
      <c r="M228" s="82"/>
      <c r="N228" s="101">
        <v>292</v>
      </c>
      <c r="O228" s="101"/>
    </row>
    <row r="229" spans="1:15" ht="45" customHeight="1" x14ac:dyDescent="0.25">
      <c r="A229" s="17" t="s">
        <v>1405</v>
      </c>
      <c r="B229" s="98" t="s">
        <v>1439</v>
      </c>
      <c r="C229" s="98"/>
      <c r="D229" s="99">
        <f t="shared" si="3"/>
        <v>1</v>
      </c>
      <c r="E229" s="99"/>
      <c r="F229" s="99" t="s">
        <v>12</v>
      </c>
      <c r="G229" s="99"/>
      <c r="H229" s="100">
        <v>42884</v>
      </c>
      <c r="I229" s="100"/>
      <c r="J229" s="100">
        <v>42884</v>
      </c>
      <c r="K229" s="100"/>
      <c r="L229" s="82" t="s">
        <v>648</v>
      </c>
      <c r="M229" s="82"/>
      <c r="N229" s="101">
        <v>183</v>
      </c>
      <c r="O229" s="101"/>
    </row>
    <row r="230" spans="1:15" ht="45" customHeight="1" x14ac:dyDescent="0.25">
      <c r="A230" s="17" t="s">
        <v>1405</v>
      </c>
      <c r="B230" s="98" t="s">
        <v>1440</v>
      </c>
      <c r="C230" s="98"/>
      <c r="D230" s="99">
        <f t="shared" si="3"/>
        <v>1</v>
      </c>
      <c r="E230" s="99"/>
      <c r="F230" s="99" t="s">
        <v>29</v>
      </c>
      <c r="G230" s="99"/>
      <c r="H230" s="100">
        <v>42878</v>
      </c>
      <c r="I230" s="100"/>
      <c r="J230" s="100">
        <v>42878</v>
      </c>
      <c r="K230" s="100"/>
      <c r="L230" s="82" t="s">
        <v>648</v>
      </c>
      <c r="M230" s="82"/>
      <c r="N230" s="101">
        <v>362</v>
      </c>
      <c r="O230" s="101"/>
    </row>
    <row r="231" spans="1:15" ht="45" customHeight="1" x14ac:dyDescent="0.25">
      <c r="A231" s="17" t="s">
        <v>1405</v>
      </c>
      <c r="B231" s="98" t="s">
        <v>108</v>
      </c>
      <c r="C231" s="98"/>
      <c r="D231" s="99">
        <f t="shared" si="3"/>
        <v>1</v>
      </c>
      <c r="E231" s="99"/>
      <c r="F231" s="99" t="s">
        <v>29</v>
      </c>
      <c r="G231" s="99"/>
      <c r="H231" s="100">
        <v>42887</v>
      </c>
      <c r="I231" s="100"/>
      <c r="J231" s="100">
        <v>42887</v>
      </c>
      <c r="K231" s="100"/>
      <c r="L231" s="82" t="s">
        <v>648</v>
      </c>
      <c r="M231" s="82"/>
      <c r="N231" s="101">
        <v>660</v>
      </c>
      <c r="O231" s="101"/>
    </row>
    <row r="232" spans="1:15" ht="45" customHeight="1" x14ac:dyDescent="0.25">
      <c r="A232" s="17" t="s">
        <v>1405</v>
      </c>
      <c r="B232" s="98" t="s">
        <v>14</v>
      </c>
      <c r="C232" s="98"/>
      <c r="D232" s="99">
        <f t="shared" si="3"/>
        <v>1</v>
      </c>
      <c r="E232" s="99"/>
      <c r="F232" s="99" t="s">
        <v>15</v>
      </c>
      <c r="G232" s="99"/>
      <c r="H232" s="100">
        <v>42887</v>
      </c>
      <c r="I232" s="100"/>
      <c r="J232" s="100">
        <v>42887</v>
      </c>
      <c r="K232" s="100"/>
      <c r="L232" s="82" t="s">
        <v>648</v>
      </c>
      <c r="M232" s="82"/>
      <c r="N232" s="101">
        <v>3470</v>
      </c>
      <c r="O232" s="101"/>
    </row>
    <row r="233" spans="1:15" ht="45" customHeight="1" x14ac:dyDescent="0.25">
      <c r="A233" s="17" t="s">
        <v>1405</v>
      </c>
      <c r="B233" s="98" t="s">
        <v>108</v>
      </c>
      <c r="C233" s="98"/>
      <c r="D233" s="99">
        <f t="shared" si="3"/>
        <v>1</v>
      </c>
      <c r="E233" s="99"/>
      <c r="F233" s="99" t="s">
        <v>29</v>
      </c>
      <c r="G233" s="99"/>
      <c r="H233" s="100">
        <v>42887</v>
      </c>
      <c r="I233" s="100"/>
      <c r="J233" s="100">
        <v>42887</v>
      </c>
      <c r="K233" s="100"/>
      <c r="L233" s="82" t="s">
        <v>648</v>
      </c>
      <c r="M233" s="82"/>
      <c r="N233" s="101">
        <v>68</v>
      </c>
      <c r="O233" s="101"/>
    </row>
    <row r="234" spans="1:15" ht="45" customHeight="1" x14ac:dyDescent="0.25">
      <c r="A234" s="17" t="s">
        <v>1405</v>
      </c>
      <c r="B234" s="98" t="s">
        <v>1441</v>
      </c>
      <c r="C234" s="98"/>
      <c r="D234" s="99">
        <f t="shared" si="3"/>
        <v>1</v>
      </c>
      <c r="E234" s="99"/>
      <c r="F234" s="99" t="s">
        <v>12</v>
      </c>
      <c r="G234" s="99"/>
      <c r="H234" s="100">
        <v>42907</v>
      </c>
      <c r="I234" s="100"/>
      <c r="J234" s="100">
        <v>42907</v>
      </c>
      <c r="K234" s="100"/>
      <c r="L234" s="82" t="s">
        <v>648</v>
      </c>
      <c r="M234" s="82"/>
      <c r="N234" s="101">
        <v>2248</v>
      </c>
      <c r="O234" s="101"/>
    </row>
    <row r="235" spans="1:15" ht="45" customHeight="1" x14ac:dyDescent="0.25">
      <c r="A235" s="17" t="s">
        <v>1405</v>
      </c>
      <c r="B235" s="98" t="s">
        <v>14</v>
      </c>
      <c r="C235" s="98"/>
      <c r="D235" s="99">
        <f t="shared" si="3"/>
        <v>1</v>
      </c>
      <c r="E235" s="99"/>
      <c r="F235" s="99" t="s">
        <v>15</v>
      </c>
      <c r="G235" s="99"/>
      <c r="H235" s="100">
        <v>42887</v>
      </c>
      <c r="I235" s="100"/>
      <c r="J235" s="100">
        <v>42887</v>
      </c>
      <c r="K235" s="100"/>
      <c r="L235" s="82" t="s">
        <v>648</v>
      </c>
      <c r="M235" s="82"/>
      <c r="N235" s="101">
        <v>535</v>
      </c>
      <c r="O235" s="101"/>
    </row>
    <row r="236" spans="1:15" ht="45" customHeight="1" x14ac:dyDescent="0.25">
      <c r="A236" s="17" t="s">
        <v>1405</v>
      </c>
      <c r="B236" s="98" t="s">
        <v>1441</v>
      </c>
      <c r="C236" s="98"/>
      <c r="D236" s="99">
        <f t="shared" si="3"/>
        <v>1</v>
      </c>
      <c r="E236" s="99"/>
      <c r="F236" s="99" t="s">
        <v>12</v>
      </c>
      <c r="G236" s="99"/>
      <c r="H236" s="100">
        <v>42907</v>
      </c>
      <c r="I236" s="100"/>
      <c r="J236" s="100">
        <v>42907</v>
      </c>
      <c r="K236" s="100"/>
      <c r="L236" s="82" t="s">
        <v>648</v>
      </c>
      <c r="M236" s="82"/>
      <c r="N236" s="101">
        <v>245</v>
      </c>
      <c r="O236" s="101"/>
    </row>
    <row r="237" spans="1:15" ht="45" customHeight="1" x14ac:dyDescent="0.25">
      <c r="A237" s="17" t="s">
        <v>1405</v>
      </c>
      <c r="B237" s="98" t="s">
        <v>1442</v>
      </c>
      <c r="C237" s="98"/>
      <c r="D237" s="99">
        <f t="shared" si="3"/>
        <v>1</v>
      </c>
      <c r="E237" s="99"/>
      <c r="F237" s="99" t="s">
        <v>12</v>
      </c>
      <c r="G237" s="99"/>
      <c r="H237" s="100">
        <v>42962</v>
      </c>
      <c r="I237" s="100"/>
      <c r="J237" s="100">
        <v>42962</v>
      </c>
      <c r="K237" s="100"/>
      <c r="L237" s="82" t="s">
        <v>648</v>
      </c>
      <c r="M237" s="82"/>
      <c r="N237" s="101">
        <v>1902</v>
      </c>
      <c r="O237" s="101"/>
    </row>
    <row r="238" spans="1:15" ht="45" customHeight="1" x14ac:dyDescent="0.25">
      <c r="A238" s="17" t="s">
        <v>1405</v>
      </c>
      <c r="B238" s="98" t="s">
        <v>14</v>
      </c>
      <c r="C238" s="98"/>
      <c r="D238" s="99">
        <f t="shared" si="3"/>
        <v>1</v>
      </c>
      <c r="E238" s="99"/>
      <c r="F238" s="99" t="s">
        <v>15</v>
      </c>
      <c r="G238" s="99"/>
      <c r="H238" s="100">
        <v>42962</v>
      </c>
      <c r="I238" s="100"/>
      <c r="J238" s="100">
        <v>42962</v>
      </c>
      <c r="K238" s="100"/>
      <c r="L238" s="82" t="s">
        <v>648</v>
      </c>
      <c r="M238" s="82"/>
      <c r="N238" s="101">
        <v>4290</v>
      </c>
      <c r="O238" s="101"/>
    </row>
    <row r="239" spans="1:15" ht="45" customHeight="1" x14ac:dyDescent="0.25">
      <c r="A239" s="17" t="s">
        <v>1405</v>
      </c>
      <c r="B239" s="98" t="s">
        <v>1442</v>
      </c>
      <c r="C239" s="98"/>
      <c r="D239" s="99">
        <f t="shared" si="3"/>
        <v>1</v>
      </c>
      <c r="E239" s="99"/>
      <c r="F239" s="99" t="s">
        <v>12</v>
      </c>
      <c r="G239" s="99"/>
      <c r="H239" s="100">
        <v>42962</v>
      </c>
      <c r="I239" s="100"/>
      <c r="J239" s="100">
        <v>42962</v>
      </c>
      <c r="K239" s="100"/>
      <c r="L239" s="82" t="s">
        <v>648</v>
      </c>
      <c r="M239" s="82"/>
      <c r="N239" s="101">
        <v>541</v>
      </c>
      <c r="O239" s="101"/>
    </row>
    <row r="240" spans="1:15" ht="45" customHeight="1" x14ac:dyDescent="0.25">
      <c r="A240" s="17" t="s">
        <v>1405</v>
      </c>
      <c r="B240" s="98" t="s">
        <v>14</v>
      </c>
      <c r="C240" s="98"/>
      <c r="D240" s="99">
        <f t="shared" si="3"/>
        <v>1</v>
      </c>
      <c r="E240" s="99"/>
      <c r="F240" s="99" t="s">
        <v>15</v>
      </c>
      <c r="G240" s="99"/>
      <c r="H240" s="100">
        <v>42900</v>
      </c>
      <c r="I240" s="100"/>
      <c r="J240" s="100">
        <v>42906</v>
      </c>
      <c r="K240" s="100"/>
      <c r="L240" s="82" t="s">
        <v>648</v>
      </c>
      <c r="M240" s="82"/>
      <c r="N240" s="101">
        <v>945</v>
      </c>
      <c r="O240" s="101"/>
    </row>
    <row r="241" spans="1:15" ht="45" customHeight="1" x14ac:dyDescent="0.25">
      <c r="A241" s="17" t="s">
        <v>1405</v>
      </c>
      <c r="B241" s="98" t="s">
        <v>1443</v>
      </c>
      <c r="C241" s="98"/>
      <c r="D241" s="99">
        <f t="shared" si="3"/>
        <v>1</v>
      </c>
      <c r="E241" s="99"/>
      <c r="F241" s="99" t="s">
        <v>29</v>
      </c>
      <c r="G241" s="99"/>
      <c r="H241" s="100">
        <v>42919</v>
      </c>
      <c r="I241" s="100"/>
      <c r="J241" s="100">
        <v>42919</v>
      </c>
      <c r="K241" s="100"/>
      <c r="L241" s="82" t="s">
        <v>648</v>
      </c>
      <c r="M241" s="82"/>
      <c r="N241" s="101">
        <v>494</v>
      </c>
      <c r="O241" s="101"/>
    </row>
    <row r="242" spans="1:15" ht="45" customHeight="1" x14ac:dyDescent="0.25">
      <c r="A242" s="17" t="s">
        <v>1405</v>
      </c>
      <c r="B242" s="98" t="s">
        <v>1444</v>
      </c>
      <c r="C242" s="98"/>
      <c r="D242" s="99">
        <f t="shared" si="3"/>
        <v>1</v>
      </c>
      <c r="E242" s="99"/>
      <c r="F242" s="99" t="s">
        <v>29</v>
      </c>
      <c r="G242" s="99"/>
      <c r="H242" s="100">
        <v>42927</v>
      </c>
      <c r="I242" s="100"/>
      <c r="J242" s="100">
        <v>42927</v>
      </c>
      <c r="K242" s="100"/>
      <c r="L242" s="82" t="s">
        <v>648</v>
      </c>
      <c r="M242" s="82"/>
      <c r="N242" s="101">
        <v>403</v>
      </c>
      <c r="O242" s="101"/>
    </row>
    <row r="243" spans="1:15" ht="45" customHeight="1" x14ac:dyDescent="0.25">
      <c r="A243" s="17" t="s">
        <v>1405</v>
      </c>
      <c r="B243" s="98" t="s">
        <v>1445</v>
      </c>
      <c r="C243" s="98"/>
      <c r="D243" s="99">
        <f t="shared" si="3"/>
        <v>1</v>
      </c>
      <c r="E243" s="99"/>
      <c r="F243" s="99" t="s">
        <v>29</v>
      </c>
      <c r="G243" s="99"/>
      <c r="H243" s="100">
        <v>42909</v>
      </c>
      <c r="I243" s="100"/>
      <c r="J243" s="100">
        <v>42909</v>
      </c>
      <c r="K243" s="100"/>
      <c r="L243" s="82" t="s">
        <v>648</v>
      </c>
      <c r="M243" s="82"/>
      <c r="N243" s="101">
        <v>452.2</v>
      </c>
      <c r="O243" s="101"/>
    </row>
    <row r="244" spans="1:15" ht="45" customHeight="1" x14ac:dyDescent="0.25">
      <c r="A244" s="17" t="s">
        <v>1405</v>
      </c>
      <c r="B244" s="98" t="s">
        <v>1446</v>
      </c>
      <c r="C244" s="98"/>
      <c r="D244" s="99">
        <f t="shared" si="3"/>
        <v>1</v>
      </c>
      <c r="E244" s="99"/>
      <c r="F244" s="99" t="s">
        <v>29</v>
      </c>
      <c r="G244" s="99"/>
      <c r="H244" s="100">
        <v>42901</v>
      </c>
      <c r="I244" s="100"/>
      <c r="J244" s="100">
        <v>42901</v>
      </c>
      <c r="K244" s="100"/>
      <c r="L244" s="82" t="s">
        <v>648</v>
      </c>
      <c r="M244" s="82"/>
      <c r="N244" s="101">
        <v>301.2</v>
      </c>
      <c r="O244" s="101"/>
    </row>
    <row r="245" spans="1:15" ht="45" customHeight="1" x14ac:dyDescent="0.25">
      <c r="A245" s="17" t="s">
        <v>1405</v>
      </c>
      <c r="B245" s="98" t="s">
        <v>1443</v>
      </c>
      <c r="C245" s="98"/>
      <c r="D245" s="99">
        <f t="shared" si="3"/>
        <v>1</v>
      </c>
      <c r="E245" s="99"/>
      <c r="F245" s="99" t="s">
        <v>29</v>
      </c>
      <c r="G245" s="99"/>
      <c r="H245" s="100">
        <v>42919</v>
      </c>
      <c r="I245" s="100"/>
      <c r="J245" s="100">
        <v>42919</v>
      </c>
      <c r="K245" s="100"/>
      <c r="L245" s="82" t="s">
        <v>648</v>
      </c>
      <c r="M245" s="82"/>
      <c r="N245" s="101">
        <v>846.7</v>
      </c>
      <c r="O245" s="101"/>
    </row>
    <row r="246" spans="1:15" ht="45" customHeight="1" x14ac:dyDescent="0.25">
      <c r="A246" s="17" t="s">
        <v>1405</v>
      </c>
      <c r="B246" s="98" t="s">
        <v>1444</v>
      </c>
      <c r="C246" s="98"/>
      <c r="D246" s="99">
        <f t="shared" si="3"/>
        <v>1</v>
      </c>
      <c r="E246" s="99"/>
      <c r="F246" s="99" t="s">
        <v>29</v>
      </c>
      <c r="G246" s="99"/>
      <c r="H246" s="100">
        <v>42927</v>
      </c>
      <c r="I246" s="100"/>
      <c r="J246" s="100">
        <v>42927</v>
      </c>
      <c r="K246" s="100"/>
      <c r="L246" s="82" t="s">
        <v>648</v>
      </c>
      <c r="M246" s="82"/>
      <c r="N246" s="101">
        <v>176</v>
      </c>
      <c r="O246" s="101"/>
    </row>
    <row r="247" spans="1:15" ht="45" customHeight="1" x14ac:dyDescent="0.25">
      <c r="A247" s="17" t="s">
        <v>1405</v>
      </c>
      <c r="B247" s="98" t="s">
        <v>1447</v>
      </c>
      <c r="C247" s="98"/>
      <c r="D247" s="99">
        <f t="shared" si="3"/>
        <v>1</v>
      </c>
      <c r="E247" s="99"/>
      <c r="F247" s="99" t="s">
        <v>29</v>
      </c>
      <c r="G247" s="99"/>
      <c r="H247" s="100">
        <v>42920</v>
      </c>
      <c r="I247" s="100"/>
      <c r="J247" s="100">
        <v>42920</v>
      </c>
      <c r="K247" s="100"/>
      <c r="L247" s="82" t="s">
        <v>648</v>
      </c>
      <c r="M247" s="82"/>
      <c r="N247" s="101">
        <v>690.66</v>
      </c>
      <c r="O247" s="101"/>
    </row>
    <row r="248" spans="1:15" ht="45" customHeight="1" x14ac:dyDescent="0.25">
      <c r="A248" s="17" t="s">
        <v>1405</v>
      </c>
      <c r="B248" s="98" t="s">
        <v>1448</v>
      </c>
      <c r="C248" s="98"/>
      <c r="D248" s="99">
        <f t="shared" si="3"/>
        <v>1</v>
      </c>
      <c r="E248" s="99"/>
      <c r="F248" s="99" t="s">
        <v>29</v>
      </c>
      <c r="G248" s="99"/>
      <c r="H248" s="100">
        <v>42934</v>
      </c>
      <c r="I248" s="100"/>
      <c r="J248" s="100">
        <v>42924</v>
      </c>
      <c r="K248" s="100"/>
      <c r="L248" s="82" t="s">
        <v>648</v>
      </c>
      <c r="M248" s="82"/>
      <c r="N248" s="101">
        <v>715</v>
      </c>
      <c r="O248" s="101"/>
    </row>
    <row r="249" spans="1:15" ht="45" customHeight="1" x14ac:dyDescent="0.25">
      <c r="A249" s="17" t="s">
        <v>1405</v>
      </c>
      <c r="B249" s="98" t="s">
        <v>1447</v>
      </c>
      <c r="C249" s="98"/>
      <c r="D249" s="99">
        <f t="shared" si="3"/>
        <v>1</v>
      </c>
      <c r="E249" s="99"/>
      <c r="F249" s="99" t="s">
        <v>29</v>
      </c>
      <c r="G249" s="99"/>
      <c r="H249" s="100">
        <v>42920</v>
      </c>
      <c r="I249" s="100"/>
      <c r="J249" s="100">
        <v>42920</v>
      </c>
      <c r="K249" s="100"/>
      <c r="L249" s="82" t="s">
        <v>648</v>
      </c>
      <c r="M249" s="82"/>
      <c r="N249" s="101">
        <v>395</v>
      </c>
      <c r="O249" s="101"/>
    </row>
    <row r="250" spans="1:15" ht="45" customHeight="1" x14ac:dyDescent="0.25">
      <c r="A250" s="17" t="s">
        <v>1405</v>
      </c>
      <c r="B250" s="98" t="s">
        <v>1448</v>
      </c>
      <c r="C250" s="98"/>
      <c r="D250" s="99">
        <f t="shared" si="3"/>
        <v>1</v>
      </c>
      <c r="E250" s="99"/>
      <c r="F250" s="99" t="s">
        <v>29</v>
      </c>
      <c r="G250" s="99"/>
      <c r="H250" s="100">
        <v>42934</v>
      </c>
      <c r="I250" s="100"/>
      <c r="J250" s="100">
        <v>42924</v>
      </c>
      <c r="K250" s="100"/>
      <c r="L250" s="82" t="s">
        <v>648</v>
      </c>
      <c r="M250" s="82"/>
      <c r="N250" s="101">
        <v>445</v>
      </c>
      <c r="O250" s="101"/>
    </row>
    <row r="251" spans="1:15" ht="45" customHeight="1" x14ac:dyDescent="0.25">
      <c r="A251" s="17" t="s">
        <v>1405</v>
      </c>
      <c r="B251" s="98" t="s">
        <v>1449</v>
      </c>
      <c r="C251" s="98"/>
      <c r="D251" s="99">
        <f t="shared" si="3"/>
        <v>1</v>
      </c>
      <c r="E251" s="99"/>
      <c r="F251" s="99" t="s">
        <v>29</v>
      </c>
      <c r="G251" s="99"/>
      <c r="H251" s="100">
        <v>42948</v>
      </c>
      <c r="I251" s="100"/>
      <c r="J251" s="100">
        <v>42948</v>
      </c>
      <c r="K251" s="100"/>
      <c r="L251" s="82" t="s">
        <v>648</v>
      </c>
      <c r="M251" s="82"/>
      <c r="N251" s="101">
        <v>458</v>
      </c>
      <c r="O251" s="101"/>
    </row>
    <row r="252" spans="1:15" ht="45" customHeight="1" x14ac:dyDescent="0.25">
      <c r="A252" s="17" t="s">
        <v>1405</v>
      </c>
      <c r="B252" s="98" t="s">
        <v>1449</v>
      </c>
      <c r="C252" s="98"/>
      <c r="D252" s="99">
        <f t="shared" si="3"/>
        <v>1</v>
      </c>
      <c r="E252" s="99"/>
      <c r="F252" s="99" t="s">
        <v>29</v>
      </c>
      <c r="G252" s="99"/>
      <c r="H252" s="100">
        <v>42943</v>
      </c>
      <c r="I252" s="100"/>
      <c r="J252" s="100">
        <v>42943</v>
      </c>
      <c r="K252" s="100"/>
      <c r="L252" s="82" t="s">
        <v>648</v>
      </c>
      <c r="M252" s="82"/>
      <c r="N252" s="101">
        <v>304</v>
      </c>
      <c r="O252" s="101"/>
    </row>
    <row r="253" spans="1:15" ht="45" customHeight="1" x14ac:dyDescent="0.25">
      <c r="A253" s="17" t="s">
        <v>1405</v>
      </c>
      <c r="B253" s="98" t="s">
        <v>14</v>
      </c>
      <c r="C253" s="98"/>
      <c r="D253" s="99">
        <f t="shared" si="3"/>
        <v>1</v>
      </c>
      <c r="E253" s="99"/>
      <c r="F253" s="99" t="s">
        <v>15</v>
      </c>
      <c r="G253" s="99"/>
      <c r="H253" s="100">
        <v>42948</v>
      </c>
      <c r="I253" s="100"/>
      <c r="J253" s="100">
        <v>42948</v>
      </c>
      <c r="K253" s="100"/>
      <c r="L253" s="82" t="s">
        <v>648</v>
      </c>
      <c r="M253" s="82"/>
      <c r="N253" s="101">
        <v>80</v>
      </c>
      <c r="O253" s="101"/>
    </row>
    <row r="254" spans="1:15" ht="45" customHeight="1" x14ac:dyDescent="0.25">
      <c r="A254" s="17" t="s">
        <v>1405</v>
      </c>
      <c r="B254" s="98" t="s">
        <v>1449</v>
      </c>
      <c r="C254" s="98"/>
      <c r="D254" s="99">
        <f t="shared" si="3"/>
        <v>1</v>
      </c>
      <c r="E254" s="99"/>
      <c r="F254" s="99" t="s">
        <v>29</v>
      </c>
      <c r="G254" s="99"/>
      <c r="H254" s="100">
        <v>42948</v>
      </c>
      <c r="I254" s="100"/>
      <c r="J254" s="100">
        <v>42948</v>
      </c>
      <c r="K254" s="100"/>
      <c r="L254" s="82" t="s">
        <v>648</v>
      </c>
      <c r="M254" s="82"/>
      <c r="N254" s="101">
        <v>292</v>
      </c>
      <c r="O254" s="101"/>
    </row>
    <row r="255" spans="1:15" ht="45" customHeight="1" x14ac:dyDescent="0.25">
      <c r="A255" s="17" t="s">
        <v>1405</v>
      </c>
      <c r="B255" s="98" t="s">
        <v>1449</v>
      </c>
      <c r="C255" s="98"/>
      <c r="D255" s="99">
        <f t="shared" si="3"/>
        <v>1</v>
      </c>
      <c r="E255" s="99"/>
      <c r="F255" s="99" t="s">
        <v>29</v>
      </c>
      <c r="G255" s="99"/>
      <c r="H255" s="100">
        <v>42943</v>
      </c>
      <c r="I255" s="100"/>
      <c r="J255" s="100">
        <v>42943</v>
      </c>
      <c r="K255" s="100"/>
      <c r="L255" s="82" t="s">
        <v>648</v>
      </c>
      <c r="M255" s="82"/>
      <c r="N255" s="101">
        <v>292</v>
      </c>
      <c r="O255" s="101"/>
    </row>
    <row r="256" spans="1:15" ht="45" customHeight="1" x14ac:dyDescent="0.25">
      <c r="A256" s="17" t="s">
        <v>1405</v>
      </c>
      <c r="B256" s="98" t="s">
        <v>1450</v>
      </c>
      <c r="C256" s="98"/>
      <c r="D256" s="99">
        <f t="shared" si="3"/>
        <v>1</v>
      </c>
      <c r="E256" s="99"/>
      <c r="F256" s="99" t="s">
        <v>12</v>
      </c>
      <c r="G256" s="99"/>
      <c r="H256" s="100">
        <v>42936</v>
      </c>
      <c r="I256" s="100"/>
      <c r="J256" s="100">
        <v>42936</v>
      </c>
      <c r="K256" s="100"/>
      <c r="L256" s="82" t="s">
        <v>648</v>
      </c>
      <c r="M256" s="82"/>
      <c r="N256" s="101">
        <v>1688</v>
      </c>
      <c r="O256" s="101"/>
    </row>
    <row r="257" spans="1:15" ht="45" customHeight="1" x14ac:dyDescent="0.25">
      <c r="A257" s="17" t="s">
        <v>1405</v>
      </c>
      <c r="B257" s="98" t="s">
        <v>14</v>
      </c>
      <c r="C257" s="98"/>
      <c r="D257" s="99">
        <f t="shared" si="3"/>
        <v>1</v>
      </c>
      <c r="E257" s="99"/>
      <c r="F257" s="99" t="s">
        <v>15</v>
      </c>
      <c r="G257" s="99"/>
      <c r="H257" s="100">
        <v>42936</v>
      </c>
      <c r="I257" s="100"/>
      <c r="J257" s="100">
        <v>42936</v>
      </c>
      <c r="K257" s="100"/>
      <c r="L257" s="82" t="s">
        <v>648</v>
      </c>
      <c r="M257" s="82"/>
      <c r="N257" s="101">
        <v>875</v>
      </c>
      <c r="O257" s="101"/>
    </row>
    <row r="258" spans="1:15" ht="45" customHeight="1" x14ac:dyDescent="0.25">
      <c r="A258" s="17" t="s">
        <v>1405</v>
      </c>
      <c r="B258" s="98" t="s">
        <v>1450</v>
      </c>
      <c r="C258" s="98"/>
      <c r="D258" s="99">
        <f t="shared" si="3"/>
        <v>1</v>
      </c>
      <c r="E258" s="99"/>
      <c r="F258" s="99" t="s">
        <v>12</v>
      </c>
      <c r="G258" s="99"/>
      <c r="H258" s="100">
        <v>42936</v>
      </c>
      <c r="I258" s="100"/>
      <c r="J258" s="100">
        <v>42936</v>
      </c>
      <c r="K258" s="100"/>
      <c r="L258" s="82" t="s">
        <v>648</v>
      </c>
      <c r="M258" s="82"/>
      <c r="N258" s="101">
        <v>144.5</v>
      </c>
      <c r="O258" s="101"/>
    </row>
    <row r="259" spans="1:15" ht="45" customHeight="1" x14ac:dyDescent="0.25">
      <c r="A259" s="17" t="s">
        <v>1405</v>
      </c>
      <c r="B259" s="98" t="s">
        <v>1451</v>
      </c>
      <c r="C259" s="98"/>
      <c r="D259" s="99">
        <f t="shared" si="3"/>
        <v>1</v>
      </c>
      <c r="E259" s="99"/>
      <c r="F259" s="99" t="s">
        <v>29</v>
      </c>
      <c r="G259" s="99"/>
      <c r="H259" s="100">
        <v>42921</v>
      </c>
      <c r="I259" s="100"/>
      <c r="J259" s="100">
        <v>42922</v>
      </c>
      <c r="K259" s="100"/>
      <c r="L259" s="82" t="s">
        <v>648</v>
      </c>
      <c r="M259" s="82"/>
      <c r="N259" s="101">
        <v>388</v>
      </c>
      <c r="O259" s="101"/>
    </row>
    <row r="260" spans="1:15" ht="45" customHeight="1" x14ac:dyDescent="0.25">
      <c r="A260" s="17" t="s">
        <v>1405</v>
      </c>
      <c r="B260" s="98" t="s">
        <v>1452</v>
      </c>
      <c r="C260" s="98"/>
      <c r="D260" s="99">
        <f t="shared" si="3"/>
        <v>1</v>
      </c>
      <c r="E260" s="99"/>
      <c r="F260" s="99" t="s">
        <v>29</v>
      </c>
      <c r="G260" s="99"/>
      <c r="H260" s="100">
        <v>42908</v>
      </c>
      <c r="I260" s="100"/>
      <c r="J260" s="100">
        <v>42908</v>
      </c>
      <c r="K260" s="100"/>
      <c r="L260" s="82" t="s">
        <v>648</v>
      </c>
      <c r="M260" s="82"/>
      <c r="N260" s="101">
        <v>582.6</v>
      </c>
      <c r="O260" s="101"/>
    </row>
    <row r="261" spans="1:15" ht="45" customHeight="1" x14ac:dyDescent="0.25">
      <c r="A261" s="17" t="s">
        <v>1405</v>
      </c>
      <c r="B261" s="98" t="s">
        <v>14</v>
      </c>
      <c r="C261" s="98"/>
      <c r="D261" s="99">
        <f t="shared" si="3"/>
        <v>1</v>
      </c>
      <c r="E261" s="99"/>
      <c r="F261" s="99" t="s">
        <v>15</v>
      </c>
      <c r="G261" s="99"/>
      <c r="H261" s="100">
        <v>42955</v>
      </c>
      <c r="I261" s="100"/>
      <c r="J261" s="100">
        <v>42962</v>
      </c>
      <c r="K261" s="100"/>
      <c r="L261" s="82" t="s">
        <v>648</v>
      </c>
      <c r="M261" s="82"/>
      <c r="N261" s="101">
        <v>590</v>
      </c>
      <c r="O261" s="101"/>
    </row>
    <row r="262" spans="1:15" ht="45" customHeight="1" x14ac:dyDescent="0.25">
      <c r="A262" s="17" t="s">
        <v>1405</v>
      </c>
      <c r="B262" s="98" t="s">
        <v>1452</v>
      </c>
      <c r="C262" s="98"/>
      <c r="D262" s="99">
        <f t="shared" si="3"/>
        <v>1</v>
      </c>
      <c r="E262" s="99"/>
      <c r="F262" s="99" t="s">
        <v>29</v>
      </c>
      <c r="G262" s="99"/>
      <c r="H262" s="100">
        <v>42908</v>
      </c>
      <c r="I262" s="100"/>
      <c r="J262" s="100">
        <v>42908</v>
      </c>
      <c r="K262" s="100"/>
      <c r="L262" s="82" t="s">
        <v>648</v>
      </c>
      <c r="M262" s="82"/>
      <c r="N262" s="101">
        <v>171</v>
      </c>
      <c r="O262" s="101"/>
    </row>
    <row r="263" spans="1:15" ht="45" customHeight="1" x14ac:dyDescent="0.25">
      <c r="A263" s="17" t="s">
        <v>1405</v>
      </c>
      <c r="B263" s="98" t="s">
        <v>1453</v>
      </c>
      <c r="C263" s="98"/>
      <c r="D263" s="99">
        <f t="shared" si="3"/>
        <v>1</v>
      </c>
      <c r="E263" s="99"/>
      <c r="F263" s="99" t="s">
        <v>29</v>
      </c>
      <c r="G263" s="99"/>
      <c r="H263" s="100">
        <v>42985</v>
      </c>
      <c r="I263" s="100"/>
      <c r="J263" s="100">
        <v>42985</v>
      </c>
      <c r="K263" s="100"/>
      <c r="L263" s="82" t="s">
        <v>648</v>
      </c>
      <c r="M263" s="82"/>
      <c r="N263" s="101">
        <v>494</v>
      </c>
      <c r="O263" s="101"/>
    </row>
    <row r="264" spans="1:15" ht="45" customHeight="1" x14ac:dyDescent="0.25">
      <c r="A264" s="17" t="s">
        <v>1405</v>
      </c>
      <c r="B264" s="98" t="s">
        <v>14</v>
      </c>
      <c r="C264" s="98"/>
      <c r="D264" s="99">
        <f t="shared" si="3"/>
        <v>1</v>
      </c>
      <c r="E264" s="99"/>
      <c r="F264" s="99" t="s">
        <v>15</v>
      </c>
      <c r="G264" s="99"/>
      <c r="H264" s="100">
        <v>42985</v>
      </c>
      <c r="I264" s="100"/>
      <c r="J264" s="100">
        <v>42985</v>
      </c>
      <c r="K264" s="100"/>
      <c r="L264" s="82" t="s">
        <v>648</v>
      </c>
      <c r="M264" s="82"/>
      <c r="N264" s="101">
        <v>320</v>
      </c>
      <c r="O264" s="101"/>
    </row>
    <row r="265" spans="1:15" ht="45" customHeight="1" x14ac:dyDescent="0.25">
      <c r="A265" s="17" t="s">
        <v>1405</v>
      </c>
      <c r="B265" s="98" t="s">
        <v>1453</v>
      </c>
      <c r="C265" s="98"/>
      <c r="D265" s="99">
        <f t="shared" si="3"/>
        <v>1</v>
      </c>
      <c r="E265" s="99"/>
      <c r="F265" s="99" t="s">
        <v>29</v>
      </c>
      <c r="G265" s="99"/>
      <c r="H265" s="100">
        <v>42985</v>
      </c>
      <c r="I265" s="100"/>
      <c r="J265" s="100">
        <v>42985</v>
      </c>
      <c r="K265" s="100"/>
      <c r="L265" s="82" t="s">
        <v>648</v>
      </c>
      <c r="M265" s="82"/>
      <c r="N265" s="101">
        <v>194</v>
      </c>
      <c r="O265" s="101"/>
    </row>
    <row r="266" spans="1:15" ht="45" customHeight="1" x14ac:dyDescent="0.25">
      <c r="A266" s="17" t="s">
        <v>1405</v>
      </c>
      <c r="B266" s="98" t="s">
        <v>1454</v>
      </c>
      <c r="C266" s="98"/>
      <c r="D266" s="99">
        <f t="shared" ref="D266:D329" si="4">C266+1</f>
        <v>1</v>
      </c>
      <c r="E266" s="99"/>
      <c r="F266" s="99" t="s">
        <v>29</v>
      </c>
      <c r="G266" s="99"/>
      <c r="H266" s="100">
        <v>43012</v>
      </c>
      <c r="I266" s="100"/>
      <c r="J266" s="100">
        <v>43012</v>
      </c>
      <c r="K266" s="100"/>
      <c r="L266" s="82" t="s">
        <v>648</v>
      </c>
      <c r="M266" s="82"/>
      <c r="N266" s="101">
        <v>729</v>
      </c>
      <c r="O266" s="101"/>
    </row>
    <row r="267" spans="1:15" ht="45" customHeight="1" x14ac:dyDescent="0.25">
      <c r="A267" s="17" t="s">
        <v>1405</v>
      </c>
      <c r="B267" s="98" t="s">
        <v>1455</v>
      </c>
      <c r="C267" s="98"/>
      <c r="D267" s="99">
        <f t="shared" si="4"/>
        <v>1</v>
      </c>
      <c r="E267" s="99"/>
      <c r="F267" s="99" t="s">
        <v>1348</v>
      </c>
      <c r="G267" s="99"/>
      <c r="H267" s="100">
        <v>43007</v>
      </c>
      <c r="I267" s="100"/>
      <c r="J267" s="100">
        <v>43007</v>
      </c>
      <c r="K267" s="100"/>
      <c r="L267" s="82" t="s">
        <v>648</v>
      </c>
      <c r="M267" s="82"/>
      <c r="N267" s="101">
        <v>1929</v>
      </c>
      <c r="O267" s="101"/>
    </row>
    <row r="268" spans="1:15" ht="45" customHeight="1" x14ac:dyDescent="0.25">
      <c r="A268" s="17" t="s">
        <v>1405</v>
      </c>
      <c r="B268" s="98" t="s">
        <v>1456</v>
      </c>
      <c r="C268" s="98"/>
      <c r="D268" s="99">
        <f t="shared" si="4"/>
        <v>1</v>
      </c>
      <c r="E268" s="99"/>
      <c r="F268" s="99" t="s">
        <v>29</v>
      </c>
      <c r="G268" s="99"/>
      <c r="H268" s="100">
        <v>43011</v>
      </c>
      <c r="I268" s="100"/>
      <c r="J268" s="100">
        <v>43011</v>
      </c>
      <c r="K268" s="100"/>
      <c r="L268" s="82" t="s">
        <v>648</v>
      </c>
      <c r="M268" s="82"/>
      <c r="N268" s="101">
        <v>664.05</v>
      </c>
      <c r="O268" s="101"/>
    </row>
    <row r="269" spans="1:15" ht="45" customHeight="1" x14ac:dyDescent="0.25">
      <c r="A269" s="17" t="s">
        <v>1405</v>
      </c>
      <c r="B269" s="98" t="s">
        <v>14</v>
      </c>
      <c r="C269" s="98"/>
      <c r="D269" s="99">
        <f t="shared" si="4"/>
        <v>1</v>
      </c>
      <c r="E269" s="99"/>
      <c r="F269" s="99" t="s">
        <v>15</v>
      </c>
      <c r="G269" s="99"/>
      <c r="H269" s="100">
        <v>43001</v>
      </c>
      <c r="I269" s="100"/>
      <c r="J269" s="100">
        <v>43004</v>
      </c>
      <c r="K269" s="100"/>
      <c r="L269" s="82" t="s">
        <v>648</v>
      </c>
      <c r="M269" s="82"/>
      <c r="N269" s="101">
        <v>1300</v>
      </c>
      <c r="O269" s="101"/>
    </row>
    <row r="270" spans="1:15" ht="45" customHeight="1" x14ac:dyDescent="0.25">
      <c r="A270" s="17" t="s">
        <v>1405</v>
      </c>
      <c r="B270" s="98" t="s">
        <v>1454</v>
      </c>
      <c r="C270" s="98"/>
      <c r="D270" s="99">
        <f t="shared" si="4"/>
        <v>1</v>
      </c>
      <c r="E270" s="99"/>
      <c r="F270" s="99" t="s">
        <v>29</v>
      </c>
      <c r="G270" s="99"/>
      <c r="H270" s="100">
        <v>43012</v>
      </c>
      <c r="I270" s="100"/>
      <c r="J270" s="100">
        <v>43012</v>
      </c>
      <c r="K270" s="100"/>
      <c r="L270" s="82" t="s">
        <v>648</v>
      </c>
      <c r="M270" s="82"/>
      <c r="N270" s="101">
        <v>458</v>
      </c>
      <c r="O270" s="101"/>
    </row>
    <row r="271" spans="1:15" ht="45" customHeight="1" x14ac:dyDescent="0.25">
      <c r="A271" s="17" t="s">
        <v>1405</v>
      </c>
      <c r="B271" s="98" t="s">
        <v>1455</v>
      </c>
      <c r="C271" s="98"/>
      <c r="D271" s="99">
        <f t="shared" si="4"/>
        <v>1</v>
      </c>
      <c r="E271" s="99"/>
      <c r="F271" s="99" t="s">
        <v>1348</v>
      </c>
      <c r="G271" s="99"/>
      <c r="H271" s="100">
        <v>43007</v>
      </c>
      <c r="I271" s="100"/>
      <c r="J271" s="100">
        <v>43007</v>
      </c>
      <c r="K271" s="100"/>
      <c r="L271" s="82" t="s">
        <v>648</v>
      </c>
      <c r="M271" s="82"/>
      <c r="N271" s="101">
        <v>749.99</v>
      </c>
      <c r="O271" s="101"/>
    </row>
    <row r="272" spans="1:15" ht="45" customHeight="1" x14ac:dyDescent="0.25">
      <c r="A272" s="17" t="s">
        <v>1405</v>
      </c>
      <c r="B272" s="98" t="s">
        <v>1456</v>
      </c>
      <c r="C272" s="98"/>
      <c r="D272" s="99">
        <f t="shared" si="4"/>
        <v>1</v>
      </c>
      <c r="E272" s="99"/>
      <c r="F272" s="99" t="s">
        <v>29</v>
      </c>
      <c r="G272" s="99"/>
      <c r="H272" s="100">
        <v>43011</v>
      </c>
      <c r="I272" s="100"/>
      <c r="J272" s="100">
        <v>43011</v>
      </c>
      <c r="K272" s="100"/>
      <c r="L272" s="82" t="s">
        <v>648</v>
      </c>
      <c r="M272" s="82"/>
      <c r="N272" s="101">
        <v>614</v>
      </c>
      <c r="O272" s="101"/>
    </row>
    <row r="273" spans="1:15" ht="45" customHeight="1" x14ac:dyDescent="0.25">
      <c r="A273" s="17" t="s">
        <v>1405</v>
      </c>
      <c r="B273" s="98" t="s">
        <v>1457</v>
      </c>
      <c r="C273" s="98"/>
      <c r="D273" s="99">
        <f t="shared" si="4"/>
        <v>1</v>
      </c>
      <c r="E273" s="99"/>
      <c r="F273" s="99" t="s">
        <v>29</v>
      </c>
      <c r="G273" s="99"/>
      <c r="H273" s="100">
        <v>43014</v>
      </c>
      <c r="I273" s="100"/>
      <c r="J273" s="100">
        <v>43014</v>
      </c>
      <c r="K273" s="100"/>
      <c r="L273" s="82" t="s">
        <v>648</v>
      </c>
      <c r="M273" s="82"/>
      <c r="N273" s="101">
        <v>715</v>
      </c>
      <c r="O273" s="101"/>
    </row>
    <row r="274" spans="1:15" ht="45" customHeight="1" x14ac:dyDescent="0.25">
      <c r="A274" s="17" t="s">
        <v>1405</v>
      </c>
      <c r="B274" s="98" t="s">
        <v>1458</v>
      </c>
      <c r="C274" s="98"/>
      <c r="D274" s="99">
        <f t="shared" si="4"/>
        <v>1</v>
      </c>
      <c r="E274" s="99"/>
      <c r="F274" s="99" t="s">
        <v>29</v>
      </c>
      <c r="G274" s="99"/>
      <c r="H274" s="100">
        <v>43020</v>
      </c>
      <c r="I274" s="100"/>
      <c r="J274" s="100">
        <v>43020</v>
      </c>
      <c r="K274" s="100"/>
      <c r="L274" s="82" t="s">
        <v>648</v>
      </c>
      <c r="M274" s="82"/>
      <c r="N274" s="101">
        <v>734</v>
      </c>
      <c r="O274" s="101"/>
    </row>
    <row r="275" spans="1:15" ht="45" customHeight="1" x14ac:dyDescent="0.25">
      <c r="A275" s="17" t="s">
        <v>1405</v>
      </c>
      <c r="B275" s="98" t="s">
        <v>14</v>
      </c>
      <c r="C275" s="98"/>
      <c r="D275" s="99">
        <f t="shared" si="4"/>
        <v>1</v>
      </c>
      <c r="E275" s="99"/>
      <c r="F275" s="99" t="s">
        <v>15</v>
      </c>
      <c r="G275" s="99"/>
      <c r="H275" s="100">
        <v>43025</v>
      </c>
      <c r="I275" s="100"/>
      <c r="J275" s="100">
        <v>43025</v>
      </c>
      <c r="K275" s="100"/>
      <c r="L275" s="82" t="s">
        <v>648</v>
      </c>
      <c r="M275" s="82"/>
      <c r="N275" s="101">
        <v>800</v>
      </c>
      <c r="O275" s="101"/>
    </row>
    <row r="276" spans="1:15" ht="45" customHeight="1" x14ac:dyDescent="0.25">
      <c r="A276" s="17" t="s">
        <v>1405</v>
      </c>
      <c r="B276" s="98" t="s">
        <v>1457</v>
      </c>
      <c r="C276" s="98"/>
      <c r="D276" s="99">
        <f t="shared" si="4"/>
        <v>1</v>
      </c>
      <c r="E276" s="99"/>
      <c r="F276" s="99" t="s">
        <v>29</v>
      </c>
      <c r="G276" s="99"/>
      <c r="H276" s="100">
        <v>43014</v>
      </c>
      <c r="I276" s="100"/>
      <c r="J276" s="100">
        <v>43014</v>
      </c>
      <c r="K276" s="100"/>
      <c r="L276" s="82" t="s">
        <v>648</v>
      </c>
      <c r="M276" s="82"/>
      <c r="N276" s="101">
        <v>403</v>
      </c>
      <c r="O276" s="101"/>
    </row>
    <row r="277" spans="1:15" ht="45" customHeight="1" x14ac:dyDescent="0.25">
      <c r="A277" s="17" t="s">
        <v>1405</v>
      </c>
      <c r="B277" s="98" t="s">
        <v>1458</v>
      </c>
      <c r="C277" s="98"/>
      <c r="D277" s="99">
        <f t="shared" si="4"/>
        <v>1</v>
      </c>
      <c r="E277" s="99"/>
      <c r="F277" s="99" t="s">
        <v>29</v>
      </c>
      <c r="G277" s="99"/>
      <c r="H277" s="100">
        <v>43020</v>
      </c>
      <c r="I277" s="100"/>
      <c r="J277" s="100">
        <v>43020</v>
      </c>
      <c r="K277" s="100"/>
      <c r="L277" s="82" t="s">
        <v>648</v>
      </c>
      <c r="M277" s="82"/>
      <c r="N277" s="101">
        <v>376</v>
      </c>
      <c r="O277" s="101"/>
    </row>
    <row r="278" spans="1:15" ht="45" customHeight="1" x14ac:dyDescent="0.25">
      <c r="A278" s="17" t="s">
        <v>1405</v>
      </c>
      <c r="B278" s="98" t="s">
        <v>1459</v>
      </c>
      <c r="C278" s="98"/>
      <c r="D278" s="99">
        <f t="shared" si="4"/>
        <v>1</v>
      </c>
      <c r="E278" s="99"/>
      <c r="F278" s="99" t="s">
        <v>29</v>
      </c>
      <c r="G278" s="99"/>
      <c r="H278" s="100">
        <v>42984</v>
      </c>
      <c r="I278" s="100"/>
      <c r="J278" s="100">
        <v>42984</v>
      </c>
      <c r="K278" s="100"/>
      <c r="L278" s="82" t="s">
        <v>648</v>
      </c>
      <c r="M278" s="82"/>
      <c r="N278" s="101">
        <v>542.51</v>
      </c>
      <c r="O278" s="101"/>
    </row>
    <row r="279" spans="1:15" ht="45" customHeight="1" x14ac:dyDescent="0.25">
      <c r="A279" s="17" t="s">
        <v>1405</v>
      </c>
      <c r="B279" s="98" t="s">
        <v>1460</v>
      </c>
      <c r="C279" s="98"/>
      <c r="D279" s="99">
        <f t="shared" si="4"/>
        <v>1</v>
      </c>
      <c r="E279" s="99"/>
      <c r="F279" s="99" t="s">
        <v>12</v>
      </c>
      <c r="G279" s="99"/>
      <c r="H279" s="100">
        <v>42982</v>
      </c>
      <c r="I279" s="100"/>
      <c r="J279" s="100">
        <v>42982</v>
      </c>
      <c r="K279" s="100"/>
      <c r="L279" s="82" t="s">
        <v>648</v>
      </c>
      <c r="M279" s="82"/>
      <c r="N279" s="101">
        <v>1610</v>
      </c>
      <c r="O279" s="101"/>
    </row>
    <row r="280" spans="1:15" ht="45" customHeight="1" x14ac:dyDescent="0.25">
      <c r="A280" s="17" t="s">
        <v>1405</v>
      </c>
      <c r="B280" s="98" t="s">
        <v>1461</v>
      </c>
      <c r="C280" s="98"/>
      <c r="D280" s="99">
        <f t="shared" si="4"/>
        <v>1</v>
      </c>
      <c r="E280" s="99"/>
      <c r="F280" s="99" t="s">
        <v>29</v>
      </c>
      <c r="G280" s="99"/>
      <c r="H280" s="100">
        <v>42965</v>
      </c>
      <c r="I280" s="100"/>
      <c r="J280" s="100">
        <v>42965</v>
      </c>
      <c r="K280" s="100"/>
      <c r="L280" s="82" t="s">
        <v>648</v>
      </c>
      <c r="M280" s="82"/>
      <c r="N280" s="101">
        <v>244</v>
      </c>
      <c r="O280" s="101"/>
    </row>
    <row r="281" spans="1:15" ht="45" customHeight="1" x14ac:dyDescent="0.25">
      <c r="A281" s="17" t="s">
        <v>1405</v>
      </c>
      <c r="B281" s="98" t="s">
        <v>1462</v>
      </c>
      <c r="C281" s="98"/>
      <c r="D281" s="99">
        <f t="shared" si="4"/>
        <v>1</v>
      </c>
      <c r="E281" s="99"/>
      <c r="F281" s="99" t="s">
        <v>12</v>
      </c>
      <c r="G281" s="99"/>
      <c r="H281" s="100">
        <v>42950</v>
      </c>
      <c r="I281" s="100"/>
      <c r="J281" s="100">
        <v>42950</v>
      </c>
      <c r="K281" s="100"/>
      <c r="L281" s="82" t="s">
        <v>648</v>
      </c>
      <c r="M281" s="82"/>
      <c r="N281" s="101">
        <v>2951.32</v>
      </c>
      <c r="O281" s="101"/>
    </row>
    <row r="282" spans="1:15" ht="45" customHeight="1" x14ac:dyDescent="0.25">
      <c r="A282" s="17" t="s">
        <v>1405</v>
      </c>
      <c r="B282" s="98" t="s">
        <v>14</v>
      </c>
      <c r="C282" s="98"/>
      <c r="D282" s="99">
        <f t="shared" si="4"/>
        <v>1</v>
      </c>
      <c r="E282" s="99"/>
      <c r="F282" s="99" t="s">
        <v>15</v>
      </c>
      <c r="G282" s="99"/>
      <c r="H282" s="100">
        <v>42985</v>
      </c>
      <c r="I282" s="100"/>
      <c r="J282" s="100">
        <v>42985</v>
      </c>
      <c r="K282" s="100"/>
      <c r="L282" s="82" t="s">
        <v>648</v>
      </c>
      <c r="M282" s="82"/>
      <c r="N282" s="101">
        <v>810</v>
      </c>
      <c r="O282" s="101"/>
    </row>
    <row r="283" spans="1:15" ht="45" customHeight="1" x14ac:dyDescent="0.25">
      <c r="A283" s="17" t="s">
        <v>1405</v>
      </c>
      <c r="B283" s="98" t="s">
        <v>1459</v>
      </c>
      <c r="C283" s="98"/>
      <c r="D283" s="99">
        <f t="shared" si="4"/>
        <v>1</v>
      </c>
      <c r="E283" s="99"/>
      <c r="F283" s="99" t="s">
        <v>29</v>
      </c>
      <c r="G283" s="99"/>
      <c r="H283" s="100">
        <v>42984</v>
      </c>
      <c r="I283" s="100"/>
      <c r="J283" s="100">
        <v>42984</v>
      </c>
      <c r="K283" s="100"/>
      <c r="L283" s="82" t="s">
        <v>648</v>
      </c>
      <c r="M283" s="82"/>
      <c r="N283" s="101">
        <v>910</v>
      </c>
      <c r="O283" s="101"/>
    </row>
    <row r="284" spans="1:15" ht="45" customHeight="1" x14ac:dyDescent="0.25">
      <c r="A284" s="17" t="s">
        <v>1405</v>
      </c>
      <c r="B284" s="98" t="s">
        <v>1460</v>
      </c>
      <c r="C284" s="98"/>
      <c r="D284" s="99">
        <f t="shared" si="4"/>
        <v>1</v>
      </c>
      <c r="E284" s="99"/>
      <c r="F284" s="99" t="s">
        <v>12</v>
      </c>
      <c r="G284" s="99"/>
      <c r="H284" s="100">
        <v>42982</v>
      </c>
      <c r="I284" s="100"/>
      <c r="J284" s="100">
        <v>42982</v>
      </c>
      <c r="K284" s="100"/>
      <c r="L284" s="82" t="s">
        <v>648</v>
      </c>
      <c r="M284" s="82"/>
      <c r="N284" s="101">
        <v>369</v>
      </c>
      <c r="O284" s="101"/>
    </row>
    <row r="285" spans="1:15" ht="45" customHeight="1" x14ac:dyDescent="0.25">
      <c r="A285" s="17" t="s">
        <v>1405</v>
      </c>
      <c r="B285" s="98" t="s">
        <v>1461</v>
      </c>
      <c r="C285" s="98"/>
      <c r="D285" s="99">
        <f t="shared" si="4"/>
        <v>1</v>
      </c>
      <c r="E285" s="99"/>
      <c r="F285" s="99" t="s">
        <v>29</v>
      </c>
      <c r="G285" s="99"/>
      <c r="H285" s="100">
        <v>42965</v>
      </c>
      <c r="I285" s="100"/>
      <c r="J285" s="100">
        <v>42965</v>
      </c>
      <c r="K285" s="100"/>
      <c r="L285" s="82" t="s">
        <v>648</v>
      </c>
      <c r="M285" s="82"/>
      <c r="N285" s="101">
        <v>159</v>
      </c>
      <c r="O285" s="101"/>
    </row>
    <row r="286" spans="1:15" ht="45" customHeight="1" x14ac:dyDescent="0.25">
      <c r="A286" s="17" t="s">
        <v>1405</v>
      </c>
      <c r="B286" s="98" t="s">
        <v>1462</v>
      </c>
      <c r="C286" s="98"/>
      <c r="D286" s="99">
        <f t="shared" si="4"/>
        <v>1</v>
      </c>
      <c r="E286" s="99"/>
      <c r="F286" s="99" t="s">
        <v>12</v>
      </c>
      <c r="G286" s="99"/>
      <c r="H286" s="100">
        <v>42950</v>
      </c>
      <c r="I286" s="100"/>
      <c r="J286" s="100">
        <v>42950</v>
      </c>
      <c r="K286" s="100"/>
      <c r="L286" s="82" t="s">
        <v>648</v>
      </c>
      <c r="M286" s="82"/>
      <c r="N286" s="101">
        <v>298</v>
      </c>
      <c r="O286" s="101"/>
    </row>
    <row r="287" spans="1:15" ht="45" customHeight="1" x14ac:dyDescent="0.25">
      <c r="A287" s="17" t="s">
        <v>1405</v>
      </c>
      <c r="B287" s="98" t="s">
        <v>1463</v>
      </c>
      <c r="C287" s="98"/>
      <c r="D287" s="99">
        <f t="shared" si="4"/>
        <v>1</v>
      </c>
      <c r="E287" s="99"/>
      <c r="F287" s="99" t="s">
        <v>29</v>
      </c>
      <c r="G287" s="99"/>
      <c r="H287" s="100">
        <v>42999</v>
      </c>
      <c r="I287" s="100"/>
      <c r="J287" s="100">
        <v>42999</v>
      </c>
      <c r="K287" s="100"/>
      <c r="L287" s="82" t="s">
        <v>648</v>
      </c>
      <c r="M287" s="82"/>
      <c r="N287" s="101">
        <v>594</v>
      </c>
      <c r="O287" s="101"/>
    </row>
    <row r="288" spans="1:15" ht="45" customHeight="1" x14ac:dyDescent="0.25">
      <c r="A288" s="17" t="s">
        <v>1405</v>
      </c>
      <c r="B288" s="98" t="s">
        <v>1464</v>
      </c>
      <c r="C288" s="98"/>
      <c r="D288" s="99">
        <f t="shared" si="4"/>
        <v>1</v>
      </c>
      <c r="E288" s="99"/>
      <c r="F288" s="99" t="s">
        <v>12</v>
      </c>
      <c r="G288" s="99"/>
      <c r="H288" s="100">
        <v>42993</v>
      </c>
      <c r="I288" s="100"/>
      <c r="J288" s="100">
        <v>42993</v>
      </c>
      <c r="K288" s="100"/>
      <c r="L288" s="82" t="s">
        <v>648</v>
      </c>
      <c r="M288" s="82"/>
      <c r="N288" s="101">
        <v>1810</v>
      </c>
      <c r="O288" s="101"/>
    </row>
    <row r="289" spans="1:15" ht="45" customHeight="1" x14ac:dyDescent="0.25">
      <c r="A289" s="17" t="s">
        <v>1405</v>
      </c>
      <c r="B289" s="98" t="s">
        <v>743</v>
      </c>
      <c r="C289" s="98"/>
      <c r="D289" s="99">
        <f t="shared" si="4"/>
        <v>1</v>
      </c>
      <c r="E289" s="99"/>
      <c r="F289" s="99" t="s">
        <v>29</v>
      </c>
      <c r="G289" s="99"/>
      <c r="H289" s="100">
        <v>42955</v>
      </c>
      <c r="I289" s="100"/>
      <c r="J289" s="100">
        <v>42955</v>
      </c>
      <c r="K289" s="100"/>
      <c r="L289" s="82" t="s">
        <v>648</v>
      </c>
      <c r="M289" s="82"/>
      <c r="N289" s="101">
        <v>496.8</v>
      </c>
      <c r="O289" s="101"/>
    </row>
    <row r="290" spans="1:15" ht="45" customHeight="1" x14ac:dyDescent="0.25">
      <c r="A290" s="17" t="s">
        <v>1405</v>
      </c>
      <c r="B290" s="98" t="s">
        <v>1465</v>
      </c>
      <c r="C290" s="98"/>
      <c r="D290" s="99">
        <f t="shared" si="4"/>
        <v>1</v>
      </c>
      <c r="E290" s="99"/>
      <c r="F290" s="99" t="s">
        <v>29</v>
      </c>
      <c r="G290" s="99"/>
      <c r="H290" s="100">
        <v>42977</v>
      </c>
      <c r="I290" s="100"/>
      <c r="J290" s="100">
        <v>42977</v>
      </c>
      <c r="K290" s="100"/>
      <c r="L290" s="82" t="s">
        <v>648</v>
      </c>
      <c r="M290" s="82"/>
      <c r="N290" s="101">
        <v>496.8</v>
      </c>
      <c r="O290" s="101"/>
    </row>
    <row r="291" spans="1:15" ht="45" customHeight="1" x14ac:dyDescent="0.25">
      <c r="A291" s="17" t="s">
        <v>1405</v>
      </c>
      <c r="B291" s="98" t="s">
        <v>1272</v>
      </c>
      <c r="C291" s="98"/>
      <c r="D291" s="99">
        <f t="shared" si="4"/>
        <v>1</v>
      </c>
      <c r="E291" s="99"/>
      <c r="F291" s="99" t="s">
        <v>29</v>
      </c>
      <c r="G291" s="99"/>
      <c r="H291" s="100">
        <v>42947</v>
      </c>
      <c r="I291" s="100"/>
      <c r="J291" s="100">
        <v>42947</v>
      </c>
      <c r="K291" s="100"/>
      <c r="L291" s="82" t="s">
        <v>648</v>
      </c>
      <c r="M291" s="82"/>
      <c r="N291" s="101">
        <v>694</v>
      </c>
      <c r="O291" s="101"/>
    </row>
    <row r="292" spans="1:15" ht="45" customHeight="1" x14ac:dyDescent="0.25">
      <c r="A292" s="17" t="s">
        <v>1405</v>
      </c>
      <c r="B292" s="98" t="s">
        <v>1466</v>
      </c>
      <c r="C292" s="98"/>
      <c r="D292" s="99">
        <f t="shared" si="4"/>
        <v>1</v>
      </c>
      <c r="E292" s="99"/>
      <c r="F292" s="99" t="s">
        <v>29</v>
      </c>
      <c r="G292" s="99"/>
      <c r="H292" s="100">
        <v>42975</v>
      </c>
      <c r="I292" s="100"/>
      <c r="J292" s="100">
        <v>42975</v>
      </c>
      <c r="K292" s="100"/>
      <c r="L292" s="82" t="s">
        <v>648</v>
      </c>
      <c r="M292" s="82"/>
      <c r="N292" s="101">
        <v>714</v>
      </c>
      <c r="O292" s="101"/>
    </row>
    <row r="293" spans="1:15" ht="45" customHeight="1" x14ac:dyDescent="0.25">
      <c r="A293" s="17" t="s">
        <v>1405</v>
      </c>
      <c r="B293" s="98" t="s">
        <v>1467</v>
      </c>
      <c r="C293" s="98"/>
      <c r="D293" s="99">
        <f t="shared" si="4"/>
        <v>1</v>
      </c>
      <c r="E293" s="99"/>
      <c r="F293" s="99" t="s">
        <v>29</v>
      </c>
      <c r="G293" s="99"/>
      <c r="H293" s="100">
        <v>42991</v>
      </c>
      <c r="I293" s="100"/>
      <c r="J293" s="100">
        <v>42991</v>
      </c>
      <c r="K293" s="100"/>
      <c r="L293" s="82" t="s">
        <v>648</v>
      </c>
      <c r="M293" s="82"/>
      <c r="N293" s="101">
        <v>714</v>
      </c>
      <c r="O293" s="101"/>
    </row>
    <row r="294" spans="1:15" ht="45" customHeight="1" x14ac:dyDescent="0.25">
      <c r="A294" s="17" t="s">
        <v>1405</v>
      </c>
      <c r="B294" s="98" t="s">
        <v>1466</v>
      </c>
      <c r="C294" s="98"/>
      <c r="D294" s="99">
        <f t="shared" si="4"/>
        <v>1</v>
      </c>
      <c r="E294" s="99"/>
      <c r="F294" s="99" t="s">
        <v>29</v>
      </c>
      <c r="G294" s="99"/>
      <c r="H294" s="100">
        <v>43006</v>
      </c>
      <c r="I294" s="100"/>
      <c r="J294" s="100">
        <v>43006</v>
      </c>
      <c r="K294" s="100"/>
      <c r="L294" s="82" t="s">
        <v>648</v>
      </c>
      <c r="M294" s="82"/>
      <c r="N294" s="101">
        <v>714</v>
      </c>
      <c r="O294" s="101"/>
    </row>
    <row r="295" spans="1:15" ht="45" customHeight="1" x14ac:dyDescent="0.25">
      <c r="A295" s="17" t="s">
        <v>1405</v>
      </c>
      <c r="B295" s="98" t="s">
        <v>1468</v>
      </c>
      <c r="C295" s="98"/>
      <c r="D295" s="99">
        <f t="shared" si="4"/>
        <v>1</v>
      </c>
      <c r="E295" s="99"/>
      <c r="F295" s="99" t="s">
        <v>29</v>
      </c>
      <c r="G295" s="99"/>
      <c r="H295" s="100">
        <v>42972</v>
      </c>
      <c r="I295" s="100"/>
      <c r="J295" s="100">
        <v>42972</v>
      </c>
      <c r="K295" s="100"/>
      <c r="L295" s="82" t="s">
        <v>648</v>
      </c>
      <c r="M295" s="82"/>
      <c r="N295" s="101">
        <v>715</v>
      </c>
      <c r="O295" s="101"/>
    </row>
    <row r="296" spans="1:15" ht="45" customHeight="1" x14ac:dyDescent="0.25">
      <c r="A296" s="17" t="s">
        <v>1405</v>
      </c>
      <c r="B296" s="98" t="s">
        <v>14</v>
      </c>
      <c r="C296" s="98"/>
      <c r="D296" s="99">
        <f t="shared" si="4"/>
        <v>1</v>
      </c>
      <c r="E296" s="99"/>
      <c r="F296" s="99" t="s">
        <v>15</v>
      </c>
      <c r="G296" s="99"/>
      <c r="H296" s="100">
        <v>42983</v>
      </c>
      <c r="I296" s="100"/>
      <c r="J296" s="100">
        <v>42998</v>
      </c>
      <c r="K296" s="100"/>
      <c r="L296" s="82" t="s">
        <v>648</v>
      </c>
      <c r="M296" s="82"/>
      <c r="N296" s="101">
        <v>500</v>
      </c>
      <c r="O296" s="101"/>
    </row>
    <row r="297" spans="1:15" ht="45" customHeight="1" x14ac:dyDescent="0.25">
      <c r="A297" s="17" t="s">
        <v>1405</v>
      </c>
      <c r="B297" s="98" t="s">
        <v>112</v>
      </c>
      <c r="C297" s="98"/>
      <c r="D297" s="99">
        <f t="shared" si="4"/>
        <v>1</v>
      </c>
      <c r="E297" s="99"/>
      <c r="F297" s="99" t="s">
        <v>29</v>
      </c>
      <c r="G297" s="99"/>
      <c r="H297" s="100">
        <v>42999</v>
      </c>
      <c r="I297" s="100"/>
      <c r="J297" s="100">
        <v>42999</v>
      </c>
      <c r="K297" s="100"/>
      <c r="L297" s="82" t="s">
        <v>648</v>
      </c>
      <c r="M297" s="82"/>
      <c r="N297" s="101">
        <v>685</v>
      </c>
      <c r="O297" s="101"/>
    </row>
    <row r="298" spans="1:15" ht="45" customHeight="1" x14ac:dyDescent="0.25">
      <c r="A298" s="17" t="s">
        <v>1405</v>
      </c>
      <c r="B298" s="98" t="s">
        <v>1464</v>
      </c>
      <c r="C298" s="98"/>
      <c r="D298" s="99">
        <f t="shared" si="4"/>
        <v>1</v>
      </c>
      <c r="E298" s="99"/>
      <c r="F298" s="99" t="s">
        <v>12</v>
      </c>
      <c r="G298" s="99"/>
      <c r="H298" s="100">
        <v>42993</v>
      </c>
      <c r="I298" s="100"/>
      <c r="J298" s="100">
        <v>42993</v>
      </c>
      <c r="K298" s="100"/>
      <c r="L298" s="82" t="s">
        <v>648</v>
      </c>
      <c r="M298" s="82"/>
      <c r="N298" s="101">
        <v>488</v>
      </c>
      <c r="O298" s="101"/>
    </row>
    <row r="299" spans="1:15" ht="45" customHeight="1" x14ac:dyDescent="0.25">
      <c r="A299" s="17" t="s">
        <v>1405</v>
      </c>
      <c r="B299" s="98" t="s">
        <v>743</v>
      </c>
      <c r="C299" s="98"/>
      <c r="D299" s="99">
        <f t="shared" si="4"/>
        <v>1</v>
      </c>
      <c r="E299" s="99"/>
      <c r="F299" s="99" t="s">
        <v>29</v>
      </c>
      <c r="G299" s="99"/>
      <c r="H299" s="100">
        <v>42955</v>
      </c>
      <c r="I299" s="100"/>
      <c r="J299" s="100">
        <v>42955</v>
      </c>
      <c r="K299" s="100"/>
      <c r="L299" s="82" t="s">
        <v>648</v>
      </c>
      <c r="M299" s="82"/>
      <c r="N299" s="101">
        <v>197</v>
      </c>
      <c r="O299" s="101"/>
    </row>
    <row r="300" spans="1:15" ht="45" customHeight="1" x14ac:dyDescent="0.25">
      <c r="A300" s="17" t="s">
        <v>1405</v>
      </c>
      <c r="B300" s="98" t="s">
        <v>1465</v>
      </c>
      <c r="C300" s="98"/>
      <c r="D300" s="99">
        <f t="shared" si="4"/>
        <v>1</v>
      </c>
      <c r="E300" s="99"/>
      <c r="F300" s="99" t="s">
        <v>29</v>
      </c>
      <c r="G300" s="99"/>
      <c r="H300" s="100">
        <v>42977</v>
      </c>
      <c r="I300" s="100"/>
      <c r="J300" s="100">
        <v>42977</v>
      </c>
      <c r="K300" s="100"/>
      <c r="L300" s="82" t="s">
        <v>648</v>
      </c>
      <c r="M300" s="82"/>
      <c r="N300" s="101">
        <v>374</v>
      </c>
      <c r="O300" s="101"/>
    </row>
    <row r="301" spans="1:15" ht="45" customHeight="1" x14ac:dyDescent="0.25">
      <c r="A301" s="17" t="s">
        <v>1405</v>
      </c>
      <c r="B301" s="98" t="s">
        <v>1468</v>
      </c>
      <c r="C301" s="98"/>
      <c r="D301" s="99">
        <f t="shared" si="4"/>
        <v>1</v>
      </c>
      <c r="E301" s="99"/>
      <c r="F301" s="99" t="s">
        <v>29</v>
      </c>
      <c r="G301" s="99"/>
      <c r="H301" s="100">
        <v>42972</v>
      </c>
      <c r="I301" s="100"/>
      <c r="J301" s="100">
        <v>42972</v>
      </c>
      <c r="K301" s="100"/>
      <c r="L301" s="82" t="s">
        <v>648</v>
      </c>
      <c r="M301" s="82"/>
      <c r="N301" s="101">
        <v>521</v>
      </c>
      <c r="O301" s="101"/>
    </row>
    <row r="302" spans="1:15" ht="45" customHeight="1" x14ac:dyDescent="0.25">
      <c r="A302" s="17" t="s">
        <v>1405</v>
      </c>
      <c r="B302" s="98" t="s">
        <v>1453</v>
      </c>
      <c r="C302" s="98"/>
      <c r="D302" s="99">
        <f t="shared" si="4"/>
        <v>1</v>
      </c>
      <c r="E302" s="99"/>
      <c r="F302" s="99" t="s">
        <v>29</v>
      </c>
      <c r="G302" s="99"/>
      <c r="H302" s="100">
        <v>43033</v>
      </c>
      <c r="I302" s="100"/>
      <c r="J302" s="100">
        <v>43033</v>
      </c>
      <c r="K302" s="100"/>
      <c r="L302" s="82" t="s">
        <v>648</v>
      </c>
      <c r="M302" s="82"/>
      <c r="N302" s="101">
        <v>714</v>
      </c>
      <c r="O302" s="101"/>
    </row>
    <row r="303" spans="1:15" ht="45" customHeight="1" x14ac:dyDescent="0.25">
      <c r="A303" s="17" t="s">
        <v>1405</v>
      </c>
      <c r="B303" s="98" t="s">
        <v>1453</v>
      </c>
      <c r="C303" s="98"/>
      <c r="D303" s="99">
        <f t="shared" si="4"/>
        <v>1</v>
      </c>
      <c r="E303" s="99"/>
      <c r="F303" s="99" t="s">
        <v>1348</v>
      </c>
      <c r="G303" s="99"/>
      <c r="H303" s="100">
        <v>43028</v>
      </c>
      <c r="I303" s="100"/>
      <c r="J303" s="100">
        <v>43028</v>
      </c>
      <c r="K303" s="100"/>
      <c r="L303" s="82" t="s">
        <v>648</v>
      </c>
      <c r="M303" s="82"/>
      <c r="N303" s="101">
        <v>1579.28</v>
      </c>
      <c r="O303" s="101"/>
    </row>
    <row r="304" spans="1:15" ht="45" customHeight="1" x14ac:dyDescent="0.25">
      <c r="A304" s="17" t="s">
        <v>1405</v>
      </c>
      <c r="B304" s="98" t="s">
        <v>1469</v>
      </c>
      <c r="C304" s="98"/>
      <c r="D304" s="99">
        <f t="shared" si="4"/>
        <v>1</v>
      </c>
      <c r="E304" s="99"/>
      <c r="F304" s="99" t="s">
        <v>29</v>
      </c>
      <c r="G304" s="99"/>
      <c r="H304" s="100">
        <v>42867</v>
      </c>
      <c r="I304" s="100"/>
      <c r="J304" s="100">
        <v>42867</v>
      </c>
      <c r="K304" s="100"/>
      <c r="L304" s="82" t="s">
        <v>648</v>
      </c>
      <c r="M304" s="82"/>
      <c r="N304" s="101">
        <v>269</v>
      </c>
      <c r="O304" s="101"/>
    </row>
    <row r="305" spans="1:15" ht="45" customHeight="1" x14ac:dyDescent="0.25">
      <c r="A305" s="17" t="s">
        <v>1405</v>
      </c>
      <c r="B305" s="98" t="s">
        <v>14</v>
      </c>
      <c r="C305" s="98"/>
      <c r="D305" s="99">
        <f t="shared" si="4"/>
        <v>1</v>
      </c>
      <c r="E305" s="99"/>
      <c r="F305" s="99" t="s">
        <v>15</v>
      </c>
      <c r="G305" s="99"/>
      <c r="H305" s="100">
        <v>43020</v>
      </c>
      <c r="I305" s="100"/>
      <c r="J305" s="100">
        <v>43020</v>
      </c>
      <c r="K305" s="100"/>
      <c r="L305" s="82" t="s">
        <v>648</v>
      </c>
      <c r="M305" s="82"/>
      <c r="N305" s="101">
        <v>90</v>
      </c>
      <c r="O305" s="101"/>
    </row>
    <row r="306" spans="1:15" ht="45" customHeight="1" x14ac:dyDescent="0.25">
      <c r="A306" s="17" t="s">
        <v>1405</v>
      </c>
      <c r="B306" s="98" t="s">
        <v>1453</v>
      </c>
      <c r="C306" s="98"/>
      <c r="D306" s="99">
        <f t="shared" si="4"/>
        <v>1</v>
      </c>
      <c r="E306" s="99"/>
      <c r="F306" s="99" t="s">
        <v>29</v>
      </c>
      <c r="G306" s="99"/>
      <c r="H306" s="100">
        <v>43033</v>
      </c>
      <c r="I306" s="100"/>
      <c r="J306" s="100">
        <v>43033</v>
      </c>
      <c r="K306" s="100"/>
      <c r="L306" s="82" t="s">
        <v>648</v>
      </c>
      <c r="M306" s="82"/>
      <c r="N306" s="101">
        <v>396</v>
      </c>
      <c r="O306" s="101"/>
    </row>
    <row r="307" spans="1:15" ht="45" customHeight="1" x14ac:dyDescent="0.25">
      <c r="A307" s="17" t="s">
        <v>1405</v>
      </c>
      <c r="B307" s="98" t="s">
        <v>1453</v>
      </c>
      <c r="C307" s="98"/>
      <c r="D307" s="99">
        <f t="shared" si="4"/>
        <v>1</v>
      </c>
      <c r="E307" s="99"/>
      <c r="F307" s="99" t="s">
        <v>1348</v>
      </c>
      <c r="G307" s="99"/>
      <c r="H307" s="100">
        <v>43028</v>
      </c>
      <c r="I307" s="100"/>
      <c r="J307" s="100">
        <v>43028</v>
      </c>
      <c r="K307" s="100"/>
      <c r="L307" s="82" t="s">
        <v>648</v>
      </c>
      <c r="M307" s="82"/>
      <c r="N307" s="101">
        <v>750</v>
      </c>
      <c r="O307" s="101"/>
    </row>
    <row r="308" spans="1:15" ht="45" customHeight="1" x14ac:dyDescent="0.25">
      <c r="A308" s="17" t="s">
        <v>1405</v>
      </c>
      <c r="B308" s="98" t="s">
        <v>1469</v>
      </c>
      <c r="C308" s="98"/>
      <c r="D308" s="99">
        <f t="shared" si="4"/>
        <v>1</v>
      </c>
      <c r="E308" s="99"/>
      <c r="F308" s="99" t="s">
        <v>29</v>
      </c>
      <c r="G308" s="99"/>
      <c r="H308" s="100">
        <v>42867</v>
      </c>
      <c r="I308" s="100"/>
      <c r="J308" s="100">
        <v>42867</v>
      </c>
      <c r="K308" s="100"/>
      <c r="L308" s="82" t="s">
        <v>648</v>
      </c>
      <c r="M308" s="82"/>
      <c r="N308" s="101">
        <v>139</v>
      </c>
      <c r="O308" s="101"/>
    </row>
    <row r="309" spans="1:15" ht="45" customHeight="1" x14ac:dyDescent="0.25">
      <c r="A309" s="17" t="s">
        <v>1405</v>
      </c>
      <c r="B309" s="98" t="s">
        <v>1470</v>
      </c>
      <c r="C309" s="98"/>
      <c r="D309" s="99">
        <f t="shared" si="4"/>
        <v>1</v>
      </c>
      <c r="E309" s="99"/>
      <c r="F309" s="99" t="s">
        <v>29</v>
      </c>
      <c r="G309" s="99"/>
      <c r="H309" s="100">
        <v>43047</v>
      </c>
      <c r="I309" s="100"/>
      <c r="J309" s="100">
        <v>43047</v>
      </c>
      <c r="K309" s="100"/>
      <c r="L309" s="82" t="s">
        <v>648</v>
      </c>
      <c r="M309" s="82"/>
      <c r="N309" s="101">
        <v>714</v>
      </c>
      <c r="O309" s="101"/>
    </row>
    <row r="310" spans="1:15" ht="45" customHeight="1" x14ac:dyDescent="0.25">
      <c r="A310" s="17" t="s">
        <v>1405</v>
      </c>
      <c r="B310" s="98" t="s">
        <v>14</v>
      </c>
      <c r="C310" s="98"/>
      <c r="D310" s="99">
        <f t="shared" si="4"/>
        <v>1</v>
      </c>
      <c r="E310" s="99"/>
      <c r="F310" s="99" t="s">
        <v>15</v>
      </c>
      <c r="G310" s="99"/>
      <c r="H310" s="100">
        <v>43020</v>
      </c>
      <c r="I310" s="100"/>
      <c r="J310" s="100">
        <v>43021</v>
      </c>
      <c r="K310" s="100"/>
      <c r="L310" s="82" t="s">
        <v>648</v>
      </c>
      <c r="M310" s="82"/>
      <c r="N310" s="101">
        <v>1620</v>
      </c>
      <c r="O310" s="101"/>
    </row>
    <row r="311" spans="1:15" ht="45" customHeight="1" x14ac:dyDescent="0.25">
      <c r="A311" s="17" t="s">
        <v>1405</v>
      </c>
      <c r="B311" s="98" t="s">
        <v>1470</v>
      </c>
      <c r="C311" s="98"/>
      <c r="D311" s="99">
        <f t="shared" si="4"/>
        <v>1</v>
      </c>
      <c r="E311" s="99"/>
      <c r="F311" s="99" t="s">
        <v>29</v>
      </c>
      <c r="G311" s="99"/>
      <c r="H311" s="100">
        <v>43047</v>
      </c>
      <c r="I311" s="100"/>
      <c r="J311" s="100">
        <v>43047</v>
      </c>
      <c r="K311" s="100"/>
      <c r="L311" s="82" t="s">
        <v>648</v>
      </c>
      <c r="M311" s="82"/>
      <c r="N311" s="101">
        <v>377</v>
      </c>
      <c r="O311" s="101"/>
    </row>
    <row r="312" spans="1:15" ht="45" customHeight="1" x14ac:dyDescent="0.25">
      <c r="A312" s="17" t="s">
        <v>1405</v>
      </c>
      <c r="B312" s="98" t="s">
        <v>1471</v>
      </c>
      <c r="C312" s="98"/>
      <c r="D312" s="99">
        <f t="shared" si="4"/>
        <v>1</v>
      </c>
      <c r="E312" s="99"/>
      <c r="F312" s="99" t="s">
        <v>29</v>
      </c>
      <c r="G312" s="99"/>
      <c r="H312" s="100">
        <v>42964</v>
      </c>
      <c r="I312" s="100"/>
      <c r="J312" s="100">
        <v>42964</v>
      </c>
      <c r="K312" s="100"/>
      <c r="L312" s="82" t="s">
        <v>648</v>
      </c>
      <c r="M312" s="82"/>
      <c r="N312" s="101">
        <v>714</v>
      </c>
      <c r="O312" s="101"/>
    </row>
    <row r="313" spans="1:15" ht="45" customHeight="1" x14ac:dyDescent="0.25">
      <c r="A313" s="17" t="s">
        <v>1405</v>
      </c>
      <c r="B313" s="98" t="s">
        <v>1472</v>
      </c>
      <c r="C313" s="98"/>
      <c r="D313" s="99">
        <f t="shared" si="4"/>
        <v>1</v>
      </c>
      <c r="E313" s="99"/>
      <c r="F313" s="99" t="s">
        <v>1348</v>
      </c>
      <c r="G313" s="99"/>
      <c r="H313" s="100">
        <v>43053</v>
      </c>
      <c r="I313" s="100"/>
      <c r="J313" s="100">
        <v>43053</v>
      </c>
      <c r="K313" s="100"/>
      <c r="L313" s="82" t="s">
        <v>648</v>
      </c>
      <c r="M313" s="82"/>
      <c r="N313" s="101">
        <v>1790</v>
      </c>
      <c r="O313" s="101"/>
    </row>
    <row r="314" spans="1:15" ht="45" customHeight="1" x14ac:dyDescent="0.25">
      <c r="A314" s="17" t="s">
        <v>1405</v>
      </c>
      <c r="B314" s="98" t="s">
        <v>1473</v>
      </c>
      <c r="C314" s="98"/>
      <c r="D314" s="99">
        <f t="shared" si="4"/>
        <v>1</v>
      </c>
      <c r="E314" s="99"/>
      <c r="F314" s="99" t="s">
        <v>29</v>
      </c>
      <c r="G314" s="99"/>
      <c r="H314" s="100">
        <v>43026</v>
      </c>
      <c r="I314" s="100"/>
      <c r="J314" s="100">
        <v>43026</v>
      </c>
      <c r="K314" s="100"/>
      <c r="L314" s="82" t="s">
        <v>648</v>
      </c>
      <c r="M314" s="82"/>
      <c r="N314" s="101">
        <v>714</v>
      </c>
      <c r="O314" s="101"/>
    </row>
    <row r="315" spans="1:15" ht="45" customHeight="1" x14ac:dyDescent="0.25">
      <c r="A315" s="17" t="s">
        <v>1405</v>
      </c>
      <c r="B315" s="98" t="s">
        <v>14</v>
      </c>
      <c r="C315" s="98"/>
      <c r="D315" s="99">
        <f t="shared" si="4"/>
        <v>1</v>
      </c>
      <c r="E315" s="99"/>
      <c r="F315" s="99" t="s">
        <v>15</v>
      </c>
      <c r="G315" s="99"/>
      <c r="H315" s="100">
        <v>43018</v>
      </c>
      <c r="I315" s="100"/>
      <c r="J315" s="100">
        <v>43018</v>
      </c>
      <c r="K315" s="100"/>
      <c r="L315" s="82" t="s">
        <v>648</v>
      </c>
      <c r="M315" s="82"/>
      <c r="N315" s="101">
        <v>310</v>
      </c>
      <c r="O315" s="101"/>
    </row>
    <row r="316" spans="1:15" ht="45" customHeight="1" x14ac:dyDescent="0.25">
      <c r="A316" s="17" t="s">
        <v>1405</v>
      </c>
      <c r="B316" s="98" t="s">
        <v>1471</v>
      </c>
      <c r="C316" s="98"/>
      <c r="D316" s="99">
        <f t="shared" si="4"/>
        <v>1</v>
      </c>
      <c r="E316" s="99"/>
      <c r="F316" s="99" t="s">
        <v>29</v>
      </c>
      <c r="G316" s="99"/>
      <c r="H316" s="100">
        <v>42964</v>
      </c>
      <c r="I316" s="100"/>
      <c r="J316" s="100">
        <v>42964</v>
      </c>
      <c r="K316" s="100"/>
      <c r="L316" s="82" t="s">
        <v>648</v>
      </c>
      <c r="M316" s="82"/>
      <c r="N316" s="101">
        <v>320</v>
      </c>
      <c r="O316" s="101"/>
    </row>
    <row r="317" spans="1:15" ht="45" customHeight="1" x14ac:dyDescent="0.25">
      <c r="A317" s="17" t="s">
        <v>1405</v>
      </c>
      <c r="B317" s="98" t="s">
        <v>1472</v>
      </c>
      <c r="C317" s="98"/>
      <c r="D317" s="99">
        <f t="shared" si="4"/>
        <v>1</v>
      </c>
      <c r="E317" s="99"/>
      <c r="F317" s="99" t="s">
        <v>1348</v>
      </c>
      <c r="G317" s="99"/>
      <c r="H317" s="100">
        <v>43053</v>
      </c>
      <c r="I317" s="100"/>
      <c r="J317" s="100">
        <v>43053</v>
      </c>
      <c r="K317" s="100"/>
      <c r="L317" s="82" t="s">
        <v>648</v>
      </c>
      <c r="M317" s="82"/>
      <c r="N317" s="101">
        <v>166</v>
      </c>
      <c r="O317" s="101"/>
    </row>
    <row r="318" spans="1:15" ht="45" customHeight="1" x14ac:dyDescent="0.25">
      <c r="A318" s="17" t="s">
        <v>1405</v>
      </c>
      <c r="B318" s="98" t="s">
        <v>1473</v>
      </c>
      <c r="C318" s="98"/>
      <c r="D318" s="99">
        <f t="shared" si="4"/>
        <v>1</v>
      </c>
      <c r="E318" s="99"/>
      <c r="F318" s="99" t="s">
        <v>29</v>
      </c>
      <c r="G318" s="99"/>
      <c r="H318" s="100">
        <v>43026</v>
      </c>
      <c r="I318" s="100"/>
      <c r="J318" s="100">
        <v>43026</v>
      </c>
      <c r="K318" s="100"/>
      <c r="L318" s="82" t="s">
        <v>648</v>
      </c>
      <c r="M318" s="82"/>
      <c r="N318" s="101">
        <v>273</v>
      </c>
      <c r="O318" s="101"/>
    </row>
    <row r="319" spans="1:15" ht="45" customHeight="1" x14ac:dyDescent="0.25">
      <c r="A319" s="17" t="s">
        <v>1405</v>
      </c>
      <c r="B319" s="98" t="s">
        <v>1453</v>
      </c>
      <c r="C319" s="98"/>
      <c r="D319" s="99">
        <f t="shared" si="4"/>
        <v>1</v>
      </c>
      <c r="E319" s="99"/>
      <c r="F319" s="99" t="s">
        <v>29</v>
      </c>
      <c r="G319" s="99"/>
      <c r="H319" s="100">
        <v>43062</v>
      </c>
      <c r="I319" s="100"/>
      <c r="J319" s="100">
        <v>43062</v>
      </c>
      <c r="K319" s="100"/>
      <c r="L319" s="82" t="s">
        <v>648</v>
      </c>
      <c r="M319" s="82"/>
      <c r="N319" s="101">
        <v>714</v>
      </c>
      <c r="O319" s="101"/>
    </row>
    <row r="320" spans="1:15" ht="45" customHeight="1" x14ac:dyDescent="0.25">
      <c r="A320" s="17" t="s">
        <v>1405</v>
      </c>
      <c r="B320" s="98" t="s">
        <v>1453</v>
      </c>
      <c r="C320" s="98"/>
      <c r="D320" s="99">
        <f t="shared" si="4"/>
        <v>1</v>
      </c>
      <c r="E320" s="99"/>
      <c r="F320" s="99" t="s">
        <v>29</v>
      </c>
      <c r="G320" s="99"/>
      <c r="H320" s="100">
        <v>43055</v>
      </c>
      <c r="I320" s="100"/>
      <c r="J320" s="100">
        <v>43055</v>
      </c>
      <c r="K320" s="100"/>
      <c r="L320" s="82" t="s">
        <v>648</v>
      </c>
      <c r="M320" s="82"/>
      <c r="N320" s="101">
        <v>715</v>
      </c>
      <c r="O320" s="101"/>
    </row>
    <row r="321" spans="1:15" ht="45" customHeight="1" x14ac:dyDescent="0.25">
      <c r="A321" s="17" t="s">
        <v>1405</v>
      </c>
      <c r="B321" s="98" t="s">
        <v>14</v>
      </c>
      <c r="C321" s="98"/>
      <c r="D321" s="99">
        <f t="shared" si="4"/>
        <v>1</v>
      </c>
      <c r="E321" s="99"/>
      <c r="F321" s="99" t="s">
        <v>15</v>
      </c>
      <c r="G321" s="99"/>
      <c r="H321" s="100">
        <v>43049</v>
      </c>
      <c r="I321" s="100"/>
      <c r="J321" s="100">
        <v>43049</v>
      </c>
      <c r="K321" s="100"/>
      <c r="L321" s="82" t="s">
        <v>648</v>
      </c>
      <c r="M321" s="82"/>
      <c r="N321" s="101">
        <v>1900</v>
      </c>
      <c r="O321" s="101"/>
    </row>
    <row r="322" spans="1:15" ht="45" customHeight="1" x14ac:dyDescent="0.25">
      <c r="A322" s="17" t="s">
        <v>1405</v>
      </c>
      <c r="B322" s="98" t="s">
        <v>1453</v>
      </c>
      <c r="C322" s="98"/>
      <c r="D322" s="99">
        <f t="shared" si="4"/>
        <v>1</v>
      </c>
      <c r="E322" s="99"/>
      <c r="F322" s="99" t="s">
        <v>29</v>
      </c>
      <c r="G322" s="99"/>
      <c r="H322" s="100">
        <v>43062</v>
      </c>
      <c r="I322" s="100"/>
      <c r="J322" s="100">
        <v>43062</v>
      </c>
      <c r="K322" s="100"/>
      <c r="L322" s="82" t="s">
        <v>648</v>
      </c>
      <c r="M322" s="82"/>
      <c r="N322" s="101">
        <v>600</v>
      </c>
      <c r="O322" s="101"/>
    </row>
    <row r="323" spans="1:15" ht="45" customHeight="1" x14ac:dyDescent="0.25">
      <c r="A323" s="17" t="s">
        <v>1405</v>
      </c>
      <c r="B323" s="98" t="s">
        <v>1453</v>
      </c>
      <c r="C323" s="98"/>
      <c r="D323" s="99">
        <f t="shared" si="4"/>
        <v>1</v>
      </c>
      <c r="E323" s="99"/>
      <c r="F323" s="99" t="s">
        <v>29</v>
      </c>
      <c r="G323" s="99"/>
      <c r="H323" s="100">
        <v>43055</v>
      </c>
      <c r="I323" s="100"/>
      <c r="J323" s="100">
        <v>43055</v>
      </c>
      <c r="K323" s="100"/>
      <c r="L323" s="82" t="s">
        <v>648</v>
      </c>
      <c r="M323" s="82"/>
      <c r="N323" s="101">
        <v>516</v>
      </c>
      <c r="O323" s="101"/>
    </row>
    <row r="324" spans="1:15" ht="45" customHeight="1" x14ac:dyDescent="0.25">
      <c r="A324" s="17" t="s">
        <v>1405</v>
      </c>
      <c r="B324" s="98" t="s">
        <v>14</v>
      </c>
      <c r="C324" s="98"/>
      <c r="D324" s="99">
        <f t="shared" si="4"/>
        <v>1</v>
      </c>
      <c r="E324" s="99"/>
      <c r="F324" s="99" t="s">
        <v>15</v>
      </c>
      <c r="G324" s="99"/>
      <c r="H324" s="100">
        <v>43005</v>
      </c>
      <c r="I324" s="100"/>
      <c r="J324" s="100">
        <v>43005</v>
      </c>
      <c r="K324" s="100"/>
      <c r="L324" s="82" t="s">
        <v>648</v>
      </c>
      <c r="M324" s="82"/>
      <c r="N324" s="101">
        <v>310</v>
      </c>
      <c r="O324" s="101"/>
    </row>
    <row r="325" spans="1:15" ht="45" customHeight="1" x14ac:dyDescent="0.25">
      <c r="A325" s="17" t="s">
        <v>1405</v>
      </c>
      <c r="B325" s="98" t="s">
        <v>14</v>
      </c>
      <c r="C325" s="98"/>
      <c r="D325" s="99">
        <f t="shared" si="4"/>
        <v>1</v>
      </c>
      <c r="E325" s="99"/>
      <c r="F325" s="99" t="s">
        <v>15</v>
      </c>
      <c r="G325" s="99"/>
      <c r="H325" s="100">
        <v>43048</v>
      </c>
      <c r="I325" s="100"/>
      <c r="J325" s="100">
        <v>43068</v>
      </c>
      <c r="K325" s="100"/>
      <c r="L325" s="82" t="s">
        <v>648</v>
      </c>
      <c r="M325" s="82"/>
      <c r="N325" s="101">
        <v>895</v>
      </c>
      <c r="O325" s="101"/>
    </row>
    <row r="326" spans="1:15" ht="45" customHeight="1" x14ac:dyDescent="0.25">
      <c r="A326" s="17" t="s">
        <v>1405</v>
      </c>
      <c r="B326" s="98" t="s">
        <v>1474</v>
      </c>
      <c r="C326" s="98"/>
      <c r="D326" s="99">
        <f t="shared" si="4"/>
        <v>1</v>
      </c>
      <c r="E326" s="99"/>
      <c r="F326" s="99" t="s">
        <v>29</v>
      </c>
      <c r="G326" s="99"/>
      <c r="H326" s="100">
        <v>42872</v>
      </c>
      <c r="I326" s="100"/>
      <c r="J326" s="100">
        <v>42872</v>
      </c>
      <c r="K326" s="100"/>
      <c r="L326" s="82" t="s">
        <v>648</v>
      </c>
      <c r="M326" s="82"/>
      <c r="N326" s="101">
        <v>368</v>
      </c>
      <c r="O326" s="101"/>
    </row>
    <row r="327" spans="1:15" ht="45" customHeight="1" x14ac:dyDescent="0.25">
      <c r="A327" s="17" t="s">
        <v>1405</v>
      </c>
      <c r="B327" s="98" t="s">
        <v>1475</v>
      </c>
      <c r="C327" s="98"/>
      <c r="D327" s="99">
        <f t="shared" si="4"/>
        <v>1</v>
      </c>
      <c r="E327" s="99"/>
      <c r="F327" s="99" t="s">
        <v>29</v>
      </c>
      <c r="G327" s="99"/>
      <c r="H327" s="100">
        <v>42909</v>
      </c>
      <c r="I327" s="100"/>
      <c r="J327" s="100">
        <v>42909</v>
      </c>
      <c r="K327" s="100"/>
      <c r="L327" s="82" t="s">
        <v>648</v>
      </c>
      <c r="M327" s="82"/>
      <c r="N327" s="101">
        <v>408</v>
      </c>
      <c r="O327" s="101"/>
    </row>
    <row r="328" spans="1:15" ht="45" customHeight="1" x14ac:dyDescent="0.25">
      <c r="A328" s="17" t="s">
        <v>1405</v>
      </c>
      <c r="B328" s="98" t="s">
        <v>14</v>
      </c>
      <c r="C328" s="98"/>
      <c r="D328" s="99">
        <f t="shared" si="4"/>
        <v>1</v>
      </c>
      <c r="E328" s="99"/>
      <c r="F328" s="99" t="s">
        <v>15</v>
      </c>
      <c r="G328" s="99"/>
      <c r="H328" s="100">
        <v>42872</v>
      </c>
      <c r="I328" s="100"/>
      <c r="J328" s="100">
        <v>42872</v>
      </c>
      <c r="K328" s="100"/>
      <c r="L328" s="82" t="s">
        <v>648</v>
      </c>
      <c r="M328" s="82"/>
      <c r="N328" s="101">
        <v>180</v>
      </c>
      <c r="O328" s="101"/>
    </row>
    <row r="329" spans="1:15" ht="45" customHeight="1" x14ac:dyDescent="0.25">
      <c r="A329" s="17" t="s">
        <v>1405</v>
      </c>
      <c r="B329" s="98" t="s">
        <v>1474</v>
      </c>
      <c r="C329" s="98"/>
      <c r="D329" s="99">
        <f t="shared" si="4"/>
        <v>1</v>
      </c>
      <c r="E329" s="99"/>
      <c r="F329" s="99" t="s">
        <v>29</v>
      </c>
      <c r="G329" s="99"/>
      <c r="H329" s="100">
        <v>42872</v>
      </c>
      <c r="I329" s="100"/>
      <c r="J329" s="100">
        <v>42872</v>
      </c>
      <c r="K329" s="100"/>
      <c r="L329" s="82" t="s">
        <v>648</v>
      </c>
      <c r="M329" s="82"/>
      <c r="N329" s="101">
        <v>292</v>
      </c>
      <c r="O329" s="101"/>
    </row>
    <row r="330" spans="1:15" ht="45" customHeight="1" x14ac:dyDescent="0.25">
      <c r="A330" s="17" t="s">
        <v>1405</v>
      </c>
      <c r="B330" s="98" t="s">
        <v>1475</v>
      </c>
      <c r="C330" s="98"/>
      <c r="D330" s="99">
        <f t="shared" ref="D330:D393" si="5">C330+1</f>
        <v>1</v>
      </c>
      <c r="E330" s="99"/>
      <c r="F330" s="99" t="s">
        <v>29</v>
      </c>
      <c r="G330" s="99"/>
      <c r="H330" s="100">
        <v>42909</v>
      </c>
      <c r="I330" s="100"/>
      <c r="J330" s="100">
        <v>42909</v>
      </c>
      <c r="K330" s="100"/>
      <c r="L330" s="82" t="s">
        <v>648</v>
      </c>
      <c r="M330" s="82"/>
      <c r="N330" s="101">
        <v>184</v>
      </c>
      <c r="O330" s="101"/>
    </row>
    <row r="331" spans="1:15" ht="45" customHeight="1" x14ac:dyDescent="0.25">
      <c r="A331" s="17" t="s">
        <v>1405</v>
      </c>
      <c r="B331" s="98" t="s">
        <v>1476</v>
      </c>
      <c r="C331" s="98"/>
      <c r="D331" s="99">
        <f t="shared" si="5"/>
        <v>1</v>
      </c>
      <c r="E331" s="99"/>
      <c r="F331" s="99" t="s">
        <v>29</v>
      </c>
      <c r="G331" s="99"/>
      <c r="H331" s="100">
        <v>43038</v>
      </c>
      <c r="I331" s="100"/>
      <c r="J331" s="100">
        <v>43038</v>
      </c>
      <c r="K331" s="100"/>
      <c r="L331" s="82" t="s">
        <v>648</v>
      </c>
      <c r="M331" s="82"/>
      <c r="N331" s="101">
        <v>734</v>
      </c>
      <c r="O331" s="101"/>
    </row>
    <row r="332" spans="1:15" ht="45" customHeight="1" x14ac:dyDescent="0.25">
      <c r="A332" s="17" t="s">
        <v>1405</v>
      </c>
      <c r="B332" s="98" t="s">
        <v>1476</v>
      </c>
      <c r="C332" s="98"/>
      <c r="D332" s="99">
        <f t="shared" si="5"/>
        <v>1</v>
      </c>
      <c r="E332" s="99"/>
      <c r="F332" s="99" t="s">
        <v>29</v>
      </c>
      <c r="G332" s="99"/>
      <c r="H332" s="100">
        <v>43038</v>
      </c>
      <c r="I332" s="100"/>
      <c r="J332" s="100">
        <v>43038</v>
      </c>
      <c r="K332" s="100"/>
      <c r="L332" s="82" t="s">
        <v>648</v>
      </c>
      <c r="M332" s="82"/>
      <c r="N332" s="101">
        <v>388.3</v>
      </c>
      <c r="O332" s="101"/>
    </row>
    <row r="333" spans="1:15" ht="45" customHeight="1" x14ac:dyDescent="0.25">
      <c r="A333" s="17" t="s">
        <v>1405</v>
      </c>
      <c r="B333" s="98" t="s">
        <v>1477</v>
      </c>
      <c r="C333" s="98"/>
      <c r="D333" s="99">
        <f t="shared" si="5"/>
        <v>1</v>
      </c>
      <c r="E333" s="99"/>
      <c r="F333" s="99" t="s">
        <v>12</v>
      </c>
      <c r="G333" s="99"/>
      <c r="H333" s="100">
        <v>43075</v>
      </c>
      <c r="I333" s="100"/>
      <c r="J333" s="100">
        <v>43075</v>
      </c>
      <c r="K333" s="100"/>
      <c r="L333" s="82" t="s">
        <v>648</v>
      </c>
      <c r="M333" s="82"/>
      <c r="N333" s="101">
        <v>1335</v>
      </c>
      <c r="O333" s="101"/>
    </row>
    <row r="334" spans="1:15" ht="45" customHeight="1" x14ac:dyDescent="0.25">
      <c r="A334" s="17" t="s">
        <v>1405</v>
      </c>
      <c r="B334" s="98" t="s">
        <v>14</v>
      </c>
      <c r="C334" s="98"/>
      <c r="D334" s="99">
        <f t="shared" si="5"/>
        <v>1</v>
      </c>
      <c r="E334" s="99"/>
      <c r="F334" s="99" t="s">
        <v>15</v>
      </c>
      <c r="G334" s="99"/>
      <c r="H334" s="100">
        <v>43075</v>
      </c>
      <c r="I334" s="100"/>
      <c r="J334" s="100">
        <v>43075</v>
      </c>
      <c r="K334" s="100"/>
      <c r="L334" s="82" t="s">
        <v>648</v>
      </c>
      <c r="M334" s="82"/>
      <c r="N334" s="101">
        <v>777.5</v>
      </c>
      <c r="O334" s="101"/>
    </row>
    <row r="335" spans="1:15" ht="45" customHeight="1" x14ac:dyDescent="0.25">
      <c r="A335" s="17" t="s">
        <v>1405</v>
      </c>
      <c r="B335" s="98" t="s">
        <v>1477</v>
      </c>
      <c r="C335" s="98"/>
      <c r="D335" s="99">
        <f t="shared" si="5"/>
        <v>1</v>
      </c>
      <c r="E335" s="99"/>
      <c r="F335" s="99" t="s">
        <v>12</v>
      </c>
      <c r="G335" s="99"/>
      <c r="H335" s="100">
        <v>43075</v>
      </c>
      <c r="I335" s="100"/>
      <c r="J335" s="100">
        <v>43075</v>
      </c>
      <c r="K335" s="100"/>
      <c r="L335" s="82" t="s">
        <v>648</v>
      </c>
      <c r="M335" s="82"/>
      <c r="N335" s="101">
        <v>119</v>
      </c>
      <c r="O335" s="101"/>
    </row>
    <row r="336" spans="1:15" ht="45" customHeight="1" x14ac:dyDescent="0.25">
      <c r="A336" s="17" t="s">
        <v>157</v>
      </c>
      <c r="B336" s="98" t="s">
        <v>14</v>
      </c>
      <c r="C336" s="98"/>
      <c r="D336" s="99">
        <f t="shared" si="5"/>
        <v>1</v>
      </c>
      <c r="E336" s="99"/>
      <c r="F336" s="99" t="s">
        <v>15</v>
      </c>
      <c r="G336" s="99"/>
      <c r="H336" s="100">
        <v>42736</v>
      </c>
      <c r="I336" s="100"/>
      <c r="J336" s="100">
        <v>42766</v>
      </c>
      <c r="K336" s="100"/>
      <c r="L336" s="82" t="s">
        <v>648</v>
      </c>
      <c r="M336" s="82"/>
      <c r="N336" s="101">
        <v>20520</v>
      </c>
      <c r="O336" s="101"/>
    </row>
    <row r="337" spans="1:15" ht="45" customHeight="1" x14ac:dyDescent="0.25">
      <c r="A337" s="17" t="s">
        <v>157</v>
      </c>
      <c r="B337" s="98" t="s">
        <v>14</v>
      </c>
      <c r="C337" s="98"/>
      <c r="D337" s="99">
        <f t="shared" si="5"/>
        <v>1</v>
      </c>
      <c r="E337" s="99"/>
      <c r="F337" s="99" t="s">
        <v>15</v>
      </c>
      <c r="G337" s="99"/>
      <c r="H337" s="100">
        <v>42767</v>
      </c>
      <c r="I337" s="100"/>
      <c r="J337" s="100">
        <v>42755</v>
      </c>
      <c r="K337" s="100"/>
      <c r="L337" s="82" t="s">
        <v>648</v>
      </c>
      <c r="M337" s="82"/>
      <c r="N337" s="101">
        <v>20520</v>
      </c>
      <c r="O337" s="101"/>
    </row>
    <row r="338" spans="1:15" ht="45" customHeight="1" x14ac:dyDescent="0.25">
      <c r="A338" s="17" t="s">
        <v>157</v>
      </c>
      <c r="B338" s="98" t="s">
        <v>14</v>
      </c>
      <c r="C338" s="98"/>
      <c r="D338" s="99">
        <f t="shared" si="5"/>
        <v>1</v>
      </c>
      <c r="E338" s="99"/>
      <c r="F338" s="99" t="s">
        <v>15</v>
      </c>
      <c r="G338" s="99"/>
      <c r="H338" s="100">
        <v>42795</v>
      </c>
      <c r="I338" s="100"/>
      <c r="J338" s="100">
        <v>42825</v>
      </c>
      <c r="K338" s="100"/>
      <c r="L338" s="82" t="s">
        <v>648</v>
      </c>
      <c r="M338" s="82"/>
      <c r="N338" s="101">
        <v>25650</v>
      </c>
      <c r="O338" s="101"/>
    </row>
    <row r="339" spans="1:15" ht="45" customHeight="1" x14ac:dyDescent="0.25">
      <c r="A339" s="17" t="s">
        <v>157</v>
      </c>
      <c r="B339" s="98" t="s">
        <v>14</v>
      </c>
      <c r="C339" s="98"/>
      <c r="D339" s="99">
        <f t="shared" si="5"/>
        <v>1</v>
      </c>
      <c r="E339" s="99"/>
      <c r="F339" s="99" t="s">
        <v>15</v>
      </c>
      <c r="G339" s="99"/>
      <c r="H339" s="100">
        <v>42826</v>
      </c>
      <c r="I339" s="100"/>
      <c r="J339" s="100">
        <v>42855</v>
      </c>
      <c r="K339" s="100"/>
      <c r="L339" s="82" t="s">
        <v>648</v>
      </c>
      <c r="M339" s="82"/>
      <c r="N339" s="101">
        <v>25650</v>
      </c>
      <c r="O339" s="101"/>
    </row>
    <row r="340" spans="1:15" ht="45" customHeight="1" x14ac:dyDescent="0.25">
      <c r="A340" s="17" t="s">
        <v>157</v>
      </c>
      <c r="B340" s="98" t="s">
        <v>14</v>
      </c>
      <c r="C340" s="98"/>
      <c r="D340" s="99">
        <f t="shared" si="5"/>
        <v>1</v>
      </c>
      <c r="E340" s="99"/>
      <c r="F340" s="99" t="s">
        <v>15</v>
      </c>
      <c r="G340" s="99"/>
      <c r="H340" s="100">
        <v>42855</v>
      </c>
      <c r="I340" s="100"/>
      <c r="J340" s="100">
        <v>42855</v>
      </c>
      <c r="K340" s="100"/>
      <c r="L340" s="82" t="s">
        <v>648</v>
      </c>
      <c r="M340" s="82"/>
      <c r="N340" s="101">
        <v>20520</v>
      </c>
      <c r="O340" s="101"/>
    </row>
    <row r="341" spans="1:15" ht="45" customHeight="1" x14ac:dyDescent="0.25">
      <c r="A341" s="17" t="s">
        <v>157</v>
      </c>
      <c r="B341" s="98" t="s">
        <v>14</v>
      </c>
      <c r="C341" s="98"/>
      <c r="D341" s="99">
        <f t="shared" si="5"/>
        <v>1</v>
      </c>
      <c r="E341" s="99"/>
      <c r="F341" s="99" t="s">
        <v>15</v>
      </c>
      <c r="G341" s="99"/>
      <c r="H341" s="100">
        <v>42887</v>
      </c>
      <c r="I341" s="100"/>
      <c r="J341" s="100">
        <v>42916</v>
      </c>
      <c r="K341" s="100"/>
      <c r="L341" s="82" t="s">
        <v>648</v>
      </c>
      <c r="M341" s="82"/>
      <c r="N341" s="101">
        <v>20520</v>
      </c>
      <c r="O341" s="101"/>
    </row>
    <row r="342" spans="1:15" ht="45" customHeight="1" x14ac:dyDescent="0.25">
      <c r="A342" s="17" t="s">
        <v>157</v>
      </c>
      <c r="B342" s="98" t="s">
        <v>14</v>
      </c>
      <c r="C342" s="98"/>
      <c r="D342" s="99">
        <f t="shared" si="5"/>
        <v>1</v>
      </c>
      <c r="E342" s="99"/>
      <c r="F342" s="99" t="s">
        <v>15</v>
      </c>
      <c r="G342" s="99"/>
      <c r="H342" s="100">
        <v>42917</v>
      </c>
      <c r="I342" s="100"/>
      <c r="J342" s="100">
        <v>42947</v>
      </c>
      <c r="K342" s="100"/>
      <c r="L342" s="82" t="s">
        <v>648</v>
      </c>
      <c r="M342" s="82"/>
      <c r="N342" s="101">
        <v>20520</v>
      </c>
      <c r="O342" s="101"/>
    </row>
    <row r="343" spans="1:15" ht="45" customHeight="1" x14ac:dyDescent="0.25">
      <c r="A343" s="17" t="s">
        <v>157</v>
      </c>
      <c r="B343" s="98" t="s">
        <v>14</v>
      </c>
      <c r="C343" s="98"/>
      <c r="D343" s="99">
        <f t="shared" si="5"/>
        <v>1</v>
      </c>
      <c r="E343" s="99"/>
      <c r="F343" s="99" t="s">
        <v>15</v>
      </c>
      <c r="G343" s="99"/>
      <c r="H343" s="100">
        <v>42948</v>
      </c>
      <c r="I343" s="100"/>
      <c r="J343" s="100">
        <v>42978</v>
      </c>
      <c r="K343" s="100"/>
      <c r="L343" s="82" t="s">
        <v>648</v>
      </c>
      <c r="M343" s="82"/>
      <c r="N343" s="101">
        <v>25650</v>
      </c>
      <c r="O343" s="101"/>
    </row>
    <row r="344" spans="1:15" ht="45" customHeight="1" x14ac:dyDescent="0.25">
      <c r="A344" s="17" t="s">
        <v>157</v>
      </c>
      <c r="B344" s="98" t="s">
        <v>14</v>
      </c>
      <c r="C344" s="98"/>
      <c r="D344" s="99">
        <f t="shared" si="5"/>
        <v>1</v>
      </c>
      <c r="E344" s="99"/>
      <c r="F344" s="99" t="s">
        <v>15</v>
      </c>
      <c r="G344" s="99"/>
      <c r="H344" s="100">
        <v>42979</v>
      </c>
      <c r="I344" s="100"/>
      <c r="J344" s="100">
        <v>43008</v>
      </c>
      <c r="K344" s="100"/>
      <c r="L344" s="82" t="s">
        <v>648</v>
      </c>
      <c r="M344" s="82"/>
      <c r="N344" s="101">
        <v>20520</v>
      </c>
      <c r="O344" s="101"/>
    </row>
    <row r="345" spans="1:15" ht="45" customHeight="1" x14ac:dyDescent="0.25">
      <c r="A345" s="17" t="s">
        <v>157</v>
      </c>
      <c r="B345" s="98" t="s">
        <v>14</v>
      </c>
      <c r="C345" s="98"/>
      <c r="D345" s="99">
        <f t="shared" si="5"/>
        <v>1</v>
      </c>
      <c r="E345" s="99"/>
      <c r="F345" s="99" t="s">
        <v>15</v>
      </c>
      <c r="G345" s="99"/>
      <c r="H345" s="100">
        <v>43009</v>
      </c>
      <c r="I345" s="100"/>
      <c r="J345" s="100">
        <v>43039</v>
      </c>
      <c r="K345" s="100"/>
      <c r="L345" s="82" t="s">
        <v>648</v>
      </c>
      <c r="M345" s="82"/>
      <c r="N345" s="101">
        <v>20520</v>
      </c>
      <c r="O345" s="101"/>
    </row>
    <row r="346" spans="1:15" ht="45" customHeight="1" x14ac:dyDescent="0.25">
      <c r="A346" s="17" t="s">
        <v>157</v>
      </c>
      <c r="B346" s="98" t="s">
        <v>14</v>
      </c>
      <c r="C346" s="98"/>
      <c r="D346" s="99">
        <f t="shared" si="5"/>
        <v>1</v>
      </c>
      <c r="E346" s="99"/>
      <c r="F346" s="99" t="s">
        <v>15</v>
      </c>
      <c r="G346" s="99"/>
      <c r="H346" s="100">
        <v>43070</v>
      </c>
      <c r="I346" s="100"/>
      <c r="J346" s="100">
        <v>43100</v>
      </c>
      <c r="K346" s="100"/>
      <c r="L346" s="82" t="s">
        <v>648</v>
      </c>
      <c r="M346" s="82"/>
      <c r="N346" s="101">
        <v>10260</v>
      </c>
      <c r="O346" s="101"/>
    </row>
    <row r="347" spans="1:15" ht="45" customHeight="1" x14ac:dyDescent="0.25">
      <c r="A347" s="17" t="s">
        <v>157</v>
      </c>
      <c r="B347" s="98" t="s">
        <v>14</v>
      </c>
      <c r="C347" s="98"/>
      <c r="D347" s="99">
        <f t="shared" si="5"/>
        <v>1</v>
      </c>
      <c r="E347" s="99"/>
      <c r="F347" s="99" t="s">
        <v>15</v>
      </c>
      <c r="G347" s="99"/>
      <c r="H347" s="100">
        <v>43040</v>
      </c>
      <c r="I347" s="100"/>
      <c r="J347" s="100">
        <v>43069</v>
      </c>
      <c r="K347" s="100"/>
      <c r="L347" s="82" t="s">
        <v>648</v>
      </c>
      <c r="M347" s="82"/>
      <c r="N347" s="101">
        <v>25650</v>
      </c>
      <c r="O347" s="101"/>
    </row>
    <row r="348" spans="1:15" ht="45" customHeight="1" x14ac:dyDescent="0.25">
      <c r="A348" s="17" t="s">
        <v>1478</v>
      </c>
      <c r="B348" s="98" t="s">
        <v>1479</v>
      </c>
      <c r="C348" s="98"/>
      <c r="D348" s="99">
        <f t="shared" si="5"/>
        <v>1</v>
      </c>
      <c r="E348" s="99"/>
      <c r="F348" s="99" t="s">
        <v>29</v>
      </c>
      <c r="G348" s="99"/>
      <c r="H348" s="100">
        <v>42747</v>
      </c>
      <c r="I348" s="100"/>
      <c r="J348" s="100">
        <v>42747</v>
      </c>
      <c r="K348" s="100"/>
      <c r="L348" s="82" t="s">
        <v>648</v>
      </c>
      <c r="M348" s="82"/>
      <c r="N348" s="101">
        <v>434</v>
      </c>
      <c r="O348" s="101"/>
    </row>
    <row r="349" spans="1:15" ht="45" customHeight="1" x14ac:dyDescent="0.25">
      <c r="A349" s="17" t="s">
        <v>1478</v>
      </c>
      <c r="B349" s="98" t="s">
        <v>1479</v>
      </c>
      <c r="C349" s="98"/>
      <c r="D349" s="99">
        <f t="shared" si="5"/>
        <v>1</v>
      </c>
      <c r="E349" s="99"/>
      <c r="F349" s="99" t="s">
        <v>29</v>
      </c>
      <c r="G349" s="99"/>
      <c r="H349" s="100">
        <v>42746</v>
      </c>
      <c r="I349" s="100"/>
      <c r="J349" s="100">
        <v>42746</v>
      </c>
      <c r="K349" s="100"/>
      <c r="L349" s="82" t="s">
        <v>648</v>
      </c>
      <c r="M349" s="82"/>
      <c r="N349" s="101">
        <v>342</v>
      </c>
      <c r="O349" s="101"/>
    </row>
    <row r="350" spans="1:15" ht="45" customHeight="1" x14ac:dyDescent="0.25">
      <c r="A350" s="17" t="s">
        <v>1478</v>
      </c>
      <c r="B350" s="98" t="s">
        <v>1480</v>
      </c>
      <c r="C350" s="98"/>
      <c r="D350" s="99">
        <f t="shared" si="5"/>
        <v>1</v>
      </c>
      <c r="E350" s="99"/>
      <c r="F350" s="99" t="s">
        <v>29</v>
      </c>
      <c r="G350" s="99"/>
      <c r="H350" s="100">
        <v>42744</v>
      </c>
      <c r="I350" s="100"/>
      <c r="J350" s="100">
        <v>42744</v>
      </c>
      <c r="K350" s="100"/>
      <c r="L350" s="82" t="s">
        <v>648</v>
      </c>
      <c r="M350" s="82"/>
      <c r="N350" s="101">
        <v>213</v>
      </c>
      <c r="O350" s="101"/>
    </row>
    <row r="351" spans="1:15" ht="45" customHeight="1" x14ac:dyDescent="0.25">
      <c r="A351" s="17" t="s">
        <v>1478</v>
      </c>
      <c r="B351" s="98" t="s">
        <v>14</v>
      </c>
      <c r="C351" s="98"/>
      <c r="D351" s="99">
        <f t="shared" si="5"/>
        <v>1</v>
      </c>
      <c r="E351" s="99"/>
      <c r="F351" s="99" t="s">
        <v>15</v>
      </c>
      <c r="G351" s="99"/>
      <c r="H351" s="100">
        <v>42744</v>
      </c>
      <c r="I351" s="100"/>
      <c r="J351" s="100">
        <v>42744</v>
      </c>
      <c r="K351" s="100"/>
      <c r="L351" s="82" t="s">
        <v>648</v>
      </c>
      <c r="M351" s="82"/>
      <c r="N351" s="101">
        <v>1250</v>
      </c>
      <c r="O351" s="101"/>
    </row>
    <row r="352" spans="1:15" ht="45" customHeight="1" x14ac:dyDescent="0.25">
      <c r="A352" s="17" t="s">
        <v>1478</v>
      </c>
      <c r="B352" s="98" t="s">
        <v>1479</v>
      </c>
      <c r="C352" s="98"/>
      <c r="D352" s="99">
        <f t="shared" si="5"/>
        <v>1</v>
      </c>
      <c r="E352" s="99"/>
      <c r="F352" s="99" t="s">
        <v>29</v>
      </c>
      <c r="G352" s="99"/>
      <c r="H352" s="100">
        <v>42746</v>
      </c>
      <c r="I352" s="100"/>
      <c r="J352" s="100">
        <v>42746</v>
      </c>
      <c r="K352" s="100"/>
      <c r="L352" s="82" t="s">
        <v>648</v>
      </c>
      <c r="M352" s="82"/>
      <c r="N352" s="101">
        <v>229</v>
      </c>
      <c r="O352" s="101"/>
    </row>
    <row r="353" spans="1:15" ht="45" customHeight="1" x14ac:dyDescent="0.25">
      <c r="A353" s="17" t="s">
        <v>1478</v>
      </c>
      <c r="B353" s="98" t="s">
        <v>1480</v>
      </c>
      <c r="C353" s="98"/>
      <c r="D353" s="99">
        <f t="shared" si="5"/>
        <v>1</v>
      </c>
      <c r="E353" s="99"/>
      <c r="F353" s="99" t="s">
        <v>29</v>
      </c>
      <c r="G353" s="99"/>
      <c r="H353" s="100">
        <v>42744</v>
      </c>
      <c r="I353" s="100"/>
      <c r="J353" s="100">
        <v>42744</v>
      </c>
      <c r="K353" s="100"/>
      <c r="L353" s="82" t="s">
        <v>648</v>
      </c>
      <c r="M353" s="82"/>
      <c r="N353" s="101">
        <v>220</v>
      </c>
      <c r="O353" s="101"/>
    </row>
    <row r="354" spans="1:15" ht="45" customHeight="1" x14ac:dyDescent="0.25">
      <c r="A354" s="17" t="s">
        <v>1478</v>
      </c>
      <c r="B354" s="98" t="s">
        <v>1481</v>
      </c>
      <c r="C354" s="98"/>
      <c r="D354" s="99">
        <f t="shared" si="5"/>
        <v>1</v>
      </c>
      <c r="E354" s="99"/>
      <c r="F354" s="99" t="s">
        <v>29</v>
      </c>
      <c r="G354" s="99"/>
      <c r="H354" s="100">
        <v>42754</v>
      </c>
      <c r="I354" s="100"/>
      <c r="J354" s="100">
        <v>42754</v>
      </c>
      <c r="K354" s="100"/>
      <c r="L354" s="82" t="s">
        <v>648</v>
      </c>
      <c r="M354" s="82"/>
      <c r="N354" s="101">
        <v>434</v>
      </c>
      <c r="O354" s="101"/>
    </row>
    <row r="355" spans="1:15" ht="45" customHeight="1" x14ac:dyDescent="0.25">
      <c r="A355" s="17" t="s">
        <v>1478</v>
      </c>
      <c r="B355" s="98" t="s">
        <v>1481</v>
      </c>
      <c r="C355" s="98"/>
      <c r="D355" s="99">
        <f t="shared" si="5"/>
        <v>1</v>
      </c>
      <c r="E355" s="99"/>
      <c r="F355" s="99" t="s">
        <v>29</v>
      </c>
      <c r="G355" s="99"/>
      <c r="H355" s="100">
        <v>42758</v>
      </c>
      <c r="I355" s="100"/>
      <c r="J355" s="100">
        <v>42758</v>
      </c>
      <c r="K355" s="100"/>
      <c r="L355" s="82" t="s">
        <v>648</v>
      </c>
      <c r="M355" s="82"/>
      <c r="N355" s="101">
        <v>352</v>
      </c>
      <c r="O355" s="101"/>
    </row>
    <row r="356" spans="1:15" ht="45" customHeight="1" x14ac:dyDescent="0.25">
      <c r="A356" s="17" t="s">
        <v>1478</v>
      </c>
      <c r="B356" s="98" t="s">
        <v>1481</v>
      </c>
      <c r="C356" s="98"/>
      <c r="D356" s="99">
        <f t="shared" si="5"/>
        <v>1</v>
      </c>
      <c r="E356" s="99"/>
      <c r="F356" s="99" t="s">
        <v>29</v>
      </c>
      <c r="G356" s="99"/>
      <c r="H356" s="100">
        <v>42753</v>
      </c>
      <c r="I356" s="100"/>
      <c r="J356" s="100">
        <v>42753</v>
      </c>
      <c r="K356" s="100"/>
      <c r="L356" s="82" t="s">
        <v>648</v>
      </c>
      <c r="M356" s="82"/>
      <c r="N356" s="101">
        <v>384</v>
      </c>
      <c r="O356" s="101"/>
    </row>
    <row r="357" spans="1:15" ht="45" customHeight="1" x14ac:dyDescent="0.25">
      <c r="A357" s="17" t="s">
        <v>1478</v>
      </c>
      <c r="B357" s="98" t="s">
        <v>1481</v>
      </c>
      <c r="C357" s="98"/>
      <c r="D357" s="99">
        <f t="shared" si="5"/>
        <v>1</v>
      </c>
      <c r="E357" s="99"/>
      <c r="F357" s="99" t="s">
        <v>29</v>
      </c>
      <c r="G357" s="99"/>
      <c r="H357" s="100">
        <v>42748</v>
      </c>
      <c r="I357" s="100"/>
      <c r="J357" s="100">
        <v>42748</v>
      </c>
      <c r="K357" s="100"/>
      <c r="L357" s="82" t="s">
        <v>648</v>
      </c>
      <c r="M357" s="82"/>
      <c r="N357" s="101">
        <v>412</v>
      </c>
      <c r="O357" s="101"/>
    </row>
    <row r="358" spans="1:15" ht="45" customHeight="1" x14ac:dyDescent="0.25">
      <c r="A358" s="17" t="s">
        <v>1478</v>
      </c>
      <c r="B358" s="98" t="s">
        <v>1481</v>
      </c>
      <c r="C358" s="98"/>
      <c r="D358" s="99">
        <f t="shared" si="5"/>
        <v>1</v>
      </c>
      <c r="E358" s="99"/>
      <c r="F358" s="99" t="s">
        <v>29</v>
      </c>
      <c r="G358" s="99"/>
      <c r="H358" s="100">
        <v>42765</v>
      </c>
      <c r="I358" s="100"/>
      <c r="J358" s="100">
        <v>42765</v>
      </c>
      <c r="K358" s="100"/>
      <c r="L358" s="82" t="s">
        <v>648</v>
      </c>
      <c r="M358" s="82"/>
      <c r="N358" s="101">
        <v>426</v>
      </c>
      <c r="O358" s="101"/>
    </row>
    <row r="359" spans="1:15" ht="45" customHeight="1" x14ac:dyDescent="0.25">
      <c r="A359" s="17" t="s">
        <v>1478</v>
      </c>
      <c r="B359" s="98" t="s">
        <v>1482</v>
      </c>
      <c r="C359" s="98"/>
      <c r="D359" s="99">
        <f t="shared" si="5"/>
        <v>1</v>
      </c>
      <c r="E359" s="99"/>
      <c r="F359" s="99" t="s">
        <v>29</v>
      </c>
      <c r="G359" s="99"/>
      <c r="H359" s="100">
        <v>42762</v>
      </c>
      <c r="I359" s="100"/>
      <c r="J359" s="100">
        <v>42762</v>
      </c>
      <c r="K359" s="100"/>
      <c r="L359" s="82" t="s">
        <v>648</v>
      </c>
      <c r="M359" s="82"/>
      <c r="N359" s="101">
        <v>246</v>
      </c>
      <c r="O359" s="101"/>
    </row>
    <row r="360" spans="1:15" ht="45" customHeight="1" x14ac:dyDescent="0.25">
      <c r="A360" s="17" t="s">
        <v>1478</v>
      </c>
      <c r="B360" s="98" t="s">
        <v>14</v>
      </c>
      <c r="C360" s="98"/>
      <c r="D360" s="99">
        <f t="shared" si="5"/>
        <v>1</v>
      </c>
      <c r="E360" s="99"/>
      <c r="F360" s="99" t="s">
        <v>15</v>
      </c>
      <c r="G360" s="99"/>
      <c r="H360" s="100">
        <v>42754</v>
      </c>
      <c r="I360" s="100"/>
      <c r="J360" s="100">
        <v>42754</v>
      </c>
      <c r="K360" s="100"/>
      <c r="L360" s="82" t="s">
        <v>648</v>
      </c>
      <c r="M360" s="82"/>
      <c r="N360" s="101">
        <v>300</v>
      </c>
      <c r="O360" s="101"/>
    </row>
    <row r="361" spans="1:15" ht="45" customHeight="1" x14ac:dyDescent="0.25">
      <c r="A361" s="17" t="s">
        <v>1478</v>
      </c>
      <c r="B361" s="98" t="s">
        <v>1481</v>
      </c>
      <c r="C361" s="98"/>
      <c r="D361" s="99">
        <f t="shared" si="5"/>
        <v>1</v>
      </c>
      <c r="E361" s="99"/>
      <c r="F361" s="99" t="s">
        <v>29</v>
      </c>
      <c r="G361" s="99"/>
      <c r="H361" s="100">
        <v>42754</v>
      </c>
      <c r="I361" s="100"/>
      <c r="J361" s="100">
        <v>42754</v>
      </c>
      <c r="K361" s="100"/>
      <c r="L361" s="82" t="s">
        <v>648</v>
      </c>
      <c r="M361" s="82"/>
      <c r="N361" s="101">
        <v>229</v>
      </c>
      <c r="O361" s="101"/>
    </row>
    <row r="362" spans="1:15" ht="45" customHeight="1" x14ac:dyDescent="0.25">
      <c r="A362" s="17" t="s">
        <v>1478</v>
      </c>
      <c r="B362" s="98" t="s">
        <v>1481</v>
      </c>
      <c r="C362" s="98"/>
      <c r="D362" s="99">
        <f t="shared" si="5"/>
        <v>1</v>
      </c>
      <c r="E362" s="99"/>
      <c r="F362" s="99" t="s">
        <v>29</v>
      </c>
      <c r="G362" s="99"/>
      <c r="H362" s="100">
        <v>42758</v>
      </c>
      <c r="I362" s="100"/>
      <c r="J362" s="100">
        <v>42758</v>
      </c>
      <c r="K362" s="100"/>
      <c r="L362" s="82" t="s">
        <v>648</v>
      </c>
      <c r="M362" s="82"/>
      <c r="N362" s="101">
        <v>203</v>
      </c>
      <c r="O362" s="101"/>
    </row>
    <row r="363" spans="1:15" ht="45" customHeight="1" x14ac:dyDescent="0.25">
      <c r="A363" s="17" t="s">
        <v>1478</v>
      </c>
      <c r="B363" s="98" t="s">
        <v>1481</v>
      </c>
      <c r="C363" s="98"/>
      <c r="D363" s="99">
        <f t="shared" si="5"/>
        <v>1</v>
      </c>
      <c r="E363" s="99"/>
      <c r="F363" s="99" t="s">
        <v>29</v>
      </c>
      <c r="G363" s="99"/>
      <c r="H363" s="100">
        <v>42753</v>
      </c>
      <c r="I363" s="100"/>
      <c r="J363" s="100">
        <v>42753</v>
      </c>
      <c r="K363" s="100"/>
      <c r="L363" s="82" t="s">
        <v>648</v>
      </c>
      <c r="M363" s="82"/>
      <c r="N363" s="101">
        <v>174</v>
      </c>
      <c r="O363" s="101"/>
    </row>
    <row r="364" spans="1:15" ht="45" customHeight="1" x14ac:dyDescent="0.25">
      <c r="A364" s="17" t="s">
        <v>1478</v>
      </c>
      <c r="B364" s="98" t="s">
        <v>1481</v>
      </c>
      <c r="C364" s="98"/>
      <c r="D364" s="99">
        <f t="shared" si="5"/>
        <v>1</v>
      </c>
      <c r="E364" s="99"/>
      <c r="F364" s="99" t="s">
        <v>29</v>
      </c>
      <c r="G364" s="99"/>
      <c r="H364" s="100">
        <v>42748</v>
      </c>
      <c r="I364" s="100"/>
      <c r="J364" s="100">
        <v>42748</v>
      </c>
      <c r="K364" s="100"/>
      <c r="L364" s="82" t="s">
        <v>648</v>
      </c>
      <c r="M364" s="82"/>
      <c r="N364" s="101">
        <v>147</v>
      </c>
      <c r="O364" s="101"/>
    </row>
    <row r="365" spans="1:15" ht="45" customHeight="1" x14ac:dyDescent="0.25">
      <c r="A365" s="17" t="s">
        <v>1478</v>
      </c>
      <c r="B365" s="98" t="s">
        <v>1481</v>
      </c>
      <c r="C365" s="98"/>
      <c r="D365" s="99">
        <f t="shared" si="5"/>
        <v>1</v>
      </c>
      <c r="E365" s="99"/>
      <c r="F365" s="99" t="s">
        <v>29</v>
      </c>
      <c r="G365" s="99"/>
      <c r="H365" s="100">
        <v>42765</v>
      </c>
      <c r="I365" s="100"/>
      <c r="J365" s="100">
        <v>42765</v>
      </c>
      <c r="K365" s="100"/>
      <c r="L365" s="82" t="s">
        <v>648</v>
      </c>
      <c r="M365" s="82"/>
      <c r="N365" s="101">
        <v>185.1</v>
      </c>
      <c r="O365" s="101"/>
    </row>
    <row r="366" spans="1:15" ht="45" customHeight="1" x14ac:dyDescent="0.25">
      <c r="A366" s="17" t="s">
        <v>1478</v>
      </c>
      <c r="B366" s="98" t="s">
        <v>1482</v>
      </c>
      <c r="C366" s="98"/>
      <c r="D366" s="99">
        <f t="shared" si="5"/>
        <v>1</v>
      </c>
      <c r="E366" s="99"/>
      <c r="F366" s="99" t="s">
        <v>29</v>
      </c>
      <c r="G366" s="99"/>
      <c r="H366" s="100">
        <v>42762</v>
      </c>
      <c r="I366" s="100"/>
      <c r="J366" s="100">
        <v>42762</v>
      </c>
      <c r="K366" s="100"/>
      <c r="L366" s="82" t="s">
        <v>648</v>
      </c>
      <c r="M366" s="82"/>
      <c r="N366" s="101">
        <v>229</v>
      </c>
      <c r="O366" s="101"/>
    </row>
    <row r="367" spans="1:15" ht="45" customHeight="1" x14ac:dyDescent="0.25">
      <c r="A367" s="17" t="s">
        <v>1478</v>
      </c>
      <c r="B367" s="98" t="s">
        <v>1483</v>
      </c>
      <c r="C367" s="98"/>
      <c r="D367" s="99">
        <f t="shared" si="5"/>
        <v>1</v>
      </c>
      <c r="E367" s="99"/>
      <c r="F367" s="99" t="s">
        <v>29</v>
      </c>
      <c r="G367" s="99"/>
      <c r="H367" s="100">
        <v>42765</v>
      </c>
      <c r="I367" s="100"/>
      <c r="J367" s="100">
        <v>42765</v>
      </c>
      <c r="K367" s="100"/>
      <c r="L367" s="82" t="s">
        <v>648</v>
      </c>
      <c r="M367" s="82"/>
      <c r="N367" s="101">
        <v>496.99</v>
      </c>
      <c r="O367" s="101"/>
    </row>
    <row r="368" spans="1:15" ht="45" customHeight="1" x14ac:dyDescent="0.25">
      <c r="A368" s="17" t="s">
        <v>1478</v>
      </c>
      <c r="B368" s="98" t="s">
        <v>1484</v>
      </c>
      <c r="C368" s="98"/>
      <c r="D368" s="99">
        <f t="shared" si="5"/>
        <v>1</v>
      </c>
      <c r="E368" s="99"/>
      <c r="F368" s="99" t="s">
        <v>29</v>
      </c>
      <c r="G368" s="99"/>
      <c r="H368" s="100">
        <v>42773</v>
      </c>
      <c r="I368" s="100"/>
      <c r="J368" s="100">
        <v>42773</v>
      </c>
      <c r="K368" s="100"/>
      <c r="L368" s="82" t="s">
        <v>648</v>
      </c>
      <c r="M368" s="82"/>
      <c r="N368" s="101">
        <v>253</v>
      </c>
      <c r="O368" s="101"/>
    </row>
    <row r="369" spans="1:15" ht="45" customHeight="1" x14ac:dyDescent="0.25">
      <c r="A369" s="17" t="s">
        <v>1478</v>
      </c>
      <c r="B369" s="98" t="s">
        <v>1485</v>
      </c>
      <c r="C369" s="98"/>
      <c r="D369" s="99">
        <f t="shared" si="5"/>
        <v>1</v>
      </c>
      <c r="E369" s="99"/>
      <c r="F369" s="99" t="s">
        <v>29</v>
      </c>
      <c r="G369" s="99"/>
      <c r="H369" s="100">
        <v>42774</v>
      </c>
      <c r="I369" s="100"/>
      <c r="J369" s="100">
        <v>42774</v>
      </c>
      <c r="K369" s="100"/>
      <c r="L369" s="82" t="s">
        <v>648</v>
      </c>
      <c r="M369" s="82"/>
      <c r="N369" s="101">
        <v>409</v>
      </c>
      <c r="O369" s="101"/>
    </row>
    <row r="370" spans="1:15" ht="45" customHeight="1" x14ac:dyDescent="0.25">
      <c r="A370" s="17" t="s">
        <v>1478</v>
      </c>
      <c r="B370" s="98" t="s">
        <v>1485</v>
      </c>
      <c r="C370" s="98"/>
      <c r="D370" s="99">
        <f t="shared" si="5"/>
        <v>1</v>
      </c>
      <c r="E370" s="99"/>
      <c r="F370" s="99" t="s">
        <v>29</v>
      </c>
      <c r="G370" s="99"/>
      <c r="H370" s="100">
        <v>42769</v>
      </c>
      <c r="I370" s="100"/>
      <c r="J370" s="100">
        <v>42769</v>
      </c>
      <c r="K370" s="100"/>
      <c r="L370" s="82" t="s">
        <v>648</v>
      </c>
      <c r="M370" s="82"/>
      <c r="N370" s="101">
        <v>434</v>
      </c>
      <c r="O370" s="101"/>
    </row>
    <row r="371" spans="1:15" ht="45" customHeight="1" x14ac:dyDescent="0.25">
      <c r="A371" s="17" t="s">
        <v>1478</v>
      </c>
      <c r="B371" s="98" t="s">
        <v>1485</v>
      </c>
      <c r="C371" s="98"/>
      <c r="D371" s="99">
        <f t="shared" si="5"/>
        <v>1</v>
      </c>
      <c r="E371" s="99"/>
      <c r="F371" s="99" t="s">
        <v>29</v>
      </c>
      <c r="G371" s="99"/>
      <c r="H371" s="100">
        <v>42767</v>
      </c>
      <c r="I371" s="100"/>
      <c r="J371" s="100">
        <v>42767</v>
      </c>
      <c r="K371" s="100"/>
      <c r="L371" s="82" t="s">
        <v>648</v>
      </c>
      <c r="M371" s="82"/>
      <c r="N371" s="101">
        <v>434</v>
      </c>
      <c r="O371" s="101"/>
    </row>
    <row r="372" spans="1:15" ht="45" customHeight="1" x14ac:dyDescent="0.25">
      <c r="A372" s="17" t="s">
        <v>1478</v>
      </c>
      <c r="B372" s="98" t="s">
        <v>1485</v>
      </c>
      <c r="C372" s="98"/>
      <c r="D372" s="99">
        <f t="shared" si="5"/>
        <v>1</v>
      </c>
      <c r="E372" s="99"/>
      <c r="F372" s="99" t="s">
        <v>29</v>
      </c>
      <c r="G372" s="99"/>
      <c r="H372" s="100">
        <v>42766</v>
      </c>
      <c r="I372" s="100"/>
      <c r="J372" s="100">
        <v>42766</v>
      </c>
      <c r="K372" s="100"/>
      <c r="L372" s="82" t="s">
        <v>648</v>
      </c>
      <c r="M372" s="82"/>
      <c r="N372" s="101">
        <v>248</v>
      </c>
      <c r="O372" s="101"/>
    </row>
    <row r="373" spans="1:15" ht="45" customHeight="1" x14ac:dyDescent="0.25">
      <c r="A373" s="17" t="s">
        <v>1478</v>
      </c>
      <c r="B373" s="98" t="s">
        <v>1485</v>
      </c>
      <c r="C373" s="98"/>
      <c r="D373" s="99">
        <f t="shared" si="5"/>
        <v>1</v>
      </c>
      <c r="E373" s="99"/>
      <c r="F373" s="99" t="s">
        <v>29</v>
      </c>
      <c r="G373" s="99"/>
      <c r="H373" s="100">
        <v>42768</v>
      </c>
      <c r="I373" s="100"/>
      <c r="J373" s="100">
        <v>42768</v>
      </c>
      <c r="K373" s="100"/>
      <c r="L373" s="82" t="s">
        <v>648</v>
      </c>
      <c r="M373" s="82"/>
      <c r="N373" s="101">
        <v>434</v>
      </c>
      <c r="O373" s="101"/>
    </row>
    <row r="374" spans="1:15" ht="45" customHeight="1" x14ac:dyDescent="0.25">
      <c r="A374" s="17" t="s">
        <v>1478</v>
      </c>
      <c r="B374" s="98" t="s">
        <v>1485</v>
      </c>
      <c r="C374" s="98"/>
      <c r="D374" s="99">
        <f t="shared" si="5"/>
        <v>1</v>
      </c>
      <c r="E374" s="99"/>
      <c r="F374" s="99" t="s">
        <v>29</v>
      </c>
      <c r="G374" s="99"/>
      <c r="H374" s="100">
        <v>42773</v>
      </c>
      <c r="I374" s="100"/>
      <c r="J374" s="100">
        <v>42773</v>
      </c>
      <c r="K374" s="100"/>
      <c r="L374" s="82" t="s">
        <v>648</v>
      </c>
      <c r="M374" s="82"/>
      <c r="N374" s="101">
        <v>426</v>
      </c>
      <c r="O374" s="101"/>
    </row>
    <row r="375" spans="1:15" ht="45" customHeight="1" x14ac:dyDescent="0.25">
      <c r="A375" s="17" t="s">
        <v>1478</v>
      </c>
      <c r="B375" s="98" t="s">
        <v>1485</v>
      </c>
      <c r="C375" s="98"/>
      <c r="D375" s="99">
        <f t="shared" si="5"/>
        <v>1</v>
      </c>
      <c r="E375" s="99"/>
      <c r="F375" s="99" t="s">
        <v>29</v>
      </c>
      <c r="G375" s="99"/>
      <c r="H375" s="100">
        <v>42760</v>
      </c>
      <c r="I375" s="100"/>
      <c r="J375" s="100">
        <v>42760</v>
      </c>
      <c r="K375" s="100"/>
      <c r="L375" s="82" t="s">
        <v>648</v>
      </c>
      <c r="M375" s="82"/>
      <c r="N375" s="101">
        <v>384</v>
      </c>
      <c r="O375" s="101"/>
    </row>
    <row r="376" spans="1:15" ht="45" customHeight="1" x14ac:dyDescent="0.25">
      <c r="A376" s="17" t="s">
        <v>1478</v>
      </c>
      <c r="B376" s="98" t="s">
        <v>1485</v>
      </c>
      <c r="C376" s="98"/>
      <c r="D376" s="99">
        <f t="shared" si="5"/>
        <v>1</v>
      </c>
      <c r="E376" s="99"/>
      <c r="F376" s="99" t="s">
        <v>29</v>
      </c>
      <c r="G376" s="99"/>
      <c r="H376" s="100">
        <v>42769</v>
      </c>
      <c r="I376" s="100"/>
      <c r="J376" s="100">
        <v>42769</v>
      </c>
      <c r="K376" s="100"/>
      <c r="L376" s="82" t="s">
        <v>648</v>
      </c>
      <c r="M376" s="82"/>
      <c r="N376" s="101">
        <v>434</v>
      </c>
      <c r="O376" s="101"/>
    </row>
    <row r="377" spans="1:15" ht="45" customHeight="1" x14ac:dyDescent="0.25">
      <c r="A377" s="17" t="s">
        <v>1478</v>
      </c>
      <c r="B377" s="98" t="s">
        <v>1485</v>
      </c>
      <c r="C377" s="98"/>
      <c r="D377" s="99">
        <f t="shared" si="5"/>
        <v>1</v>
      </c>
      <c r="E377" s="99"/>
      <c r="F377" s="99" t="s">
        <v>29</v>
      </c>
      <c r="G377" s="99"/>
      <c r="H377" s="100">
        <v>42752</v>
      </c>
      <c r="I377" s="100"/>
      <c r="J377" s="100">
        <v>42752</v>
      </c>
      <c r="K377" s="100"/>
      <c r="L377" s="82" t="s">
        <v>648</v>
      </c>
      <c r="M377" s="82"/>
      <c r="N377" s="101">
        <v>434</v>
      </c>
      <c r="O377" s="101"/>
    </row>
    <row r="378" spans="1:15" ht="45" customHeight="1" x14ac:dyDescent="0.25">
      <c r="A378" s="17" t="s">
        <v>1478</v>
      </c>
      <c r="B378" s="98" t="s">
        <v>1485</v>
      </c>
      <c r="C378" s="98"/>
      <c r="D378" s="99">
        <f t="shared" si="5"/>
        <v>1</v>
      </c>
      <c r="E378" s="99"/>
      <c r="F378" s="99" t="s">
        <v>29</v>
      </c>
      <c r="G378" s="99"/>
      <c r="H378" s="100">
        <v>42781</v>
      </c>
      <c r="I378" s="100"/>
      <c r="J378" s="100">
        <v>42781</v>
      </c>
      <c r="K378" s="100"/>
      <c r="L378" s="82" t="s">
        <v>648</v>
      </c>
      <c r="M378" s="82"/>
      <c r="N378" s="101">
        <v>494.01</v>
      </c>
      <c r="O378" s="101"/>
    </row>
    <row r="379" spans="1:15" ht="45" customHeight="1" x14ac:dyDescent="0.25">
      <c r="A379" s="17" t="s">
        <v>1478</v>
      </c>
      <c r="B379" s="98" t="s">
        <v>1484</v>
      </c>
      <c r="C379" s="98"/>
      <c r="D379" s="99">
        <f t="shared" si="5"/>
        <v>1</v>
      </c>
      <c r="E379" s="99"/>
      <c r="F379" s="99" t="s">
        <v>29</v>
      </c>
      <c r="G379" s="99"/>
      <c r="H379" s="100">
        <v>42758</v>
      </c>
      <c r="I379" s="100"/>
      <c r="J379" s="100">
        <v>42758</v>
      </c>
      <c r="K379" s="100"/>
      <c r="L379" s="82" t="s">
        <v>648</v>
      </c>
      <c r="M379" s="82"/>
      <c r="N379" s="101">
        <v>213</v>
      </c>
      <c r="O379" s="101"/>
    </row>
    <row r="380" spans="1:15" ht="45" customHeight="1" x14ac:dyDescent="0.25">
      <c r="A380" s="17" t="s">
        <v>1478</v>
      </c>
      <c r="B380" s="98" t="s">
        <v>1486</v>
      </c>
      <c r="C380" s="98"/>
      <c r="D380" s="99">
        <f t="shared" si="5"/>
        <v>1</v>
      </c>
      <c r="E380" s="99"/>
      <c r="F380" s="99" t="s">
        <v>29</v>
      </c>
      <c r="G380" s="99"/>
      <c r="H380" s="100">
        <v>42768</v>
      </c>
      <c r="I380" s="100"/>
      <c r="J380" s="100">
        <v>42768</v>
      </c>
      <c r="K380" s="100"/>
      <c r="L380" s="82" t="s">
        <v>648</v>
      </c>
      <c r="M380" s="82"/>
      <c r="N380" s="101">
        <v>426</v>
      </c>
      <c r="O380" s="101"/>
    </row>
    <row r="381" spans="1:15" ht="45" customHeight="1" x14ac:dyDescent="0.25">
      <c r="A381" s="17" t="s">
        <v>1478</v>
      </c>
      <c r="B381" s="98" t="s">
        <v>14</v>
      </c>
      <c r="C381" s="98"/>
      <c r="D381" s="99">
        <f t="shared" si="5"/>
        <v>1</v>
      </c>
      <c r="E381" s="99"/>
      <c r="F381" s="99" t="s">
        <v>15</v>
      </c>
      <c r="G381" s="99"/>
      <c r="H381" s="100">
        <v>42765</v>
      </c>
      <c r="I381" s="100"/>
      <c r="J381" s="100">
        <v>42765</v>
      </c>
      <c r="K381" s="100"/>
      <c r="L381" s="82" t="s">
        <v>648</v>
      </c>
      <c r="M381" s="82"/>
      <c r="N381" s="101">
        <v>700</v>
      </c>
      <c r="O381" s="101"/>
    </row>
    <row r="382" spans="1:15" ht="45" customHeight="1" x14ac:dyDescent="0.25">
      <c r="A382" s="17" t="s">
        <v>1478</v>
      </c>
      <c r="B382" s="98" t="s">
        <v>1484</v>
      </c>
      <c r="C382" s="98"/>
      <c r="D382" s="99">
        <f t="shared" si="5"/>
        <v>1</v>
      </c>
      <c r="E382" s="99"/>
      <c r="F382" s="99" t="s">
        <v>29</v>
      </c>
      <c r="G382" s="99"/>
      <c r="H382" s="100">
        <v>42773</v>
      </c>
      <c r="I382" s="100"/>
      <c r="J382" s="100">
        <v>42773</v>
      </c>
      <c r="K382" s="100"/>
      <c r="L382" s="82" t="s">
        <v>648</v>
      </c>
      <c r="M382" s="82"/>
      <c r="N382" s="101">
        <v>107</v>
      </c>
      <c r="O382" s="101"/>
    </row>
    <row r="383" spans="1:15" ht="45" customHeight="1" x14ac:dyDescent="0.25">
      <c r="A383" s="17" t="s">
        <v>1478</v>
      </c>
      <c r="B383" s="98" t="s">
        <v>1485</v>
      </c>
      <c r="C383" s="98"/>
      <c r="D383" s="99">
        <f t="shared" si="5"/>
        <v>1</v>
      </c>
      <c r="E383" s="99"/>
      <c r="F383" s="99" t="s">
        <v>29</v>
      </c>
      <c r="G383" s="99"/>
      <c r="H383" s="100">
        <v>42774</v>
      </c>
      <c r="I383" s="100"/>
      <c r="J383" s="100">
        <v>42774</v>
      </c>
      <c r="K383" s="100"/>
      <c r="L383" s="82" t="s">
        <v>648</v>
      </c>
      <c r="M383" s="82"/>
      <c r="N383" s="101">
        <v>229</v>
      </c>
      <c r="O383" s="101"/>
    </row>
    <row r="384" spans="1:15" ht="45" customHeight="1" x14ac:dyDescent="0.25">
      <c r="A384" s="17" t="s">
        <v>1478</v>
      </c>
      <c r="B384" s="98" t="s">
        <v>1485</v>
      </c>
      <c r="C384" s="98"/>
      <c r="D384" s="99">
        <f t="shared" si="5"/>
        <v>1</v>
      </c>
      <c r="E384" s="99"/>
      <c r="F384" s="99" t="s">
        <v>29</v>
      </c>
      <c r="G384" s="99"/>
      <c r="H384" s="100">
        <v>42769</v>
      </c>
      <c r="I384" s="100"/>
      <c r="J384" s="100">
        <v>42769</v>
      </c>
      <c r="K384" s="100"/>
      <c r="L384" s="82" t="s">
        <v>648</v>
      </c>
      <c r="M384" s="82"/>
      <c r="N384" s="101">
        <v>188.6</v>
      </c>
      <c r="O384" s="101"/>
    </row>
    <row r="385" spans="1:15" ht="45" customHeight="1" x14ac:dyDescent="0.25">
      <c r="A385" s="17" t="s">
        <v>1478</v>
      </c>
      <c r="B385" s="98" t="s">
        <v>1485</v>
      </c>
      <c r="C385" s="98"/>
      <c r="D385" s="99">
        <f t="shared" si="5"/>
        <v>1</v>
      </c>
      <c r="E385" s="99"/>
      <c r="F385" s="99" t="s">
        <v>29</v>
      </c>
      <c r="G385" s="99"/>
      <c r="H385" s="100">
        <v>42767</v>
      </c>
      <c r="I385" s="100"/>
      <c r="J385" s="100">
        <v>42767</v>
      </c>
      <c r="K385" s="100"/>
      <c r="L385" s="82" t="s">
        <v>648</v>
      </c>
      <c r="M385" s="82"/>
      <c r="N385" s="101">
        <v>229</v>
      </c>
      <c r="O385" s="101"/>
    </row>
    <row r="386" spans="1:15" ht="45" customHeight="1" x14ac:dyDescent="0.25">
      <c r="A386" s="17" t="s">
        <v>1478</v>
      </c>
      <c r="B386" s="98" t="s">
        <v>1485</v>
      </c>
      <c r="C386" s="98"/>
      <c r="D386" s="99">
        <f t="shared" si="5"/>
        <v>1</v>
      </c>
      <c r="E386" s="99"/>
      <c r="F386" s="99" t="s">
        <v>29</v>
      </c>
      <c r="G386" s="99"/>
      <c r="H386" s="100">
        <v>42766</v>
      </c>
      <c r="I386" s="100"/>
      <c r="J386" s="100">
        <v>42766</v>
      </c>
      <c r="K386" s="100"/>
      <c r="L386" s="82" t="s">
        <v>648</v>
      </c>
      <c r="M386" s="82"/>
      <c r="N386" s="101">
        <v>172.8</v>
      </c>
      <c r="O386" s="101"/>
    </row>
    <row r="387" spans="1:15" ht="45" customHeight="1" x14ac:dyDescent="0.25">
      <c r="A387" s="17" t="s">
        <v>1478</v>
      </c>
      <c r="B387" s="98" t="s">
        <v>1485</v>
      </c>
      <c r="C387" s="98"/>
      <c r="D387" s="99">
        <f t="shared" si="5"/>
        <v>1</v>
      </c>
      <c r="E387" s="99"/>
      <c r="F387" s="99" t="s">
        <v>29</v>
      </c>
      <c r="G387" s="99"/>
      <c r="H387" s="100">
        <v>42768</v>
      </c>
      <c r="I387" s="100"/>
      <c r="J387" s="100">
        <v>42768</v>
      </c>
      <c r="K387" s="100"/>
      <c r="L387" s="82" t="s">
        <v>648</v>
      </c>
      <c r="M387" s="82"/>
      <c r="N387" s="101">
        <v>197.5</v>
      </c>
      <c r="O387" s="101"/>
    </row>
    <row r="388" spans="1:15" ht="45" customHeight="1" x14ac:dyDescent="0.25">
      <c r="A388" s="17" t="s">
        <v>1478</v>
      </c>
      <c r="B388" s="98" t="s">
        <v>1485</v>
      </c>
      <c r="C388" s="98"/>
      <c r="D388" s="99">
        <f t="shared" si="5"/>
        <v>1</v>
      </c>
      <c r="E388" s="99"/>
      <c r="F388" s="99" t="s">
        <v>29</v>
      </c>
      <c r="G388" s="99"/>
      <c r="H388" s="100">
        <v>42773</v>
      </c>
      <c r="I388" s="100"/>
      <c r="J388" s="100">
        <v>42773</v>
      </c>
      <c r="K388" s="100"/>
      <c r="L388" s="82" t="s">
        <v>648</v>
      </c>
      <c r="M388" s="82"/>
      <c r="N388" s="101">
        <v>175.7</v>
      </c>
      <c r="O388" s="101"/>
    </row>
    <row r="389" spans="1:15" ht="45" customHeight="1" x14ac:dyDescent="0.25">
      <c r="A389" s="17" t="s">
        <v>1478</v>
      </c>
      <c r="B389" s="98" t="s">
        <v>1485</v>
      </c>
      <c r="C389" s="98"/>
      <c r="D389" s="99">
        <f t="shared" si="5"/>
        <v>1</v>
      </c>
      <c r="E389" s="99"/>
      <c r="F389" s="99" t="s">
        <v>29</v>
      </c>
      <c r="G389" s="99"/>
      <c r="H389" s="100">
        <v>42760</v>
      </c>
      <c r="I389" s="100"/>
      <c r="J389" s="100">
        <v>42760</v>
      </c>
      <c r="K389" s="100"/>
      <c r="L389" s="82" t="s">
        <v>648</v>
      </c>
      <c r="M389" s="82"/>
      <c r="N389" s="101">
        <v>129</v>
      </c>
      <c r="O389" s="101"/>
    </row>
    <row r="390" spans="1:15" ht="45" customHeight="1" x14ac:dyDescent="0.25">
      <c r="A390" s="17" t="s">
        <v>1478</v>
      </c>
      <c r="B390" s="98" t="s">
        <v>1485</v>
      </c>
      <c r="C390" s="98"/>
      <c r="D390" s="99">
        <f t="shared" si="5"/>
        <v>1</v>
      </c>
      <c r="E390" s="99"/>
      <c r="F390" s="99" t="s">
        <v>29</v>
      </c>
      <c r="G390" s="99"/>
      <c r="H390" s="100">
        <v>42769</v>
      </c>
      <c r="I390" s="100"/>
      <c r="J390" s="100">
        <v>42769</v>
      </c>
      <c r="K390" s="100"/>
      <c r="L390" s="82" t="s">
        <v>648</v>
      </c>
      <c r="M390" s="82"/>
      <c r="N390" s="101">
        <v>188.5</v>
      </c>
      <c r="O390" s="101"/>
    </row>
    <row r="391" spans="1:15" ht="45" customHeight="1" x14ac:dyDescent="0.25">
      <c r="A391" s="17" t="s">
        <v>1478</v>
      </c>
      <c r="B391" s="98" t="s">
        <v>1485</v>
      </c>
      <c r="C391" s="98"/>
      <c r="D391" s="99">
        <f t="shared" si="5"/>
        <v>1</v>
      </c>
      <c r="E391" s="99"/>
      <c r="F391" s="99" t="s">
        <v>29</v>
      </c>
      <c r="G391" s="99"/>
      <c r="H391" s="100">
        <v>42752</v>
      </c>
      <c r="I391" s="100"/>
      <c r="J391" s="100">
        <v>42752</v>
      </c>
      <c r="K391" s="100"/>
      <c r="L391" s="82" t="s">
        <v>648</v>
      </c>
      <c r="M391" s="82"/>
      <c r="N391" s="101">
        <v>162</v>
      </c>
      <c r="O391" s="101"/>
    </row>
    <row r="392" spans="1:15" ht="45" customHeight="1" x14ac:dyDescent="0.25">
      <c r="A392" s="17" t="s">
        <v>1478</v>
      </c>
      <c r="B392" s="98" t="s">
        <v>1484</v>
      </c>
      <c r="C392" s="98"/>
      <c r="D392" s="99">
        <f t="shared" si="5"/>
        <v>1</v>
      </c>
      <c r="E392" s="99"/>
      <c r="F392" s="99" t="s">
        <v>29</v>
      </c>
      <c r="G392" s="99"/>
      <c r="H392" s="100">
        <v>42758</v>
      </c>
      <c r="I392" s="100"/>
      <c r="J392" s="100">
        <v>42758</v>
      </c>
      <c r="K392" s="100"/>
      <c r="L392" s="82" t="s">
        <v>648</v>
      </c>
      <c r="M392" s="82"/>
      <c r="N392" s="101">
        <v>107</v>
      </c>
      <c r="O392" s="101"/>
    </row>
    <row r="393" spans="1:15" ht="45" customHeight="1" x14ac:dyDescent="0.25">
      <c r="A393" s="17" t="s">
        <v>1478</v>
      </c>
      <c r="B393" s="98" t="s">
        <v>1486</v>
      </c>
      <c r="C393" s="98"/>
      <c r="D393" s="99">
        <f t="shared" si="5"/>
        <v>1</v>
      </c>
      <c r="E393" s="99"/>
      <c r="F393" s="99" t="s">
        <v>29</v>
      </c>
      <c r="G393" s="99"/>
      <c r="H393" s="100">
        <v>42768</v>
      </c>
      <c r="I393" s="100"/>
      <c r="J393" s="100">
        <v>42768</v>
      </c>
      <c r="K393" s="100"/>
      <c r="L393" s="82" t="s">
        <v>648</v>
      </c>
      <c r="M393" s="82"/>
      <c r="N393" s="101">
        <v>220</v>
      </c>
      <c r="O393" s="101"/>
    </row>
    <row r="394" spans="1:15" ht="45" customHeight="1" x14ac:dyDescent="0.25">
      <c r="A394" s="17" t="s">
        <v>1478</v>
      </c>
      <c r="B394" s="98" t="s">
        <v>14</v>
      </c>
      <c r="C394" s="98"/>
      <c r="D394" s="99">
        <f t="shared" ref="D394:D457" si="6">C394+1</f>
        <v>1</v>
      </c>
      <c r="E394" s="99"/>
      <c r="F394" s="99" t="s">
        <v>15</v>
      </c>
      <c r="G394" s="99"/>
      <c r="H394" s="100">
        <v>42776</v>
      </c>
      <c r="I394" s="100"/>
      <c r="J394" s="100">
        <v>42776</v>
      </c>
      <c r="K394" s="100"/>
      <c r="L394" s="82" t="s">
        <v>648</v>
      </c>
      <c r="M394" s="82"/>
      <c r="N394" s="101">
        <v>2390</v>
      </c>
      <c r="O394" s="101"/>
    </row>
    <row r="395" spans="1:15" ht="45" customHeight="1" x14ac:dyDescent="0.25">
      <c r="A395" s="17" t="s">
        <v>1478</v>
      </c>
      <c r="B395" s="98" t="s">
        <v>1289</v>
      </c>
      <c r="C395" s="98"/>
      <c r="D395" s="99">
        <f t="shared" si="6"/>
        <v>1</v>
      </c>
      <c r="E395" s="99"/>
      <c r="F395" s="99" t="s">
        <v>15</v>
      </c>
      <c r="G395" s="99"/>
      <c r="H395" s="100">
        <v>42782</v>
      </c>
      <c r="I395" s="100"/>
      <c r="J395" s="100">
        <v>42782</v>
      </c>
      <c r="K395" s="100"/>
      <c r="L395" s="82" t="s">
        <v>648</v>
      </c>
      <c r="M395" s="82"/>
      <c r="N395" s="101">
        <v>100</v>
      </c>
      <c r="O395" s="101"/>
    </row>
    <row r="396" spans="1:15" ht="45" customHeight="1" x14ac:dyDescent="0.25">
      <c r="A396" s="17" t="s">
        <v>1478</v>
      </c>
      <c r="B396" s="98" t="s">
        <v>1487</v>
      </c>
      <c r="C396" s="98"/>
      <c r="D396" s="99">
        <f t="shared" si="6"/>
        <v>1</v>
      </c>
      <c r="E396" s="99"/>
      <c r="F396" s="99" t="s">
        <v>29</v>
      </c>
      <c r="G396" s="99"/>
      <c r="H396" s="100">
        <v>42775</v>
      </c>
      <c r="I396" s="100"/>
      <c r="J396" s="100">
        <v>42775</v>
      </c>
      <c r="K396" s="100"/>
      <c r="L396" s="82" t="s">
        <v>648</v>
      </c>
      <c r="M396" s="82"/>
      <c r="N396" s="101">
        <v>875.03</v>
      </c>
      <c r="O396" s="101"/>
    </row>
    <row r="397" spans="1:15" ht="45" customHeight="1" x14ac:dyDescent="0.25">
      <c r="A397" s="17" t="s">
        <v>1478</v>
      </c>
      <c r="B397" s="98" t="s">
        <v>1488</v>
      </c>
      <c r="C397" s="98"/>
      <c r="D397" s="99">
        <f t="shared" si="6"/>
        <v>1</v>
      </c>
      <c r="E397" s="99"/>
      <c r="F397" s="99" t="s">
        <v>29</v>
      </c>
      <c r="G397" s="99"/>
      <c r="H397" s="100">
        <v>42781</v>
      </c>
      <c r="I397" s="100"/>
      <c r="J397" s="100">
        <v>42781</v>
      </c>
      <c r="K397" s="100"/>
      <c r="L397" s="82" t="s">
        <v>648</v>
      </c>
      <c r="M397" s="82"/>
      <c r="N397" s="101">
        <v>431</v>
      </c>
      <c r="O397" s="101"/>
    </row>
    <row r="398" spans="1:15" ht="45" customHeight="1" x14ac:dyDescent="0.25">
      <c r="A398" s="17" t="s">
        <v>1478</v>
      </c>
      <c r="B398" s="98" t="s">
        <v>1489</v>
      </c>
      <c r="C398" s="98"/>
      <c r="D398" s="99">
        <f t="shared" si="6"/>
        <v>1</v>
      </c>
      <c r="E398" s="99"/>
      <c r="F398" s="99" t="s">
        <v>29</v>
      </c>
      <c r="G398" s="99"/>
      <c r="H398" s="100">
        <v>42773</v>
      </c>
      <c r="I398" s="100"/>
      <c r="J398" s="100">
        <v>42773</v>
      </c>
      <c r="K398" s="100"/>
      <c r="L398" s="82" t="s">
        <v>648</v>
      </c>
      <c r="M398" s="82"/>
      <c r="N398" s="101">
        <v>100</v>
      </c>
      <c r="O398" s="101"/>
    </row>
    <row r="399" spans="1:15" ht="45" customHeight="1" x14ac:dyDescent="0.25">
      <c r="A399" s="17" t="s">
        <v>1478</v>
      </c>
      <c r="B399" s="98" t="s">
        <v>1487</v>
      </c>
      <c r="C399" s="98"/>
      <c r="D399" s="99">
        <f t="shared" si="6"/>
        <v>1</v>
      </c>
      <c r="E399" s="99"/>
      <c r="F399" s="99" t="s">
        <v>29</v>
      </c>
      <c r="G399" s="99"/>
      <c r="H399" s="100">
        <v>42788</v>
      </c>
      <c r="I399" s="100"/>
      <c r="J399" s="100">
        <v>42788</v>
      </c>
      <c r="K399" s="100"/>
      <c r="L399" s="82" t="s">
        <v>648</v>
      </c>
      <c r="M399" s="82"/>
      <c r="N399" s="101">
        <v>413</v>
      </c>
      <c r="O399" s="101"/>
    </row>
    <row r="400" spans="1:15" ht="45" customHeight="1" x14ac:dyDescent="0.25">
      <c r="A400" s="17" t="s">
        <v>1478</v>
      </c>
      <c r="B400" s="98" t="s">
        <v>1487</v>
      </c>
      <c r="C400" s="98"/>
      <c r="D400" s="99">
        <f t="shared" si="6"/>
        <v>1</v>
      </c>
      <c r="E400" s="99"/>
      <c r="F400" s="99" t="s">
        <v>29</v>
      </c>
      <c r="G400" s="99"/>
      <c r="H400" s="100">
        <v>42796</v>
      </c>
      <c r="I400" s="100"/>
      <c r="J400" s="100">
        <v>42796</v>
      </c>
      <c r="K400" s="100"/>
      <c r="L400" s="82" t="s">
        <v>648</v>
      </c>
      <c r="M400" s="82"/>
      <c r="N400" s="101">
        <v>398</v>
      </c>
      <c r="O400" s="101"/>
    </row>
    <row r="401" spans="1:15" ht="45" customHeight="1" x14ac:dyDescent="0.25">
      <c r="A401" s="17" t="s">
        <v>1478</v>
      </c>
      <c r="B401" s="98" t="s">
        <v>1487</v>
      </c>
      <c r="C401" s="98"/>
      <c r="D401" s="99">
        <f t="shared" si="6"/>
        <v>1</v>
      </c>
      <c r="E401" s="99"/>
      <c r="F401" s="99" t="s">
        <v>29</v>
      </c>
      <c r="G401" s="99"/>
      <c r="H401" s="100">
        <v>42800</v>
      </c>
      <c r="I401" s="100"/>
      <c r="J401" s="100">
        <v>42800</v>
      </c>
      <c r="K401" s="100"/>
      <c r="L401" s="82" t="s">
        <v>648</v>
      </c>
      <c r="M401" s="82"/>
      <c r="N401" s="101">
        <v>438</v>
      </c>
      <c r="O401" s="101"/>
    </row>
    <row r="402" spans="1:15" ht="45" customHeight="1" x14ac:dyDescent="0.25">
      <c r="A402" s="17" t="s">
        <v>1478</v>
      </c>
      <c r="B402" s="98" t="s">
        <v>1487</v>
      </c>
      <c r="C402" s="98"/>
      <c r="D402" s="99">
        <f t="shared" si="6"/>
        <v>1</v>
      </c>
      <c r="E402" s="99"/>
      <c r="F402" s="99" t="s">
        <v>29</v>
      </c>
      <c r="G402" s="99"/>
      <c r="H402" s="100">
        <v>42795</v>
      </c>
      <c r="I402" s="100"/>
      <c r="J402" s="100">
        <v>42795</v>
      </c>
      <c r="K402" s="100"/>
      <c r="L402" s="82" t="s">
        <v>648</v>
      </c>
      <c r="M402" s="82"/>
      <c r="N402" s="101">
        <v>382</v>
      </c>
      <c r="O402" s="101"/>
    </row>
    <row r="403" spans="1:15" ht="45" customHeight="1" x14ac:dyDescent="0.25">
      <c r="A403" s="17" t="s">
        <v>1478</v>
      </c>
      <c r="B403" s="98" t="s">
        <v>1487</v>
      </c>
      <c r="C403" s="98"/>
      <c r="D403" s="99">
        <f t="shared" si="6"/>
        <v>1</v>
      </c>
      <c r="E403" s="99"/>
      <c r="F403" s="99" t="s">
        <v>29</v>
      </c>
      <c r="G403" s="99"/>
      <c r="H403" s="100">
        <v>42788</v>
      </c>
      <c r="I403" s="100"/>
      <c r="J403" s="100">
        <v>42788</v>
      </c>
      <c r="K403" s="100"/>
      <c r="L403" s="82" t="s">
        <v>648</v>
      </c>
      <c r="M403" s="82"/>
      <c r="N403" s="101">
        <v>403</v>
      </c>
      <c r="O403" s="101"/>
    </row>
    <row r="404" spans="1:15" ht="45" customHeight="1" x14ac:dyDescent="0.25">
      <c r="A404" s="17" t="s">
        <v>1478</v>
      </c>
      <c r="B404" s="98" t="s">
        <v>1487</v>
      </c>
      <c r="C404" s="98"/>
      <c r="D404" s="99">
        <f t="shared" si="6"/>
        <v>1</v>
      </c>
      <c r="E404" s="99"/>
      <c r="F404" s="99" t="s">
        <v>29</v>
      </c>
      <c r="G404" s="99"/>
      <c r="H404" s="100">
        <v>42801</v>
      </c>
      <c r="I404" s="100"/>
      <c r="J404" s="100">
        <v>42801</v>
      </c>
      <c r="K404" s="100"/>
      <c r="L404" s="82" t="s">
        <v>648</v>
      </c>
      <c r="M404" s="82"/>
      <c r="N404" s="101">
        <v>404</v>
      </c>
      <c r="O404" s="101"/>
    </row>
    <row r="405" spans="1:15" ht="45" customHeight="1" x14ac:dyDescent="0.25">
      <c r="A405" s="17" t="s">
        <v>1478</v>
      </c>
      <c r="B405" s="98" t="s">
        <v>952</v>
      </c>
      <c r="C405" s="98"/>
      <c r="D405" s="99">
        <f t="shared" si="6"/>
        <v>1</v>
      </c>
      <c r="E405" s="99"/>
      <c r="F405" s="99" t="s">
        <v>29</v>
      </c>
      <c r="G405" s="99"/>
      <c r="H405" s="100">
        <v>42789</v>
      </c>
      <c r="I405" s="100"/>
      <c r="J405" s="100">
        <v>42789</v>
      </c>
      <c r="K405" s="100"/>
      <c r="L405" s="82" t="s">
        <v>648</v>
      </c>
      <c r="M405" s="82"/>
      <c r="N405" s="101">
        <v>434</v>
      </c>
      <c r="O405" s="101"/>
    </row>
    <row r="406" spans="1:15" ht="45" customHeight="1" x14ac:dyDescent="0.25">
      <c r="A406" s="17" t="s">
        <v>1478</v>
      </c>
      <c r="B406" s="98" t="s">
        <v>952</v>
      </c>
      <c r="C406" s="98"/>
      <c r="D406" s="99">
        <f t="shared" si="6"/>
        <v>1</v>
      </c>
      <c r="E406" s="99"/>
      <c r="F406" s="99" t="s">
        <v>29</v>
      </c>
      <c r="G406" s="99"/>
      <c r="H406" s="100">
        <v>42786</v>
      </c>
      <c r="I406" s="100"/>
      <c r="J406" s="100">
        <v>42786</v>
      </c>
      <c r="K406" s="100"/>
      <c r="L406" s="82" t="s">
        <v>648</v>
      </c>
      <c r="M406" s="82"/>
      <c r="N406" s="101">
        <v>426</v>
      </c>
      <c r="O406" s="101"/>
    </row>
    <row r="407" spans="1:15" ht="45" customHeight="1" x14ac:dyDescent="0.25">
      <c r="A407" s="17" t="s">
        <v>1478</v>
      </c>
      <c r="B407" s="98" t="s">
        <v>952</v>
      </c>
      <c r="C407" s="98"/>
      <c r="D407" s="99">
        <f t="shared" si="6"/>
        <v>1</v>
      </c>
      <c r="E407" s="99"/>
      <c r="F407" s="99" t="s">
        <v>29</v>
      </c>
      <c r="G407" s="99"/>
      <c r="H407" s="100">
        <v>42783</v>
      </c>
      <c r="I407" s="100"/>
      <c r="J407" s="100">
        <v>42783</v>
      </c>
      <c r="K407" s="100"/>
      <c r="L407" s="82" t="s">
        <v>648</v>
      </c>
      <c r="M407" s="82"/>
      <c r="N407" s="101">
        <v>426</v>
      </c>
      <c r="O407" s="101"/>
    </row>
    <row r="408" spans="1:15" ht="45" customHeight="1" x14ac:dyDescent="0.25">
      <c r="A408" s="17" t="s">
        <v>1478</v>
      </c>
      <c r="B408" s="98" t="s">
        <v>952</v>
      </c>
      <c r="C408" s="98"/>
      <c r="D408" s="99">
        <f t="shared" si="6"/>
        <v>1</v>
      </c>
      <c r="E408" s="99"/>
      <c r="F408" s="99" t="s">
        <v>29</v>
      </c>
      <c r="G408" s="99"/>
      <c r="H408" s="100">
        <v>42797</v>
      </c>
      <c r="I408" s="100"/>
      <c r="J408" s="100">
        <v>42797</v>
      </c>
      <c r="K408" s="100"/>
      <c r="L408" s="82" t="s">
        <v>648</v>
      </c>
      <c r="M408" s="82"/>
      <c r="N408" s="101">
        <v>426</v>
      </c>
      <c r="O408" s="101"/>
    </row>
    <row r="409" spans="1:15" ht="45" customHeight="1" x14ac:dyDescent="0.25">
      <c r="A409" s="17" t="s">
        <v>1478</v>
      </c>
      <c r="B409" s="98" t="s">
        <v>952</v>
      </c>
      <c r="C409" s="98"/>
      <c r="D409" s="99">
        <f t="shared" si="6"/>
        <v>1</v>
      </c>
      <c r="E409" s="99"/>
      <c r="F409" s="99" t="s">
        <v>29</v>
      </c>
      <c r="G409" s="99"/>
      <c r="H409" s="100">
        <v>42790</v>
      </c>
      <c r="I409" s="100"/>
      <c r="J409" s="100">
        <v>42790</v>
      </c>
      <c r="K409" s="100"/>
      <c r="L409" s="82" t="s">
        <v>648</v>
      </c>
      <c r="M409" s="82"/>
      <c r="N409" s="101">
        <v>424</v>
      </c>
      <c r="O409" s="101"/>
    </row>
    <row r="410" spans="1:15" ht="45" customHeight="1" x14ac:dyDescent="0.25">
      <c r="A410" s="17" t="s">
        <v>1478</v>
      </c>
      <c r="B410" s="98" t="s">
        <v>14</v>
      </c>
      <c r="C410" s="98"/>
      <c r="D410" s="99">
        <f t="shared" si="6"/>
        <v>1</v>
      </c>
      <c r="E410" s="99"/>
      <c r="F410" s="99" t="s">
        <v>15</v>
      </c>
      <c r="G410" s="99"/>
      <c r="H410" s="100">
        <v>42800</v>
      </c>
      <c r="I410" s="100"/>
      <c r="J410" s="100">
        <v>42800</v>
      </c>
      <c r="K410" s="100"/>
      <c r="L410" s="82" t="s">
        <v>648</v>
      </c>
      <c r="M410" s="82"/>
      <c r="N410" s="101">
        <v>2910</v>
      </c>
      <c r="O410" s="101"/>
    </row>
    <row r="411" spans="1:15" ht="45" customHeight="1" x14ac:dyDescent="0.25">
      <c r="A411" s="17" t="s">
        <v>1478</v>
      </c>
      <c r="B411" s="98" t="s">
        <v>1487</v>
      </c>
      <c r="C411" s="98"/>
      <c r="D411" s="99">
        <f t="shared" si="6"/>
        <v>1</v>
      </c>
      <c r="E411" s="99"/>
      <c r="F411" s="99" t="s">
        <v>29</v>
      </c>
      <c r="G411" s="99"/>
      <c r="H411" s="100">
        <v>42775</v>
      </c>
      <c r="I411" s="100"/>
      <c r="J411" s="100">
        <v>42775</v>
      </c>
      <c r="K411" s="100"/>
      <c r="L411" s="82" t="s">
        <v>648</v>
      </c>
      <c r="M411" s="82"/>
      <c r="N411" s="101">
        <v>98.1</v>
      </c>
      <c r="O411" s="101"/>
    </row>
    <row r="412" spans="1:15" ht="45" customHeight="1" x14ac:dyDescent="0.25">
      <c r="A412" s="17" t="s">
        <v>1478</v>
      </c>
      <c r="B412" s="98" t="s">
        <v>1488</v>
      </c>
      <c r="C412" s="98"/>
      <c r="D412" s="99">
        <f t="shared" si="6"/>
        <v>1</v>
      </c>
      <c r="E412" s="99"/>
      <c r="F412" s="99" t="s">
        <v>29</v>
      </c>
      <c r="G412" s="99"/>
      <c r="H412" s="100">
        <v>42781</v>
      </c>
      <c r="I412" s="100"/>
      <c r="J412" s="100">
        <v>42781</v>
      </c>
      <c r="K412" s="100"/>
      <c r="L412" s="82" t="s">
        <v>648</v>
      </c>
      <c r="M412" s="82"/>
      <c r="N412" s="101">
        <v>229</v>
      </c>
      <c r="O412" s="101"/>
    </row>
    <row r="413" spans="1:15" ht="45" customHeight="1" x14ac:dyDescent="0.25">
      <c r="A413" s="17" t="s">
        <v>1478</v>
      </c>
      <c r="B413" s="98" t="s">
        <v>1489</v>
      </c>
      <c r="C413" s="98"/>
      <c r="D413" s="99">
        <f t="shared" si="6"/>
        <v>1</v>
      </c>
      <c r="E413" s="99"/>
      <c r="F413" s="99" t="s">
        <v>29</v>
      </c>
      <c r="G413" s="99"/>
      <c r="H413" s="100">
        <v>42773</v>
      </c>
      <c r="I413" s="100"/>
      <c r="J413" s="100">
        <v>42773</v>
      </c>
      <c r="K413" s="100"/>
      <c r="L413" s="82" t="s">
        <v>648</v>
      </c>
      <c r="M413" s="82"/>
      <c r="N413" s="101">
        <v>112</v>
      </c>
      <c r="O413" s="101"/>
    </row>
    <row r="414" spans="1:15" ht="45" customHeight="1" x14ac:dyDescent="0.25">
      <c r="A414" s="17" t="s">
        <v>1478</v>
      </c>
      <c r="B414" s="98" t="s">
        <v>1487</v>
      </c>
      <c r="C414" s="98"/>
      <c r="D414" s="99">
        <f t="shared" si="6"/>
        <v>1</v>
      </c>
      <c r="E414" s="99"/>
      <c r="F414" s="99" t="s">
        <v>29</v>
      </c>
      <c r="G414" s="99"/>
      <c r="H414" s="100">
        <v>42788</v>
      </c>
      <c r="I414" s="100"/>
      <c r="J414" s="100">
        <v>42788</v>
      </c>
      <c r="K414" s="100"/>
      <c r="L414" s="82" t="s">
        <v>648</v>
      </c>
      <c r="M414" s="82"/>
      <c r="N414" s="101">
        <v>194.5</v>
      </c>
      <c r="O414" s="101"/>
    </row>
    <row r="415" spans="1:15" ht="45" customHeight="1" x14ac:dyDescent="0.25">
      <c r="A415" s="17" t="s">
        <v>1478</v>
      </c>
      <c r="B415" s="98" t="s">
        <v>1487</v>
      </c>
      <c r="C415" s="98"/>
      <c r="D415" s="99">
        <f t="shared" si="6"/>
        <v>1</v>
      </c>
      <c r="E415" s="99"/>
      <c r="F415" s="99" t="s">
        <v>29</v>
      </c>
      <c r="G415" s="99"/>
      <c r="H415" s="100">
        <v>42796</v>
      </c>
      <c r="I415" s="100"/>
      <c r="J415" s="100">
        <v>42796</v>
      </c>
      <c r="K415" s="100"/>
      <c r="L415" s="82" t="s">
        <v>648</v>
      </c>
      <c r="M415" s="82"/>
      <c r="N415" s="101">
        <v>166.5</v>
      </c>
      <c r="O415" s="101"/>
    </row>
    <row r="416" spans="1:15" ht="45" customHeight="1" x14ac:dyDescent="0.25">
      <c r="A416" s="17" t="s">
        <v>1478</v>
      </c>
      <c r="B416" s="98" t="s">
        <v>1487</v>
      </c>
      <c r="C416" s="98"/>
      <c r="D416" s="99">
        <f t="shared" si="6"/>
        <v>1</v>
      </c>
      <c r="E416" s="99"/>
      <c r="F416" s="99" t="s">
        <v>29</v>
      </c>
      <c r="G416" s="99"/>
      <c r="H416" s="100">
        <v>42800</v>
      </c>
      <c r="I416" s="100"/>
      <c r="J416" s="100">
        <v>42800</v>
      </c>
      <c r="K416" s="100"/>
      <c r="L416" s="82" t="s">
        <v>648</v>
      </c>
      <c r="M416" s="82"/>
      <c r="N416" s="101">
        <v>134.4</v>
      </c>
      <c r="O416" s="101"/>
    </row>
    <row r="417" spans="1:15" ht="45" customHeight="1" x14ac:dyDescent="0.25">
      <c r="A417" s="17" t="s">
        <v>1478</v>
      </c>
      <c r="B417" s="98" t="s">
        <v>1487</v>
      </c>
      <c r="C417" s="98"/>
      <c r="D417" s="99">
        <f t="shared" si="6"/>
        <v>1</v>
      </c>
      <c r="E417" s="99"/>
      <c r="F417" s="99" t="s">
        <v>29</v>
      </c>
      <c r="G417" s="99"/>
      <c r="H417" s="100">
        <v>42795</v>
      </c>
      <c r="I417" s="100"/>
      <c r="J417" s="100">
        <v>42795</v>
      </c>
      <c r="K417" s="100"/>
      <c r="L417" s="82" t="s">
        <v>648</v>
      </c>
      <c r="M417" s="82"/>
      <c r="N417" s="101">
        <v>152</v>
      </c>
      <c r="O417" s="101"/>
    </row>
    <row r="418" spans="1:15" ht="45" customHeight="1" x14ac:dyDescent="0.25">
      <c r="A418" s="17" t="s">
        <v>1478</v>
      </c>
      <c r="B418" s="98" t="s">
        <v>1487</v>
      </c>
      <c r="C418" s="98"/>
      <c r="D418" s="99">
        <f t="shared" si="6"/>
        <v>1</v>
      </c>
      <c r="E418" s="99"/>
      <c r="F418" s="99" t="s">
        <v>29</v>
      </c>
      <c r="G418" s="99"/>
      <c r="H418" s="100">
        <v>42788</v>
      </c>
      <c r="I418" s="100"/>
      <c r="J418" s="100">
        <v>42788</v>
      </c>
      <c r="K418" s="100"/>
      <c r="L418" s="82" t="s">
        <v>648</v>
      </c>
      <c r="M418" s="82"/>
      <c r="N418" s="101">
        <v>194.5</v>
      </c>
      <c r="O418" s="101"/>
    </row>
    <row r="419" spans="1:15" ht="45" customHeight="1" x14ac:dyDescent="0.25">
      <c r="A419" s="17" t="s">
        <v>1478</v>
      </c>
      <c r="B419" s="98" t="s">
        <v>1487</v>
      </c>
      <c r="C419" s="98"/>
      <c r="D419" s="99">
        <f t="shared" si="6"/>
        <v>1</v>
      </c>
      <c r="E419" s="99"/>
      <c r="F419" s="99" t="s">
        <v>29</v>
      </c>
      <c r="G419" s="99"/>
      <c r="H419" s="100">
        <v>42801</v>
      </c>
      <c r="I419" s="100"/>
      <c r="J419" s="100">
        <v>42801</v>
      </c>
      <c r="K419" s="100"/>
      <c r="L419" s="82" t="s">
        <v>648</v>
      </c>
      <c r="M419" s="82"/>
      <c r="N419" s="101">
        <v>184</v>
      </c>
      <c r="O419" s="101"/>
    </row>
    <row r="420" spans="1:15" ht="45" customHeight="1" x14ac:dyDescent="0.25">
      <c r="A420" s="17" t="s">
        <v>1478</v>
      </c>
      <c r="B420" s="98" t="s">
        <v>952</v>
      </c>
      <c r="C420" s="98"/>
      <c r="D420" s="99">
        <f t="shared" si="6"/>
        <v>1</v>
      </c>
      <c r="E420" s="99"/>
      <c r="F420" s="99" t="s">
        <v>29</v>
      </c>
      <c r="G420" s="99"/>
      <c r="H420" s="100">
        <v>42789</v>
      </c>
      <c r="I420" s="100"/>
      <c r="J420" s="100">
        <v>42789</v>
      </c>
      <c r="K420" s="100"/>
      <c r="L420" s="82" t="s">
        <v>648</v>
      </c>
      <c r="M420" s="82"/>
      <c r="N420" s="101">
        <v>205</v>
      </c>
      <c r="O420" s="101"/>
    </row>
    <row r="421" spans="1:15" ht="45" customHeight="1" x14ac:dyDescent="0.25">
      <c r="A421" s="17" t="s">
        <v>1478</v>
      </c>
      <c r="B421" s="98" t="s">
        <v>952</v>
      </c>
      <c r="C421" s="98"/>
      <c r="D421" s="99">
        <f t="shared" si="6"/>
        <v>1</v>
      </c>
      <c r="E421" s="99"/>
      <c r="F421" s="99" t="s">
        <v>29</v>
      </c>
      <c r="G421" s="99"/>
      <c r="H421" s="100">
        <v>42786</v>
      </c>
      <c r="I421" s="100"/>
      <c r="J421" s="100">
        <v>42786</v>
      </c>
      <c r="K421" s="100"/>
      <c r="L421" s="82" t="s">
        <v>648</v>
      </c>
      <c r="M421" s="82"/>
      <c r="N421" s="101">
        <v>200.5</v>
      </c>
      <c r="O421" s="101"/>
    </row>
    <row r="422" spans="1:15" ht="45" customHeight="1" x14ac:dyDescent="0.25">
      <c r="A422" s="17" t="s">
        <v>1478</v>
      </c>
      <c r="B422" s="98" t="s">
        <v>952</v>
      </c>
      <c r="C422" s="98"/>
      <c r="D422" s="99">
        <f t="shared" si="6"/>
        <v>1</v>
      </c>
      <c r="E422" s="99"/>
      <c r="F422" s="99" t="s">
        <v>29</v>
      </c>
      <c r="G422" s="99"/>
      <c r="H422" s="100">
        <v>42783</v>
      </c>
      <c r="I422" s="100"/>
      <c r="J422" s="100">
        <v>42783</v>
      </c>
      <c r="K422" s="100"/>
      <c r="L422" s="82" t="s">
        <v>648</v>
      </c>
      <c r="M422" s="82"/>
      <c r="N422" s="101">
        <v>128.4</v>
      </c>
      <c r="O422" s="101"/>
    </row>
    <row r="423" spans="1:15" ht="45" customHeight="1" x14ac:dyDescent="0.25">
      <c r="A423" s="17" t="s">
        <v>1478</v>
      </c>
      <c r="B423" s="98" t="s">
        <v>952</v>
      </c>
      <c r="C423" s="98"/>
      <c r="D423" s="99">
        <f t="shared" si="6"/>
        <v>1</v>
      </c>
      <c r="E423" s="99"/>
      <c r="F423" s="99" t="s">
        <v>29</v>
      </c>
      <c r="G423" s="99"/>
      <c r="H423" s="100">
        <v>42797</v>
      </c>
      <c r="I423" s="100"/>
      <c r="J423" s="100">
        <v>42797</v>
      </c>
      <c r="K423" s="100"/>
      <c r="L423" s="82" t="s">
        <v>648</v>
      </c>
      <c r="M423" s="82"/>
      <c r="N423" s="101">
        <v>196</v>
      </c>
      <c r="O423" s="101"/>
    </row>
    <row r="424" spans="1:15" ht="45" customHeight="1" x14ac:dyDescent="0.25">
      <c r="A424" s="17" t="s">
        <v>1478</v>
      </c>
      <c r="B424" s="98" t="s">
        <v>952</v>
      </c>
      <c r="C424" s="98"/>
      <c r="D424" s="99">
        <f t="shared" si="6"/>
        <v>1</v>
      </c>
      <c r="E424" s="99"/>
      <c r="F424" s="99" t="s">
        <v>29</v>
      </c>
      <c r="G424" s="99"/>
      <c r="H424" s="100">
        <v>42790</v>
      </c>
      <c r="I424" s="100"/>
      <c r="J424" s="100">
        <v>42790</v>
      </c>
      <c r="K424" s="100"/>
      <c r="L424" s="82" t="s">
        <v>648</v>
      </c>
      <c r="M424" s="82"/>
      <c r="N424" s="101">
        <v>187</v>
      </c>
      <c r="O424" s="101"/>
    </row>
    <row r="425" spans="1:15" ht="45" customHeight="1" x14ac:dyDescent="0.25">
      <c r="A425" s="17" t="s">
        <v>1478</v>
      </c>
      <c r="B425" s="98" t="s">
        <v>1490</v>
      </c>
      <c r="C425" s="98"/>
      <c r="D425" s="99">
        <f t="shared" si="6"/>
        <v>1</v>
      </c>
      <c r="E425" s="99"/>
      <c r="F425" s="99" t="s">
        <v>29</v>
      </c>
      <c r="G425" s="99"/>
      <c r="H425" s="100">
        <v>42802</v>
      </c>
      <c r="I425" s="100"/>
      <c r="J425" s="100">
        <v>42802</v>
      </c>
      <c r="K425" s="100"/>
      <c r="L425" s="82" t="s">
        <v>648</v>
      </c>
      <c r="M425" s="82"/>
      <c r="N425" s="101">
        <v>419</v>
      </c>
      <c r="O425" s="101"/>
    </row>
    <row r="426" spans="1:15" ht="45" customHeight="1" x14ac:dyDescent="0.25">
      <c r="A426" s="17" t="s">
        <v>1478</v>
      </c>
      <c r="B426" s="98" t="s">
        <v>1490</v>
      </c>
      <c r="C426" s="98"/>
      <c r="D426" s="99">
        <f t="shared" si="6"/>
        <v>1</v>
      </c>
      <c r="E426" s="99"/>
      <c r="F426" s="99" t="s">
        <v>29</v>
      </c>
      <c r="G426" s="99"/>
      <c r="H426" s="100">
        <v>42821</v>
      </c>
      <c r="I426" s="100"/>
      <c r="J426" s="100">
        <v>42821</v>
      </c>
      <c r="K426" s="100"/>
      <c r="L426" s="82" t="s">
        <v>648</v>
      </c>
      <c r="M426" s="82"/>
      <c r="N426" s="101">
        <v>438</v>
      </c>
      <c r="O426" s="101"/>
    </row>
    <row r="427" spans="1:15" ht="45" customHeight="1" x14ac:dyDescent="0.25">
      <c r="A427" s="17" t="s">
        <v>1478</v>
      </c>
      <c r="B427" s="98" t="s">
        <v>1491</v>
      </c>
      <c r="C427" s="98"/>
      <c r="D427" s="99">
        <f t="shared" si="6"/>
        <v>1</v>
      </c>
      <c r="E427" s="99"/>
      <c r="F427" s="99" t="s">
        <v>29</v>
      </c>
      <c r="G427" s="99"/>
      <c r="H427" s="100">
        <v>42804</v>
      </c>
      <c r="I427" s="100"/>
      <c r="J427" s="100">
        <v>42804</v>
      </c>
      <c r="K427" s="100"/>
      <c r="L427" s="82" t="s">
        <v>648</v>
      </c>
      <c r="M427" s="82"/>
      <c r="N427" s="101">
        <v>431</v>
      </c>
      <c r="O427" s="101"/>
    </row>
    <row r="428" spans="1:15" ht="45" customHeight="1" x14ac:dyDescent="0.25">
      <c r="A428" s="17" t="s">
        <v>1478</v>
      </c>
      <c r="B428" s="98" t="s">
        <v>1490</v>
      </c>
      <c r="C428" s="98"/>
      <c r="D428" s="99">
        <f t="shared" si="6"/>
        <v>1</v>
      </c>
      <c r="E428" s="99"/>
      <c r="F428" s="99" t="s">
        <v>29</v>
      </c>
      <c r="G428" s="99"/>
      <c r="H428" s="100">
        <v>42817</v>
      </c>
      <c r="I428" s="100"/>
      <c r="J428" s="100">
        <v>42817</v>
      </c>
      <c r="K428" s="100"/>
      <c r="L428" s="82" t="s">
        <v>648</v>
      </c>
      <c r="M428" s="82"/>
      <c r="N428" s="101">
        <v>409</v>
      </c>
      <c r="O428" s="101"/>
    </row>
    <row r="429" spans="1:15" ht="45" customHeight="1" x14ac:dyDescent="0.25">
      <c r="A429" s="17" t="s">
        <v>1478</v>
      </c>
      <c r="B429" s="98" t="s">
        <v>1490</v>
      </c>
      <c r="C429" s="98"/>
      <c r="D429" s="99">
        <f t="shared" si="6"/>
        <v>1</v>
      </c>
      <c r="E429" s="99"/>
      <c r="F429" s="99" t="s">
        <v>29</v>
      </c>
      <c r="G429" s="99"/>
      <c r="H429" s="100">
        <v>42815</v>
      </c>
      <c r="I429" s="100"/>
      <c r="J429" s="100">
        <v>42815</v>
      </c>
      <c r="K429" s="100"/>
      <c r="L429" s="82" t="s">
        <v>648</v>
      </c>
      <c r="M429" s="82"/>
      <c r="N429" s="101">
        <v>421</v>
      </c>
      <c r="O429" s="101"/>
    </row>
    <row r="430" spans="1:15" ht="45" customHeight="1" x14ac:dyDescent="0.25">
      <c r="A430" s="17" t="s">
        <v>1478</v>
      </c>
      <c r="B430" s="98" t="s">
        <v>1490</v>
      </c>
      <c r="C430" s="98"/>
      <c r="D430" s="99">
        <f t="shared" si="6"/>
        <v>1</v>
      </c>
      <c r="E430" s="99"/>
      <c r="F430" s="99" t="s">
        <v>29</v>
      </c>
      <c r="G430" s="99"/>
      <c r="H430" s="100">
        <v>42808</v>
      </c>
      <c r="I430" s="100"/>
      <c r="J430" s="100">
        <v>42808</v>
      </c>
      <c r="K430" s="100"/>
      <c r="L430" s="82" t="s">
        <v>648</v>
      </c>
      <c r="M430" s="82"/>
      <c r="N430" s="101">
        <v>446</v>
      </c>
      <c r="O430" s="101"/>
    </row>
    <row r="431" spans="1:15" ht="45" customHeight="1" x14ac:dyDescent="0.25">
      <c r="A431" s="17" t="s">
        <v>1478</v>
      </c>
      <c r="B431" s="98" t="s">
        <v>1490</v>
      </c>
      <c r="C431" s="98"/>
      <c r="D431" s="99">
        <f t="shared" si="6"/>
        <v>1</v>
      </c>
      <c r="E431" s="99"/>
      <c r="F431" s="99" t="s">
        <v>29</v>
      </c>
      <c r="G431" s="99"/>
      <c r="H431" s="100">
        <v>42809</v>
      </c>
      <c r="I431" s="100"/>
      <c r="J431" s="100">
        <v>42809</v>
      </c>
      <c r="K431" s="100"/>
      <c r="L431" s="82" t="s">
        <v>648</v>
      </c>
      <c r="M431" s="82"/>
      <c r="N431" s="101">
        <v>522.02</v>
      </c>
      <c r="O431" s="101"/>
    </row>
    <row r="432" spans="1:15" ht="45" customHeight="1" x14ac:dyDescent="0.25">
      <c r="A432" s="17" t="s">
        <v>1478</v>
      </c>
      <c r="B432" s="98" t="s">
        <v>1492</v>
      </c>
      <c r="C432" s="98"/>
      <c r="D432" s="99">
        <f t="shared" si="6"/>
        <v>1</v>
      </c>
      <c r="E432" s="99"/>
      <c r="F432" s="99" t="s">
        <v>29</v>
      </c>
      <c r="G432" s="99"/>
      <c r="H432" s="100">
        <v>42782</v>
      </c>
      <c r="I432" s="100"/>
      <c r="J432" s="100">
        <v>42782</v>
      </c>
      <c r="K432" s="100"/>
      <c r="L432" s="82" t="s">
        <v>648</v>
      </c>
      <c r="M432" s="82"/>
      <c r="N432" s="101">
        <v>436</v>
      </c>
      <c r="O432" s="101"/>
    </row>
    <row r="433" spans="1:15" ht="45" customHeight="1" x14ac:dyDescent="0.25">
      <c r="A433" s="17" t="s">
        <v>1478</v>
      </c>
      <c r="B433" s="98" t="s">
        <v>14</v>
      </c>
      <c r="C433" s="98"/>
      <c r="D433" s="99">
        <f t="shared" si="6"/>
        <v>1</v>
      </c>
      <c r="E433" s="99"/>
      <c r="F433" s="99" t="s">
        <v>15</v>
      </c>
      <c r="G433" s="99"/>
      <c r="H433" s="100">
        <v>42782</v>
      </c>
      <c r="I433" s="100"/>
      <c r="J433" s="100">
        <v>42782</v>
      </c>
      <c r="K433" s="100"/>
      <c r="L433" s="82" t="s">
        <v>648</v>
      </c>
      <c r="M433" s="82"/>
      <c r="N433" s="101">
        <v>460</v>
      </c>
      <c r="O433" s="101"/>
    </row>
    <row r="434" spans="1:15" ht="45" customHeight="1" x14ac:dyDescent="0.25">
      <c r="A434" s="17" t="s">
        <v>1478</v>
      </c>
      <c r="B434" s="98" t="s">
        <v>1490</v>
      </c>
      <c r="C434" s="98"/>
      <c r="D434" s="99">
        <f t="shared" si="6"/>
        <v>1</v>
      </c>
      <c r="E434" s="99"/>
      <c r="F434" s="99" t="s">
        <v>29</v>
      </c>
      <c r="G434" s="99"/>
      <c r="H434" s="100">
        <v>42802</v>
      </c>
      <c r="I434" s="100"/>
      <c r="J434" s="100">
        <v>42802</v>
      </c>
      <c r="K434" s="100"/>
      <c r="L434" s="82" t="s">
        <v>648</v>
      </c>
      <c r="M434" s="82"/>
      <c r="N434" s="101">
        <v>88.2</v>
      </c>
      <c r="O434" s="101"/>
    </row>
    <row r="435" spans="1:15" ht="45" customHeight="1" x14ac:dyDescent="0.25">
      <c r="A435" s="17" t="s">
        <v>1478</v>
      </c>
      <c r="B435" s="98" t="s">
        <v>1490</v>
      </c>
      <c r="C435" s="98"/>
      <c r="D435" s="99">
        <f t="shared" si="6"/>
        <v>1</v>
      </c>
      <c r="E435" s="99"/>
      <c r="F435" s="99" t="s">
        <v>29</v>
      </c>
      <c r="G435" s="99"/>
      <c r="H435" s="100">
        <v>42821</v>
      </c>
      <c r="I435" s="100"/>
      <c r="J435" s="100">
        <v>42821</v>
      </c>
      <c r="K435" s="100"/>
      <c r="L435" s="82" t="s">
        <v>648</v>
      </c>
      <c r="M435" s="82"/>
      <c r="N435" s="101">
        <v>181.6</v>
      </c>
      <c r="O435" s="101"/>
    </row>
    <row r="436" spans="1:15" ht="45" customHeight="1" x14ac:dyDescent="0.25">
      <c r="A436" s="17" t="s">
        <v>1478</v>
      </c>
      <c r="B436" s="98" t="s">
        <v>1491</v>
      </c>
      <c r="C436" s="98"/>
      <c r="D436" s="99">
        <f t="shared" si="6"/>
        <v>1</v>
      </c>
      <c r="E436" s="99"/>
      <c r="F436" s="99" t="s">
        <v>29</v>
      </c>
      <c r="G436" s="99"/>
      <c r="H436" s="100">
        <v>42804</v>
      </c>
      <c r="I436" s="100"/>
      <c r="J436" s="100">
        <v>42804</v>
      </c>
      <c r="K436" s="100"/>
      <c r="L436" s="82" t="s">
        <v>648</v>
      </c>
      <c r="M436" s="82"/>
      <c r="N436" s="101">
        <v>166</v>
      </c>
      <c r="O436" s="101"/>
    </row>
    <row r="437" spans="1:15" ht="45" customHeight="1" x14ac:dyDescent="0.25">
      <c r="A437" s="17" t="s">
        <v>1478</v>
      </c>
      <c r="B437" s="98" t="s">
        <v>1490</v>
      </c>
      <c r="C437" s="98"/>
      <c r="D437" s="99">
        <f t="shared" si="6"/>
        <v>1</v>
      </c>
      <c r="E437" s="99"/>
      <c r="F437" s="99" t="s">
        <v>29</v>
      </c>
      <c r="G437" s="99"/>
      <c r="H437" s="100">
        <v>42815</v>
      </c>
      <c r="I437" s="100"/>
      <c r="J437" s="100">
        <v>42815</v>
      </c>
      <c r="K437" s="100"/>
      <c r="L437" s="82" t="s">
        <v>648</v>
      </c>
      <c r="M437" s="82"/>
      <c r="N437" s="101">
        <v>229</v>
      </c>
      <c r="O437" s="101"/>
    </row>
    <row r="438" spans="1:15" ht="45" customHeight="1" x14ac:dyDescent="0.25">
      <c r="A438" s="17" t="s">
        <v>1478</v>
      </c>
      <c r="B438" s="98" t="s">
        <v>1490</v>
      </c>
      <c r="C438" s="98"/>
      <c r="D438" s="99">
        <f t="shared" si="6"/>
        <v>1</v>
      </c>
      <c r="E438" s="99"/>
      <c r="F438" s="99" t="s">
        <v>29</v>
      </c>
      <c r="G438" s="99"/>
      <c r="H438" s="100">
        <v>42809</v>
      </c>
      <c r="I438" s="100"/>
      <c r="J438" s="100">
        <v>42809</v>
      </c>
      <c r="K438" s="100"/>
      <c r="L438" s="82" t="s">
        <v>648</v>
      </c>
      <c r="M438" s="82"/>
      <c r="N438" s="101">
        <v>214</v>
      </c>
      <c r="O438" s="101"/>
    </row>
    <row r="439" spans="1:15" ht="45" customHeight="1" x14ac:dyDescent="0.25">
      <c r="A439" s="17" t="s">
        <v>1478</v>
      </c>
      <c r="B439" s="98" t="s">
        <v>1492</v>
      </c>
      <c r="C439" s="98"/>
      <c r="D439" s="99">
        <f t="shared" si="6"/>
        <v>1</v>
      </c>
      <c r="E439" s="99"/>
      <c r="F439" s="99" t="s">
        <v>29</v>
      </c>
      <c r="G439" s="99"/>
      <c r="H439" s="100">
        <v>42782</v>
      </c>
      <c r="I439" s="100"/>
      <c r="J439" s="100">
        <v>42782</v>
      </c>
      <c r="K439" s="100"/>
      <c r="L439" s="82" t="s">
        <v>648</v>
      </c>
      <c r="M439" s="82"/>
      <c r="N439" s="101">
        <v>150</v>
      </c>
      <c r="O439" s="101"/>
    </row>
    <row r="440" spans="1:15" ht="45" customHeight="1" x14ac:dyDescent="0.25">
      <c r="A440" s="17" t="s">
        <v>1478</v>
      </c>
      <c r="B440" s="98" t="s">
        <v>1493</v>
      </c>
      <c r="C440" s="98"/>
      <c r="D440" s="99">
        <f t="shared" si="6"/>
        <v>1</v>
      </c>
      <c r="E440" s="99"/>
      <c r="F440" s="99" t="s">
        <v>29</v>
      </c>
      <c r="G440" s="99"/>
      <c r="H440" s="100">
        <v>42831</v>
      </c>
      <c r="I440" s="100"/>
      <c r="J440" s="100">
        <v>42831</v>
      </c>
      <c r="K440" s="100"/>
      <c r="L440" s="82" t="s">
        <v>648</v>
      </c>
      <c r="M440" s="82"/>
      <c r="N440" s="101">
        <v>446</v>
      </c>
      <c r="O440" s="101"/>
    </row>
    <row r="441" spans="1:15" ht="45" customHeight="1" x14ac:dyDescent="0.25">
      <c r="A441" s="17" t="s">
        <v>1478</v>
      </c>
      <c r="B441" s="98" t="s">
        <v>1493</v>
      </c>
      <c r="C441" s="98"/>
      <c r="D441" s="99">
        <f t="shared" si="6"/>
        <v>1</v>
      </c>
      <c r="E441" s="99"/>
      <c r="F441" s="99" t="s">
        <v>29</v>
      </c>
      <c r="G441" s="99"/>
      <c r="H441" s="100">
        <v>42832</v>
      </c>
      <c r="I441" s="100"/>
      <c r="J441" s="100">
        <v>42832</v>
      </c>
      <c r="K441" s="100"/>
      <c r="L441" s="82" t="s">
        <v>648</v>
      </c>
      <c r="M441" s="82"/>
      <c r="N441" s="101">
        <v>227</v>
      </c>
      <c r="O441" s="101"/>
    </row>
    <row r="442" spans="1:15" ht="45" customHeight="1" x14ac:dyDescent="0.25">
      <c r="A442" s="17" t="s">
        <v>1478</v>
      </c>
      <c r="B442" s="98" t="s">
        <v>1493</v>
      </c>
      <c r="C442" s="98"/>
      <c r="D442" s="99">
        <f t="shared" si="6"/>
        <v>1</v>
      </c>
      <c r="E442" s="99"/>
      <c r="F442" s="99" t="s">
        <v>29</v>
      </c>
      <c r="G442" s="99"/>
      <c r="H442" s="100">
        <v>42825</v>
      </c>
      <c r="I442" s="100"/>
      <c r="J442" s="100">
        <v>42825</v>
      </c>
      <c r="K442" s="100"/>
      <c r="L442" s="82" t="s">
        <v>648</v>
      </c>
      <c r="M442" s="82"/>
      <c r="N442" s="101">
        <v>227</v>
      </c>
      <c r="O442" s="101"/>
    </row>
    <row r="443" spans="1:15" ht="45" customHeight="1" x14ac:dyDescent="0.25">
      <c r="A443" s="17" t="s">
        <v>1478</v>
      </c>
      <c r="B443" s="98" t="s">
        <v>1494</v>
      </c>
      <c r="C443" s="98"/>
      <c r="D443" s="99">
        <f t="shared" si="6"/>
        <v>1</v>
      </c>
      <c r="E443" s="99"/>
      <c r="F443" s="99" t="s">
        <v>29</v>
      </c>
      <c r="G443" s="99"/>
      <c r="H443" s="100">
        <v>42835</v>
      </c>
      <c r="I443" s="100"/>
      <c r="J443" s="100">
        <v>42835</v>
      </c>
      <c r="K443" s="100"/>
      <c r="L443" s="82" t="s">
        <v>648</v>
      </c>
      <c r="M443" s="82"/>
      <c r="N443" s="101">
        <v>394</v>
      </c>
      <c r="O443" s="101"/>
    </row>
    <row r="444" spans="1:15" ht="45" customHeight="1" x14ac:dyDescent="0.25">
      <c r="A444" s="17" t="s">
        <v>1478</v>
      </c>
      <c r="B444" s="98" t="s">
        <v>1494</v>
      </c>
      <c r="C444" s="98"/>
      <c r="D444" s="99">
        <f t="shared" si="6"/>
        <v>1</v>
      </c>
      <c r="E444" s="99"/>
      <c r="F444" s="99" t="s">
        <v>29</v>
      </c>
      <c r="G444" s="99"/>
      <c r="H444" s="100">
        <v>42830</v>
      </c>
      <c r="I444" s="100"/>
      <c r="J444" s="100">
        <v>42830</v>
      </c>
      <c r="K444" s="100"/>
      <c r="L444" s="82" t="s">
        <v>648</v>
      </c>
      <c r="M444" s="82"/>
      <c r="N444" s="101">
        <v>446</v>
      </c>
      <c r="O444" s="101"/>
    </row>
    <row r="445" spans="1:15" ht="45" customHeight="1" x14ac:dyDescent="0.25">
      <c r="A445" s="17" t="s">
        <v>1478</v>
      </c>
      <c r="B445" s="98" t="s">
        <v>1494</v>
      </c>
      <c r="C445" s="98"/>
      <c r="D445" s="99">
        <f t="shared" si="6"/>
        <v>1</v>
      </c>
      <c r="E445" s="99"/>
      <c r="F445" s="99" t="s">
        <v>29</v>
      </c>
      <c r="G445" s="99"/>
      <c r="H445" s="100">
        <v>42824</v>
      </c>
      <c r="I445" s="100"/>
      <c r="J445" s="100">
        <v>42824</v>
      </c>
      <c r="K445" s="100"/>
      <c r="L445" s="82" t="s">
        <v>648</v>
      </c>
      <c r="M445" s="82"/>
      <c r="N445" s="101">
        <v>415</v>
      </c>
      <c r="O445" s="101"/>
    </row>
    <row r="446" spans="1:15" ht="45" customHeight="1" x14ac:dyDescent="0.25">
      <c r="A446" s="17" t="s">
        <v>1478</v>
      </c>
      <c r="B446" s="98" t="s">
        <v>1495</v>
      </c>
      <c r="C446" s="98"/>
      <c r="D446" s="99">
        <f t="shared" si="6"/>
        <v>1</v>
      </c>
      <c r="E446" s="99"/>
      <c r="F446" s="99" t="s">
        <v>29</v>
      </c>
      <c r="G446" s="99"/>
      <c r="H446" s="100">
        <v>42829</v>
      </c>
      <c r="I446" s="100"/>
      <c r="J446" s="100">
        <v>42830</v>
      </c>
      <c r="K446" s="100"/>
      <c r="L446" s="82" t="s">
        <v>648</v>
      </c>
      <c r="M446" s="82"/>
      <c r="N446" s="101">
        <v>508</v>
      </c>
      <c r="O446" s="101"/>
    </row>
    <row r="447" spans="1:15" ht="45" customHeight="1" x14ac:dyDescent="0.25">
      <c r="A447" s="17" t="s">
        <v>1478</v>
      </c>
      <c r="B447" s="98" t="s">
        <v>1493</v>
      </c>
      <c r="C447" s="98"/>
      <c r="D447" s="99">
        <f t="shared" si="6"/>
        <v>1</v>
      </c>
      <c r="E447" s="99"/>
      <c r="F447" s="99" t="s">
        <v>29</v>
      </c>
      <c r="G447" s="99"/>
      <c r="H447" s="100">
        <v>42836</v>
      </c>
      <c r="I447" s="100"/>
      <c r="J447" s="100">
        <v>42836</v>
      </c>
      <c r="K447" s="100"/>
      <c r="L447" s="82" t="s">
        <v>648</v>
      </c>
      <c r="M447" s="82"/>
      <c r="N447" s="101">
        <v>389</v>
      </c>
      <c r="O447" s="101"/>
    </row>
    <row r="448" spans="1:15" ht="45" customHeight="1" x14ac:dyDescent="0.25">
      <c r="A448" s="17" t="s">
        <v>1478</v>
      </c>
      <c r="B448" s="98" t="s">
        <v>1493</v>
      </c>
      <c r="C448" s="98"/>
      <c r="D448" s="99">
        <f t="shared" si="6"/>
        <v>1</v>
      </c>
      <c r="E448" s="99"/>
      <c r="F448" s="99" t="s">
        <v>29</v>
      </c>
      <c r="G448" s="99"/>
      <c r="H448" s="100">
        <v>42828</v>
      </c>
      <c r="I448" s="100"/>
      <c r="J448" s="100">
        <v>42828</v>
      </c>
      <c r="K448" s="100"/>
      <c r="L448" s="82" t="s">
        <v>648</v>
      </c>
      <c r="M448" s="82"/>
      <c r="N448" s="101">
        <v>446</v>
      </c>
      <c r="O448" s="101"/>
    </row>
    <row r="449" spans="1:15" ht="45" customHeight="1" x14ac:dyDescent="0.25">
      <c r="A449" s="17" t="s">
        <v>1478</v>
      </c>
      <c r="B449" s="98" t="s">
        <v>1493</v>
      </c>
      <c r="C449" s="98"/>
      <c r="D449" s="99">
        <f t="shared" si="6"/>
        <v>1</v>
      </c>
      <c r="E449" s="99"/>
      <c r="F449" s="99" t="s">
        <v>29</v>
      </c>
      <c r="G449" s="99"/>
      <c r="H449" s="100">
        <v>42843</v>
      </c>
      <c r="I449" s="100"/>
      <c r="J449" s="100">
        <v>42843</v>
      </c>
      <c r="K449" s="100"/>
      <c r="L449" s="82" t="s">
        <v>648</v>
      </c>
      <c r="M449" s="82"/>
      <c r="N449" s="101">
        <v>446</v>
      </c>
      <c r="O449" s="101"/>
    </row>
    <row r="450" spans="1:15" ht="45" customHeight="1" x14ac:dyDescent="0.25">
      <c r="A450" s="17" t="s">
        <v>1478</v>
      </c>
      <c r="B450" s="98" t="s">
        <v>1494</v>
      </c>
      <c r="C450" s="98"/>
      <c r="D450" s="99">
        <f t="shared" si="6"/>
        <v>1</v>
      </c>
      <c r="E450" s="99"/>
      <c r="F450" s="99" t="s">
        <v>29</v>
      </c>
      <c r="G450" s="99"/>
      <c r="H450" s="100">
        <v>42844</v>
      </c>
      <c r="I450" s="100"/>
      <c r="J450" s="100">
        <v>42844</v>
      </c>
      <c r="K450" s="100"/>
      <c r="L450" s="82" t="s">
        <v>648</v>
      </c>
      <c r="M450" s="82"/>
      <c r="N450" s="101">
        <v>446</v>
      </c>
      <c r="O450" s="101"/>
    </row>
    <row r="451" spans="1:15" ht="45" customHeight="1" x14ac:dyDescent="0.25">
      <c r="A451" s="17" t="s">
        <v>1478</v>
      </c>
      <c r="B451" s="98" t="s">
        <v>1494</v>
      </c>
      <c r="C451" s="98"/>
      <c r="D451" s="99">
        <f t="shared" si="6"/>
        <v>1</v>
      </c>
      <c r="E451" s="99"/>
      <c r="F451" s="99" t="s">
        <v>29</v>
      </c>
      <c r="G451" s="99"/>
      <c r="H451" s="100">
        <v>42842</v>
      </c>
      <c r="I451" s="100"/>
      <c r="J451" s="100">
        <v>42842</v>
      </c>
      <c r="K451" s="100"/>
      <c r="L451" s="82" t="s">
        <v>648</v>
      </c>
      <c r="M451" s="82"/>
      <c r="N451" s="101">
        <v>438</v>
      </c>
      <c r="O451" s="101"/>
    </row>
    <row r="452" spans="1:15" ht="45" customHeight="1" x14ac:dyDescent="0.25">
      <c r="A452" s="17" t="s">
        <v>1478</v>
      </c>
      <c r="B452" s="98" t="s">
        <v>1493</v>
      </c>
      <c r="C452" s="98"/>
      <c r="D452" s="99">
        <f t="shared" si="6"/>
        <v>1</v>
      </c>
      <c r="E452" s="99"/>
      <c r="F452" s="99" t="s">
        <v>29</v>
      </c>
      <c r="G452" s="99"/>
      <c r="H452" s="100">
        <v>42811</v>
      </c>
      <c r="I452" s="100"/>
      <c r="J452" s="100">
        <v>42811</v>
      </c>
      <c r="K452" s="100"/>
      <c r="L452" s="82" t="s">
        <v>648</v>
      </c>
      <c r="M452" s="82"/>
      <c r="N452" s="101">
        <v>227</v>
      </c>
      <c r="O452" s="101"/>
    </row>
    <row r="453" spans="1:15" ht="45" customHeight="1" x14ac:dyDescent="0.25">
      <c r="A453" s="17" t="s">
        <v>1478</v>
      </c>
      <c r="B453" s="98" t="s">
        <v>1496</v>
      </c>
      <c r="C453" s="98"/>
      <c r="D453" s="99">
        <f t="shared" si="6"/>
        <v>1</v>
      </c>
      <c r="E453" s="99"/>
      <c r="F453" s="99" t="s">
        <v>29</v>
      </c>
      <c r="G453" s="99"/>
      <c r="H453" s="100">
        <v>42818</v>
      </c>
      <c r="I453" s="100"/>
      <c r="J453" s="100">
        <v>42818</v>
      </c>
      <c r="K453" s="100"/>
      <c r="L453" s="82" t="s">
        <v>648</v>
      </c>
      <c r="M453" s="82"/>
      <c r="N453" s="101">
        <v>229</v>
      </c>
      <c r="O453" s="101"/>
    </row>
    <row r="454" spans="1:15" ht="45" customHeight="1" x14ac:dyDescent="0.25">
      <c r="A454" s="17" t="s">
        <v>1478</v>
      </c>
      <c r="B454" s="98" t="s">
        <v>1494</v>
      </c>
      <c r="C454" s="98"/>
      <c r="D454" s="99">
        <f t="shared" si="6"/>
        <v>1</v>
      </c>
      <c r="E454" s="99"/>
      <c r="F454" s="99" t="s">
        <v>29</v>
      </c>
      <c r="G454" s="99"/>
      <c r="H454" s="100">
        <v>42816</v>
      </c>
      <c r="I454" s="100"/>
      <c r="J454" s="100">
        <v>42816</v>
      </c>
      <c r="K454" s="100"/>
      <c r="L454" s="82" t="s">
        <v>648</v>
      </c>
      <c r="M454" s="82"/>
      <c r="N454" s="101">
        <v>336.61</v>
      </c>
      <c r="O454" s="101"/>
    </row>
    <row r="455" spans="1:15" ht="45" customHeight="1" x14ac:dyDescent="0.25">
      <c r="A455" s="17" t="s">
        <v>1478</v>
      </c>
      <c r="B455" s="98" t="s">
        <v>1494</v>
      </c>
      <c r="C455" s="98"/>
      <c r="D455" s="99">
        <f t="shared" si="6"/>
        <v>1</v>
      </c>
      <c r="E455" s="99"/>
      <c r="F455" s="99" t="s">
        <v>29</v>
      </c>
      <c r="G455" s="99"/>
      <c r="H455" s="100">
        <v>42816</v>
      </c>
      <c r="I455" s="100"/>
      <c r="J455" s="100">
        <v>42816</v>
      </c>
      <c r="K455" s="100"/>
      <c r="L455" s="82" t="s">
        <v>648</v>
      </c>
      <c r="M455" s="82"/>
      <c r="N455" s="101">
        <v>494.02</v>
      </c>
      <c r="O455" s="101"/>
    </row>
    <row r="456" spans="1:15" ht="45" customHeight="1" x14ac:dyDescent="0.25">
      <c r="A456" s="17" t="s">
        <v>1478</v>
      </c>
      <c r="B456" s="98" t="s">
        <v>1497</v>
      </c>
      <c r="C456" s="98"/>
      <c r="D456" s="99">
        <f t="shared" si="6"/>
        <v>1</v>
      </c>
      <c r="E456" s="99"/>
      <c r="F456" s="99" t="s">
        <v>29</v>
      </c>
      <c r="G456" s="99"/>
      <c r="H456" s="100">
        <v>42779</v>
      </c>
      <c r="I456" s="100"/>
      <c r="J456" s="100">
        <v>42779</v>
      </c>
      <c r="K456" s="100"/>
      <c r="L456" s="82" t="s">
        <v>648</v>
      </c>
      <c r="M456" s="82"/>
      <c r="N456" s="101">
        <v>194</v>
      </c>
      <c r="O456" s="101"/>
    </row>
    <row r="457" spans="1:15" ht="45" customHeight="1" x14ac:dyDescent="0.25">
      <c r="A457" s="17" t="s">
        <v>1478</v>
      </c>
      <c r="B457" s="98" t="s">
        <v>14</v>
      </c>
      <c r="C457" s="98"/>
      <c r="D457" s="99">
        <f t="shared" si="6"/>
        <v>1</v>
      </c>
      <c r="E457" s="99"/>
      <c r="F457" s="99" t="s">
        <v>15</v>
      </c>
      <c r="G457" s="99"/>
      <c r="H457" s="100">
        <v>42831</v>
      </c>
      <c r="I457" s="100"/>
      <c r="J457" s="100">
        <v>42831</v>
      </c>
      <c r="K457" s="100"/>
      <c r="L457" s="82" t="s">
        <v>648</v>
      </c>
      <c r="M457" s="82"/>
      <c r="N457" s="101">
        <v>895</v>
      </c>
      <c r="O457" s="101"/>
    </row>
    <row r="458" spans="1:15" ht="45" customHeight="1" x14ac:dyDescent="0.25">
      <c r="A458" s="17" t="s">
        <v>1478</v>
      </c>
      <c r="B458" s="98" t="s">
        <v>1493</v>
      </c>
      <c r="C458" s="98"/>
      <c r="D458" s="99">
        <f t="shared" ref="D458:D521" si="7">C458+1</f>
        <v>1</v>
      </c>
      <c r="E458" s="99"/>
      <c r="F458" s="99" t="s">
        <v>29</v>
      </c>
      <c r="G458" s="99"/>
      <c r="H458" s="100">
        <v>42831</v>
      </c>
      <c r="I458" s="100"/>
      <c r="J458" s="100">
        <v>42831</v>
      </c>
      <c r="K458" s="100"/>
      <c r="L458" s="82" t="s">
        <v>648</v>
      </c>
      <c r="M458" s="82"/>
      <c r="N458" s="101">
        <v>151</v>
      </c>
      <c r="O458" s="101"/>
    </row>
    <row r="459" spans="1:15" ht="45" customHeight="1" x14ac:dyDescent="0.25">
      <c r="A459" s="17" t="s">
        <v>1478</v>
      </c>
      <c r="B459" s="98" t="s">
        <v>1493</v>
      </c>
      <c r="C459" s="98"/>
      <c r="D459" s="99">
        <f t="shared" si="7"/>
        <v>1</v>
      </c>
      <c r="E459" s="99"/>
      <c r="F459" s="99" t="s">
        <v>29</v>
      </c>
      <c r="G459" s="99"/>
      <c r="H459" s="100">
        <v>42832</v>
      </c>
      <c r="I459" s="100"/>
      <c r="J459" s="100">
        <v>42832</v>
      </c>
      <c r="K459" s="100"/>
      <c r="L459" s="82" t="s">
        <v>648</v>
      </c>
      <c r="M459" s="82"/>
      <c r="N459" s="101">
        <v>124.2</v>
      </c>
      <c r="O459" s="101"/>
    </row>
    <row r="460" spans="1:15" ht="45" customHeight="1" x14ac:dyDescent="0.25">
      <c r="A460" s="17" t="s">
        <v>1478</v>
      </c>
      <c r="B460" s="98" t="s">
        <v>1493</v>
      </c>
      <c r="C460" s="98"/>
      <c r="D460" s="99">
        <f t="shared" si="7"/>
        <v>1</v>
      </c>
      <c r="E460" s="99"/>
      <c r="F460" s="99" t="s">
        <v>29</v>
      </c>
      <c r="G460" s="99"/>
      <c r="H460" s="100">
        <v>42825</v>
      </c>
      <c r="I460" s="100"/>
      <c r="J460" s="100">
        <v>42825</v>
      </c>
      <c r="K460" s="100"/>
      <c r="L460" s="82" t="s">
        <v>648</v>
      </c>
      <c r="M460" s="82"/>
      <c r="N460" s="101">
        <v>229</v>
      </c>
      <c r="O460" s="101"/>
    </row>
    <row r="461" spans="1:15" ht="45" customHeight="1" x14ac:dyDescent="0.25">
      <c r="A461" s="17" t="s">
        <v>1478</v>
      </c>
      <c r="B461" s="98" t="s">
        <v>1494</v>
      </c>
      <c r="C461" s="98"/>
      <c r="D461" s="99">
        <f t="shared" si="7"/>
        <v>1</v>
      </c>
      <c r="E461" s="99"/>
      <c r="F461" s="99" t="s">
        <v>29</v>
      </c>
      <c r="G461" s="99"/>
      <c r="H461" s="100">
        <v>42835</v>
      </c>
      <c r="I461" s="100"/>
      <c r="J461" s="100">
        <v>42835</v>
      </c>
      <c r="K461" s="100"/>
      <c r="L461" s="82" t="s">
        <v>648</v>
      </c>
      <c r="M461" s="82"/>
      <c r="N461" s="101">
        <v>226</v>
      </c>
      <c r="O461" s="101"/>
    </row>
    <row r="462" spans="1:15" ht="45" customHeight="1" x14ac:dyDescent="0.25">
      <c r="A462" s="17" t="s">
        <v>1478</v>
      </c>
      <c r="B462" s="98" t="s">
        <v>1494</v>
      </c>
      <c r="C462" s="98"/>
      <c r="D462" s="99">
        <f t="shared" si="7"/>
        <v>1</v>
      </c>
      <c r="E462" s="99"/>
      <c r="F462" s="99" t="s">
        <v>29</v>
      </c>
      <c r="G462" s="99"/>
      <c r="H462" s="100">
        <v>42830</v>
      </c>
      <c r="I462" s="100"/>
      <c r="J462" s="100">
        <v>42830</v>
      </c>
      <c r="K462" s="100"/>
      <c r="L462" s="82" t="s">
        <v>648</v>
      </c>
      <c r="M462" s="82"/>
      <c r="N462" s="101">
        <v>191</v>
      </c>
      <c r="O462" s="101"/>
    </row>
    <row r="463" spans="1:15" ht="45" customHeight="1" x14ac:dyDescent="0.25">
      <c r="A463" s="17" t="s">
        <v>1478</v>
      </c>
      <c r="B463" s="98" t="s">
        <v>1494</v>
      </c>
      <c r="C463" s="98"/>
      <c r="D463" s="99">
        <f t="shared" si="7"/>
        <v>1</v>
      </c>
      <c r="E463" s="99"/>
      <c r="F463" s="99" t="s">
        <v>29</v>
      </c>
      <c r="G463" s="99"/>
      <c r="H463" s="100">
        <v>42824</v>
      </c>
      <c r="I463" s="100"/>
      <c r="J463" s="100">
        <v>42824</v>
      </c>
      <c r="K463" s="100"/>
      <c r="L463" s="82" t="s">
        <v>648</v>
      </c>
      <c r="M463" s="82"/>
      <c r="N463" s="101">
        <v>186</v>
      </c>
      <c r="O463" s="101"/>
    </row>
    <row r="464" spans="1:15" ht="45" customHeight="1" x14ac:dyDescent="0.25">
      <c r="A464" s="17" t="s">
        <v>1478</v>
      </c>
      <c r="B464" s="98" t="s">
        <v>1495</v>
      </c>
      <c r="C464" s="98"/>
      <c r="D464" s="99">
        <f t="shared" si="7"/>
        <v>1</v>
      </c>
      <c r="E464" s="99"/>
      <c r="F464" s="99" t="s">
        <v>29</v>
      </c>
      <c r="G464" s="99"/>
      <c r="H464" s="100">
        <v>42829</v>
      </c>
      <c r="I464" s="100"/>
      <c r="J464" s="100">
        <v>42830</v>
      </c>
      <c r="K464" s="100"/>
      <c r="L464" s="82" t="s">
        <v>648</v>
      </c>
      <c r="M464" s="82"/>
      <c r="N464" s="101">
        <v>229</v>
      </c>
      <c r="O464" s="101"/>
    </row>
    <row r="465" spans="1:15" ht="45" customHeight="1" x14ac:dyDescent="0.25">
      <c r="A465" s="17" t="s">
        <v>1478</v>
      </c>
      <c r="B465" s="98" t="s">
        <v>1493</v>
      </c>
      <c r="C465" s="98"/>
      <c r="D465" s="99">
        <f t="shared" si="7"/>
        <v>1</v>
      </c>
      <c r="E465" s="99"/>
      <c r="F465" s="99" t="s">
        <v>29</v>
      </c>
      <c r="G465" s="99"/>
      <c r="H465" s="100">
        <v>42836</v>
      </c>
      <c r="I465" s="100"/>
      <c r="J465" s="100">
        <v>42836</v>
      </c>
      <c r="K465" s="100"/>
      <c r="L465" s="82" t="s">
        <v>648</v>
      </c>
      <c r="M465" s="82"/>
      <c r="N465" s="101">
        <v>192</v>
      </c>
      <c r="O465" s="101"/>
    </row>
    <row r="466" spans="1:15" ht="45" customHeight="1" x14ac:dyDescent="0.25">
      <c r="A466" s="17" t="s">
        <v>1478</v>
      </c>
      <c r="B466" s="98" t="s">
        <v>1493</v>
      </c>
      <c r="C466" s="98"/>
      <c r="D466" s="99">
        <f t="shared" si="7"/>
        <v>1</v>
      </c>
      <c r="E466" s="99"/>
      <c r="F466" s="99" t="s">
        <v>29</v>
      </c>
      <c r="G466" s="99"/>
      <c r="H466" s="100">
        <v>42843</v>
      </c>
      <c r="I466" s="100"/>
      <c r="J466" s="100">
        <v>42843</v>
      </c>
      <c r="K466" s="100"/>
      <c r="L466" s="82" t="s">
        <v>648</v>
      </c>
      <c r="M466" s="82"/>
      <c r="N466" s="101">
        <v>192</v>
      </c>
      <c r="O466" s="101"/>
    </row>
    <row r="467" spans="1:15" ht="45" customHeight="1" x14ac:dyDescent="0.25">
      <c r="A467" s="17" t="s">
        <v>1478</v>
      </c>
      <c r="B467" s="98" t="s">
        <v>1494</v>
      </c>
      <c r="C467" s="98"/>
      <c r="D467" s="99">
        <f t="shared" si="7"/>
        <v>1</v>
      </c>
      <c r="E467" s="99"/>
      <c r="F467" s="99" t="s">
        <v>29</v>
      </c>
      <c r="G467" s="99"/>
      <c r="H467" s="100">
        <v>42844</v>
      </c>
      <c r="I467" s="100"/>
      <c r="J467" s="100">
        <v>42844</v>
      </c>
      <c r="K467" s="100"/>
      <c r="L467" s="82" t="s">
        <v>648</v>
      </c>
      <c r="M467" s="82"/>
      <c r="N467" s="101">
        <v>184.2</v>
      </c>
      <c r="O467" s="101"/>
    </row>
    <row r="468" spans="1:15" ht="45" customHeight="1" x14ac:dyDescent="0.25">
      <c r="A468" s="17" t="s">
        <v>1478</v>
      </c>
      <c r="B468" s="98" t="s">
        <v>1494</v>
      </c>
      <c r="C468" s="98"/>
      <c r="D468" s="99">
        <f t="shared" si="7"/>
        <v>1</v>
      </c>
      <c r="E468" s="99"/>
      <c r="F468" s="99" t="s">
        <v>29</v>
      </c>
      <c r="G468" s="99"/>
      <c r="H468" s="100">
        <v>42842</v>
      </c>
      <c r="I468" s="100"/>
      <c r="J468" s="100">
        <v>42842</v>
      </c>
      <c r="K468" s="100"/>
      <c r="L468" s="82" t="s">
        <v>648</v>
      </c>
      <c r="M468" s="82"/>
      <c r="N468" s="101">
        <v>170.29</v>
      </c>
      <c r="O468" s="101"/>
    </row>
    <row r="469" spans="1:15" ht="45" customHeight="1" x14ac:dyDescent="0.25">
      <c r="A469" s="17" t="s">
        <v>1478</v>
      </c>
      <c r="B469" s="98" t="s">
        <v>1493</v>
      </c>
      <c r="C469" s="98"/>
      <c r="D469" s="99">
        <f t="shared" si="7"/>
        <v>1</v>
      </c>
      <c r="E469" s="99"/>
      <c r="F469" s="99" t="s">
        <v>29</v>
      </c>
      <c r="G469" s="99"/>
      <c r="H469" s="100">
        <v>42811</v>
      </c>
      <c r="I469" s="100"/>
      <c r="J469" s="100">
        <v>42811</v>
      </c>
      <c r="K469" s="100"/>
      <c r="L469" s="82" t="s">
        <v>648</v>
      </c>
      <c r="M469" s="82"/>
      <c r="N469" s="101">
        <v>229</v>
      </c>
      <c r="O469" s="101"/>
    </row>
    <row r="470" spans="1:15" ht="45" customHeight="1" x14ac:dyDescent="0.25">
      <c r="A470" s="17" t="s">
        <v>1478</v>
      </c>
      <c r="B470" s="98" t="s">
        <v>1496</v>
      </c>
      <c r="C470" s="98"/>
      <c r="D470" s="99">
        <f t="shared" si="7"/>
        <v>1</v>
      </c>
      <c r="E470" s="99"/>
      <c r="F470" s="99" t="s">
        <v>29</v>
      </c>
      <c r="G470" s="99"/>
      <c r="H470" s="100">
        <v>42818</v>
      </c>
      <c r="I470" s="100"/>
      <c r="J470" s="100">
        <v>42818</v>
      </c>
      <c r="K470" s="100"/>
      <c r="L470" s="82" t="s">
        <v>648</v>
      </c>
      <c r="M470" s="82"/>
      <c r="N470" s="101">
        <v>169</v>
      </c>
      <c r="O470" s="101"/>
    </row>
    <row r="471" spans="1:15" ht="45" customHeight="1" x14ac:dyDescent="0.25">
      <c r="A471" s="17" t="s">
        <v>1478</v>
      </c>
      <c r="B471" s="98" t="s">
        <v>1494</v>
      </c>
      <c r="C471" s="98"/>
      <c r="D471" s="99">
        <f t="shared" si="7"/>
        <v>1</v>
      </c>
      <c r="E471" s="99"/>
      <c r="F471" s="99" t="s">
        <v>29</v>
      </c>
      <c r="G471" s="99"/>
      <c r="H471" s="100">
        <v>42816</v>
      </c>
      <c r="I471" s="100"/>
      <c r="J471" s="100">
        <v>42816</v>
      </c>
      <c r="K471" s="100"/>
      <c r="L471" s="82" t="s">
        <v>648</v>
      </c>
      <c r="M471" s="82"/>
      <c r="N471" s="101">
        <v>225</v>
      </c>
      <c r="O471" s="101"/>
    </row>
    <row r="472" spans="1:15" ht="45" customHeight="1" x14ac:dyDescent="0.25">
      <c r="A472" s="17" t="s">
        <v>1478</v>
      </c>
      <c r="B472" s="98" t="s">
        <v>1497</v>
      </c>
      <c r="C472" s="98"/>
      <c r="D472" s="99">
        <f t="shared" si="7"/>
        <v>1</v>
      </c>
      <c r="E472" s="99"/>
      <c r="F472" s="99" t="s">
        <v>29</v>
      </c>
      <c r="G472" s="99"/>
      <c r="H472" s="100">
        <v>42779</v>
      </c>
      <c r="I472" s="100"/>
      <c r="J472" s="100">
        <v>42779</v>
      </c>
      <c r="K472" s="100"/>
      <c r="L472" s="82" t="s">
        <v>648</v>
      </c>
      <c r="M472" s="82"/>
      <c r="N472" s="101">
        <v>292</v>
      </c>
      <c r="O472" s="101"/>
    </row>
    <row r="473" spans="1:15" ht="45" customHeight="1" x14ac:dyDescent="0.25">
      <c r="A473" s="17" t="s">
        <v>1478</v>
      </c>
      <c r="B473" s="98" t="s">
        <v>1498</v>
      </c>
      <c r="C473" s="98"/>
      <c r="D473" s="99">
        <f t="shared" si="7"/>
        <v>1</v>
      </c>
      <c r="E473" s="99"/>
      <c r="F473" s="99" t="s">
        <v>29</v>
      </c>
      <c r="G473" s="99"/>
      <c r="H473" s="100">
        <v>42852</v>
      </c>
      <c r="I473" s="100"/>
      <c r="J473" s="100">
        <v>42852</v>
      </c>
      <c r="K473" s="100"/>
      <c r="L473" s="82" t="s">
        <v>648</v>
      </c>
      <c r="M473" s="82"/>
      <c r="N473" s="101">
        <v>410</v>
      </c>
      <c r="O473" s="101"/>
    </row>
    <row r="474" spans="1:15" ht="45" customHeight="1" x14ac:dyDescent="0.25">
      <c r="A474" s="17" t="s">
        <v>1478</v>
      </c>
      <c r="B474" s="98" t="s">
        <v>1498</v>
      </c>
      <c r="C474" s="98"/>
      <c r="D474" s="99">
        <f t="shared" si="7"/>
        <v>1</v>
      </c>
      <c r="E474" s="99"/>
      <c r="F474" s="99" t="s">
        <v>29</v>
      </c>
      <c r="G474" s="99"/>
      <c r="H474" s="100">
        <v>42863</v>
      </c>
      <c r="I474" s="100"/>
      <c r="J474" s="100">
        <v>42863</v>
      </c>
      <c r="K474" s="100"/>
      <c r="L474" s="82" t="s">
        <v>648</v>
      </c>
      <c r="M474" s="82"/>
      <c r="N474" s="101">
        <v>396</v>
      </c>
      <c r="O474" s="101"/>
    </row>
    <row r="475" spans="1:15" ht="45" customHeight="1" x14ac:dyDescent="0.25">
      <c r="A475" s="17" t="s">
        <v>1478</v>
      </c>
      <c r="B475" s="98" t="s">
        <v>1498</v>
      </c>
      <c r="C475" s="98"/>
      <c r="D475" s="99">
        <f t="shared" si="7"/>
        <v>1</v>
      </c>
      <c r="E475" s="99"/>
      <c r="F475" s="99" t="s">
        <v>29</v>
      </c>
      <c r="G475" s="99"/>
      <c r="H475" s="100">
        <v>42867</v>
      </c>
      <c r="I475" s="100"/>
      <c r="J475" s="100">
        <v>42867</v>
      </c>
      <c r="K475" s="100"/>
      <c r="L475" s="82" t="s">
        <v>648</v>
      </c>
      <c r="M475" s="82"/>
      <c r="N475" s="101">
        <v>446</v>
      </c>
      <c r="O475" s="101"/>
    </row>
    <row r="476" spans="1:15" ht="45" customHeight="1" x14ac:dyDescent="0.25">
      <c r="A476" s="17" t="s">
        <v>1478</v>
      </c>
      <c r="B476" s="98" t="s">
        <v>1499</v>
      </c>
      <c r="C476" s="98"/>
      <c r="D476" s="99">
        <f t="shared" si="7"/>
        <v>1</v>
      </c>
      <c r="E476" s="99"/>
      <c r="F476" s="99" t="s">
        <v>29</v>
      </c>
      <c r="G476" s="99"/>
      <c r="H476" s="100">
        <v>42859</v>
      </c>
      <c r="I476" s="100"/>
      <c r="J476" s="100">
        <v>42859</v>
      </c>
      <c r="K476" s="100"/>
      <c r="L476" s="82" t="s">
        <v>648</v>
      </c>
      <c r="M476" s="82"/>
      <c r="N476" s="101">
        <v>404</v>
      </c>
      <c r="O476" s="101"/>
    </row>
    <row r="477" spans="1:15" ht="45" customHeight="1" x14ac:dyDescent="0.25">
      <c r="A477" s="17" t="s">
        <v>1478</v>
      </c>
      <c r="B477" s="98" t="s">
        <v>1500</v>
      </c>
      <c r="C477" s="98"/>
      <c r="D477" s="99">
        <f t="shared" si="7"/>
        <v>1</v>
      </c>
      <c r="E477" s="99"/>
      <c r="F477" s="99" t="s">
        <v>29</v>
      </c>
      <c r="G477" s="99"/>
      <c r="H477" s="100">
        <v>42880</v>
      </c>
      <c r="I477" s="100"/>
      <c r="J477" s="100">
        <v>42880</v>
      </c>
      <c r="K477" s="100"/>
      <c r="L477" s="82" t="s">
        <v>648</v>
      </c>
      <c r="M477" s="82"/>
      <c r="N477" s="101">
        <v>446</v>
      </c>
      <c r="O477" s="101"/>
    </row>
    <row r="478" spans="1:15" ht="45" customHeight="1" x14ac:dyDescent="0.25">
      <c r="A478" s="17" t="s">
        <v>1478</v>
      </c>
      <c r="B478" s="98" t="s">
        <v>1500</v>
      </c>
      <c r="C478" s="98"/>
      <c r="D478" s="99">
        <f t="shared" si="7"/>
        <v>1</v>
      </c>
      <c r="E478" s="99"/>
      <c r="F478" s="99" t="s">
        <v>29</v>
      </c>
      <c r="G478" s="99"/>
      <c r="H478" s="100">
        <v>42864</v>
      </c>
      <c r="I478" s="100"/>
      <c r="J478" s="100">
        <v>42864</v>
      </c>
      <c r="K478" s="100"/>
      <c r="L478" s="82" t="s">
        <v>648</v>
      </c>
      <c r="M478" s="82"/>
      <c r="N478" s="101">
        <v>438</v>
      </c>
      <c r="O478" s="101"/>
    </row>
    <row r="479" spans="1:15" ht="45" customHeight="1" x14ac:dyDescent="0.25">
      <c r="A479" s="17" t="s">
        <v>1478</v>
      </c>
      <c r="B479" s="98" t="s">
        <v>1500</v>
      </c>
      <c r="C479" s="98"/>
      <c r="D479" s="99">
        <f t="shared" si="7"/>
        <v>1</v>
      </c>
      <c r="E479" s="99"/>
      <c r="F479" s="99" t="s">
        <v>29</v>
      </c>
      <c r="G479" s="99"/>
      <c r="H479" s="100">
        <v>42867</v>
      </c>
      <c r="I479" s="100"/>
      <c r="J479" s="100">
        <v>42867</v>
      </c>
      <c r="K479" s="100"/>
      <c r="L479" s="82" t="s">
        <v>648</v>
      </c>
      <c r="M479" s="82"/>
      <c r="N479" s="101">
        <v>273</v>
      </c>
      <c r="O479" s="101"/>
    </row>
    <row r="480" spans="1:15" ht="45" customHeight="1" x14ac:dyDescent="0.25">
      <c r="A480" s="17" t="s">
        <v>1478</v>
      </c>
      <c r="B480" s="98" t="s">
        <v>1500</v>
      </c>
      <c r="C480" s="98"/>
      <c r="D480" s="99">
        <f t="shared" si="7"/>
        <v>1</v>
      </c>
      <c r="E480" s="99"/>
      <c r="F480" s="99" t="s">
        <v>29</v>
      </c>
      <c r="G480" s="99"/>
      <c r="H480" s="100">
        <v>42872</v>
      </c>
      <c r="I480" s="100"/>
      <c r="J480" s="100">
        <v>42872</v>
      </c>
      <c r="K480" s="100"/>
      <c r="L480" s="82" t="s">
        <v>648</v>
      </c>
      <c r="M480" s="82"/>
      <c r="N480" s="101">
        <v>446</v>
      </c>
      <c r="O480" s="101"/>
    </row>
    <row r="481" spans="1:15" ht="45" customHeight="1" x14ac:dyDescent="0.25">
      <c r="A481" s="17" t="s">
        <v>1478</v>
      </c>
      <c r="B481" s="98" t="s">
        <v>1500</v>
      </c>
      <c r="C481" s="98"/>
      <c r="D481" s="99">
        <f t="shared" si="7"/>
        <v>1</v>
      </c>
      <c r="E481" s="99"/>
      <c r="F481" s="99" t="s">
        <v>29</v>
      </c>
      <c r="G481" s="99"/>
      <c r="H481" s="100">
        <v>42824</v>
      </c>
      <c r="I481" s="100"/>
      <c r="J481" s="100">
        <v>42824</v>
      </c>
      <c r="K481" s="100"/>
      <c r="L481" s="82" t="s">
        <v>648</v>
      </c>
      <c r="M481" s="82"/>
      <c r="N481" s="101">
        <v>321.13</v>
      </c>
      <c r="O481" s="101"/>
    </row>
    <row r="482" spans="1:15" ht="45" customHeight="1" x14ac:dyDescent="0.25">
      <c r="A482" s="17" t="s">
        <v>1478</v>
      </c>
      <c r="B482" s="98" t="s">
        <v>1500</v>
      </c>
      <c r="C482" s="98"/>
      <c r="D482" s="99">
        <f t="shared" si="7"/>
        <v>1</v>
      </c>
      <c r="E482" s="99"/>
      <c r="F482" s="99" t="s">
        <v>29</v>
      </c>
      <c r="G482" s="99"/>
      <c r="H482" s="100">
        <v>42851</v>
      </c>
      <c r="I482" s="100"/>
      <c r="J482" s="100">
        <v>42851</v>
      </c>
      <c r="K482" s="100"/>
      <c r="L482" s="82" t="s">
        <v>648</v>
      </c>
      <c r="M482" s="82"/>
      <c r="N482" s="101">
        <v>446</v>
      </c>
      <c r="O482" s="101"/>
    </row>
    <row r="483" spans="1:15" ht="45" customHeight="1" x14ac:dyDescent="0.25">
      <c r="A483" s="17" t="s">
        <v>1478</v>
      </c>
      <c r="B483" s="98" t="s">
        <v>1500</v>
      </c>
      <c r="C483" s="98"/>
      <c r="D483" s="99">
        <f t="shared" si="7"/>
        <v>1</v>
      </c>
      <c r="E483" s="99"/>
      <c r="F483" s="99" t="s">
        <v>29</v>
      </c>
      <c r="G483" s="99"/>
      <c r="H483" s="100">
        <v>42878</v>
      </c>
      <c r="I483" s="100"/>
      <c r="J483" s="100">
        <v>42878</v>
      </c>
      <c r="K483" s="100"/>
      <c r="L483" s="82" t="s">
        <v>648</v>
      </c>
      <c r="M483" s="82"/>
      <c r="N483" s="101">
        <v>446</v>
      </c>
      <c r="O483" s="101"/>
    </row>
    <row r="484" spans="1:15" ht="45" customHeight="1" x14ac:dyDescent="0.25">
      <c r="A484" s="17" t="s">
        <v>1478</v>
      </c>
      <c r="B484" s="98" t="s">
        <v>1500</v>
      </c>
      <c r="C484" s="98"/>
      <c r="D484" s="99">
        <f t="shared" si="7"/>
        <v>1</v>
      </c>
      <c r="E484" s="99"/>
      <c r="F484" s="99" t="s">
        <v>29</v>
      </c>
      <c r="G484" s="99"/>
      <c r="H484" s="100">
        <v>42866</v>
      </c>
      <c r="I484" s="100"/>
      <c r="J484" s="100">
        <v>42866</v>
      </c>
      <c r="K484" s="100"/>
      <c r="L484" s="82" t="s">
        <v>648</v>
      </c>
      <c r="M484" s="82"/>
      <c r="N484" s="101">
        <v>438</v>
      </c>
      <c r="O484" s="101"/>
    </row>
    <row r="485" spans="1:15" ht="45" customHeight="1" x14ac:dyDescent="0.25">
      <c r="A485" s="17" t="s">
        <v>1478</v>
      </c>
      <c r="B485" s="98" t="s">
        <v>1500</v>
      </c>
      <c r="C485" s="98"/>
      <c r="D485" s="99">
        <f t="shared" si="7"/>
        <v>1</v>
      </c>
      <c r="E485" s="99"/>
      <c r="F485" s="99" t="s">
        <v>29</v>
      </c>
      <c r="G485" s="99"/>
      <c r="H485" s="100">
        <v>42871</v>
      </c>
      <c r="I485" s="100"/>
      <c r="J485" s="100">
        <v>42871</v>
      </c>
      <c r="K485" s="100"/>
      <c r="L485" s="82" t="s">
        <v>648</v>
      </c>
      <c r="M485" s="82"/>
      <c r="N485" s="101">
        <v>435</v>
      </c>
      <c r="O485" s="101"/>
    </row>
    <row r="486" spans="1:15" ht="45" customHeight="1" x14ac:dyDescent="0.25">
      <c r="A486" s="17" t="s">
        <v>1478</v>
      </c>
      <c r="B486" s="98" t="s">
        <v>1500</v>
      </c>
      <c r="C486" s="98"/>
      <c r="D486" s="99">
        <f t="shared" si="7"/>
        <v>1</v>
      </c>
      <c r="E486" s="99"/>
      <c r="F486" s="99" t="s">
        <v>29</v>
      </c>
      <c r="G486" s="99"/>
      <c r="H486" s="100">
        <v>42857</v>
      </c>
      <c r="I486" s="100"/>
      <c r="J486" s="100">
        <v>42857</v>
      </c>
      <c r="K486" s="100"/>
      <c r="L486" s="82" t="s">
        <v>648</v>
      </c>
      <c r="M486" s="82"/>
      <c r="N486" s="101">
        <v>438</v>
      </c>
      <c r="O486" s="101"/>
    </row>
    <row r="487" spans="1:15" ht="45" customHeight="1" x14ac:dyDescent="0.25">
      <c r="A487" s="17" t="s">
        <v>1478</v>
      </c>
      <c r="B487" s="98" t="s">
        <v>1500</v>
      </c>
      <c r="C487" s="98"/>
      <c r="D487" s="99">
        <f t="shared" si="7"/>
        <v>1</v>
      </c>
      <c r="E487" s="99"/>
      <c r="F487" s="99" t="s">
        <v>29</v>
      </c>
      <c r="G487" s="99"/>
      <c r="H487" s="100">
        <v>42877</v>
      </c>
      <c r="I487" s="100"/>
      <c r="J487" s="100">
        <v>42877</v>
      </c>
      <c r="K487" s="100"/>
      <c r="L487" s="82" t="s">
        <v>648</v>
      </c>
      <c r="M487" s="82"/>
      <c r="N487" s="101">
        <v>538.01</v>
      </c>
      <c r="O487" s="101"/>
    </row>
    <row r="488" spans="1:15" ht="45" customHeight="1" x14ac:dyDescent="0.25">
      <c r="A488" s="17" t="s">
        <v>1478</v>
      </c>
      <c r="B488" s="98" t="s">
        <v>14</v>
      </c>
      <c r="C488" s="98"/>
      <c r="D488" s="99">
        <f t="shared" si="7"/>
        <v>1</v>
      </c>
      <c r="E488" s="99"/>
      <c r="F488" s="99" t="s">
        <v>15</v>
      </c>
      <c r="G488" s="99"/>
      <c r="H488" s="100">
        <v>42852</v>
      </c>
      <c r="I488" s="100"/>
      <c r="J488" s="100">
        <v>42857</v>
      </c>
      <c r="K488" s="100"/>
      <c r="L488" s="82" t="s">
        <v>648</v>
      </c>
      <c r="M488" s="82"/>
      <c r="N488" s="101">
        <v>800</v>
      </c>
      <c r="O488" s="101"/>
    </row>
    <row r="489" spans="1:15" ht="45" customHeight="1" x14ac:dyDescent="0.25">
      <c r="A489" s="17" t="s">
        <v>1478</v>
      </c>
      <c r="B489" s="98" t="s">
        <v>1498</v>
      </c>
      <c r="C489" s="98"/>
      <c r="D489" s="99">
        <f t="shared" si="7"/>
        <v>1</v>
      </c>
      <c r="E489" s="99"/>
      <c r="F489" s="99" t="s">
        <v>29</v>
      </c>
      <c r="G489" s="99"/>
      <c r="H489" s="100">
        <v>42852</v>
      </c>
      <c r="I489" s="100"/>
      <c r="J489" s="100">
        <v>42852</v>
      </c>
      <c r="K489" s="100"/>
      <c r="L489" s="82" t="s">
        <v>648</v>
      </c>
      <c r="M489" s="82"/>
      <c r="N489" s="101">
        <v>187</v>
      </c>
      <c r="O489" s="101"/>
    </row>
    <row r="490" spans="1:15" ht="45" customHeight="1" x14ac:dyDescent="0.25">
      <c r="A490" s="17" t="s">
        <v>1478</v>
      </c>
      <c r="B490" s="98" t="s">
        <v>1498</v>
      </c>
      <c r="C490" s="98"/>
      <c r="D490" s="99">
        <f t="shared" si="7"/>
        <v>1</v>
      </c>
      <c r="E490" s="99"/>
      <c r="F490" s="99" t="s">
        <v>29</v>
      </c>
      <c r="G490" s="99"/>
      <c r="H490" s="100">
        <v>42863</v>
      </c>
      <c r="I490" s="100"/>
      <c r="J490" s="100">
        <v>42863</v>
      </c>
      <c r="K490" s="100"/>
      <c r="L490" s="82" t="s">
        <v>648</v>
      </c>
      <c r="M490" s="82"/>
      <c r="N490" s="101">
        <v>117</v>
      </c>
      <c r="O490" s="101"/>
    </row>
    <row r="491" spans="1:15" ht="45" customHeight="1" x14ac:dyDescent="0.25">
      <c r="A491" s="17" t="s">
        <v>1478</v>
      </c>
      <c r="B491" s="98" t="s">
        <v>1498</v>
      </c>
      <c r="C491" s="98"/>
      <c r="D491" s="99">
        <f t="shared" si="7"/>
        <v>1</v>
      </c>
      <c r="E491" s="99"/>
      <c r="F491" s="99" t="s">
        <v>29</v>
      </c>
      <c r="G491" s="99"/>
      <c r="H491" s="100">
        <v>42867</v>
      </c>
      <c r="I491" s="100"/>
      <c r="J491" s="100">
        <v>42867</v>
      </c>
      <c r="K491" s="100"/>
      <c r="L491" s="82" t="s">
        <v>648</v>
      </c>
      <c r="M491" s="82"/>
      <c r="N491" s="101">
        <v>144</v>
      </c>
      <c r="O491" s="101"/>
    </row>
    <row r="492" spans="1:15" ht="45" customHeight="1" x14ac:dyDescent="0.25">
      <c r="A492" s="17" t="s">
        <v>1478</v>
      </c>
      <c r="B492" s="98" t="s">
        <v>1499</v>
      </c>
      <c r="C492" s="98"/>
      <c r="D492" s="99">
        <f t="shared" si="7"/>
        <v>1</v>
      </c>
      <c r="E492" s="99"/>
      <c r="F492" s="99" t="s">
        <v>29</v>
      </c>
      <c r="G492" s="99"/>
      <c r="H492" s="100">
        <v>42859</v>
      </c>
      <c r="I492" s="100"/>
      <c r="J492" s="100">
        <v>42859</v>
      </c>
      <c r="K492" s="100"/>
      <c r="L492" s="82" t="s">
        <v>648</v>
      </c>
      <c r="M492" s="82"/>
      <c r="N492" s="101">
        <v>159</v>
      </c>
      <c r="O492" s="101"/>
    </row>
    <row r="493" spans="1:15" ht="45" customHeight="1" x14ac:dyDescent="0.25">
      <c r="A493" s="17" t="s">
        <v>1478</v>
      </c>
      <c r="B493" s="98" t="s">
        <v>1500</v>
      </c>
      <c r="C493" s="98"/>
      <c r="D493" s="99">
        <f t="shared" si="7"/>
        <v>1</v>
      </c>
      <c r="E493" s="99"/>
      <c r="F493" s="99" t="s">
        <v>29</v>
      </c>
      <c r="G493" s="99"/>
      <c r="H493" s="100">
        <v>42864</v>
      </c>
      <c r="I493" s="100"/>
      <c r="J493" s="100">
        <v>42864</v>
      </c>
      <c r="K493" s="100"/>
      <c r="L493" s="82" t="s">
        <v>648</v>
      </c>
      <c r="M493" s="82"/>
      <c r="N493" s="101">
        <v>229</v>
      </c>
      <c r="O493" s="101"/>
    </row>
    <row r="494" spans="1:15" ht="45" customHeight="1" x14ac:dyDescent="0.25">
      <c r="A494" s="17" t="s">
        <v>1478</v>
      </c>
      <c r="B494" s="98" t="s">
        <v>1500</v>
      </c>
      <c r="C494" s="98"/>
      <c r="D494" s="99">
        <f t="shared" si="7"/>
        <v>1</v>
      </c>
      <c r="E494" s="99"/>
      <c r="F494" s="99" t="s">
        <v>29</v>
      </c>
      <c r="G494" s="99"/>
      <c r="H494" s="100">
        <v>42867</v>
      </c>
      <c r="I494" s="100"/>
      <c r="J494" s="100">
        <v>42867</v>
      </c>
      <c r="K494" s="100"/>
      <c r="L494" s="82" t="s">
        <v>648</v>
      </c>
      <c r="M494" s="82"/>
      <c r="N494" s="101">
        <v>120.6</v>
      </c>
      <c r="O494" s="101"/>
    </row>
    <row r="495" spans="1:15" ht="45" customHeight="1" x14ac:dyDescent="0.25">
      <c r="A495" s="17" t="s">
        <v>1478</v>
      </c>
      <c r="B495" s="98" t="s">
        <v>1500</v>
      </c>
      <c r="C495" s="98"/>
      <c r="D495" s="99">
        <f t="shared" si="7"/>
        <v>1</v>
      </c>
      <c r="E495" s="99"/>
      <c r="F495" s="99" t="s">
        <v>29</v>
      </c>
      <c r="G495" s="99"/>
      <c r="H495" s="100">
        <v>42872</v>
      </c>
      <c r="I495" s="100"/>
      <c r="J495" s="100">
        <v>42872</v>
      </c>
      <c r="K495" s="100"/>
      <c r="L495" s="82" t="s">
        <v>648</v>
      </c>
      <c r="M495" s="82"/>
      <c r="N495" s="101">
        <v>120.8</v>
      </c>
      <c r="O495" s="101"/>
    </row>
    <row r="496" spans="1:15" ht="45" customHeight="1" x14ac:dyDescent="0.25">
      <c r="A496" s="17" t="s">
        <v>1478</v>
      </c>
      <c r="B496" s="98" t="s">
        <v>1500</v>
      </c>
      <c r="C496" s="98"/>
      <c r="D496" s="99">
        <f t="shared" si="7"/>
        <v>1</v>
      </c>
      <c r="E496" s="99"/>
      <c r="F496" s="99" t="s">
        <v>29</v>
      </c>
      <c r="G496" s="99"/>
      <c r="H496" s="100">
        <v>42880</v>
      </c>
      <c r="I496" s="100"/>
      <c r="J496" s="100">
        <v>42880</v>
      </c>
      <c r="K496" s="100"/>
      <c r="L496" s="82" t="s">
        <v>648</v>
      </c>
      <c r="M496" s="82"/>
      <c r="N496" s="101">
        <v>71</v>
      </c>
      <c r="O496" s="101"/>
    </row>
    <row r="497" spans="1:15" ht="45" customHeight="1" x14ac:dyDescent="0.25">
      <c r="A497" s="17" t="s">
        <v>1478</v>
      </c>
      <c r="B497" s="98" t="s">
        <v>1500</v>
      </c>
      <c r="C497" s="98"/>
      <c r="D497" s="99">
        <f t="shared" si="7"/>
        <v>1</v>
      </c>
      <c r="E497" s="99"/>
      <c r="F497" s="99" t="s">
        <v>29</v>
      </c>
      <c r="G497" s="99"/>
      <c r="H497" s="100">
        <v>42851</v>
      </c>
      <c r="I497" s="100"/>
      <c r="J497" s="100">
        <v>42851</v>
      </c>
      <c r="K497" s="100"/>
      <c r="L497" s="82" t="s">
        <v>648</v>
      </c>
      <c r="M497" s="82"/>
      <c r="N497" s="101">
        <v>116</v>
      </c>
      <c r="O497" s="101"/>
    </row>
    <row r="498" spans="1:15" ht="45" customHeight="1" x14ac:dyDescent="0.25">
      <c r="A498" s="17" t="s">
        <v>1478</v>
      </c>
      <c r="B498" s="98" t="s">
        <v>1500</v>
      </c>
      <c r="C498" s="98"/>
      <c r="D498" s="99">
        <f t="shared" si="7"/>
        <v>1</v>
      </c>
      <c r="E498" s="99"/>
      <c r="F498" s="99" t="s">
        <v>29</v>
      </c>
      <c r="G498" s="99"/>
      <c r="H498" s="100">
        <v>42878</v>
      </c>
      <c r="I498" s="100"/>
      <c r="J498" s="100">
        <v>42878</v>
      </c>
      <c r="K498" s="100"/>
      <c r="L498" s="82" t="s">
        <v>648</v>
      </c>
      <c r="M498" s="82"/>
      <c r="N498" s="101">
        <v>117</v>
      </c>
      <c r="O498" s="101"/>
    </row>
    <row r="499" spans="1:15" ht="45" customHeight="1" x14ac:dyDescent="0.25">
      <c r="A499" s="17" t="s">
        <v>1478</v>
      </c>
      <c r="B499" s="98" t="s">
        <v>1500</v>
      </c>
      <c r="C499" s="98"/>
      <c r="D499" s="99">
        <f t="shared" si="7"/>
        <v>1</v>
      </c>
      <c r="E499" s="99"/>
      <c r="F499" s="99" t="s">
        <v>29</v>
      </c>
      <c r="G499" s="99"/>
      <c r="H499" s="100">
        <v>42866</v>
      </c>
      <c r="I499" s="100"/>
      <c r="J499" s="100">
        <v>42866</v>
      </c>
      <c r="K499" s="100"/>
      <c r="L499" s="82" t="s">
        <v>648</v>
      </c>
      <c r="M499" s="82"/>
      <c r="N499" s="101">
        <v>120</v>
      </c>
      <c r="O499" s="101"/>
    </row>
    <row r="500" spans="1:15" ht="45" customHeight="1" x14ac:dyDescent="0.25">
      <c r="A500" s="17" t="s">
        <v>1478</v>
      </c>
      <c r="B500" s="98" t="s">
        <v>1500</v>
      </c>
      <c r="C500" s="98"/>
      <c r="D500" s="99">
        <f t="shared" si="7"/>
        <v>1</v>
      </c>
      <c r="E500" s="99"/>
      <c r="F500" s="99" t="s">
        <v>29</v>
      </c>
      <c r="G500" s="99"/>
      <c r="H500" s="100">
        <v>42871</v>
      </c>
      <c r="I500" s="100"/>
      <c r="J500" s="100">
        <v>42871</v>
      </c>
      <c r="K500" s="100"/>
      <c r="L500" s="82" t="s">
        <v>648</v>
      </c>
      <c r="M500" s="82"/>
      <c r="N500" s="101">
        <v>113</v>
      </c>
      <c r="O500" s="101"/>
    </row>
    <row r="501" spans="1:15" ht="45" customHeight="1" x14ac:dyDescent="0.25">
      <c r="A501" s="17" t="s">
        <v>1478</v>
      </c>
      <c r="B501" s="98" t="s">
        <v>1500</v>
      </c>
      <c r="C501" s="98"/>
      <c r="D501" s="99">
        <f t="shared" si="7"/>
        <v>1</v>
      </c>
      <c r="E501" s="99"/>
      <c r="F501" s="99" t="s">
        <v>29</v>
      </c>
      <c r="G501" s="99"/>
      <c r="H501" s="100">
        <v>42857</v>
      </c>
      <c r="I501" s="100"/>
      <c r="J501" s="100">
        <v>42857</v>
      </c>
      <c r="K501" s="100"/>
      <c r="L501" s="82" t="s">
        <v>648</v>
      </c>
      <c r="M501" s="82"/>
      <c r="N501" s="101">
        <v>166.9</v>
      </c>
      <c r="O501" s="101"/>
    </row>
    <row r="502" spans="1:15" ht="45" customHeight="1" x14ac:dyDescent="0.25">
      <c r="A502" s="17" t="s">
        <v>1478</v>
      </c>
      <c r="B502" s="98" t="s">
        <v>1500</v>
      </c>
      <c r="C502" s="98"/>
      <c r="D502" s="99">
        <f t="shared" si="7"/>
        <v>1</v>
      </c>
      <c r="E502" s="99"/>
      <c r="F502" s="99" t="s">
        <v>29</v>
      </c>
      <c r="G502" s="99"/>
      <c r="H502" s="100">
        <v>42879</v>
      </c>
      <c r="I502" s="100"/>
      <c r="J502" s="100">
        <v>42879</v>
      </c>
      <c r="K502" s="100"/>
      <c r="L502" s="82" t="s">
        <v>648</v>
      </c>
      <c r="M502" s="82"/>
      <c r="N502" s="101">
        <v>124.2</v>
      </c>
      <c r="O502" s="101"/>
    </row>
    <row r="503" spans="1:15" ht="45" customHeight="1" x14ac:dyDescent="0.25">
      <c r="A503" s="17" t="s">
        <v>1478</v>
      </c>
      <c r="B503" s="98" t="s">
        <v>1500</v>
      </c>
      <c r="C503" s="98"/>
      <c r="D503" s="99">
        <f t="shared" si="7"/>
        <v>1</v>
      </c>
      <c r="E503" s="99"/>
      <c r="F503" s="99" t="s">
        <v>29</v>
      </c>
      <c r="G503" s="99"/>
      <c r="H503" s="100">
        <v>42879</v>
      </c>
      <c r="I503" s="100"/>
      <c r="J503" s="100">
        <v>42879</v>
      </c>
      <c r="K503" s="100"/>
      <c r="L503" s="82" t="s">
        <v>648</v>
      </c>
      <c r="M503" s="82"/>
      <c r="N503" s="101">
        <v>446</v>
      </c>
      <c r="O503" s="101"/>
    </row>
    <row r="504" spans="1:15" ht="45" customHeight="1" x14ac:dyDescent="0.25">
      <c r="A504" s="17" t="s">
        <v>1478</v>
      </c>
      <c r="B504" s="98" t="s">
        <v>1501</v>
      </c>
      <c r="C504" s="98"/>
      <c r="D504" s="99">
        <f t="shared" si="7"/>
        <v>1</v>
      </c>
      <c r="E504" s="99"/>
      <c r="F504" s="99" t="s">
        <v>29</v>
      </c>
      <c r="G504" s="99"/>
      <c r="H504" s="100">
        <v>42807</v>
      </c>
      <c r="I504" s="100"/>
      <c r="J504" s="100">
        <v>42807</v>
      </c>
      <c r="K504" s="100"/>
      <c r="L504" s="82" t="s">
        <v>648</v>
      </c>
      <c r="M504" s="82"/>
      <c r="N504" s="101">
        <v>404</v>
      </c>
      <c r="O504" s="101"/>
    </row>
    <row r="505" spans="1:15" ht="45" customHeight="1" x14ac:dyDescent="0.25">
      <c r="A505" s="17" t="s">
        <v>1478</v>
      </c>
      <c r="B505" s="98" t="s">
        <v>14</v>
      </c>
      <c r="C505" s="98"/>
      <c r="D505" s="99">
        <f t="shared" si="7"/>
        <v>1</v>
      </c>
      <c r="E505" s="99"/>
      <c r="F505" s="99" t="s">
        <v>15</v>
      </c>
      <c r="G505" s="99"/>
      <c r="H505" s="100">
        <v>42807</v>
      </c>
      <c r="I505" s="100"/>
      <c r="J505" s="100">
        <v>42807</v>
      </c>
      <c r="K505" s="100"/>
      <c r="L505" s="82" t="s">
        <v>648</v>
      </c>
      <c r="M505" s="82"/>
      <c r="N505" s="101">
        <v>4290</v>
      </c>
      <c r="O505" s="101"/>
    </row>
    <row r="506" spans="1:15" ht="45" customHeight="1" x14ac:dyDescent="0.25">
      <c r="A506" s="17" t="s">
        <v>1478</v>
      </c>
      <c r="B506" s="98" t="s">
        <v>1501</v>
      </c>
      <c r="C506" s="98"/>
      <c r="D506" s="99">
        <f t="shared" si="7"/>
        <v>1</v>
      </c>
      <c r="E506" s="99"/>
      <c r="F506" s="99" t="s">
        <v>29</v>
      </c>
      <c r="G506" s="99"/>
      <c r="H506" s="100">
        <v>42807</v>
      </c>
      <c r="I506" s="100"/>
      <c r="J506" s="100">
        <v>42807</v>
      </c>
      <c r="K506" s="100"/>
      <c r="L506" s="82" t="s">
        <v>648</v>
      </c>
      <c r="M506" s="82"/>
      <c r="N506" s="101">
        <v>154.19999999999999</v>
      </c>
      <c r="O506" s="101"/>
    </row>
    <row r="507" spans="1:15" ht="45" customHeight="1" x14ac:dyDescent="0.25">
      <c r="A507" s="17" t="s">
        <v>1478</v>
      </c>
      <c r="B507" s="98" t="s">
        <v>1502</v>
      </c>
      <c r="C507" s="98"/>
      <c r="D507" s="99">
        <f t="shared" si="7"/>
        <v>1</v>
      </c>
      <c r="E507" s="99"/>
      <c r="F507" s="99" t="s">
        <v>29</v>
      </c>
      <c r="G507" s="99"/>
      <c r="H507" s="100">
        <v>42846</v>
      </c>
      <c r="I507" s="100"/>
      <c r="J507" s="100">
        <v>42846</v>
      </c>
      <c r="K507" s="100"/>
      <c r="L507" s="82" t="s">
        <v>648</v>
      </c>
      <c r="M507" s="82"/>
      <c r="N507" s="101">
        <v>420</v>
      </c>
      <c r="O507" s="101"/>
    </row>
    <row r="508" spans="1:15" ht="45" customHeight="1" x14ac:dyDescent="0.25">
      <c r="A508" s="17" t="s">
        <v>1478</v>
      </c>
      <c r="B508" s="98" t="s">
        <v>1502</v>
      </c>
      <c r="C508" s="98"/>
      <c r="D508" s="99">
        <f t="shared" si="7"/>
        <v>1</v>
      </c>
      <c r="E508" s="99"/>
      <c r="F508" s="99" t="s">
        <v>29</v>
      </c>
      <c r="G508" s="99"/>
      <c r="H508" s="100">
        <v>42850</v>
      </c>
      <c r="I508" s="100"/>
      <c r="J508" s="100">
        <v>42850</v>
      </c>
      <c r="K508" s="100"/>
      <c r="L508" s="82" t="s">
        <v>648</v>
      </c>
      <c r="M508" s="82"/>
      <c r="N508" s="101">
        <v>389</v>
      </c>
      <c r="O508" s="101"/>
    </row>
    <row r="509" spans="1:15" ht="45" customHeight="1" x14ac:dyDescent="0.25">
      <c r="A509" s="17" t="s">
        <v>1478</v>
      </c>
      <c r="B509" s="98" t="s">
        <v>1502</v>
      </c>
      <c r="C509" s="98"/>
      <c r="D509" s="99">
        <f t="shared" si="7"/>
        <v>1</v>
      </c>
      <c r="E509" s="99"/>
      <c r="F509" s="99" t="s">
        <v>29</v>
      </c>
      <c r="G509" s="99"/>
      <c r="H509" s="100">
        <v>42846</v>
      </c>
      <c r="I509" s="100"/>
      <c r="J509" s="100">
        <v>42846</v>
      </c>
      <c r="K509" s="100"/>
      <c r="L509" s="82" t="s">
        <v>648</v>
      </c>
      <c r="M509" s="82"/>
      <c r="N509" s="101">
        <v>446</v>
      </c>
      <c r="O509" s="101"/>
    </row>
    <row r="510" spans="1:15" ht="45" customHeight="1" x14ac:dyDescent="0.25">
      <c r="A510" s="17" t="s">
        <v>1478</v>
      </c>
      <c r="B510" s="98" t="s">
        <v>1502</v>
      </c>
      <c r="C510" s="98"/>
      <c r="D510" s="99">
        <f t="shared" si="7"/>
        <v>1</v>
      </c>
      <c r="E510" s="99"/>
      <c r="F510" s="99" t="s">
        <v>29</v>
      </c>
      <c r="G510" s="99"/>
      <c r="H510" s="100">
        <v>42825</v>
      </c>
      <c r="I510" s="100"/>
      <c r="J510" s="100">
        <v>42825</v>
      </c>
      <c r="K510" s="100"/>
      <c r="L510" s="82" t="s">
        <v>648</v>
      </c>
      <c r="M510" s="82"/>
      <c r="N510" s="101">
        <v>287.11</v>
      </c>
      <c r="O510" s="101"/>
    </row>
    <row r="511" spans="1:15" ht="45" customHeight="1" x14ac:dyDescent="0.25">
      <c r="A511" s="17" t="s">
        <v>1478</v>
      </c>
      <c r="B511" s="98" t="s">
        <v>1502</v>
      </c>
      <c r="C511" s="98"/>
      <c r="D511" s="99">
        <f t="shared" si="7"/>
        <v>1</v>
      </c>
      <c r="E511" s="99"/>
      <c r="F511" s="99" t="s">
        <v>29</v>
      </c>
      <c r="G511" s="99"/>
      <c r="H511" s="100">
        <v>42825</v>
      </c>
      <c r="I511" s="100"/>
      <c r="J511" s="100">
        <v>42825</v>
      </c>
      <c r="K511" s="100"/>
      <c r="L511" s="82" t="s">
        <v>648</v>
      </c>
      <c r="M511" s="82"/>
      <c r="N511" s="101">
        <v>50</v>
      </c>
      <c r="O511" s="101"/>
    </row>
    <row r="512" spans="1:15" ht="45" customHeight="1" x14ac:dyDescent="0.25">
      <c r="A512" s="17" t="s">
        <v>1478</v>
      </c>
      <c r="B512" s="98" t="s">
        <v>1502</v>
      </c>
      <c r="C512" s="98"/>
      <c r="D512" s="99">
        <f t="shared" si="7"/>
        <v>1</v>
      </c>
      <c r="E512" s="99"/>
      <c r="F512" s="99" t="s">
        <v>29</v>
      </c>
      <c r="G512" s="99"/>
      <c r="H512" s="100">
        <v>42845</v>
      </c>
      <c r="I512" s="100"/>
      <c r="J512" s="100">
        <v>42845</v>
      </c>
      <c r="K512" s="100"/>
      <c r="L512" s="82" t="s">
        <v>648</v>
      </c>
      <c r="M512" s="82"/>
      <c r="N512" s="101">
        <v>438</v>
      </c>
      <c r="O512" s="101"/>
    </row>
    <row r="513" spans="1:15" ht="45" customHeight="1" x14ac:dyDescent="0.25">
      <c r="A513" s="17" t="s">
        <v>1478</v>
      </c>
      <c r="B513" s="98" t="s">
        <v>1502</v>
      </c>
      <c r="C513" s="98"/>
      <c r="D513" s="99">
        <f t="shared" si="7"/>
        <v>1</v>
      </c>
      <c r="E513" s="99"/>
      <c r="F513" s="99" t="s">
        <v>29</v>
      </c>
      <c r="G513" s="99"/>
      <c r="H513" s="100">
        <v>42832</v>
      </c>
      <c r="I513" s="100"/>
      <c r="J513" s="100">
        <v>42832</v>
      </c>
      <c r="K513" s="100"/>
      <c r="L513" s="82" t="s">
        <v>648</v>
      </c>
      <c r="M513" s="82"/>
      <c r="N513" s="101">
        <v>143.96</v>
      </c>
      <c r="O513" s="101"/>
    </row>
    <row r="514" spans="1:15" ht="45" customHeight="1" x14ac:dyDescent="0.25">
      <c r="A514" s="17" t="s">
        <v>1478</v>
      </c>
      <c r="B514" s="98" t="s">
        <v>14</v>
      </c>
      <c r="C514" s="98"/>
      <c r="D514" s="99">
        <f t="shared" si="7"/>
        <v>1</v>
      </c>
      <c r="E514" s="99"/>
      <c r="F514" s="99" t="s">
        <v>15</v>
      </c>
      <c r="G514" s="99"/>
      <c r="H514" s="100">
        <v>42846</v>
      </c>
      <c r="I514" s="100"/>
      <c r="J514" s="100">
        <v>42846</v>
      </c>
      <c r="K514" s="100"/>
      <c r="L514" s="82" t="s">
        <v>648</v>
      </c>
      <c r="M514" s="82"/>
      <c r="N514" s="101">
        <v>250</v>
      </c>
      <c r="O514" s="101"/>
    </row>
    <row r="515" spans="1:15" ht="45" customHeight="1" x14ac:dyDescent="0.25">
      <c r="A515" s="17" t="s">
        <v>1478</v>
      </c>
      <c r="B515" s="98" t="s">
        <v>1502</v>
      </c>
      <c r="C515" s="98"/>
      <c r="D515" s="99">
        <f t="shared" si="7"/>
        <v>1</v>
      </c>
      <c r="E515" s="99"/>
      <c r="F515" s="99" t="s">
        <v>29</v>
      </c>
      <c r="G515" s="99"/>
      <c r="H515" s="100">
        <v>42846</v>
      </c>
      <c r="I515" s="100"/>
      <c r="J515" s="100">
        <v>42846</v>
      </c>
      <c r="K515" s="100"/>
      <c r="L515" s="82" t="s">
        <v>648</v>
      </c>
      <c r="M515" s="82"/>
      <c r="N515" s="101">
        <v>229</v>
      </c>
      <c r="O515" s="101"/>
    </row>
    <row r="516" spans="1:15" ht="45" customHeight="1" x14ac:dyDescent="0.25">
      <c r="A516" s="17" t="s">
        <v>1478</v>
      </c>
      <c r="B516" s="98" t="s">
        <v>1502</v>
      </c>
      <c r="C516" s="98"/>
      <c r="D516" s="99">
        <f t="shared" si="7"/>
        <v>1</v>
      </c>
      <c r="E516" s="99"/>
      <c r="F516" s="99" t="s">
        <v>29</v>
      </c>
      <c r="G516" s="99"/>
      <c r="H516" s="100">
        <v>42846</v>
      </c>
      <c r="I516" s="100"/>
      <c r="J516" s="100">
        <v>42846</v>
      </c>
      <c r="K516" s="100"/>
      <c r="L516" s="82" t="s">
        <v>648</v>
      </c>
      <c r="M516" s="82"/>
      <c r="N516" s="101">
        <v>229</v>
      </c>
      <c r="O516" s="101"/>
    </row>
    <row r="517" spans="1:15" ht="45" customHeight="1" x14ac:dyDescent="0.25">
      <c r="A517" s="17" t="s">
        <v>1478</v>
      </c>
      <c r="B517" s="98" t="s">
        <v>1502</v>
      </c>
      <c r="C517" s="98"/>
      <c r="D517" s="99">
        <f t="shared" si="7"/>
        <v>1</v>
      </c>
      <c r="E517" s="99"/>
      <c r="F517" s="99" t="s">
        <v>29</v>
      </c>
      <c r="G517" s="99"/>
      <c r="H517" s="100">
        <v>42845</v>
      </c>
      <c r="I517" s="100"/>
      <c r="J517" s="100">
        <v>42845</v>
      </c>
      <c r="K517" s="100"/>
      <c r="L517" s="82" t="s">
        <v>648</v>
      </c>
      <c r="M517" s="82"/>
      <c r="N517" s="101">
        <v>212</v>
      </c>
      <c r="O517" s="101"/>
    </row>
    <row r="518" spans="1:15" ht="45" customHeight="1" x14ac:dyDescent="0.25">
      <c r="A518" s="17" t="s">
        <v>1478</v>
      </c>
      <c r="B518" s="98" t="s">
        <v>1503</v>
      </c>
      <c r="C518" s="98"/>
      <c r="D518" s="99">
        <f t="shared" si="7"/>
        <v>1</v>
      </c>
      <c r="E518" s="99"/>
      <c r="F518" s="99" t="s">
        <v>29</v>
      </c>
      <c r="G518" s="99"/>
      <c r="H518" s="100">
        <v>42895</v>
      </c>
      <c r="I518" s="100"/>
      <c r="J518" s="100">
        <v>42895</v>
      </c>
      <c r="K518" s="100"/>
      <c r="L518" s="82" t="s">
        <v>648</v>
      </c>
      <c r="M518" s="82"/>
      <c r="N518" s="101">
        <v>366</v>
      </c>
      <c r="O518" s="101"/>
    </row>
    <row r="519" spans="1:15" ht="45" customHeight="1" x14ac:dyDescent="0.25">
      <c r="A519" s="17" t="s">
        <v>1478</v>
      </c>
      <c r="B519" s="98" t="s">
        <v>1503</v>
      </c>
      <c r="C519" s="98"/>
      <c r="D519" s="99">
        <f t="shared" si="7"/>
        <v>1</v>
      </c>
      <c r="E519" s="99"/>
      <c r="F519" s="99" t="s">
        <v>29</v>
      </c>
      <c r="G519" s="99"/>
      <c r="H519" s="100">
        <v>42900</v>
      </c>
      <c r="I519" s="100"/>
      <c r="J519" s="100">
        <v>42900</v>
      </c>
      <c r="K519" s="100"/>
      <c r="L519" s="82" t="s">
        <v>648</v>
      </c>
      <c r="M519" s="82"/>
      <c r="N519" s="101">
        <v>366</v>
      </c>
      <c r="O519" s="101"/>
    </row>
    <row r="520" spans="1:15" ht="45" customHeight="1" x14ac:dyDescent="0.25">
      <c r="A520" s="17" t="s">
        <v>1478</v>
      </c>
      <c r="B520" s="98" t="s">
        <v>1504</v>
      </c>
      <c r="C520" s="98"/>
      <c r="D520" s="99">
        <f t="shared" si="7"/>
        <v>1</v>
      </c>
      <c r="E520" s="99"/>
      <c r="F520" s="99" t="s">
        <v>29</v>
      </c>
      <c r="G520" s="99"/>
      <c r="H520" s="100">
        <v>42893</v>
      </c>
      <c r="I520" s="100"/>
      <c r="J520" s="100">
        <v>42893</v>
      </c>
      <c r="K520" s="100"/>
      <c r="L520" s="82" t="s">
        <v>648</v>
      </c>
      <c r="M520" s="82"/>
      <c r="N520" s="101">
        <v>500</v>
      </c>
      <c r="O520" s="101"/>
    </row>
    <row r="521" spans="1:15" ht="45" customHeight="1" x14ac:dyDescent="0.25">
      <c r="A521" s="17" t="s">
        <v>1478</v>
      </c>
      <c r="B521" s="98" t="s">
        <v>1504</v>
      </c>
      <c r="C521" s="98"/>
      <c r="D521" s="99">
        <f t="shared" si="7"/>
        <v>1</v>
      </c>
      <c r="E521" s="99"/>
      <c r="F521" s="99" t="s">
        <v>29</v>
      </c>
      <c r="G521" s="99"/>
      <c r="H521" s="100">
        <v>42900</v>
      </c>
      <c r="I521" s="100"/>
      <c r="J521" s="100">
        <v>42900</v>
      </c>
      <c r="K521" s="100"/>
      <c r="L521" s="82" t="s">
        <v>648</v>
      </c>
      <c r="M521" s="82"/>
      <c r="N521" s="101">
        <v>501.9</v>
      </c>
      <c r="O521" s="101"/>
    </row>
    <row r="522" spans="1:15" ht="45" customHeight="1" x14ac:dyDescent="0.25">
      <c r="A522" s="17" t="s">
        <v>1478</v>
      </c>
      <c r="B522" s="98" t="s">
        <v>1503</v>
      </c>
      <c r="C522" s="98"/>
      <c r="D522" s="99">
        <f t="shared" ref="D522:D585" si="8">C522+1</f>
        <v>1</v>
      </c>
      <c r="E522" s="99"/>
      <c r="F522" s="99" t="s">
        <v>29</v>
      </c>
      <c r="G522" s="99"/>
      <c r="H522" s="100">
        <v>42851</v>
      </c>
      <c r="I522" s="100"/>
      <c r="J522" s="100">
        <v>42851</v>
      </c>
      <c r="K522" s="100"/>
      <c r="L522" s="82" t="s">
        <v>648</v>
      </c>
      <c r="M522" s="82"/>
      <c r="N522" s="101">
        <v>436.15</v>
      </c>
      <c r="O522" s="101"/>
    </row>
    <row r="523" spans="1:15" ht="45" customHeight="1" x14ac:dyDescent="0.25">
      <c r="A523" s="17" t="s">
        <v>1478</v>
      </c>
      <c r="B523" s="98" t="s">
        <v>1503</v>
      </c>
      <c r="C523" s="98"/>
      <c r="D523" s="99">
        <f t="shared" si="8"/>
        <v>1</v>
      </c>
      <c r="E523" s="99"/>
      <c r="F523" s="99" t="s">
        <v>29</v>
      </c>
      <c r="G523" s="99"/>
      <c r="H523" s="100">
        <v>42909</v>
      </c>
      <c r="I523" s="100"/>
      <c r="J523" s="100">
        <v>42909</v>
      </c>
      <c r="K523" s="100"/>
      <c r="L523" s="82" t="s">
        <v>648</v>
      </c>
      <c r="M523" s="82"/>
      <c r="N523" s="101">
        <v>222</v>
      </c>
      <c r="O523" s="101"/>
    </row>
    <row r="524" spans="1:15" ht="45" customHeight="1" x14ac:dyDescent="0.25">
      <c r="A524" s="17" t="s">
        <v>1478</v>
      </c>
      <c r="B524" s="98" t="s">
        <v>1503</v>
      </c>
      <c r="C524" s="98"/>
      <c r="D524" s="99">
        <f t="shared" si="8"/>
        <v>1</v>
      </c>
      <c r="E524" s="99"/>
      <c r="F524" s="99" t="s">
        <v>29</v>
      </c>
      <c r="G524" s="99"/>
      <c r="H524" s="100">
        <v>42908</v>
      </c>
      <c r="I524" s="100"/>
      <c r="J524" s="100">
        <v>42908</v>
      </c>
      <c r="K524" s="100"/>
      <c r="L524" s="82" t="s">
        <v>648</v>
      </c>
      <c r="M524" s="82"/>
      <c r="N524" s="101">
        <v>366</v>
      </c>
      <c r="O524" s="101"/>
    </row>
    <row r="525" spans="1:15" ht="45" customHeight="1" x14ac:dyDescent="0.25">
      <c r="A525" s="17" t="s">
        <v>1478</v>
      </c>
      <c r="B525" s="98" t="s">
        <v>1503</v>
      </c>
      <c r="C525" s="98"/>
      <c r="D525" s="99">
        <f t="shared" si="8"/>
        <v>1</v>
      </c>
      <c r="E525" s="99"/>
      <c r="F525" s="99" t="s">
        <v>29</v>
      </c>
      <c r="G525" s="99"/>
      <c r="H525" s="100">
        <v>42899</v>
      </c>
      <c r="I525" s="100"/>
      <c r="J525" s="100">
        <v>42899</v>
      </c>
      <c r="K525" s="100"/>
      <c r="L525" s="82" t="s">
        <v>648</v>
      </c>
      <c r="M525" s="82"/>
      <c r="N525" s="101">
        <v>366</v>
      </c>
      <c r="O525" s="101"/>
    </row>
    <row r="526" spans="1:15" ht="45" customHeight="1" x14ac:dyDescent="0.25">
      <c r="A526" s="17" t="s">
        <v>1478</v>
      </c>
      <c r="B526" s="98" t="s">
        <v>1503</v>
      </c>
      <c r="C526" s="98"/>
      <c r="D526" s="99">
        <f t="shared" si="8"/>
        <v>1</v>
      </c>
      <c r="E526" s="99"/>
      <c r="F526" s="99" t="s">
        <v>29</v>
      </c>
      <c r="G526" s="99"/>
      <c r="H526" s="100">
        <v>42893</v>
      </c>
      <c r="I526" s="100"/>
      <c r="J526" s="100">
        <v>42893</v>
      </c>
      <c r="K526" s="100"/>
      <c r="L526" s="82" t="s">
        <v>648</v>
      </c>
      <c r="M526" s="82"/>
      <c r="N526" s="101">
        <v>414.75</v>
      </c>
      <c r="O526" s="101"/>
    </row>
    <row r="527" spans="1:15" ht="45" customHeight="1" x14ac:dyDescent="0.25">
      <c r="A527" s="17" t="s">
        <v>1478</v>
      </c>
      <c r="B527" s="98" t="s">
        <v>1503</v>
      </c>
      <c r="C527" s="98"/>
      <c r="D527" s="99">
        <f t="shared" si="8"/>
        <v>1</v>
      </c>
      <c r="E527" s="99"/>
      <c r="F527" s="99" t="s">
        <v>29</v>
      </c>
      <c r="G527" s="99"/>
      <c r="H527" s="100">
        <v>42907</v>
      </c>
      <c r="I527" s="100"/>
      <c r="J527" s="100">
        <v>42907</v>
      </c>
      <c r="K527" s="100"/>
      <c r="L527" s="82" t="s">
        <v>648</v>
      </c>
      <c r="M527" s="82"/>
      <c r="N527" s="101">
        <v>366</v>
      </c>
      <c r="O527" s="101"/>
    </row>
    <row r="528" spans="1:15" ht="45" customHeight="1" x14ac:dyDescent="0.25">
      <c r="A528" s="17" t="s">
        <v>1478</v>
      </c>
      <c r="B528" s="98" t="s">
        <v>1503</v>
      </c>
      <c r="C528" s="98"/>
      <c r="D528" s="99">
        <f t="shared" si="8"/>
        <v>1</v>
      </c>
      <c r="E528" s="99"/>
      <c r="F528" s="99" t="s">
        <v>29</v>
      </c>
      <c r="G528" s="99"/>
      <c r="H528" s="100">
        <v>42901</v>
      </c>
      <c r="I528" s="100"/>
      <c r="J528" s="100">
        <v>42901</v>
      </c>
      <c r="K528" s="100"/>
      <c r="L528" s="82" t="s">
        <v>648</v>
      </c>
      <c r="M528" s="82"/>
      <c r="N528" s="101">
        <v>366</v>
      </c>
      <c r="O528" s="101"/>
    </row>
    <row r="529" spans="1:15" ht="45" customHeight="1" x14ac:dyDescent="0.25">
      <c r="A529" s="17" t="s">
        <v>1478</v>
      </c>
      <c r="B529" s="98" t="s">
        <v>949</v>
      </c>
      <c r="C529" s="98"/>
      <c r="D529" s="99">
        <f t="shared" si="8"/>
        <v>1</v>
      </c>
      <c r="E529" s="99"/>
      <c r="F529" s="99" t="s">
        <v>29</v>
      </c>
      <c r="G529" s="99"/>
      <c r="H529" s="100">
        <v>42913</v>
      </c>
      <c r="I529" s="100"/>
      <c r="J529" s="100">
        <v>42913</v>
      </c>
      <c r="K529" s="100"/>
      <c r="L529" s="82" t="s">
        <v>648</v>
      </c>
      <c r="M529" s="82"/>
      <c r="N529" s="101">
        <v>366</v>
      </c>
      <c r="O529" s="101"/>
    </row>
    <row r="530" spans="1:15" ht="45" customHeight="1" x14ac:dyDescent="0.25">
      <c r="A530" s="17" t="s">
        <v>1478</v>
      </c>
      <c r="B530" s="98" t="s">
        <v>1503</v>
      </c>
      <c r="C530" s="98"/>
      <c r="D530" s="99">
        <f t="shared" si="8"/>
        <v>1</v>
      </c>
      <c r="E530" s="99"/>
      <c r="F530" s="99" t="s">
        <v>29</v>
      </c>
      <c r="G530" s="99"/>
      <c r="H530" s="100">
        <v>42906</v>
      </c>
      <c r="I530" s="100"/>
      <c r="J530" s="100">
        <v>42906</v>
      </c>
      <c r="K530" s="100"/>
      <c r="L530" s="82" t="s">
        <v>648</v>
      </c>
      <c r="M530" s="82"/>
      <c r="N530" s="101">
        <v>366</v>
      </c>
      <c r="O530" s="101"/>
    </row>
    <row r="531" spans="1:15" ht="45" customHeight="1" x14ac:dyDescent="0.25">
      <c r="A531" s="17" t="s">
        <v>1478</v>
      </c>
      <c r="B531" s="98" t="s">
        <v>1504</v>
      </c>
      <c r="C531" s="98"/>
      <c r="D531" s="99">
        <f t="shared" si="8"/>
        <v>1</v>
      </c>
      <c r="E531" s="99"/>
      <c r="F531" s="99" t="s">
        <v>29</v>
      </c>
      <c r="G531" s="99"/>
      <c r="H531" s="100">
        <v>42905</v>
      </c>
      <c r="I531" s="100"/>
      <c r="J531" s="100">
        <v>42905</v>
      </c>
      <c r="K531" s="100"/>
      <c r="L531" s="82" t="s">
        <v>648</v>
      </c>
      <c r="M531" s="82"/>
      <c r="N531" s="101">
        <v>694</v>
      </c>
      <c r="O531" s="101"/>
    </row>
    <row r="532" spans="1:15" ht="45" customHeight="1" x14ac:dyDescent="0.25">
      <c r="A532" s="17" t="s">
        <v>1478</v>
      </c>
      <c r="B532" s="98" t="s">
        <v>14</v>
      </c>
      <c r="C532" s="98"/>
      <c r="D532" s="99">
        <f t="shared" si="8"/>
        <v>1</v>
      </c>
      <c r="E532" s="99"/>
      <c r="F532" s="99" t="s">
        <v>15</v>
      </c>
      <c r="G532" s="99"/>
      <c r="H532" s="100">
        <v>42895</v>
      </c>
      <c r="I532" s="100"/>
      <c r="J532" s="100">
        <v>42895</v>
      </c>
      <c r="K532" s="100"/>
      <c r="L532" s="82" t="s">
        <v>648</v>
      </c>
      <c r="M532" s="82"/>
      <c r="N532" s="101">
        <v>1230</v>
      </c>
      <c r="O532" s="101"/>
    </row>
    <row r="533" spans="1:15" ht="45" customHeight="1" x14ac:dyDescent="0.25">
      <c r="A533" s="17" t="s">
        <v>1478</v>
      </c>
      <c r="B533" s="98" t="s">
        <v>1503</v>
      </c>
      <c r="C533" s="98"/>
      <c r="D533" s="99">
        <f t="shared" si="8"/>
        <v>1</v>
      </c>
      <c r="E533" s="99"/>
      <c r="F533" s="99" t="s">
        <v>29</v>
      </c>
      <c r="G533" s="99"/>
      <c r="H533" s="100">
        <v>42895</v>
      </c>
      <c r="I533" s="100"/>
      <c r="J533" s="100">
        <v>42895</v>
      </c>
      <c r="K533" s="100"/>
      <c r="L533" s="82" t="s">
        <v>648</v>
      </c>
      <c r="M533" s="82"/>
      <c r="N533" s="101">
        <v>137</v>
      </c>
      <c r="O533" s="101"/>
    </row>
    <row r="534" spans="1:15" ht="45" customHeight="1" x14ac:dyDescent="0.25">
      <c r="A534" s="17" t="s">
        <v>1478</v>
      </c>
      <c r="B534" s="98" t="s">
        <v>1503</v>
      </c>
      <c r="C534" s="98"/>
      <c r="D534" s="99">
        <f t="shared" si="8"/>
        <v>1</v>
      </c>
      <c r="E534" s="99"/>
      <c r="F534" s="99" t="s">
        <v>29</v>
      </c>
      <c r="G534" s="99"/>
      <c r="H534" s="100">
        <v>42900</v>
      </c>
      <c r="I534" s="100"/>
      <c r="J534" s="100">
        <v>42900</v>
      </c>
      <c r="K534" s="100"/>
      <c r="L534" s="82" t="s">
        <v>648</v>
      </c>
      <c r="M534" s="82"/>
      <c r="N534" s="101">
        <v>134.1</v>
      </c>
      <c r="O534" s="101"/>
    </row>
    <row r="535" spans="1:15" ht="45" customHeight="1" x14ac:dyDescent="0.25">
      <c r="A535" s="17" t="s">
        <v>1478</v>
      </c>
      <c r="B535" s="98" t="s">
        <v>1503</v>
      </c>
      <c r="C535" s="98"/>
      <c r="D535" s="99">
        <f t="shared" si="8"/>
        <v>1</v>
      </c>
      <c r="E535" s="99"/>
      <c r="F535" s="99" t="s">
        <v>29</v>
      </c>
      <c r="G535" s="99"/>
      <c r="H535" s="100">
        <v>42909</v>
      </c>
      <c r="I535" s="100"/>
      <c r="J535" s="100">
        <v>42909</v>
      </c>
      <c r="K535" s="100"/>
      <c r="L535" s="82" t="s">
        <v>648</v>
      </c>
      <c r="M535" s="82"/>
      <c r="N535" s="101">
        <v>227.2</v>
      </c>
      <c r="O535" s="101"/>
    </row>
    <row r="536" spans="1:15" ht="45" customHeight="1" x14ac:dyDescent="0.25">
      <c r="A536" s="17" t="s">
        <v>1478</v>
      </c>
      <c r="B536" s="98" t="s">
        <v>1503</v>
      </c>
      <c r="C536" s="98"/>
      <c r="D536" s="99">
        <f t="shared" si="8"/>
        <v>1</v>
      </c>
      <c r="E536" s="99"/>
      <c r="F536" s="99" t="s">
        <v>29</v>
      </c>
      <c r="G536" s="99"/>
      <c r="H536" s="100">
        <v>42908</v>
      </c>
      <c r="I536" s="100"/>
      <c r="J536" s="100">
        <v>42908</v>
      </c>
      <c r="K536" s="100"/>
      <c r="L536" s="82" t="s">
        <v>648</v>
      </c>
      <c r="M536" s="82"/>
      <c r="N536" s="101">
        <v>170.4</v>
      </c>
      <c r="O536" s="101"/>
    </row>
    <row r="537" spans="1:15" ht="45" customHeight="1" x14ac:dyDescent="0.25">
      <c r="A537" s="17" t="s">
        <v>1478</v>
      </c>
      <c r="B537" s="98" t="s">
        <v>1503</v>
      </c>
      <c r="C537" s="98"/>
      <c r="D537" s="99">
        <f t="shared" si="8"/>
        <v>1</v>
      </c>
      <c r="E537" s="99"/>
      <c r="F537" s="99" t="s">
        <v>29</v>
      </c>
      <c r="G537" s="99"/>
      <c r="H537" s="100">
        <v>42899</v>
      </c>
      <c r="I537" s="100"/>
      <c r="J537" s="100">
        <v>42899</v>
      </c>
      <c r="K537" s="100"/>
      <c r="L537" s="82" t="s">
        <v>648</v>
      </c>
      <c r="M537" s="82"/>
      <c r="N537" s="101">
        <v>140.4</v>
      </c>
      <c r="O537" s="101"/>
    </row>
    <row r="538" spans="1:15" ht="45" customHeight="1" x14ac:dyDescent="0.25">
      <c r="A538" s="17" t="s">
        <v>1478</v>
      </c>
      <c r="B538" s="98" t="s">
        <v>1503</v>
      </c>
      <c r="C538" s="98"/>
      <c r="D538" s="99">
        <f t="shared" si="8"/>
        <v>1</v>
      </c>
      <c r="E538" s="99"/>
      <c r="F538" s="99" t="s">
        <v>29</v>
      </c>
      <c r="G538" s="99"/>
      <c r="H538" s="100">
        <v>42893</v>
      </c>
      <c r="I538" s="100"/>
      <c r="J538" s="100">
        <v>42893</v>
      </c>
      <c r="K538" s="100"/>
      <c r="L538" s="82" t="s">
        <v>648</v>
      </c>
      <c r="M538" s="82"/>
      <c r="N538" s="101">
        <v>229</v>
      </c>
      <c r="O538" s="101"/>
    </row>
    <row r="539" spans="1:15" ht="45" customHeight="1" x14ac:dyDescent="0.25">
      <c r="A539" s="17" t="s">
        <v>1478</v>
      </c>
      <c r="B539" s="98" t="s">
        <v>1503</v>
      </c>
      <c r="C539" s="98"/>
      <c r="D539" s="99">
        <f t="shared" si="8"/>
        <v>1</v>
      </c>
      <c r="E539" s="99"/>
      <c r="F539" s="99" t="s">
        <v>29</v>
      </c>
      <c r="G539" s="99"/>
      <c r="H539" s="100">
        <v>42901</v>
      </c>
      <c r="I539" s="100"/>
      <c r="J539" s="100">
        <v>42901</v>
      </c>
      <c r="K539" s="100"/>
      <c r="L539" s="82" t="s">
        <v>648</v>
      </c>
      <c r="M539" s="82"/>
      <c r="N539" s="101">
        <v>114</v>
      </c>
      <c r="O539" s="101"/>
    </row>
    <row r="540" spans="1:15" ht="45" customHeight="1" x14ac:dyDescent="0.25">
      <c r="A540" s="17" t="s">
        <v>1478</v>
      </c>
      <c r="B540" s="98" t="s">
        <v>949</v>
      </c>
      <c r="C540" s="98"/>
      <c r="D540" s="99">
        <f t="shared" si="8"/>
        <v>1</v>
      </c>
      <c r="E540" s="99"/>
      <c r="F540" s="99" t="s">
        <v>29</v>
      </c>
      <c r="G540" s="99"/>
      <c r="H540" s="100">
        <v>42913</v>
      </c>
      <c r="I540" s="100"/>
      <c r="J540" s="100">
        <v>42913</v>
      </c>
      <c r="K540" s="100"/>
      <c r="L540" s="82" t="s">
        <v>648</v>
      </c>
      <c r="M540" s="82"/>
      <c r="N540" s="101">
        <v>164.2</v>
      </c>
      <c r="O540" s="101"/>
    </row>
    <row r="541" spans="1:15" ht="45" customHeight="1" x14ac:dyDescent="0.25">
      <c r="A541" s="17" t="s">
        <v>1478</v>
      </c>
      <c r="B541" s="98" t="s">
        <v>1503</v>
      </c>
      <c r="C541" s="98"/>
      <c r="D541" s="99">
        <f t="shared" si="8"/>
        <v>1</v>
      </c>
      <c r="E541" s="99"/>
      <c r="F541" s="99" t="s">
        <v>29</v>
      </c>
      <c r="G541" s="99"/>
      <c r="H541" s="100">
        <v>42906</v>
      </c>
      <c r="I541" s="100"/>
      <c r="J541" s="100">
        <v>42906</v>
      </c>
      <c r="K541" s="100"/>
      <c r="L541" s="82" t="s">
        <v>648</v>
      </c>
      <c r="M541" s="82"/>
      <c r="N541" s="101">
        <v>106</v>
      </c>
      <c r="O541" s="101"/>
    </row>
    <row r="542" spans="1:15" ht="45" customHeight="1" x14ac:dyDescent="0.25">
      <c r="A542" s="17" t="s">
        <v>1478</v>
      </c>
      <c r="B542" s="98" t="s">
        <v>1493</v>
      </c>
      <c r="C542" s="98"/>
      <c r="D542" s="99">
        <f t="shared" si="8"/>
        <v>1</v>
      </c>
      <c r="E542" s="99"/>
      <c r="F542" s="99" t="s">
        <v>29</v>
      </c>
      <c r="G542" s="99"/>
      <c r="H542" s="100">
        <v>42823</v>
      </c>
      <c r="I542" s="100"/>
      <c r="J542" s="100">
        <v>42823</v>
      </c>
      <c r="K542" s="100"/>
      <c r="L542" s="82" t="s">
        <v>648</v>
      </c>
      <c r="M542" s="82"/>
      <c r="N542" s="101">
        <v>110</v>
      </c>
      <c r="O542" s="101"/>
    </row>
    <row r="543" spans="1:15" ht="45" customHeight="1" x14ac:dyDescent="0.25">
      <c r="A543" s="17" t="s">
        <v>1478</v>
      </c>
      <c r="B543" s="98" t="s">
        <v>1493</v>
      </c>
      <c r="C543" s="98"/>
      <c r="D543" s="99">
        <f t="shared" si="8"/>
        <v>1</v>
      </c>
      <c r="E543" s="99"/>
      <c r="F543" s="99" t="s">
        <v>15</v>
      </c>
      <c r="G543" s="99"/>
      <c r="H543" s="100">
        <v>42887</v>
      </c>
      <c r="I543" s="100"/>
      <c r="J543" s="100">
        <v>42887</v>
      </c>
      <c r="K543" s="100"/>
      <c r="L543" s="82" t="s">
        <v>648</v>
      </c>
      <c r="M543" s="82"/>
      <c r="N543" s="101">
        <v>219</v>
      </c>
      <c r="O543" s="101"/>
    </row>
    <row r="544" spans="1:15" ht="45" customHeight="1" x14ac:dyDescent="0.25">
      <c r="A544" s="17" t="s">
        <v>1478</v>
      </c>
      <c r="B544" s="98" t="s">
        <v>1493</v>
      </c>
      <c r="C544" s="98"/>
      <c r="D544" s="99">
        <f t="shared" si="8"/>
        <v>1</v>
      </c>
      <c r="E544" s="99"/>
      <c r="F544" s="99" t="s">
        <v>15</v>
      </c>
      <c r="G544" s="99"/>
      <c r="H544" s="100">
        <v>42888</v>
      </c>
      <c r="I544" s="100"/>
      <c r="J544" s="100">
        <v>42888</v>
      </c>
      <c r="K544" s="100"/>
      <c r="L544" s="82" t="s">
        <v>648</v>
      </c>
      <c r="M544" s="82"/>
      <c r="N544" s="101">
        <v>227</v>
      </c>
      <c r="O544" s="101"/>
    </row>
    <row r="545" spans="1:15" ht="45" customHeight="1" x14ac:dyDescent="0.25">
      <c r="A545" s="17" t="s">
        <v>1478</v>
      </c>
      <c r="B545" s="98" t="s">
        <v>1493</v>
      </c>
      <c r="C545" s="98"/>
      <c r="D545" s="99">
        <f t="shared" si="8"/>
        <v>1</v>
      </c>
      <c r="E545" s="99"/>
      <c r="F545" s="99" t="s">
        <v>15</v>
      </c>
      <c r="G545" s="99"/>
      <c r="H545" s="100">
        <v>42874</v>
      </c>
      <c r="I545" s="100"/>
      <c r="J545" s="100">
        <v>42874</v>
      </c>
      <c r="K545" s="100"/>
      <c r="L545" s="82" t="s">
        <v>648</v>
      </c>
      <c r="M545" s="82"/>
      <c r="N545" s="101">
        <v>302</v>
      </c>
      <c r="O545" s="101"/>
    </row>
    <row r="546" spans="1:15" ht="45" customHeight="1" x14ac:dyDescent="0.25">
      <c r="A546" s="17" t="s">
        <v>1478</v>
      </c>
      <c r="B546" s="98" t="s">
        <v>1493</v>
      </c>
      <c r="C546" s="98"/>
      <c r="D546" s="99">
        <f t="shared" si="8"/>
        <v>1</v>
      </c>
      <c r="E546" s="99"/>
      <c r="F546" s="99" t="s">
        <v>15</v>
      </c>
      <c r="G546" s="99"/>
      <c r="H546" s="100">
        <v>42881</v>
      </c>
      <c r="I546" s="100"/>
      <c r="J546" s="100">
        <v>42881</v>
      </c>
      <c r="K546" s="100"/>
      <c r="L546" s="82" t="s">
        <v>648</v>
      </c>
      <c r="M546" s="82"/>
      <c r="N546" s="101">
        <v>227</v>
      </c>
      <c r="O546" s="101"/>
    </row>
    <row r="547" spans="1:15" ht="45" customHeight="1" x14ac:dyDescent="0.25">
      <c r="A547" s="17" t="s">
        <v>1478</v>
      </c>
      <c r="B547" s="98" t="s">
        <v>1493</v>
      </c>
      <c r="C547" s="98"/>
      <c r="D547" s="99">
        <f t="shared" si="8"/>
        <v>1</v>
      </c>
      <c r="E547" s="99"/>
      <c r="F547" s="99" t="s">
        <v>29</v>
      </c>
      <c r="G547" s="99"/>
      <c r="H547" s="100">
        <v>42887</v>
      </c>
      <c r="I547" s="100"/>
      <c r="J547" s="100">
        <v>42887</v>
      </c>
      <c r="K547" s="100"/>
      <c r="L547" s="82" t="s">
        <v>648</v>
      </c>
      <c r="M547" s="82"/>
      <c r="N547" s="101">
        <v>446</v>
      </c>
      <c r="O547" s="101"/>
    </row>
    <row r="548" spans="1:15" ht="45" customHeight="1" x14ac:dyDescent="0.25">
      <c r="A548" s="17" t="s">
        <v>1478</v>
      </c>
      <c r="B548" s="98" t="s">
        <v>1493</v>
      </c>
      <c r="C548" s="98"/>
      <c r="D548" s="99">
        <f t="shared" si="8"/>
        <v>1</v>
      </c>
      <c r="E548" s="99"/>
      <c r="F548" s="99" t="s">
        <v>29</v>
      </c>
      <c r="G548" s="99"/>
      <c r="H548" s="100">
        <v>42893</v>
      </c>
      <c r="I548" s="100"/>
      <c r="J548" s="100">
        <v>42893</v>
      </c>
      <c r="K548" s="100"/>
      <c r="L548" s="82" t="s">
        <v>648</v>
      </c>
      <c r="M548" s="82"/>
      <c r="N548" s="101">
        <v>446</v>
      </c>
      <c r="O548" s="101"/>
    </row>
    <row r="549" spans="1:15" ht="45" customHeight="1" x14ac:dyDescent="0.25">
      <c r="A549" s="17" t="s">
        <v>1478</v>
      </c>
      <c r="B549" s="98" t="s">
        <v>1493</v>
      </c>
      <c r="C549" s="98"/>
      <c r="D549" s="99">
        <f t="shared" si="8"/>
        <v>1</v>
      </c>
      <c r="E549" s="99"/>
      <c r="F549" s="99" t="s">
        <v>29</v>
      </c>
      <c r="G549" s="99"/>
      <c r="H549" s="100">
        <v>42885</v>
      </c>
      <c r="I549" s="100"/>
      <c r="J549" s="100">
        <v>42885</v>
      </c>
      <c r="K549" s="100"/>
      <c r="L549" s="82" t="s">
        <v>648</v>
      </c>
      <c r="M549" s="82"/>
      <c r="N549" s="101">
        <v>186</v>
      </c>
      <c r="O549" s="101"/>
    </row>
    <row r="550" spans="1:15" ht="45" customHeight="1" x14ac:dyDescent="0.25">
      <c r="A550" s="17" t="s">
        <v>1478</v>
      </c>
      <c r="B550" s="98" t="s">
        <v>1493</v>
      </c>
      <c r="C550" s="98"/>
      <c r="D550" s="99">
        <f t="shared" si="8"/>
        <v>1</v>
      </c>
      <c r="E550" s="99"/>
      <c r="F550" s="99" t="s">
        <v>29</v>
      </c>
      <c r="G550" s="99"/>
      <c r="H550" s="100">
        <v>42886</v>
      </c>
      <c r="I550" s="100"/>
      <c r="J550" s="100">
        <v>42886</v>
      </c>
      <c r="K550" s="100"/>
      <c r="L550" s="82" t="s">
        <v>648</v>
      </c>
      <c r="M550" s="82"/>
      <c r="N550" s="101">
        <v>446</v>
      </c>
      <c r="O550" s="101"/>
    </row>
    <row r="551" spans="1:15" ht="45" customHeight="1" x14ac:dyDescent="0.25">
      <c r="A551" s="17" t="s">
        <v>1478</v>
      </c>
      <c r="B551" s="98" t="s">
        <v>1493</v>
      </c>
      <c r="C551" s="98"/>
      <c r="D551" s="99">
        <f t="shared" si="8"/>
        <v>1</v>
      </c>
      <c r="E551" s="99"/>
      <c r="F551" s="99" t="s">
        <v>29</v>
      </c>
      <c r="G551" s="99"/>
      <c r="H551" s="100">
        <v>42891</v>
      </c>
      <c r="I551" s="100"/>
      <c r="J551" s="100">
        <v>42891</v>
      </c>
      <c r="K551" s="100"/>
      <c r="L551" s="82" t="s">
        <v>648</v>
      </c>
      <c r="M551" s="82"/>
      <c r="N551" s="101">
        <v>438</v>
      </c>
      <c r="O551" s="101"/>
    </row>
    <row r="552" spans="1:15" ht="45" customHeight="1" x14ac:dyDescent="0.25">
      <c r="A552" s="17" t="s">
        <v>1478</v>
      </c>
      <c r="B552" s="98" t="s">
        <v>14</v>
      </c>
      <c r="C552" s="98"/>
      <c r="D552" s="99">
        <f t="shared" si="8"/>
        <v>1</v>
      </c>
      <c r="E552" s="99"/>
      <c r="F552" s="99" t="s">
        <v>15</v>
      </c>
      <c r="G552" s="99"/>
      <c r="H552" s="100">
        <v>42823</v>
      </c>
      <c r="I552" s="100"/>
      <c r="J552" s="100">
        <v>42823</v>
      </c>
      <c r="K552" s="100"/>
      <c r="L552" s="82" t="s">
        <v>648</v>
      </c>
      <c r="M552" s="82"/>
      <c r="N552" s="101">
        <v>500</v>
      </c>
      <c r="O552" s="101"/>
    </row>
    <row r="553" spans="1:15" ht="45" customHeight="1" x14ac:dyDescent="0.25">
      <c r="A553" s="17" t="s">
        <v>1478</v>
      </c>
      <c r="B553" s="98" t="s">
        <v>1493</v>
      </c>
      <c r="C553" s="98"/>
      <c r="D553" s="99">
        <f t="shared" si="8"/>
        <v>1</v>
      </c>
      <c r="E553" s="99"/>
      <c r="F553" s="99" t="s">
        <v>29</v>
      </c>
      <c r="G553" s="99"/>
      <c r="H553" s="100">
        <v>42823</v>
      </c>
      <c r="I553" s="100"/>
      <c r="J553" s="100">
        <v>42823</v>
      </c>
      <c r="K553" s="100"/>
      <c r="L553" s="82" t="s">
        <v>648</v>
      </c>
      <c r="M553" s="82"/>
      <c r="N553" s="101">
        <v>96</v>
      </c>
      <c r="O553" s="101"/>
    </row>
    <row r="554" spans="1:15" ht="45" customHeight="1" x14ac:dyDescent="0.25">
      <c r="A554" s="17" t="s">
        <v>1478</v>
      </c>
      <c r="B554" s="98" t="s">
        <v>1493</v>
      </c>
      <c r="C554" s="98"/>
      <c r="D554" s="99">
        <f t="shared" si="8"/>
        <v>1</v>
      </c>
      <c r="E554" s="99"/>
      <c r="F554" s="99" t="s">
        <v>15</v>
      </c>
      <c r="G554" s="99"/>
      <c r="H554" s="100">
        <v>42887</v>
      </c>
      <c r="I554" s="100"/>
      <c r="J554" s="100">
        <v>42887</v>
      </c>
      <c r="K554" s="100"/>
      <c r="L554" s="82" t="s">
        <v>648</v>
      </c>
      <c r="M554" s="82"/>
      <c r="N554" s="101">
        <v>158</v>
      </c>
      <c r="O554" s="101"/>
    </row>
    <row r="555" spans="1:15" ht="45" customHeight="1" x14ac:dyDescent="0.25">
      <c r="A555" s="17" t="s">
        <v>1478</v>
      </c>
      <c r="B555" s="98" t="s">
        <v>1493</v>
      </c>
      <c r="C555" s="98"/>
      <c r="D555" s="99">
        <f t="shared" si="8"/>
        <v>1</v>
      </c>
      <c r="E555" s="99"/>
      <c r="F555" s="99" t="s">
        <v>15</v>
      </c>
      <c r="G555" s="99"/>
      <c r="H555" s="100">
        <v>42888</v>
      </c>
      <c r="I555" s="100"/>
      <c r="J555" s="100">
        <v>42888</v>
      </c>
      <c r="K555" s="100"/>
      <c r="L555" s="82" t="s">
        <v>648</v>
      </c>
      <c r="M555" s="82"/>
      <c r="N555" s="101">
        <v>145</v>
      </c>
      <c r="O555" s="101"/>
    </row>
    <row r="556" spans="1:15" ht="45" customHeight="1" x14ac:dyDescent="0.25">
      <c r="A556" s="17" t="s">
        <v>1478</v>
      </c>
      <c r="B556" s="98" t="s">
        <v>1493</v>
      </c>
      <c r="C556" s="98"/>
      <c r="D556" s="99">
        <f t="shared" si="8"/>
        <v>1</v>
      </c>
      <c r="E556" s="99"/>
      <c r="F556" s="99" t="s">
        <v>15</v>
      </c>
      <c r="G556" s="99"/>
      <c r="H556" s="100">
        <v>42874</v>
      </c>
      <c r="I556" s="100"/>
      <c r="J556" s="100">
        <v>42874</v>
      </c>
      <c r="K556" s="100"/>
      <c r="L556" s="82" t="s">
        <v>648</v>
      </c>
      <c r="M556" s="82"/>
      <c r="N556" s="101">
        <v>154.69999999999999</v>
      </c>
      <c r="O556" s="101"/>
    </row>
    <row r="557" spans="1:15" ht="45" customHeight="1" x14ac:dyDescent="0.25">
      <c r="A557" s="17" t="s">
        <v>1478</v>
      </c>
      <c r="B557" s="98" t="s">
        <v>1493</v>
      </c>
      <c r="C557" s="98"/>
      <c r="D557" s="99">
        <f t="shared" si="8"/>
        <v>1</v>
      </c>
      <c r="E557" s="99"/>
      <c r="F557" s="99" t="s">
        <v>15</v>
      </c>
      <c r="G557" s="99"/>
      <c r="H557" s="100">
        <v>42881</v>
      </c>
      <c r="I557" s="100"/>
      <c r="J557" s="100">
        <v>42881</v>
      </c>
      <c r="K557" s="100"/>
      <c r="L557" s="82" t="s">
        <v>648</v>
      </c>
      <c r="M557" s="82"/>
      <c r="N557" s="101">
        <v>228.6</v>
      </c>
      <c r="O557" s="101"/>
    </row>
    <row r="558" spans="1:15" ht="45" customHeight="1" x14ac:dyDescent="0.25">
      <c r="A558" s="17" t="s">
        <v>1478</v>
      </c>
      <c r="B558" s="98" t="s">
        <v>1493</v>
      </c>
      <c r="C558" s="98"/>
      <c r="D558" s="99">
        <f t="shared" si="8"/>
        <v>1</v>
      </c>
      <c r="E558" s="99"/>
      <c r="F558" s="99" t="s">
        <v>29</v>
      </c>
      <c r="G558" s="99"/>
      <c r="H558" s="100">
        <v>42887</v>
      </c>
      <c r="I558" s="100"/>
      <c r="J558" s="100">
        <v>42887</v>
      </c>
      <c r="K558" s="100"/>
      <c r="L558" s="82" t="s">
        <v>648</v>
      </c>
      <c r="M558" s="82"/>
      <c r="N558" s="101">
        <v>228.2</v>
      </c>
      <c r="O558" s="101"/>
    </row>
    <row r="559" spans="1:15" ht="45" customHeight="1" x14ac:dyDescent="0.25">
      <c r="A559" s="17" t="s">
        <v>1478</v>
      </c>
      <c r="B559" s="98" t="s">
        <v>1493</v>
      </c>
      <c r="C559" s="98"/>
      <c r="D559" s="99">
        <f t="shared" si="8"/>
        <v>1</v>
      </c>
      <c r="E559" s="99"/>
      <c r="F559" s="99" t="s">
        <v>29</v>
      </c>
      <c r="G559" s="99"/>
      <c r="H559" s="100">
        <v>42893</v>
      </c>
      <c r="I559" s="100"/>
      <c r="J559" s="100">
        <v>42893</v>
      </c>
      <c r="K559" s="100"/>
      <c r="L559" s="82" t="s">
        <v>648</v>
      </c>
      <c r="M559" s="82"/>
      <c r="N559" s="101">
        <v>446</v>
      </c>
      <c r="O559" s="101"/>
    </row>
    <row r="560" spans="1:15" ht="45" customHeight="1" x14ac:dyDescent="0.25">
      <c r="A560" s="17" t="s">
        <v>1478</v>
      </c>
      <c r="B560" s="98" t="s">
        <v>1493</v>
      </c>
      <c r="C560" s="98"/>
      <c r="D560" s="99">
        <f t="shared" si="8"/>
        <v>1</v>
      </c>
      <c r="E560" s="99"/>
      <c r="F560" s="99" t="s">
        <v>29</v>
      </c>
      <c r="G560" s="99"/>
      <c r="H560" s="100">
        <v>42885</v>
      </c>
      <c r="I560" s="100"/>
      <c r="J560" s="100">
        <v>42885</v>
      </c>
      <c r="K560" s="100"/>
      <c r="L560" s="82" t="s">
        <v>648</v>
      </c>
      <c r="M560" s="82"/>
      <c r="N560" s="101">
        <v>170</v>
      </c>
      <c r="O560" s="101"/>
    </row>
    <row r="561" spans="1:15" ht="45" customHeight="1" x14ac:dyDescent="0.25">
      <c r="A561" s="17" t="s">
        <v>1478</v>
      </c>
      <c r="B561" s="98" t="s">
        <v>1493</v>
      </c>
      <c r="C561" s="98"/>
      <c r="D561" s="99">
        <f t="shared" si="8"/>
        <v>1</v>
      </c>
      <c r="E561" s="99"/>
      <c r="F561" s="99" t="s">
        <v>29</v>
      </c>
      <c r="G561" s="99"/>
      <c r="H561" s="100">
        <v>42886</v>
      </c>
      <c r="I561" s="100"/>
      <c r="J561" s="100">
        <v>42886</v>
      </c>
      <c r="K561" s="100"/>
      <c r="L561" s="82" t="s">
        <v>648</v>
      </c>
      <c r="M561" s="82"/>
      <c r="N561" s="101">
        <v>120</v>
      </c>
      <c r="O561" s="101"/>
    </row>
    <row r="562" spans="1:15" ht="45" customHeight="1" x14ac:dyDescent="0.25">
      <c r="A562" s="17" t="s">
        <v>1478</v>
      </c>
      <c r="B562" s="98" t="s">
        <v>1493</v>
      </c>
      <c r="C562" s="98"/>
      <c r="D562" s="99">
        <f t="shared" si="8"/>
        <v>1</v>
      </c>
      <c r="E562" s="99"/>
      <c r="F562" s="99" t="s">
        <v>29</v>
      </c>
      <c r="G562" s="99"/>
      <c r="H562" s="100">
        <v>42891</v>
      </c>
      <c r="I562" s="100"/>
      <c r="J562" s="100">
        <v>42891</v>
      </c>
      <c r="K562" s="100"/>
      <c r="L562" s="82" t="s">
        <v>648</v>
      </c>
      <c r="M562" s="82"/>
      <c r="N562" s="101">
        <v>110</v>
      </c>
      <c r="O562" s="101"/>
    </row>
    <row r="563" spans="1:15" ht="45" customHeight="1" x14ac:dyDescent="0.25">
      <c r="A563" s="17" t="s">
        <v>1478</v>
      </c>
      <c r="B563" s="98" t="s">
        <v>1505</v>
      </c>
      <c r="C563" s="98"/>
      <c r="D563" s="99">
        <f t="shared" si="8"/>
        <v>1</v>
      </c>
      <c r="E563" s="99"/>
      <c r="F563" s="99" t="s">
        <v>12</v>
      </c>
      <c r="G563" s="99"/>
      <c r="H563" s="100">
        <v>42808</v>
      </c>
      <c r="I563" s="100"/>
      <c r="J563" s="100">
        <v>42808</v>
      </c>
      <c r="K563" s="100"/>
      <c r="L563" s="82" t="s">
        <v>648</v>
      </c>
      <c r="M563" s="82"/>
      <c r="N563" s="101">
        <v>2074</v>
      </c>
      <c r="O563" s="101"/>
    </row>
    <row r="564" spans="1:15" ht="45" customHeight="1" x14ac:dyDescent="0.25">
      <c r="A564" s="17" t="s">
        <v>1478</v>
      </c>
      <c r="B564" s="98" t="s">
        <v>1505</v>
      </c>
      <c r="C564" s="98"/>
      <c r="D564" s="99">
        <f t="shared" si="8"/>
        <v>1</v>
      </c>
      <c r="E564" s="99"/>
      <c r="F564" s="99" t="s">
        <v>12</v>
      </c>
      <c r="G564" s="99"/>
      <c r="H564" s="100">
        <v>42836</v>
      </c>
      <c r="I564" s="100"/>
      <c r="J564" s="100">
        <v>42836</v>
      </c>
      <c r="K564" s="100"/>
      <c r="L564" s="82" t="s">
        <v>648</v>
      </c>
      <c r="M564" s="82"/>
      <c r="N564" s="101">
        <v>1974</v>
      </c>
      <c r="O564" s="101"/>
    </row>
    <row r="565" spans="1:15" ht="45" customHeight="1" x14ac:dyDescent="0.25">
      <c r="A565" s="17" t="s">
        <v>1478</v>
      </c>
      <c r="B565" s="98" t="s">
        <v>1505</v>
      </c>
      <c r="C565" s="98"/>
      <c r="D565" s="99">
        <f t="shared" si="8"/>
        <v>1</v>
      </c>
      <c r="E565" s="99"/>
      <c r="F565" s="99" t="s">
        <v>12</v>
      </c>
      <c r="G565" s="99"/>
      <c r="H565" s="100">
        <v>42823</v>
      </c>
      <c r="I565" s="100"/>
      <c r="J565" s="100">
        <v>42823</v>
      </c>
      <c r="K565" s="100"/>
      <c r="L565" s="82" t="s">
        <v>648</v>
      </c>
      <c r="M565" s="82"/>
      <c r="N565" s="101">
        <v>2117</v>
      </c>
      <c r="O565" s="101"/>
    </row>
    <row r="566" spans="1:15" ht="45" customHeight="1" x14ac:dyDescent="0.25">
      <c r="A566" s="17" t="s">
        <v>1478</v>
      </c>
      <c r="B566" s="98" t="s">
        <v>1505</v>
      </c>
      <c r="C566" s="98"/>
      <c r="D566" s="99">
        <f t="shared" si="8"/>
        <v>1</v>
      </c>
      <c r="E566" s="99"/>
      <c r="F566" s="99" t="s">
        <v>12</v>
      </c>
      <c r="G566" s="99"/>
      <c r="H566" s="100">
        <v>42786</v>
      </c>
      <c r="I566" s="100"/>
      <c r="J566" s="100">
        <v>42786</v>
      </c>
      <c r="K566" s="100"/>
      <c r="L566" s="82" t="s">
        <v>648</v>
      </c>
      <c r="M566" s="82"/>
      <c r="N566" s="101">
        <v>1982</v>
      </c>
      <c r="O566" s="101"/>
    </row>
    <row r="567" spans="1:15" ht="45" customHeight="1" x14ac:dyDescent="0.25">
      <c r="A567" s="17" t="s">
        <v>1478</v>
      </c>
      <c r="B567" s="98" t="s">
        <v>1506</v>
      </c>
      <c r="C567" s="98"/>
      <c r="D567" s="99">
        <f t="shared" si="8"/>
        <v>1</v>
      </c>
      <c r="E567" s="99"/>
      <c r="F567" s="99" t="s">
        <v>29</v>
      </c>
      <c r="G567" s="99"/>
      <c r="H567" s="100">
        <v>42829</v>
      </c>
      <c r="I567" s="100"/>
      <c r="J567" s="100">
        <v>42829</v>
      </c>
      <c r="K567" s="100"/>
      <c r="L567" s="82" t="s">
        <v>648</v>
      </c>
      <c r="M567" s="82"/>
      <c r="N567" s="101">
        <v>446</v>
      </c>
      <c r="O567" s="101"/>
    </row>
    <row r="568" spans="1:15" ht="45" customHeight="1" x14ac:dyDescent="0.25">
      <c r="A568" s="17" t="s">
        <v>1478</v>
      </c>
      <c r="B568" s="98" t="s">
        <v>14</v>
      </c>
      <c r="C568" s="98"/>
      <c r="D568" s="99">
        <f t="shared" si="8"/>
        <v>1</v>
      </c>
      <c r="E568" s="99"/>
      <c r="F568" s="99" t="s">
        <v>15</v>
      </c>
      <c r="G568" s="99"/>
      <c r="H568" s="100">
        <v>42829</v>
      </c>
      <c r="I568" s="100"/>
      <c r="J568" s="100">
        <v>42829</v>
      </c>
      <c r="K568" s="100"/>
      <c r="L568" s="82" t="s">
        <v>648</v>
      </c>
      <c r="M568" s="82"/>
      <c r="N568" s="101">
        <v>150</v>
      </c>
      <c r="O568" s="101"/>
    </row>
    <row r="569" spans="1:15" ht="45" customHeight="1" x14ac:dyDescent="0.25">
      <c r="A569" s="17" t="s">
        <v>1478</v>
      </c>
      <c r="B569" s="98" t="s">
        <v>1505</v>
      </c>
      <c r="C569" s="98"/>
      <c r="D569" s="99">
        <f t="shared" si="8"/>
        <v>1</v>
      </c>
      <c r="E569" s="99"/>
      <c r="F569" s="99" t="s">
        <v>12</v>
      </c>
      <c r="G569" s="99"/>
      <c r="H569" s="100">
        <v>42808</v>
      </c>
      <c r="I569" s="100"/>
      <c r="J569" s="100">
        <v>42808</v>
      </c>
      <c r="K569" s="100"/>
      <c r="L569" s="82" t="s">
        <v>648</v>
      </c>
      <c r="M569" s="82"/>
      <c r="N569" s="101">
        <v>226</v>
      </c>
      <c r="O569" s="101"/>
    </row>
    <row r="570" spans="1:15" ht="45" customHeight="1" x14ac:dyDescent="0.25">
      <c r="A570" s="17" t="s">
        <v>1478</v>
      </c>
      <c r="B570" s="98" t="s">
        <v>1505</v>
      </c>
      <c r="C570" s="98"/>
      <c r="D570" s="99">
        <f t="shared" si="8"/>
        <v>1</v>
      </c>
      <c r="E570" s="99"/>
      <c r="F570" s="99" t="s">
        <v>12</v>
      </c>
      <c r="G570" s="99"/>
      <c r="H570" s="100">
        <v>42836</v>
      </c>
      <c r="I570" s="100"/>
      <c r="J570" s="100">
        <v>42836</v>
      </c>
      <c r="K570" s="100"/>
      <c r="L570" s="82" t="s">
        <v>648</v>
      </c>
      <c r="M570" s="82"/>
      <c r="N570" s="101">
        <v>368</v>
      </c>
      <c r="O570" s="101"/>
    </row>
    <row r="571" spans="1:15" ht="45" customHeight="1" x14ac:dyDescent="0.25">
      <c r="A571" s="17" t="s">
        <v>1478</v>
      </c>
      <c r="B571" s="98" t="s">
        <v>1505</v>
      </c>
      <c r="C571" s="98"/>
      <c r="D571" s="99">
        <f t="shared" si="8"/>
        <v>1</v>
      </c>
      <c r="E571" s="99"/>
      <c r="F571" s="99" t="s">
        <v>12</v>
      </c>
      <c r="G571" s="99"/>
      <c r="H571" s="100">
        <v>42823</v>
      </c>
      <c r="I571" s="100"/>
      <c r="J571" s="100">
        <v>42823</v>
      </c>
      <c r="K571" s="100"/>
      <c r="L571" s="82" t="s">
        <v>648</v>
      </c>
      <c r="M571" s="82"/>
      <c r="N571" s="101">
        <v>360</v>
      </c>
      <c r="O571" s="101"/>
    </row>
    <row r="572" spans="1:15" ht="45" customHeight="1" x14ac:dyDescent="0.25">
      <c r="A572" s="17" t="s">
        <v>1478</v>
      </c>
      <c r="B572" s="98" t="s">
        <v>1506</v>
      </c>
      <c r="C572" s="98"/>
      <c r="D572" s="99">
        <f t="shared" si="8"/>
        <v>1</v>
      </c>
      <c r="E572" s="99"/>
      <c r="F572" s="99" t="s">
        <v>29</v>
      </c>
      <c r="G572" s="99"/>
      <c r="H572" s="100">
        <v>42829</v>
      </c>
      <c r="I572" s="100"/>
      <c r="J572" s="100">
        <v>42829</v>
      </c>
      <c r="K572" s="100"/>
      <c r="L572" s="82" t="s">
        <v>648</v>
      </c>
      <c r="M572" s="82"/>
      <c r="N572" s="101">
        <v>142</v>
      </c>
      <c r="O572" s="101"/>
    </row>
    <row r="573" spans="1:15" ht="45" customHeight="1" x14ac:dyDescent="0.25">
      <c r="A573" s="17" t="s">
        <v>1478</v>
      </c>
      <c r="B573" s="98" t="s">
        <v>1507</v>
      </c>
      <c r="C573" s="98"/>
      <c r="D573" s="99">
        <f t="shared" si="8"/>
        <v>1</v>
      </c>
      <c r="E573" s="99"/>
      <c r="F573" s="99" t="s">
        <v>12</v>
      </c>
      <c r="G573" s="99"/>
      <c r="H573" s="100">
        <v>42844</v>
      </c>
      <c r="I573" s="100"/>
      <c r="J573" s="100">
        <v>42844</v>
      </c>
      <c r="K573" s="100"/>
      <c r="L573" s="82" t="s">
        <v>648</v>
      </c>
      <c r="M573" s="82"/>
      <c r="N573" s="101">
        <v>2195</v>
      </c>
      <c r="O573" s="101"/>
    </row>
    <row r="574" spans="1:15" ht="45" customHeight="1" x14ac:dyDescent="0.25">
      <c r="A574" s="17" t="s">
        <v>1478</v>
      </c>
      <c r="B574" s="98" t="s">
        <v>14</v>
      </c>
      <c r="C574" s="98"/>
      <c r="D574" s="99">
        <f t="shared" si="8"/>
        <v>1</v>
      </c>
      <c r="E574" s="99"/>
      <c r="F574" s="99" t="s">
        <v>15</v>
      </c>
      <c r="G574" s="99"/>
      <c r="H574" s="100">
        <v>42891</v>
      </c>
      <c r="I574" s="100"/>
      <c r="J574" s="100">
        <v>42891</v>
      </c>
      <c r="K574" s="100"/>
      <c r="L574" s="82" t="s">
        <v>648</v>
      </c>
      <c r="M574" s="82"/>
      <c r="N574" s="101">
        <v>4510</v>
      </c>
      <c r="O574" s="101"/>
    </row>
    <row r="575" spans="1:15" ht="45" customHeight="1" x14ac:dyDescent="0.25">
      <c r="A575" s="17" t="s">
        <v>1478</v>
      </c>
      <c r="B575" s="98" t="s">
        <v>1507</v>
      </c>
      <c r="C575" s="98"/>
      <c r="D575" s="99">
        <f t="shared" si="8"/>
        <v>1</v>
      </c>
      <c r="E575" s="99"/>
      <c r="F575" s="99" t="s">
        <v>12</v>
      </c>
      <c r="G575" s="99"/>
      <c r="H575" s="100">
        <v>42844</v>
      </c>
      <c r="I575" s="100"/>
      <c r="J575" s="100">
        <v>42844</v>
      </c>
      <c r="K575" s="100"/>
      <c r="L575" s="82" t="s">
        <v>648</v>
      </c>
      <c r="M575" s="82"/>
      <c r="N575" s="101">
        <v>364</v>
      </c>
      <c r="O575" s="101"/>
    </row>
    <row r="576" spans="1:15" ht="45" customHeight="1" x14ac:dyDescent="0.25">
      <c r="A576" s="17" t="s">
        <v>1478</v>
      </c>
      <c r="B576" s="98" t="s">
        <v>1508</v>
      </c>
      <c r="C576" s="98"/>
      <c r="D576" s="99">
        <f t="shared" si="8"/>
        <v>1</v>
      </c>
      <c r="E576" s="99"/>
      <c r="F576" s="99" t="s">
        <v>12</v>
      </c>
      <c r="G576" s="99"/>
      <c r="H576" s="100">
        <v>42850</v>
      </c>
      <c r="I576" s="100"/>
      <c r="J576" s="100">
        <v>42850</v>
      </c>
      <c r="K576" s="100"/>
      <c r="L576" s="82" t="s">
        <v>648</v>
      </c>
      <c r="M576" s="82"/>
      <c r="N576" s="101">
        <v>1250</v>
      </c>
      <c r="O576" s="101"/>
    </row>
    <row r="577" spans="1:15" ht="45" customHeight="1" x14ac:dyDescent="0.25">
      <c r="A577" s="17" t="s">
        <v>1478</v>
      </c>
      <c r="B577" s="98" t="s">
        <v>14</v>
      </c>
      <c r="C577" s="98"/>
      <c r="D577" s="99">
        <f t="shared" si="8"/>
        <v>1</v>
      </c>
      <c r="E577" s="99"/>
      <c r="F577" s="99" t="s">
        <v>15</v>
      </c>
      <c r="G577" s="99"/>
      <c r="H577" s="100">
        <v>42870</v>
      </c>
      <c r="I577" s="100"/>
      <c r="J577" s="100">
        <v>42923</v>
      </c>
      <c r="K577" s="100"/>
      <c r="L577" s="82" t="s">
        <v>648</v>
      </c>
      <c r="M577" s="82"/>
      <c r="N577" s="101">
        <v>4770</v>
      </c>
      <c r="O577" s="101"/>
    </row>
    <row r="578" spans="1:15" ht="45" customHeight="1" x14ac:dyDescent="0.25">
      <c r="A578" s="17" t="s">
        <v>1478</v>
      </c>
      <c r="B578" s="98" t="s">
        <v>1508</v>
      </c>
      <c r="C578" s="98"/>
      <c r="D578" s="99">
        <f t="shared" si="8"/>
        <v>1</v>
      </c>
      <c r="E578" s="99"/>
      <c r="F578" s="99" t="s">
        <v>12</v>
      </c>
      <c r="G578" s="99"/>
      <c r="H578" s="100">
        <v>42850</v>
      </c>
      <c r="I578" s="100"/>
      <c r="J578" s="100">
        <v>42850</v>
      </c>
      <c r="K578" s="100"/>
      <c r="L578" s="82" t="s">
        <v>648</v>
      </c>
      <c r="M578" s="82"/>
      <c r="N578" s="101">
        <v>496</v>
      </c>
      <c r="O578" s="101"/>
    </row>
    <row r="579" spans="1:15" ht="45" customHeight="1" x14ac:dyDescent="0.25">
      <c r="A579" s="17" t="s">
        <v>1478</v>
      </c>
      <c r="B579" s="98" t="s">
        <v>1509</v>
      </c>
      <c r="C579" s="98"/>
      <c r="D579" s="99">
        <f t="shared" si="8"/>
        <v>1</v>
      </c>
      <c r="E579" s="99"/>
      <c r="F579" s="99" t="s">
        <v>29</v>
      </c>
      <c r="G579" s="99"/>
      <c r="H579" s="100">
        <v>42926</v>
      </c>
      <c r="I579" s="100"/>
      <c r="J579" s="100">
        <v>42926</v>
      </c>
      <c r="K579" s="100"/>
      <c r="L579" s="82" t="s">
        <v>648</v>
      </c>
      <c r="M579" s="82"/>
      <c r="N579" s="101">
        <v>179</v>
      </c>
      <c r="O579" s="101"/>
    </row>
    <row r="580" spans="1:15" ht="45" customHeight="1" x14ac:dyDescent="0.25">
      <c r="A580" s="17" t="s">
        <v>1478</v>
      </c>
      <c r="B580" s="98" t="s">
        <v>1509</v>
      </c>
      <c r="C580" s="98"/>
      <c r="D580" s="99">
        <f t="shared" si="8"/>
        <v>1</v>
      </c>
      <c r="E580" s="99"/>
      <c r="F580" s="99" t="s">
        <v>29</v>
      </c>
      <c r="G580" s="99"/>
      <c r="H580" s="100">
        <v>42921</v>
      </c>
      <c r="I580" s="100"/>
      <c r="J580" s="100">
        <v>42921</v>
      </c>
      <c r="K580" s="100"/>
      <c r="L580" s="82" t="s">
        <v>648</v>
      </c>
      <c r="M580" s="82"/>
      <c r="N580" s="101">
        <v>366</v>
      </c>
      <c r="O580" s="101"/>
    </row>
    <row r="581" spans="1:15" ht="45" customHeight="1" x14ac:dyDescent="0.25">
      <c r="A581" s="17" t="s">
        <v>1478</v>
      </c>
      <c r="B581" s="98" t="s">
        <v>1509</v>
      </c>
      <c r="C581" s="98"/>
      <c r="D581" s="99">
        <f t="shared" si="8"/>
        <v>1</v>
      </c>
      <c r="E581" s="99"/>
      <c r="F581" s="99" t="s">
        <v>29</v>
      </c>
      <c r="G581" s="99"/>
      <c r="H581" s="100">
        <v>42919</v>
      </c>
      <c r="I581" s="100"/>
      <c r="J581" s="100">
        <v>42919</v>
      </c>
      <c r="K581" s="100"/>
      <c r="L581" s="82" t="s">
        <v>648</v>
      </c>
      <c r="M581" s="82"/>
      <c r="N581" s="101">
        <v>358</v>
      </c>
      <c r="O581" s="101"/>
    </row>
    <row r="582" spans="1:15" ht="45" customHeight="1" x14ac:dyDescent="0.25">
      <c r="A582" s="17" t="s">
        <v>1478</v>
      </c>
      <c r="B582" s="98" t="s">
        <v>1509</v>
      </c>
      <c r="C582" s="98"/>
      <c r="D582" s="99">
        <f t="shared" si="8"/>
        <v>1</v>
      </c>
      <c r="E582" s="99"/>
      <c r="F582" s="99" t="s">
        <v>29</v>
      </c>
      <c r="G582" s="99"/>
      <c r="H582" s="100">
        <v>42922</v>
      </c>
      <c r="I582" s="100"/>
      <c r="J582" s="100">
        <v>42922</v>
      </c>
      <c r="K582" s="100"/>
      <c r="L582" s="82" t="s">
        <v>648</v>
      </c>
      <c r="M582" s="82"/>
      <c r="N582" s="101">
        <v>335</v>
      </c>
      <c r="O582" s="101"/>
    </row>
    <row r="583" spans="1:15" ht="45" customHeight="1" x14ac:dyDescent="0.25">
      <c r="A583" s="17" t="s">
        <v>1478</v>
      </c>
      <c r="B583" s="98" t="s">
        <v>1509</v>
      </c>
      <c r="C583" s="98"/>
      <c r="D583" s="99">
        <f t="shared" si="8"/>
        <v>1</v>
      </c>
      <c r="E583" s="99"/>
      <c r="F583" s="99" t="s">
        <v>29</v>
      </c>
      <c r="G583" s="99"/>
      <c r="H583" s="100">
        <v>42923</v>
      </c>
      <c r="I583" s="100"/>
      <c r="J583" s="100">
        <v>42923</v>
      </c>
      <c r="K583" s="100"/>
      <c r="L583" s="82" t="s">
        <v>648</v>
      </c>
      <c r="M583" s="82"/>
      <c r="N583" s="101">
        <v>335</v>
      </c>
      <c r="O583" s="101"/>
    </row>
    <row r="584" spans="1:15" ht="45" customHeight="1" x14ac:dyDescent="0.25">
      <c r="A584" s="17" t="s">
        <v>1478</v>
      </c>
      <c r="B584" s="98" t="s">
        <v>1510</v>
      </c>
      <c r="C584" s="98"/>
      <c r="D584" s="99">
        <f t="shared" si="8"/>
        <v>1</v>
      </c>
      <c r="E584" s="99"/>
      <c r="F584" s="99" t="s">
        <v>29</v>
      </c>
      <c r="G584" s="99"/>
      <c r="H584" s="100">
        <v>42929</v>
      </c>
      <c r="I584" s="100"/>
      <c r="J584" s="100">
        <v>42929</v>
      </c>
      <c r="K584" s="100"/>
      <c r="L584" s="82" t="s">
        <v>648</v>
      </c>
      <c r="M584" s="82"/>
      <c r="N584" s="101">
        <v>358</v>
      </c>
      <c r="O584" s="101"/>
    </row>
    <row r="585" spans="1:15" ht="45" customHeight="1" x14ac:dyDescent="0.25">
      <c r="A585" s="17" t="s">
        <v>1478</v>
      </c>
      <c r="B585" s="98" t="s">
        <v>1510</v>
      </c>
      <c r="C585" s="98"/>
      <c r="D585" s="99">
        <f t="shared" si="8"/>
        <v>1</v>
      </c>
      <c r="E585" s="99"/>
      <c r="F585" s="99" t="s">
        <v>29</v>
      </c>
      <c r="G585" s="99"/>
      <c r="H585" s="100">
        <v>42927</v>
      </c>
      <c r="I585" s="100"/>
      <c r="J585" s="100">
        <v>42927</v>
      </c>
      <c r="K585" s="100"/>
      <c r="L585" s="82" t="s">
        <v>648</v>
      </c>
      <c r="M585" s="82"/>
      <c r="N585" s="101">
        <v>366</v>
      </c>
      <c r="O585" s="101"/>
    </row>
    <row r="586" spans="1:15" ht="45" customHeight="1" x14ac:dyDescent="0.25">
      <c r="A586" s="17" t="s">
        <v>1478</v>
      </c>
      <c r="B586" s="98" t="s">
        <v>1509</v>
      </c>
      <c r="C586" s="98"/>
      <c r="D586" s="99">
        <f t="shared" ref="D586:D649" si="9">C586+1</f>
        <v>1</v>
      </c>
      <c r="E586" s="99"/>
      <c r="F586" s="99" t="s">
        <v>29</v>
      </c>
      <c r="G586" s="99"/>
      <c r="H586" s="100">
        <v>42916</v>
      </c>
      <c r="I586" s="100"/>
      <c r="J586" s="100">
        <v>42916</v>
      </c>
      <c r="K586" s="100"/>
      <c r="L586" s="82" t="s">
        <v>648</v>
      </c>
      <c r="M586" s="82"/>
      <c r="N586" s="101">
        <v>187</v>
      </c>
      <c r="O586" s="101"/>
    </row>
    <row r="587" spans="1:15" ht="45" customHeight="1" x14ac:dyDescent="0.25">
      <c r="A587" s="17" t="s">
        <v>1478</v>
      </c>
      <c r="B587" s="98" t="s">
        <v>1509</v>
      </c>
      <c r="C587" s="98"/>
      <c r="D587" s="99">
        <f t="shared" si="9"/>
        <v>1</v>
      </c>
      <c r="E587" s="99"/>
      <c r="F587" s="99" t="s">
        <v>29</v>
      </c>
      <c r="G587" s="99"/>
      <c r="H587" s="100">
        <v>42891</v>
      </c>
      <c r="I587" s="100"/>
      <c r="J587" s="100">
        <v>42891</v>
      </c>
      <c r="K587" s="100"/>
      <c r="L587" s="82" t="s">
        <v>648</v>
      </c>
      <c r="M587" s="82"/>
      <c r="N587" s="101">
        <v>179</v>
      </c>
      <c r="O587" s="101"/>
    </row>
    <row r="588" spans="1:15" ht="45" customHeight="1" x14ac:dyDescent="0.25">
      <c r="A588" s="17" t="s">
        <v>1478</v>
      </c>
      <c r="B588" s="98" t="s">
        <v>14</v>
      </c>
      <c r="C588" s="98"/>
      <c r="D588" s="99">
        <f t="shared" si="9"/>
        <v>1</v>
      </c>
      <c r="E588" s="99"/>
      <c r="F588" s="99" t="s">
        <v>15</v>
      </c>
      <c r="G588" s="99"/>
      <c r="H588" s="100">
        <v>42926</v>
      </c>
      <c r="I588" s="100"/>
      <c r="J588" s="100">
        <v>42926</v>
      </c>
      <c r="K588" s="100"/>
      <c r="L588" s="82" t="s">
        <v>648</v>
      </c>
      <c r="M588" s="82"/>
      <c r="N588" s="101">
        <v>1260</v>
      </c>
      <c r="O588" s="101"/>
    </row>
    <row r="589" spans="1:15" ht="45" customHeight="1" x14ac:dyDescent="0.25">
      <c r="A589" s="17" t="s">
        <v>1478</v>
      </c>
      <c r="B589" s="98" t="s">
        <v>1509</v>
      </c>
      <c r="C589" s="98"/>
      <c r="D589" s="99">
        <f t="shared" si="9"/>
        <v>1</v>
      </c>
      <c r="E589" s="99"/>
      <c r="F589" s="99" t="s">
        <v>29</v>
      </c>
      <c r="G589" s="99"/>
      <c r="H589" s="100">
        <v>42921</v>
      </c>
      <c r="I589" s="100"/>
      <c r="J589" s="100">
        <v>42921</v>
      </c>
      <c r="K589" s="100"/>
      <c r="L589" s="82" t="s">
        <v>648</v>
      </c>
      <c r="M589" s="82"/>
      <c r="N589" s="101">
        <v>229</v>
      </c>
      <c r="O589" s="101"/>
    </row>
    <row r="590" spans="1:15" ht="45" customHeight="1" x14ac:dyDescent="0.25">
      <c r="A590" s="17" t="s">
        <v>1478</v>
      </c>
      <c r="B590" s="98" t="s">
        <v>1509</v>
      </c>
      <c r="C590" s="98"/>
      <c r="D590" s="99">
        <f t="shared" si="9"/>
        <v>1</v>
      </c>
      <c r="E590" s="99"/>
      <c r="F590" s="99" t="s">
        <v>29</v>
      </c>
      <c r="G590" s="99"/>
      <c r="H590" s="100">
        <v>42919</v>
      </c>
      <c r="I590" s="100"/>
      <c r="J590" s="100">
        <v>42919</v>
      </c>
      <c r="K590" s="100"/>
      <c r="L590" s="82" t="s">
        <v>648</v>
      </c>
      <c r="M590" s="82"/>
      <c r="N590" s="101">
        <v>117</v>
      </c>
      <c r="O590" s="101"/>
    </row>
    <row r="591" spans="1:15" ht="45" customHeight="1" x14ac:dyDescent="0.25">
      <c r="A591" s="17" t="s">
        <v>1478</v>
      </c>
      <c r="B591" s="98" t="s">
        <v>1509</v>
      </c>
      <c r="C591" s="98"/>
      <c r="D591" s="99">
        <f t="shared" si="9"/>
        <v>1</v>
      </c>
      <c r="E591" s="99"/>
      <c r="F591" s="99" t="s">
        <v>29</v>
      </c>
      <c r="G591" s="99"/>
      <c r="H591" s="100">
        <v>42922</v>
      </c>
      <c r="I591" s="100"/>
      <c r="J591" s="100">
        <v>42922</v>
      </c>
      <c r="K591" s="100"/>
      <c r="L591" s="82" t="s">
        <v>648</v>
      </c>
      <c r="M591" s="82"/>
      <c r="N591" s="101">
        <v>154.30000000000001</v>
      </c>
      <c r="O591" s="101"/>
    </row>
    <row r="592" spans="1:15" ht="45" customHeight="1" x14ac:dyDescent="0.25">
      <c r="A592" s="17" t="s">
        <v>1478</v>
      </c>
      <c r="B592" s="98" t="s">
        <v>1509</v>
      </c>
      <c r="C592" s="98"/>
      <c r="D592" s="99">
        <f t="shared" si="9"/>
        <v>1</v>
      </c>
      <c r="E592" s="99"/>
      <c r="F592" s="99" t="s">
        <v>29</v>
      </c>
      <c r="G592" s="99"/>
      <c r="H592" s="100">
        <v>42923</v>
      </c>
      <c r="I592" s="100"/>
      <c r="J592" s="100">
        <v>42923</v>
      </c>
      <c r="K592" s="100"/>
      <c r="L592" s="82" t="s">
        <v>648</v>
      </c>
      <c r="M592" s="82"/>
      <c r="N592" s="101">
        <v>150</v>
      </c>
      <c r="O592" s="101"/>
    </row>
    <row r="593" spans="1:15" ht="45" customHeight="1" x14ac:dyDescent="0.25">
      <c r="A593" s="17" t="s">
        <v>1478</v>
      </c>
      <c r="B593" s="98" t="s">
        <v>1510</v>
      </c>
      <c r="C593" s="98"/>
      <c r="D593" s="99">
        <f t="shared" si="9"/>
        <v>1</v>
      </c>
      <c r="E593" s="99"/>
      <c r="F593" s="99" t="s">
        <v>29</v>
      </c>
      <c r="G593" s="99"/>
      <c r="H593" s="100">
        <v>42929</v>
      </c>
      <c r="I593" s="100"/>
      <c r="J593" s="100">
        <v>42929</v>
      </c>
      <c r="K593" s="100"/>
      <c r="L593" s="82" t="s">
        <v>648</v>
      </c>
      <c r="M593" s="82"/>
      <c r="N593" s="101">
        <v>93.6</v>
      </c>
      <c r="O593" s="101"/>
    </row>
    <row r="594" spans="1:15" ht="45" customHeight="1" x14ac:dyDescent="0.25">
      <c r="A594" s="17" t="s">
        <v>1478</v>
      </c>
      <c r="B594" s="98" t="s">
        <v>1510</v>
      </c>
      <c r="C594" s="98"/>
      <c r="D594" s="99">
        <f t="shared" si="9"/>
        <v>1</v>
      </c>
      <c r="E594" s="99"/>
      <c r="F594" s="99" t="s">
        <v>29</v>
      </c>
      <c r="G594" s="99"/>
      <c r="H594" s="100">
        <v>42927</v>
      </c>
      <c r="I594" s="100"/>
      <c r="J594" s="100">
        <v>42927</v>
      </c>
      <c r="K594" s="100"/>
      <c r="L594" s="82" t="s">
        <v>648</v>
      </c>
      <c r="M594" s="82"/>
      <c r="N594" s="101">
        <v>137.69999999999999</v>
      </c>
      <c r="O594" s="101"/>
    </row>
    <row r="595" spans="1:15" ht="45" customHeight="1" x14ac:dyDescent="0.25">
      <c r="A595" s="17" t="s">
        <v>1478</v>
      </c>
      <c r="B595" s="98" t="s">
        <v>1509</v>
      </c>
      <c r="C595" s="98"/>
      <c r="D595" s="99">
        <f t="shared" si="9"/>
        <v>1</v>
      </c>
      <c r="E595" s="99"/>
      <c r="F595" s="99" t="s">
        <v>29</v>
      </c>
      <c r="G595" s="99"/>
      <c r="H595" s="100">
        <v>42916</v>
      </c>
      <c r="I595" s="100"/>
      <c r="J595" s="100">
        <v>42916</v>
      </c>
      <c r="K595" s="100"/>
      <c r="L595" s="82" t="s">
        <v>648</v>
      </c>
      <c r="M595" s="82"/>
      <c r="N595" s="101">
        <v>111</v>
      </c>
      <c r="O595" s="101"/>
    </row>
    <row r="596" spans="1:15" ht="45" customHeight="1" x14ac:dyDescent="0.25">
      <c r="A596" s="17" t="s">
        <v>1478</v>
      </c>
      <c r="B596" s="98" t="s">
        <v>1509</v>
      </c>
      <c r="C596" s="98"/>
      <c r="D596" s="99">
        <f t="shared" si="9"/>
        <v>1</v>
      </c>
      <c r="E596" s="99"/>
      <c r="F596" s="99" t="s">
        <v>29</v>
      </c>
      <c r="G596" s="99"/>
      <c r="H596" s="100">
        <v>42891</v>
      </c>
      <c r="I596" s="100"/>
      <c r="J596" s="100">
        <v>42891</v>
      </c>
      <c r="K596" s="100"/>
      <c r="L596" s="82" t="s">
        <v>648</v>
      </c>
      <c r="M596" s="82"/>
      <c r="N596" s="101">
        <v>247</v>
      </c>
      <c r="O596" s="101"/>
    </row>
    <row r="597" spans="1:15" ht="45" customHeight="1" x14ac:dyDescent="0.25">
      <c r="A597" s="17" t="s">
        <v>1478</v>
      </c>
      <c r="B597" s="98" t="s">
        <v>14</v>
      </c>
      <c r="C597" s="98"/>
      <c r="D597" s="99">
        <f t="shared" si="9"/>
        <v>1</v>
      </c>
      <c r="E597" s="99"/>
      <c r="F597" s="99" t="s">
        <v>15</v>
      </c>
      <c r="G597" s="99"/>
      <c r="H597" s="100">
        <v>42894</v>
      </c>
      <c r="I597" s="100"/>
      <c r="J597" s="100">
        <v>42948</v>
      </c>
      <c r="K597" s="100"/>
      <c r="L597" s="82" t="s">
        <v>648</v>
      </c>
      <c r="M597" s="82"/>
      <c r="N597" s="101">
        <v>5357</v>
      </c>
      <c r="O597" s="101"/>
    </row>
    <row r="598" spans="1:15" ht="45" customHeight="1" x14ac:dyDescent="0.25">
      <c r="A598" s="17" t="s">
        <v>1478</v>
      </c>
      <c r="B598" s="98" t="s">
        <v>1511</v>
      </c>
      <c r="C598" s="98"/>
      <c r="D598" s="99">
        <f t="shared" si="9"/>
        <v>1</v>
      </c>
      <c r="E598" s="99"/>
      <c r="F598" s="99" t="s">
        <v>1348</v>
      </c>
      <c r="G598" s="99"/>
      <c r="H598" s="100">
        <v>42913</v>
      </c>
      <c r="I598" s="100"/>
      <c r="J598" s="100">
        <v>42913</v>
      </c>
      <c r="K598" s="100"/>
      <c r="L598" s="82" t="s">
        <v>648</v>
      </c>
      <c r="M598" s="82"/>
      <c r="N598" s="101">
        <v>1327.86</v>
      </c>
      <c r="O598" s="101"/>
    </row>
    <row r="599" spans="1:15" ht="45" customHeight="1" x14ac:dyDescent="0.25">
      <c r="A599" s="17" t="s">
        <v>1478</v>
      </c>
      <c r="B599" s="98" t="s">
        <v>1512</v>
      </c>
      <c r="C599" s="98"/>
      <c r="D599" s="99">
        <f t="shared" si="9"/>
        <v>1</v>
      </c>
      <c r="E599" s="99"/>
      <c r="F599" s="99" t="s">
        <v>29</v>
      </c>
      <c r="G599" s="99"/>
      <c r="H599" s="100">
        <v>42914</v>
      </c>
      <c r="I599" s="100"/>
      <c r="J599" s="100">
        <v>42914</v>
      </c>
      <c r="K599" s="100"/>
      <c r="L599" s="82" t="s">
        <v>648</v>
      </c>
      <c r="M599" s="82"/>
      <c r="N599" s="101">
        <v>366</v>
      </c>
      <c r="O599" s="101"/>
    </row>
    <row r="600" spans="1:15" ht="45" customHeight="1" x14ac:dyDescent="0.25">
      <c r="A600" s="17" t="s">
        <v>1478</v>
      </c>
      <c r="B600" s="98" t="s">
        <v>1512</v>
      </c>
      <c r="C600" s="98"/>
      <c r="D600" s="99">
        <f t="shared" si="9"/>
        <v>1</v>
      </c>
      <c r="E600" s="99"/>
      <c r="F600" s="99" t="s">
        <v>29</v>
      </c>
      <c r="G600" s="99"/>
      <c r="H600" s="100">
        <v>42978</v>
      </c>
      <c r="I600" s="100"/>
      <c r="J600" s="100">
        <v>42978</v>
      </c>
      <c r="K600" s="100"/>
      <c r="L600" s="82" t="s">
        <v>648</v>
      </c>
      <c r="M600" s="82"/>
      <c r="N600" s="101">
        <v>328</v>
      </c>
      <c r="O600" s="101"/>
    </row>
    <row r="601" spans="1:15" ht="45" customHeight="1" x14ac:dyDescent="0.25">
      <c r="A601" s="17" t="s">
        <v>1478</v>
      </c>
      <c r="B601" s="98" t="s">
        <v>1512</v>
      </c>
      <c r="C601" s="98"/>
      <c r="D601" s="99">
        <f t="shared" si="9"/>
        <v>1</v>
      </c>
      <c r="E601" s="99"/>
      <c r="F601" s="99" t="s">
        <v>29</v>
      </c>
      <c r="G601" s="99"/>
      <c r="H601" s="100">
        <v>42964</v>
      </c>
      <c r="I601" s="100"/>
      <c r="J601" s="100">
        <v>42964</v>
      </c>
      <c r="K601" s="100"/>
      <c r="L601" s="82" t="s">
        <v>648</v>
      </c>
      <c r="M601" s="82"/>
      <c r="N601" s="101">
        <v>371</v>
      </c>
      <c r="O601" s="101"/>
    </row>
    <row r="602" spans="1:15" ht="45" customHeight="1" x14ac:dyDescent="0.25">
      <c r="A602" s="17" t="s">
        <v>1478</v>
      </c>
      <c r="B602" s="98" t="s">
        <v>1512</v>
      </c>
      <c r="C602" s="98"/>
      <c r="D602" s="99">
        <f t="shared" si="9"/>
        <v>1</v>
      </c>
      <c r="E602" s="99"/>
      <c r="F602" s="99" t="s">
        <v>29</v>
      </c>
      <c r="G602" s="99"/>
      <c r="H602" s="100">
        <v>42976</v>
      </c>
      <c r="I602" s="100"/>
      <c r="J602" s="100">
        <v>42976</v>
      </c>
      <c r="K602" s="100"/>
      <c r="L602" s="82" t="s">
        <v>648</v>
      </c>
      <c r="M602" s="82"/>
      <c r="N602" s="101">
        <v>352</v>
      </c>
      <c r="O602" s="101"/>
    </row>
    <row r="603" spans="1:15" ht="45" customHeight="1" x14ac:dyDescent="0.25">
      <c r="A603" s="17" t="s">
        <v>1478</v>
      </c>
      <c r="B603" s="98" t="s">
        <v>1512</v>
      </c>
      <c r="C603" s="98"/>
      <c r="D603" s="99">
        <f t="shared" si="9"/>
        <v>1</v>
      </c>
      <c r="E603" s="99"/>
      <c r="F603" s="99" t="s">
        <v>29</v>
      </c>
      <c r="G603" s="99"/>
      <c r="H603" s="100">
        <v>42969</v>
      </c>
      <c r="I603" s="100"/>
      <c r="J603" s="100">
        <v>42969</v>
      </c>
      <c r="K603" s="100"/>
      <c r="L603" s="82" t="s">
        <v>648</v>
      </c>
      <c r="M603" s="82"/>
      <c r="N603" s="101">
        <v>321</v>
      </c>
      <c r="O603" s="101"/>
    </row>
    <row r="604" spans="1:15" ht="45" customHeight="1" x14ac:dyDescent="0.25">
      <c r="A604" s="17" t="s">
        <v>1478</v>
      </c>
      <c r="B604" s="98" t="s">
        <v>1513</v>
      </c>
      <c r="C604" s="98"/>
      <c r="D604" s="99">
        <f t="shared" si="9"/>
        <v>1</v>
      </c>
      <c r="E604" s="99"/>
      <c r="F604" s="99" t="s">
        <v>29</v>
      </c>
      <c r="G604" s="99"/>
      <c r="H604" s="100">
        <v>42969</v>
      </c>
      <c r="I604" s="100"/>
      <c r="J604" s="100">
        <v>42969</v>
      </c>
      <c r="K604" s="100"/>
      <c r="L604" s="82" t="s">
        <v>648</v>
      </c>
      <c r="M604" s="82"/>
      <c r="N604" s="101">
        <v>339</v>
      </c>
      <c r="O604" s="101"/>
    </row>
    <row r="605" spans="1:15" ht="45" customHeight="1" x14ac:dyDescent="0.25">
      <c r="A605" s="17" t="s">
        <v>1478</v>
      </c>
      <c r="B605" s="98" t="s">
        <v>1511</v>
      </c>
      <c r="C605" s="98"/>
      <c r="D605" s="99">
        <f t="shared" si="9"/>
        <v>1</v>
      </c>
      <c r="E605" s="99"/>
      <c r="F605" s="99" t="s">
        <v>1348</v>
      </c>
      <c r="G605" s="99"/>
      <c r="H605" s="100">
        <v>42949</v>
      </c>
      <c r="I605" s="100"/>
      <c r="J605" s="100">
        <v>42949</v>
      </c>
      <c r="K605" s="100"/>
      <c r="L605" s="82" t="s">
        <v>648</v>
      </c>
      <c r="M605" s="82"/>
      <c r="N605" s="101">
        <v>1948</v>
      </c>
      <c r="O605" s="101"/>
    </row>
    <row r="606" spans="1:15" ht="45" customHeight="1" x14ac:dyDescent="0.25">
      <c r="A606" s="17" t="s">
        <v>1478</v>
      </c>
      <c r="B606" s="98" t="s">
        <v>1512</v>
      </c>
      <c r="C606" s="98"/>
      <c r="D606" s="99">
        <f t="shared" si="9"/>
        <v>1</v>
      </c>
      <c r="E606" s="99"/>
      <c r="F606" s="99" t="s">
        <v>29</v>
      </c>
      <c r="G606" s="99"/>
      <c r="H606" s="100">
        <v>42964</v>
      </c>
      <c r="I606" s="100"/>
      <c r="J606" s="100">
        <v>42964</v>
      </c>
      <c r="K606" s="100"/>
      <c r="L606" s="82" t="s">
        <v>648</v>
      </c>
      <c r="M606" s="82"/>
      <c r="N606" s="101">
        <v>366</v>
      </c>
      <c r="O606" s="101"/>
    </row>
    <row r="607" spans="1:15" ht="45" customHeight="1" x14ac:dyDescent="0.25">
      <c r="A607" s="17" t="s">
        <v>1478</v>
      </c>
      <c r="B607" s="98" t="s">
        <v>1485</v>
      </c>
      <c r="C607" s="98"/>
      <c r="D607" s="99">
        <f t="shared" si="9"/>
        <v>1</v>
      </c>
      <c r="E607" s="99"/>
      <c r="F607" s="99" t="s">
        <v>29</v>
      </c>
      <c r="G607" s="99"/>
      <c r="H607" s="100">
        <v>42975</v>
      </c>
      <c r="I607" s="100"/>
      <c r="J607" s="100">
        <v>42975</v>
      </c>
      <c r="K607" s="100"/>
      <c r="L607" s="82" t="s">
        <v>648</v>
      </c>
      <c r="M607" s="82"/>
      <c r="N607" s="101">
        <v>300</v>
      </c>
      <c r="O607" s="101"/>
    </row>
    <row r="608" spans="1:15" ht="45" customHeight="1" x14ac:dyDescent="0.25">
      <c r="A608" s="17" t="s">
        <v>1478</v>
      </c>
      <c r="B608" s="98" t="s">
        <v>1485</v>
      </c>
      <c r="C608" s="98"/>
      <c r="D608" s="99">
        <f t="shared" si="9"/>
        <v>1</v>
      </c>
      <c r="E608" s="99"/>
      <c r="F608" s="99" t="s">
        <v>29</v>
      </c>
      <c r="G608" s="99"/>
      <c r="H608" s="100">
        <v>42978</v>
      </c>
      <c r="I608" s="100"/>
      <c r="J608" s="100">
        <v>42978</v>
      </c>
      <c r="K608" s="100"/>
      <c r="L608" s="82" t="s">
        <v>648</v>
      </c>
      <c r="M608" s="82"/>
      <c r="N608" s="101">
        <v>366</v>
      </c>
      <c r="O608" s="101"/>
    </row>
    <row r="609" spans="1:15" ht="45" customHeight="1" x14ac:dyDescent="0.25">
      <c r="A609" s="17" t="s">
        <v>1478</v>
      </c>
      <c r="B609" s="98" t="s">
        <v>1485</v>
      </c>
      <c r="C609" s="98"/>
      <c r="D609" s="99">
        <f t="shared" si="9"/>
        <v>1</v>
      </c>
      <c r="E609" s="99"/>
      <c r="F609" s="99" t="s">
        <v>29</v>
      </c>
      <c r="G609" s="99"/>
      <c r="H609" s="100">
        <v>42976</v>
      </c>
      <c r="I609" s="100"/>
      <c r="J609" s="100">
        <v>42976</v>
      </c>
      <c r="K609" s="100"/>
      <c r="L609" s="82" t="s">
        <v>648</v>
      </c>
      <c r="M609" s="82"/>
      <c r="N609" s="101">
        <v>373</v>
      </c>
      <c r="O609" s="101"/>
    </row>
    <row r="610" spans="1:15" ht="45" customHeight="1" x14ac:dyDescent="0.25">
      <c r="A610" s="17" t="s">
        <v>1478</v>
      </c>
      <c r="B610" s="98" t="s">
        <v>1485</v>
      </c>
      <c r="C610" s="98"/>
      <c r="D610" s="99">
        <f t="shared" si="9"/>
        <v>1</v>
      </c>
      <c r="E610" s="99"/>
      <c r="F610" s="99" t="s">
        <v>29</v>
      </c>
      <c r="G610" s="99"/>
      <c r="H610" s="100">
        <v>42923</v>
      </c>
      <c r="I610" s="100"/>
      <c r="J610" s="100">
        <v>42923</v>
      </c>
      <c r="K610" s="100"/>
      <c r="L610" s="82" t="s">
        <v>648</v>
      </c>
      <c r="M610" s="82"/>
      <c r="N610" s="101">
        <v>227</v>
      </c>
      <c r="O610" s="101"/>
    </row>
    <row r="611" spans="1:15" ht="45" customHeight="1" x14ac:dyDescent="0.25">
      <c r="A611" s="17" t="s">
        <v>1478</v>
      </c>
      <c r="B611" s="98" t="s">
        <v>1485</v>
      </c>
      <c r="C611" s="98"/>
      <c r="D611" s="99">
        <f t="shared" si="9"/>
        <v>1</v>
      </c>
      <c r="E611" s="99"/>
      <c r="F611" s="99" t="s">
        <v>29</v>
      </c>
      <c r="G611" s="99"/>
      <c r="H611" s="100">
        <v>42962</v>
      </c>
      <c r="I611" s="100"/>
      <c r="J611" s="100">
        <v>42962</v>
      </c>
      <c r="K611" s="100"/>
      <c r="L611" s="82" t="s">
        <v>648</v>
      </c>
      <c r="M611" s="82"/>
      <c r="N611" s="101">
        <v>344</v>
      </c>
      <c r="O611" s="101"/>
    </row>
    <row r="612" spans="1:15" ht="45" customHeight="1" x14ac:dyDescent="0.25">
      <c r="A612" s="17" t="s">
        <v>1478</v>
      </c>
      <c r="B612" s="98" t="s">
        <v>1485</v>
      </c>
      <c r="C612" s="98"/>
      <c r="D612" s="99">
        <f t="shared" si="9"/>
        <v>1</v>
      </c>
      <c r="E612" s="99"/>
      <c r="F612" s="99" t="s">
        <v>29</v>
      </c>
      <c r="G612" s="99"/>
      <c r="H612" s="100">
        <v>42955</v>
      </c>
      <c r="I612" s="100"/>
      <c r="J612" s="100">
        <v>42955</v>
      </c>
      <c r="K612" s="100"/>
      <c r="L612" s="82" t="s">
        <v>648</v>
      </c>
      <c r="M612" s="82"/>
      <c r="N612" s="101">
        <v>406</v>
      </c>
      <c r="O612" s="101"/>
    </row>
    <row r="613" spans="1:15" ht="45" customHeight="1" x14ac:dyDescent="0.25">
      <c r="A613" s="17" t="s">
        <v>1478</v>
      </c>
      <c r="B613" s="98" t="s">
        <v>1485</v>
      </c>
      <c r="C613" s="98"/>
      <c r="D613" s="99">
        <f t="shared" si="9"/>
        <v>1</v>
      </c>
      <c r="E613" s="99"/>
      <c r="F613" s="99" t="s">
        <v>29</v>
      </c>
      <c r="G613" s="99"/>
      <c r="H613" s="100">
        <v>42954</v>
      </c>
      <c r="I613" s="100"/>
      <c r="J613" s="100">
        <v>42954</v>
      </c>
      <c r="K613" s="100"/>
      <c r="L613" s="82" t="s">
        <v>648</v>
      </c>
      <c r="M613" s="82"/>
      <c r="N613" s="101">
        <v>214</v>
      </c>
      <c r="O613" s="101"/>
    </row>
    <row r="614" spans="1:15" ht="45" customHeight="1" x14ac:dyDescent="0.25">
      <c r="A614" s="17" t="s">
        <v>1478</v>
      </c>
      <c r="B614" s="98" t="s">
        <v>1514</v>
      </c>
      <c r="C614" s="98"/>
      <c r="D614" s="99">
        <f t="shared" si="9"/>
        <v>1</v>
      </c>
      <c r="E614" s="99"/>
      <c r="F614" s="99" t="s">
        <v>29</v>
      </c>
      <c r="G614" s="99"/>
      <c r="H614" s="100">
        <v>42983</v>
      </c>
      <c r="I614" s="100"/>
      <c r="J614" s="100">
        <v>42983</v>
      </c>
      <c r="K614" s="100"/>
      <c r="L614" s="82" t="s">
        <v>648</v>
      </c>
      <c r="M614" s="82"/>
      <c r="N614" s="101">
        <v>320</v>
      </c>
      <c r="O614" s="101"/>
    </row>
    <row r="615" spans="1:15" ht="45" customHeight="1" x14ac:dyDescent="0.25">
      <c r="A615" s="17" t="s">
        <v>1478</v>
      </c>
      <c r="B615" s="98" t="s">
        <v>1515</v>
      </c>
      <c r="C615" s="98"/>
      <c r="D615" s="99">
        <f t="shared" si="9"/>
        <v>1</v>
      </c>
      <c r="E615" s="99"/>
      <c r="F615" s="99" t="s">
        <v>29</v>
      </c>
      <c r="G615" s="99"/>
      <c r="H615" s="100">
        <v>42977</v>
      </c>
      <c r="I615" s="100"/>
      <c r="J615" s="100">
        <v>42977</v>
      </c>
      <c r="K615" s="100"/>
      <c r="L615" s="82" t="s">
        <v>648</v>
      </c>
      <c r="M615" s="82"/>
      <c r="N615" s="101">
        <v>312</v>
      </c>
      <c r="O615" s="101"/>
    </row>
    <row r="616" spans="1:15" ht="45" customHeight="1" x14ac:dyDescent="0.25">
      <c r="A616" s="17" t="s">
        <v>1478</v>
      </c>
      <c r="B616" s="98" t="s">
        <v>1485</v>
      </c>
      <c r="C616" s="98"/>
      <c r="D616" s="99">
        <f t="shared" si="9"/>
        <v>1</v>
      </c>
      <c r="E616" s="99"/>
      <c r="F616" s="99" t="s">
        <v>29</v>
      </c>
      <c r="G616" s="99"/>
      <c r="H616" s="100">
        <v>42972</v>
      </c>
      <c r="I616" s="100"/>
      <c r="J616" s="100">
        <v>42972</v>
      </c>
      <c r="K616" s="100"/>
      <c r="L616" s="82" t="s">
        <v>648</v>
      </c>
      <c r="M616" s="82"/>
      <c r="N616" s="101">
        <v>354</v>
      </c>
      <c r="O616" s="101"/>
    </row>
    <row r="617" spans="1:15" ht="45" customHeight="1" x14ac:dyDescent="0.25">
      <c r="A617" s="17" t="s">
        <v>1478</v>
      </c>
      <c r="B617" s="98" t="s">
        <v>1516</v>
      </c>
      <c r="C617" s="98"/>
      <c r="D617" s="99">
        <f t="shared" si="9"/>
        <v>1</v>
      </c>
      <c r="E617" s="99"/>
      <c r="F617" s="99" t="s">
        <v>29</v>
      </c>
      <c r="G617" s="99"/>
      <c r="H617" s="100">
        <v>42898</v>
      </c>
      <c r="I617" s="100"/>
      <c r="J617" s="100">
        <v>42898</v>
      </c>
      <c r="K617" s="100"/>
      <c r="L617" s="82" t="s">
        <v>648</v>
      </c>
      <c r="M617" s="82"/>
      <c r="N617" s="101">
        <v>459</v>
      </c>
      <c r="O617" s="101"/>
    </row>
    <row r="618" spans="1:15" ht="45" customHeight="1" x14ac:dyDescent="0.25">
      <c r="A618" s="17" t="s">
        <v>1478</v>
      </c>
      <c r="B618" s="98" t="s">
        <v>14</v>
      </c>
      <c r="C618" s="98"/>
      <c r="D618" s="99">
        <f t="shared" si="9"/>
        <v>1</v>
      </c>
      <c r="E618" s="99"/>
      <c r="F618" s="99" t="s">
        <v>15</v>
      </c>
      <c r="G618" s="99"/>
      <c r="H618" s="100">
        <v>42972</v>
      </c>
      <c r="I618" s="100"/>
      <c r="J618" s="100">
        <v>42972</v>
      </c>
      <c r="K618" s="100"/>
      <c r="L618" s="82" t="s">
        <v>648</v>
      </c>
      <c r="M618" s="82"/>
      <c r="N618" s="101">
        <v>2600</v>
      </c>
      <c r="O618" s="101"/>
    </row>
    <row r="619" spans="1:15" ht="45" customHeight="1" x14ac:dyDescent="0.25">
      <c r="A619" s="17" t="s">
        <v>1478</v>
      </c>
      <c r="B619" s="98" t="s">
        <v>1511</v>
      </c>
      <c r="C619" s="98"/>
      <c r="D619" s="99">
        <f t="shared" si="9"/>
        <v>1</v>
      </c>
      <c r="E619" s="99"/>
      <c r="F619" s="99" t="s">
        <v>1348</v>
      </c>
      <c r="G619" s="99"/>
      <c r="H619" s="100">
        <v>42913</v>
      </c>
      <c r="I619" s="100"/>
      <c r="J619" s="100">
        <v>42913</v>
      </c>
      <c r="K619" s="100"/>
      <c r="L619" s="82" t="s">
        <v>648</v>
      </c>
      <c r="M619" s="82"/>
      <c r="N619" s="101">
        <v>187</v>
      </c>
      <c r="O619" s="101"/>
    </row>
    <row r="620" spans="1:15" ht="45" customHeight="1" x14ac:dyDescent="0.25">
      <c r="A620" s="17" t="s">
        <v>1478</v>
      </c>
      <c r="B620" s="98" t="s">
        <v>1512</v>
      </c>
      <c r="C620" s="98"/>
      <c r="D620" s="99">
        <f t="shared" si="9"/>
        <v>1</v>
      </c>
      <c r="E620" s="99"/>
      <c r="F620" s="99" t="s">
        <v>29</v>
      </c>
      <c r="G620" s="99"/>
      <c r="H620" s="100">
        <v>42978</v>
      </c>
      <c r="I620" s="100"/>
      <c r="J620" s="100">
        <v>42978</v>
      </c>
      <c r="K620" s="100"/>
      <c r="L620" s="82" t="s">
        <v>648</v>
      </c>
      <c r="M620" s="82"/>
      <c r="N620" s="101">
        <v>147</v>
      </c>
      <c r="O620" s="101"/>
    </row>
    <row r="621" spans="1:15" ht="45" customHeight="1" x14ac:dyDescent="0.25">
      <c r="A621" s="17" t="s">
        <v>1478</v>
      </c>
      <c r="B621" s="98" t="s">
        <v>1512</v>
      </c>
      <c r="C621" s="98"/>
      <c r="D621" s="99">
        <f t="shared" si="9"/>
        <v>1</v>
      </c>
      <c r="E621" s="99"/>
      <c r="F621" s="99" t="s">
        <v>29</v>
      </c>
      <c r="G621" s="99"/>
      <c r="H621" s="100">
        <v>42964</v>
      </c>
      <c r="I621" s="100"/>
      <c r="J621" s="100">
        <v>42964</v>
      </c>
      <c r="K621" s="100"/>
      <c r="L621" s="82" t="s">
        <v>648</v>
      </c>
      <c r="M621" s="82"/>
      <c r="N621" s="101">
        <v>147</v>
      </c>
      <c r="O621" s="101"/>
    </row>
    <row r="622" spans="1:15" ht="45" customHeight="1" x14ac:dyDescent="0.25">
      <c r="A622" s="17" t="s">
        <v>1478</v>
      </c>
      <c r="B622" s="98" t="s">
        <v>1512</v>
      </c>
      <c r="C622" s="98"/>
      <c r="D622" s="99">
        <f t="shared" si="9"/>
        <v>1</v>
      </c>
      <c r="E622" s="99"/>
      <c r="F622" s="99" t="s">
        <v>29</v>
      </c>
      <c r="G622" s="99"/>
      <c r="H622" s="100">
        <v>42976</v>
      </c>
      <c r="I622" s="100"/>
      <c r="J622" s="100">
        <v>42976</v>
      </c>
      <c r="K622" s="100"/>
      <c r="L622" s="82" t="s">
        <v>648</v>
      </c>
      <c r="M622" s="82"/>
      <c r="N622" s="101">
        <v>164</v>
      </c>
      <c r="O622" s="101"/>
    </row>
    <row r="623" spans="1:15" ht="45" customHeight="1" x14ac:dyDescent="0.25">
      <c r="A623" s="17" t="s">
        <v>1478</v>
      </c>
      <c r="B623" s="98" t="s">
        <v>1513</v>
      </c>
      <c r="C623" s="98"/>
      <c r="D623" s="99">
        <f t="shared" si="9"/>
        <v>1</v>
      </c>
      <c r="E623" s="99"/>
      <c r="F623" s="99" t="s">
        <v>29</v>
      </c>
      <c r="G623" s="99"/>
      <c r="H623" s="100">
        <v>42969</v>
      </c>
      <c r="I623" s="100"/>
      <c r="J623" s="100">
        <v>42969</v>
      </c>
      <c r="K623" s="100"/>
      <c r="L623" s="82" t="s">
        <v>648</v>
      </c>
      <c r="M623" s="82"/>
      <c r="N623" s="101">
        <v>130</v>
      </c>
      <c r="O623" s="101"/>
    </row>
    <row r="624" spans="1:15" ht="45" customHeight="1" x14ac:dyDescent="0.25">
      <c r="A624" s="17" t="s">
        <v>1478</v>
      </c>
      <c r="B624" s="98" t="s">
        <v>1511</v>
      </c>
      <c r="C624" s="98"/>
      <c r="D624" s="99">
        <f t="shared" si="9"/>
        <v>1</v>
      </c>
      <c r="E624" s="99"/>
      <c r="F624" s="99" t="s">
        <v>1348</v>
      </c>
      <c r="G624" s="99"/>
      <c r="H624" s="100">
        <v>42949</v>
      </c>
      <c r="I624" s="100"/>
      <c r="J624" s="100">
        <v>42949</v>
      </c>
      <c r="K624" s="100"/>
      <c r="L624" s="82" t="s">
        <v>648</v>
      </c>
      <c r="M624" s="82"/>
      <c r="N624" s="101">
        <v>235</v>
      </c>
      <c r="O624" s="101"/>
    </row>
    <row r="625" spans="1:15" ht="45" customHeight="1" x14ac:dyDescent="0.25">
      <c r="A625" s="17" t="s">
        <v>1478</v>
      </c>
      <c r="B625" s="98" t="s">
        <v>1512</v>
      </c>
      <c r="C625" s="98"/>
      <c r="D625" s="99">
        <f t="shared" si="9"/>
        <v>1</v>
      </c>
      <c r="E625" s="99"/>
      <c r="F625" s="99" t="s">
        <v>29</v>
      </c>
      <c r="G625" s="99"/>
      <c r="H625" s="100">
        <v>42964</v>
      </c>
      <c r="I625" s="100"/>
      <c r="J625" s="100">
        <v>42964</v>
      </c>
      <c r="K625" s="100"/>
      <c r="L625" s="82" t="s">
        <v>648</v>
      </c>
      <c r="M625" s="82"/>
      <c r="N625" s="101">
        <v>114.4</v>
      </c>
      <c r="O625" s="101"/>
    </row>
    <row r="626" spans="1:15" ht="45" customHeight="1" x14ac:dyDescent="0.25">
      <c r="A626" s="17" t="s">
        <v>1478</v>
      </c>
      <c r="B626" s="98" t="s">
        <v>1485</v>
      </c>
      <c r="C626" s="98"/>
      <c r="D626" s="99">
        <f t="shared" si="9"/>
        <v>1</v>
      </c>
      <c r="E626" s="99"/>
      <c r="F626" s="99" t="s">
        <v>29</v>
      </c>
      <c r="G626" s="99"/>
      <c r="H626" s="100">
        <v>42975</v>
      </c>
      <c r="I626" s="100"/>
      <c r="J626" s="100">
        <v>42975</v>
      </c>
      <c r="K626" s="100"/>
      <c r="L626" s="82" t="s">
        <v>648</v>
      </c>
      <c r="M626" s="82"/>
      <c r="N626" s="101">
        <v>117.6</v>
      </c>
      <c r="O626" s="101"/>
    </row>
    <row r="627" spans="1:15" ht="45" customHeight="1" x14ac:dyDescent="0.25">
      <c r="A627" s="17" t="s">
        <v>1478</v>
      </c>
      <c r="B627" s="98" t="s">
        <v>1485</v>
      </c>
      <c r="C627" s="98"/>
      <c r="D627" s="99">
        <f t="shared" si="9"/>
        <v>1</v>
      </c>
      <c r="E627" s="99"/>
      <c r="F627" s="99" t="s">
        <v>29</v>
      </c>
      <c r="G627" s="99"/>
      <c r="H627" s="100">
        <v>42978</v>
      </c>
      <c r="I627" s="100"/>
      <c r="J627" s="100">
        <v>42978</v>
      </c>
      <c r="K627" s="100"/>
      <c r="L627" s="82" t="s">
        <v>648</v>
      </c>
      <c r="M627" s="82"/>
      <c r="N627" s="101">
        <v>123</v>
      </c>
      <c r="O627" s="101"/>
    </row>
    <row r="628" spans="1:15" ht="45" customHeight="1" x14ac:dyDescent="0.25">
      <c r="A628" s="17" t="s">
        <v>1478</v>
      </c>
      <c r="B628" s="98" t="s">
        <v>1485</v>
      </c>
      <c r="C628" s="98"/>
      <c r="D628" s="99">
        <f t="shared" si="9"/>
        <v>1</v>
      </c>
      <c r="E628" s="99"/>
      <c r="F628" s="99" t="s">
        <v>29</v>
      </c>
      <c r="G628" s="99"/>
      <c r="H628" s="100">
        <v>42976</v>
      </c>
      <c r="I628" s="100"/>
      <c r="J628" s="100">
        <v>42976</v>
      </c>
      <c r="K628" s="100"/>
      <c r="L628" s="82" t="s">
        <v>648</v>
      </c>
      <c r="M628" s="82"/>
      <c r="N628" s="101">
        <v>229</v>
      </c>
      <c r="O628" s="101"/>
    </row>
    <row r="629" spans="1:15" ht="45" customHeight="1" x14ac:dyDescent="0.25">
      <c r="A629" s="17" t="s">
        <v>1478</v>
      </c>
      <c r="B629" s="98" t="s">
        <v>1485</v>
      </c>
      <c r="C629" s="98"/>
      <c r="D629" s="99">
        <f t="shared" si="9"/>
        <v>1</v>
      </c>
      <c r="E629" s="99"/>
      <c r="F629" s="99" t="s">
        <v>29</v>
      </c>
      <c r="G629" s="99"/>
      <c r="H629" s="100">
        <v>42923</v>
      </c>
      <c r="I629" s="100"/>
      <c r="J629" s="100">
        <v>42923</v>
      </c>
      <c r="K629" s="100"/>
      <c r="L629" s="82" t="s">
        <v>648</v>
      </c>
      <c r="M629" s="82"/>
      <c r="N629" s="101">
        <v>156</v>
      </c>
      <c r="O629" s="101"/>
    </row>
    <row r="630" spans="1:15" ht="45" customHeight="1" x14ac:dyDescent="0.25">
      <c r="A630" s="17" t="s">
        <v>1478</v>
      </c>
      <c r="B630" s="98" t="s">
        <v>1485</v>
      </c>
      <c r="C630" s="98"/>
      <c r="D630" s="99">
        <f t="shared" si="9"/>
        <v>1</v>
      </c>
      <c r="E630" s="99"/>
      <c r="F630" s="99" t="s">
        <v>29</v>
      </c>
      <c r="G630" s="99"/>
      <c r="H630" s="100">
        <v>42962</v>
      </c>
      <c r="I630" s="100"/>
      <c r="J630" s="100">
        <v>42962</v>
      </c>
      <c r="K630" s="100"/>
      <c r="L630" s="82" t="s">
        <v>648</v>
      </c>
      <c r="M630" s="82"/>
      <c r="N630" s="101">
        <v>162</v>
      </c>
      <c r="O630" s="101"/>
    </row>
    <row r="631" spans="1:15" ht="45" customHeight="1" x14ac:dyDescent="0.25">
      <c r="A631" s="17" t="s">
        <v>1478</v>
      </c>
      <c r="B631" s="98" t="s">
        <v>1485</v>
      </c>
      <c r="C631" s="98"/>
      <c r="D631" s="99">
        <f t="shared" si="9"/>
        <v>1</v>
      </c>
      <c r="E631" s="99"/>
      <c r="F631" s="99" t="s">
        <v>29</v>
      </c>
      <c r="G631" s="99"/>
      <c r="H631" s="100">
        <v>42955</v>
      </c>
      <c r="I631" s="100"/>
      <c r="J631" s="100">
        <v>42955</v>
      </c>
      <c r="K631" s="100"/>
      <c r="L631" s="82" t="s">
        <v>648</v>
      </c>
      <c r="M631" s="82"/>
      <c r="N631" s="101">
        <v>113.4</v>
      </c>
      <c r="O631" s="101"/>
    </row>
    <row r="632" spans="1:15" ht="45" customHeight="1" x14ac:dyDescent="0.25">
      <c r="A632" s="17" t="s">
        <v>1478</v>
      </c>
      <c r="B632" s="98" t="s">
        <v>1485</v>
      </c>
      <c r="C632" s="98"/>
      <c r="D632" s="99">
        <f t="shared" si="9"/>
        <v>1</v>
      </c>
      <c r="E632" s="99"/>
      <c r="F632" s="99" t="s">
        <v>29</v>
      </c>
      <c r="G632" s="99"/>
      <c r="H632" s="100">
        <v>42954</v>
      </c>
      <c r="I632" s="100"/>
      <c r="J632" s="100">
        <v>42954</v>
      </c>
      <c r="K632" s="100"/>
      <c r="L632" s="82" t="s">
        <v>648</v>
      </c>
      <c r="M632" s="82"/>
      <c r="N632" s="101">
        <v>115</v>
      </c>
      <c r="O632" s="101"/>
    </row>
    <row r="633" spans="1:15" ht="45" customHeight="1" x14ac:dyDescent="0.25">
      <c r="A633" s="17" t="s">
        <v>1478</v>
      </c>
      <c r="B633" s="98" t="s">
        <v>1514</v>
      </c>
      <c r="C633" s="98"/>
      <c r="D633" s="99">
        <f t="shared" si="9"/>
        <v>1</v>
      </c>
      <c r="E633" s="99"/>
      <c r="F633" s="99" t="s">
        <v>29</v>
      </c>
      <c r="G633" s="99"/>
      <c r="H633" s="100">
        <v>42983</v>
      </c>
      <c r="I633" s="100"/>
      <c r="J633" s="100">
        <v>42983</v>
      </c>
      <c r="K633" s="100"/>
      <c r="L633" s="82" t="s">
        <v>648</v>
      </c>
      <c r="M633" s="82"/>
      <c r="N633" s="101">
        <v>153.5</v>
      </c>
      <c r="O633" s="101"/>
    </row>
    <row r="634" spans="1:15" ht="45" customHeight="1" x14ac:dyDescent="0.25">
      <c r="A634" s="17" t="s">
        <v>1478</v>
      </c>
      <c r="B634" s="98" t="s">
        <v>1515</v>
      </c>
      <c r="C634" s="98"/>
      <c r="D634" s="99">
        <f t="shared" si="9"/>
        <v>1</v>
      </c>
      <c r="E634" s="99"/>
      <c r="F634" s="99" t="s">
        <v>29</v>
      </c>
      <c r="G634" s="99"/>
      <c r="H634" s="100">
        <v>42977</v>
      </c>
      <c r="I634" s="100"/>
      <c r="J634" s="100">
        <v>42977</v>
      </c>
      <c r="K634" s="100"/>
      <c r="L634" s="82" t="s">
        <v>648</v>
      </c>
      <c r="M634" s="82"/>
      <c r="N634" s="101">
        <v>177</v>
      </c>
      <c r="O634" s="101"/>
    </row>
    <row r="635" spans="1:15" ht="45" customHeight="1" x14ac:dyDescent="0.25">
      <c r="A635" s="17" t="s">
        <v>1478</v>
      </c>
      <c r="B635" s="98" t="s">
        <v>1485</v>
      </c>
      <c r="C635" s="98"/>
      <c r="D635" s="99">
        <f t="shared" si="9"/>
        <v>1</v>
      </c>
      <c r="E635" s="99"/>
      <c r="F635" s="99" t="s">
        <v>29</v>
      </c>
      <c r="G635" s="99"/>
      <c r="H635" s="100">
        <v>42972</v>
      </c>
      <c r="I635" s="100"/>
      <c r="J635" s="100">
        <v>42972</v>
      </c>
      <c r="K635" s="100"/>
      <c r="L635" s="82" t="s">
        <v>648</v>
      </c>
      <c r="M635" s="82"/>
      <c r="N635" s="101">
        <v>161</v>
      </c>
      <c r="O635" s="101"/>
    </row>
    <row r="636" spans="1:15" ht="45" customHeight="1" x14ac:dyDescent="0.25">
      <c r="A636" s="17" t="s">
        <v>1478</v>
      </c>
      <c r="B636" s="98" t="s">
        <v>1516</v>
      </c>
      <c r="C636" s="98"/>
      <c r="D636" s="99">
        <f t="shared" si="9"/>
        <v>1</v>
      </c>
      <c r="E636" s="99"/>
      <c r="F636" s="99" t="s">
        <v>29</v>
      </c>
      <c r="G636" s="99"/>
      <c r="H636" s="100">
        <v>42898</v>
      </c>
      <c r="I636" s="100"/>
      <c r="J636" s="100">
        <v>42898</v>
      </c>
      <c r="K636" s="100"/>
      <c r="L636" s="82" t="s">
        <v>648</v>
      </c>
      <c r="M636" s="82"/>
      <c r="N636" s="101">
        <v>224</v>
      </c>
      <c r="O636" s="101"/>
    </row>
    <row r="637" spans="1:15" ht="45" customHeight="1" x14ac:dyDescent="0.25">
      <c r="A637" s="17" t="s">
        <v>1478</v>
      </c>
      <c r="B637" s="98" t="s">
        <v>14</v>
      </c>
      <c r="C637" s="98"/>
      <c r="D637" s="99">
        <f t="shared" si="9"/>
        <v>1</v>
      </c>
      <c r="E637" s="99"/>
      <c r="F637" s="99" t="s">
        <v>15</v>
      </c>
      <c r="G637" s="99"/>
      <c r="H637" s="100">
        <v>42972</v>
      </c>
      <c r="I637" s="100"/>
      <c r="J637" s="100">
        <v>42972</v>
      </c>
      <c r="K637" s="100"/>
      <c r="L637" s="82" t="s">
        <v>648</v>
      </c>
      <c r="M637" s="82"/>
      <c r="N637" s="101">
        <v>3590</v>
      </c>
      <c r="O637" s="101"/>
    </row>
    <row r="638" spans="1:15" ht="45" customHeight="1" x14ac:dyDescent="0.25">
      <c r="A638" s="17" t="s">
        <v>1478</v>
      </c>
      <c r="B638" s="98" t="s">
        <v>1517</v>
      </c>
      <c r="C638" s="98"/>
      <c r="D638" s="99">
        <f t="shared" si="9"/>
        <v>1</v>
      </c>
      <c r="E638" s="99"/>
      <c r="F638" s="99" t="s">
        <v>29</v>
      </c>
      <c r="G638" s="99"/>
      <c r="H638" s="100">
        <v>43012</v>
      </c>
      <c r="I638" s="100"/>
      <c r="J638" s="100">
        <v>43012</v>
      </c>
      <c r="K638" s="100"/>
      <c r="L638" s="82" t="s">
        <v>648</v>
      </c>
      <c r="M638" s="82"/>
      <c r="N638" s="101">
        <v>405</v>
      </c>
      <c r="O638" s="101"/>
    </row>
    <row r="639" spans="1:15" ht="45" customHeight="1" x14ac:dyDescent="0.25">
      <c r="A639" s="17" t="s">
        <v>1478</v>
      </c>
      <c r="B639" s="98" t="s">
        <v>1517</v>
      </c>
      <c r="C639" s="98"/>
      <c r="D639" s="99">
        <f t="shared" si="9"/>
        <v>1</v>
      </c>
      <c r="E639" s="99"/>
      <c r="F639" s="99" t="s">
        <v>29</v>
      </c>
      <c r="G639" s="99"/>
      <c r="H639" s="100">
        <v>42968</v>
      </c>
      <c r="I639" s="100"/>
      <c r="J639" s="100">
        <v>42968</v>
      </c>
      <c r="K639" s="100"/>
      <c r="L639" s="82" t="s">
        <v>648</v>
      </c>
      <c r="M639" s="82"/>
      <c r="N639" s="101">
        <v>597</v>
      </c>
      <c r="O639" s="101"/>
    </row>
    <row r="640" spans="1:15" ht="45" customHeight="1" x14ac:dyDescent="0.25">
      <c r="A640" s="17" t="s">
        <v>1478</v>
      </c>
      <c r="B640" s="98" t="s">
        <v>14</v>
      </c>
      <c r="C640" s="98"/>
      <c r="D640" s="99">
        <f t="shared" si="9"/>
        <v>1</v>
      </c>
      <c r="E640" s="99"/>
      <c r="F640" s="99" t="s">
        <v>15</v>
      </c>
      <c r="G640" s="99"/>
      <c r="H640" s="100">
        <v>43012</v>
      </c>
      <c r="I640" s="100"/>
      <c r="J640" s="100">
        <v>43012</v>
      </c>
      <c r="K640" s="100"/>
      <c r="L640" s="82" t="s">
        <v>648</v>
      </c>
      <c r="M640" s="82"/>
      <c r="N640" s="101">
        <v>4035</v>
      </c>
      <c r="O640" s="101"/>
    </row>
    <row r="641" spans="1:15" ht="45" customHeight="1" x14ac:dyDescent="0.25">
      <c r="A641" s="17" t="s">
        <v>1478</v>
      </c>
      <c r="B641" s="98" t="s">
        <v>1517</v>
      </c>
      <c r="C641" s="98"/>
      <c r="D641" s="99">
        <f t="shared" si="9"/>
        <v>1</v>
      </c>
      <c r="E641" s="99"/>
      <c r="F641" s="99" t="s">
        <v>29</v>
      </c>
      <c r="G641" s="99"/>
      <c r="H641" s="100">
        <v>43012</v>
      </c>
      <c r="I641" s="100"/>
      <c r="J641" s="100">
        <v>43012</v>
      </c>
      <c r="K641" s="100"/>
      <c r="L641" s="82" t="s">
        <v>648</v>
      </c>
      <c r="M641" s="82"/>
      <c r="N641" s="101">
        <v>165</v>
      </c>
      <c r="O641" s="101"/>
    </row>
    <row r="642" spans="1:15" ht="45" customHeight="1" x14ac:dyDescent="0.25">
      <c r="A642" s="17" t="s">
        <v>1478</v>
      </c>
      <c r="B642" s="98" t="s">
        <v>1518</v>
      </c>
      <c r="C642" s="98"/>
      <c r="D642" s="99">
        <f t="shared" si="9"/>
        <v>1</v>
      </c>
      <c r="E642" s="99"/>
      <c r="F642" s="99" t="s">
        <v>29</v>
      </c>
      <c r="G642" s="99"/>
      <c r="H642" s="100">
        <v>42979</v>
      </c>
      <c r="I642" s="100"/>
      <c r="J642" s="100">
        <v>42979</v>
      </c>
      <c r="K642" s="100"/>
      <c r="L642" s="82" t="s">
        <v>648</v>
      </c>
      <c r="M642" s="82"/>
      <c r="N642" s="101">
        <v>176</v>
      </c>
      <c r="O642" s="101"/>
    </row>
    <row r="643" spans="1:15" ht="45" customHeight="1" x14ac:dyDescent="0.25">
      <c r="A643" s="17" t="s">
        <v>1478</v>
      </c>
      <c r="B643" s="98" t="s">
        <v>1518</v>
      </c>
      <c r="C643" s="98"/>
      <c r="D643" s="99">
        <f t="shared" si="9"/>
        <v>1</v>
      </c>
      <c r="E643" s="99"/>
      <c r="F643" s="99" t="s">
        <v>29</v>
      </c>
      <c r="G643" s="99"/>
      <c r="H643" s="100">
        <v>42996</v>
      </c>
      <c r="I643" s="100"/>
      <c r="J643" s="100">
        <v>42996</v>
      </c>
      <c r="K643" s="100"/>
      <c r="L643" s="82" t="s">
        <v>648</v>
      </c>
      <c r="M643" s="82"/>
      <c r="N643" s="101">
        <v>179</v>
      </c>
      <c r="O643" s="101"/>
    </row>
    <row r="644" spans="1:15" ht="45" customHeight="1" x14ac:dyDescent="0.25">
      <c r="A644" s="17" t="s">
        <v>1478</v>
      </c>
      <c r="B644" s="98" t="s">
        <v>1518</v>
      </c>
      <c r="C644" s="98"/>
      <c r="D644" s="99">
        <f t="shared" si="9"/>
        <v>1</v>
      </c>
      <c r="E644" s="99"/>
      <c r="F644" s="99" t="s">
        <v>29</v>
      </c>
      <c r="G644" s="99"/>
      <c r="H644" s="100">
        <v>42989</v>
      </c>
      <c r="I644" s="100"/>
      <c r="J644" s="100">
        <v>42989</v>
      </c>
      <c r="K644" s="100"/>
      <c r="L644" s="82" t="s">
        <v>648</v>
      </c>
      <c r="M644" s="82"/>
      <c r="N644" s="101">
        <v>244</v>
      </c>
      <c r="O644" s="101"/>
    </row>
    <row r="645" spans="1:15" ht="45" customHeight="1" x14ac:dyDescent="0.25">
      <c r="A645" s="17" t="s">
        <v>1478</v>
      </c>
      <c r="B645" s="98" t="s">
        <v>1518</v>
      </c>
      <c r="C645" s="98"/>
      <c r="D645" s="99">
        <f t="shared" si="9"/>
        <v>1</v>
      </c>
      <c r="E645" s="99"/>
      <c r="F645" s="99" t="s">
        <v>29</v>
      </c>
      <c r="G645" s="99"/>
      <c r="H645" s="100">
        <v>43010</v>
      </c>
      <c r="I645" s="100"/>
      <c r="J645" s="100">
        <v>43010</v>
      </c>
      <c r="K645" s="100"/>
      <c r="L645" s="82" t="s">
        <v>648</v>
      </c>
      <c r="M645" s="82"/>
      <c r="N645" s="101">
        <v>219</v>
      </c>
      <c r="O645" s="101"/>
    </row>
    <row r="646" spans="1:15" ht="45" customHeight="1" x14ac:dyDescent="0.25">
      <c r="A646" s="17" t="s">
        <v>1478</v>
      </c>
      <c r="B646" s="98" t="s">
        <v>1518</v>
      </c>
      <c r="C646" s="98"/>
      <c r="D646" s="99">
        <f t="shared" si="9"/>
        <v>1</v>
      </c>
      <c r="E646" s="99"/>
      <c r="F646" s="99" t="s">
        <v>29</v>
      </c>
      <c r="G646" s="99"/>
      <c r="H646" s="100">
        <v>43000</v>
      </c>
      <c r="I646" s="100"/>
      <c r="J646" s="100">
        <v>43000</v>
      </c>
      <c r="K646" s="100"/>
      <c r="L646" s="82" t="s">
        <v>648</v>
      </c>
      <c r="M646" s="82"/>
      <c r="N646" s="101">
        <v>187</v>
      </c>
      <c r="O646" s="101"/>
    </row>
    <row r="647" spans="1:15" ht="45" customHeight="1" x14ac:dyDescent="0.25">
      <c r="A647" s="17" t="s">
        <v>1478</v>
      </c>
      <c r="B647" s="98" t="s">
        <v>1518</v>
      </c>
      <c r="C647" s="98"/>
      <c r="D647" s="99">
        <f t="shared" si="9"/>
        <v>1</v>
      </c>
      <c r="E647" s="99"/>
      <c r="F647" s="99" t="s">
        <v>29</v>
      </c>
      <c r="G647" s="99"/>
      <c r="H647" s="100">
        <v>42996</v>
      </c>
      <c r="I647" s="100"/>
      <c r="J647" s="100">
        <v>42996</v>
      </c>
      <c r="K647" s="100"/>
      <c r="L647" s="82" t="s">
        <v>648</v>
      </c>
      <c r="M647" s="82"/>
      <c r="N647" s="101">
        <v>363</v>
      </c>
      <c r="O647" s="101"/>
    </row>
    <row r="648" spans="1:15" ht="45" customHeight="1" x14ac:dyDescent="0.25">
      <c r="A648" s="17" t="s">
        <v>1478</v>
      </c>
      <c r="B648" s="98" t="s">
        <v>1518</v>
      </c>
      <c r="C648" s="98"/>
      <c r="D648" s="99">
        <f t="shared" si="9"/>
        <v>1</v>
      </c>
      <c r="E648" s="99"/>
      <c r="F648" s="99" t="s">
        <v>29</v>
      </c>
      <c r="G648" s="99"/>
      <c r="H648" s="100">
        <v>43013</v>
      </c>
      <c r="I648" s="100"/>
      <c r="J648" s="100">
        <v>43013</v>
      </c>
      <c r="K648" s="100"/>
      <c r="L648" s="82" t="s">
        <v>648</v>
      </c>
      <c r="M648" s="82"/>
      <c r="N648" s="101">
        <v>338</v>
      </c>
      <c r="O648" s="101"/>
    </row>
    <row r="649" spans="1:15" ht="45" customHeight="1" x14ac:dyDescent="0.25">
      <c r="A649" s="17" t="s">
        <v>1478</v>
      </c>
      <c r="B649" s="98" t="s">
        <v>1518</v>
      </c>
      <c r="C649" s="98"/>
      <c r="D649" s="99">
        <f t="shared" si="9"/>
        <v>1</v>
      </c>
      <c r="E649" s="99"/>
      <c r="F649" s="99" t="s">
        <v>29</v>
      </c>
      <c r="G649" s="99"/>
      <c r="H649" s="100">
        <v>43018</v>
      </c>
      <c r="I649" s="100"/>
      <c r="J649" s="100">
        <v>43018</v>
      </c>
      <c r="K649" s="100"/>
      <c r="L649" s="82" t="s">
        <v>648</v>
      </c>
      <c r="M649" s="82"/>
      <c r="N649" s="101">
        <v>363</v>
      </c>
      <c r="O649" s="101"/>
    </row>
    <row r="650" spans="1:15" ht="45" customHeight="1" x14ac:dyDescent="0.25">
      <c r="A650" s="17" t="s">
        <v>1478</v>
      </c>
      <c r="B650" s="98" t="s">
        <v>1518</v>
      </c>
      <c r="C650" s="98"/>
      <c r="D650" s="99">
        <f t="shared" ref="D650:D713" si="10">C650+1</f>
        <v>1</v>
      </c>
      <c r="E650" s="99"/>
      <c r="F650" s="99" t="s">
        <v>29</v>
      </c>
      <c r="G650" s="99"/>
      <c r="H650" s="100">
        <v>43006</v>
      </c>
      <c r="I650" s="100"/>
      <c r="J650" s="100">
        <v>43006</v>
      </c>
      <c r="K650" s="100"/>
      <c r="L650" s="82" t="s">
        <v>648</v>
      </c>
      <c r="M650" s="82"/>
      <c r="N650" s="101">
        <v>314</v>
      </c>
      <c r="O650" s="101"/>
    </row>
    <row r="651" spans="1:15" ht="45" customHeight="1" x14ac:dyDescent="0.25">
      <c r="A651" s="17" t="s">
        <v>1478</v>
      </c>
      <c r="B651" s="98" t="s">
        <v>1518</v>
      </c>
      <c r="C651" s="98"/>
      <c r="D651" s="99">
        <f t="shared" si="10"/>
        <v>1</v>
      </c>
      <c r="E651" s="99"/>
      <c r="F651" s="99" t="s">
        <v>29</v>
      </c>
      <c r="G651" s="99"/>
      <c r="H651" s="100">
        <v>42998</v>
      </c>
      <c r="I651" s="100"/>
      <c r="J651" s="100">
        <v>42998</v>
      </c>
      <c r="K651" s="100"/>
      <c r="L651" s="82" t="s">
        <v>648</v>
      </c>
      <c r="M651" s="82"/>
      <c r="N651" s="101">
        <v>151</v>
      </c>
      <c r="O651" s="101"/>
    </row>
    <row r="652" spans="1:15" ht="45" customHeight="1" x14ac:dyDescent="0.25">
      <c r="A652" s="17" t="s">
        <v>1478</v>
      </c>
      <c r="B652" s="98" t="s">
        <v>1518</v>
      </c>
      <c r="C652" s="98"/>
      <c r="D652" s="99">
        <f t="shared" si="10"/>
        <v>1</v>
      </c>
      <c r="E652" s="99"/>
      <c r="F652" s="99" t="s">
        <v>29</v>
      </c>
      <c r="G652" s="99"/>
      <c r="H652" s="100">
        <v>42989</v>
      </c>
      <c r="I652" s="100"/>
      <c r="J652" s="100">
        <v>42989</v>
      </c>
      <c r="K652" s="100"/>
      <c r="L652" s="82" t="s">
        <v>648</v>
      </c>
      <c r="M652" s="82"/>
      <c r="N652" s="101">
        <v>371</v>
      </c>
      <c r="O652" s="101"/>
    </row>
    <row r="653" spans="1:15" ht="45" customHeight="1" x14ac:dyDescent="0.25">
      <c r="A653" s="17" t="s">
        <v>1478</v>
      </c>
      <c r="B653" s="98" t="s">
        <v>1518</v>
      </c>
      <c r="C653" s="98"/>
      <c r="D653" s="99">
        <f t="shared" si="10"/>
        <v>1</v>
      </c>
      <c r="E653" s="99"/>
      <c r="F653" s="99" t="s">
        <v>29</v>
      </c>
      <c r="G653" s="99"/>
      <c r="H653" s="100">
        <v>43004</v>
      </c>
      <c r="I653" s="100"/>
      <c r="J653" s="100">
        <v>43004</v>
      </c>
      <c r="K653" s="100"/>
      <c r="L653" s="82" t="s">
        <v>648</v>
      </c>
      <c r="M653" s="82"/>
      <c r="N653" s="101">
        <v>331</v>
      </c>
      <c r="O653" s="101"/>
    </row>
    <row r="654" spans="1:15" ht="45" customHeight="1" x14ac:dyDescent="0.25">
      <c r="A654" s="17" t="s">
        <v>1478</v>
      </c>
      <c r="B654" s="98" t="s">
        <v>1518</v>
      </c>
      <c r="C654" s="98"/>
      <c r="D654" s="99">
        <f t="shared" si="10"/>
        <v>1</v>
      </c>
      <c r="E654" s="99"/>
      <c r="F654" s="99" t="s">
        <v>29</v>
      </c>
      <c r="G654" s="99"/>
      <c r="H654" s="100">
        <v>42997</v>
      </c>
      <c r="I654" s="100"/>
      <c r="J654" s="100">
        <v>42997</v>
      </c>
      <c r="K654" s="100"/>
      <c r="L654" s="82" t="s">
        <v>648</v>
      </c>
      <c r="M654" s="82"/>
      <c r="N654" s="101">
        <v>328</v>
      </c>
      <c r="O654" s="101"/>
    </row>
    <row r="655" spans="1:15" ht="45" customHeight="1" x14ac:dyDescent="0.25">
      <c r="A655" s="17" t="s">
        <v>1478</v>
      </c>
      <c r="B655" s="98" t="s">
        <v>1519</v>
      </c>
      <c r="C655" s="98"/>
      <c r="D655" s="99">
        <f t="shared" si="10"/>
        <v>1</v>
      </c>
      <c r="E655" s="99"/>
      <c r="F655" s="99" t="s">
        <v>29</v>
      </c>
      <c r="G655" s="99"/>
      <c r="H655" s="100">
        <v>42983</v>
      </c>
      <c r="I655" s="100"/>
      <c r="J655" s="100">
        <v>42983</v>
      </c>
      <c r="K655" s="100"/>
      <c r="L655" s="82" t="s">
        <v>648</v>
      </c>
      <c r="M655" s="82"/>
      <c r="N655" s="101">
        <v>240.06</v>
      </c>
      <c r="O655" s="101"/>
    </row>
    <row r="656" spans="1:15" ht="45" customHeight="1" x14ac:dyDescent="0.25">
      <c r="A656" s="17" t="s">
        <v>1478</v>
      </c>
      <c r="B656" s="98" t="s">
        <v>1519</v>
      </c>
      <c r="C656" s="98"/>
      <c r="D656" s="99">
        <f t="shared" si="10"/>
        <v>1</v>
      </c>
      <c r="E656" s="99"/>
      <c r="F656" s="99" t="s">
        <v>29</v>
      </c>
      <c r="G656" s="99"/>
      <c r="H656" s="100">
        <v>42986</v>
      </c>
      <c r="I656" s="100"/>
      <c r="J656" s="100">
        <v>42986</v>
      </c>
      <c r="K656" s="100"/>
      <c r="L656" s="82" t="s">
        <v>648</v>
      </c>
      <c r="M656" s="82"/>
      <c r="N656" s="101">
        <v>200</v>
      </c>
      <c r="O656" s="101"/>
    </row>
    <row r="657" spans="1:15" ht="45" customHeight="1" x14ac:dyDescent="0.25">
      <c r="A657" s="17" t="s">
        <v>1478</v>
      </c>
      <c r="B657" s="98" t="s">
        <v>1519</v>
      </c>
      <c r="C657" s="98"/>
      <c r="D657" s="99">
        <f t="shared" si="10"/>
        <v>1</v>
      </c>
      <c r="E657" s="99"/>
      <c r="F657" s="99" t="s">
        <v>29</v>
      </c>
      <c r="G657" s="99"/>
      <c r="H657" s="100">
        <v>42985</v>
      </c>
      <c r="I657" s="100"/>
      <c r="J657" s="100">
        <v>42985</v>
      </c>
      <c r="K657" s="100"/>
      <c r="L657" s="82" t="s">
        <v>648</v>
      </c>
      <c r="M657" s="82"/>
      <c r="N657" s="101">
        <v>319.7</v>
      </c>
      <c r="O657" s="101"/>
    </row>
    <row r="658" spans="1:15" ht="45" customHeight="1" x14ac:dyDescent="0.25">
      <c r="A658" s="17" t="s">
        <v>1478</v>
      </c>
      <c r="B658" s="98" t="s">
        <v>1519</v>
      </c>
      <c r="C658" s="98"/>
      <c r="D658" s="99">
        <f t="shared" si="10"/>
        <v>1</v>
      </c>
      <c r="E658" s="99"/>
      <c r="F658" s="99" t="s">
        <v>29</v>
      </c>
      <c r="G658" s="99"/>
      <c r="H658" s="100">
        <v>42990</v>
      </c>
      <c r="I658" s="100"/>
      <c r="J658" s="100">
        <v>42990</v>
      </c>
      <c r="K658" s="100"/>
      <c r="L658" s="82" t="s">
        <v>648</v>
      </c>
      <c r="M658" s="82"/>
      <c r="N658" s="101">
        <v>597</v>
      </c>
      <c r="O658" s="101"/>
    </row>
    <row r="659" spans="1:15" ht="45" customHeight="1" x14ac:dyDescent="0.25">
      <c r="A659" s="17" t="s">
        <v>1478</v>
      </c>
      <c r="B659" s="98" t="s">
        <v>1519</v>
      </c>
      <c r="C659" s="98"/>
      <c r="D659" s="99">
        <f t="shared" si="10"/>
        <v>1</v>
      </c>
      <c r="E659" s="99"/>
      <c r="F659" s="99" t="s">
        <v>29</v>
      </c>
      <c r="G659" s="99"/>
      <c r="H659" s="100">
        <v>42991</v>
      </c>
      <c r="I659" s="100"/>
      <c r="J659" s="100">
        <v>42991</v>
      </c>
      <c r="K659" s="100"/>
      <c r="L659" s="82" t="s">
        <v>648</v>
      </c>
      <c r="M659" s="82"/>
      <c r="N659" s="101">
        <v>617.6</v>
      </c>
      <c r="O659" s="101"/>
    </row>
    <row r="660" spans="1:15" ht="45" customHeight="1" x14ac:dyDescent="0.25">
      <c r="A660" s="17" t="s">
        <v>1478</v>
      </c>
      <c r="B660" s="98" t="s">
        <v>14</v>
      </c>
      <c r="C660" s="98"/>
      <c r="D660" s="99">
        <f t="shared" si="10"/>
        <v>1</v>
      </c>
      <c r="E660" s="99"/>
      <c r="F660" s="99" t="s">
        <v>15</v>
      </c>
      <c r="G660" s="99"/>
      <c r="H660" s="100">
        <v>42997</v>
      </c>
      <c r="I660" s="100"/>
      <c r="J660" s="100">
        <v>42997</v>
      </c>
      <c r="K660" s="100"/>
      <c r="L660" s="82" t="s">
        <v>648</v>
      </c>
      <c r="M660" s="82"/>
      <c r="N660" s="101">
        <v>1415</v>
      </c>
      <c r="O660" s="101"/>
    </row>
    <row r="661" spans="1:15" ht="45" customHeight="1" x14ac:dyDescent="0.25">
      <c r="A661" s="17" t="s">
        <v>1478</v>
      </c>
      <c r="B661" s="98" t="s">
        <v>1518</v>
      </c>
      <c r="C661" s="98"/>
      <c r="D661" s="99">
        <f t="shared" si="10"/>
        <v>1</v>
      </c>
      <c r="E661" s="99"/>
      <c r="F661" s="99" t="s">
        <v>29</v>
      </c>
      <c r="G661" s="99"/>
      <c r="H661" s="100">
        <v>42979</v>
      </c>
      <c r="I661" s="100"/>
      <c r="J661" s="100">
        <v>42979</v>
      </c>
      <c r="K661" s="100"/>
      <c r="L661" s="82" t="s">
        <v>648</v>
      </c>
      <c r="M661" s="82"/>
      <c r="N661" s="101">
        <v>166</v>
      </c>
      <c r="O661" s="101"/>
    </row>
    <row r="662" spans="1:15" ht="45" customHeight="1" x14ac:dyDescent="0.25">
      <c r="A662" s="17" t="s">
        <v>1478</v>
      </c>
      <c r="B662" s="98" t="s">
        <v>1518</v>
      </c>
      <c r="C662" s="98"/>
      <c r="D662" s="99">
        <f t="shared" si="10"/>
        <v>1</v>
      </c>
      <c r="E662" s="99"/>
      <c r="F662" s="99" t="s">
        <v>29</v>
      </c>
      <c r="G662" s="99"/>
      <c r="H662" s="100">
        <v>42996</v>
      </c>
      <c r="I662" s="100"/>
      <c r="J662" s="100">
        <v>42996</v>
      </c>
      <c r="K662" s="100"/>
      <c r="L662" s="82" t="s">
        <v>648</v>
      </c>
      <c r="M662" s="82"/>
      <c r="N662" s="101">
        <v>115.2</v>
      </c>
      <c r="O662" s="101"/>
    </row>
    <row r="663" spans="1:15" ht="45" customHeight="1" x14ac:dyDescent="0.25">
      <c r="A663" s="17" t="s">
        <v>1478</v>
      </c>
      <c r="B663" s="98" t="s">
        <v>1518</v>
      </c>
      <c r="C663" s="98"/>
      <c r="D663" s="99">
        <f t="shared" si="10"/>
        <v>1</v>
      </c>
      <c r="E663" s="99"/>
      <c r="F663" s="99" t="s">
        <v>29</v>
      </c>
      <c r="G663" s="99"/>
      <c r="H663" s="100">
        <v>42989</v>
      </c>
      <c r="I663" s="100"/>
      <c r="J663" s="100">
        <v>42989</v>
      </c>
      <c r="K663" s="100"/>
      <c r="L663" s="82" t="s">
        <v>648</v>
      </c>
      <c r="M663" s="82"/>
      <c r="N663" s="101">
        <v>149</v>
      </c>
      <c r="O663" s="101"/>
    </row>
    <row r="664" spans="1:15" ht="45" customHeight="1" x14ac:dyDescent="0.25">
      <c r="A664" s="17" t="s">
        <v>1478</v>
      </c>
      <c r="B664" s="98" t="s">
        <v>1518</v>
      </c>
      <c r="C664" s="98"/>
      <c r="D664" s="99">
        <f t="shared" si="10"/>
        <v>1</v>
      </c>
      <c r="E664" s="99"/>
      <c r="F664" s="99" t="s">
        <v>29</v>
      </c>
      <c r="G664" s="99"/>
      <c r="H664" s="100">
        <v>43010</v>
      </c>
      <c r="I664" s="100"/>
      <c r="J664" s="100">
        <v>43010</v>
      </c>
      <c r="K664" s="100"/>
      <c r="L664" s="82" t="s">
        <v>648</v>
      </c>
      <c r="M664" s="82"/>
      <c r="N664" s="101">
        <v>125</v>
      </c>
      <c r="O664" s="101"/>
    </row>
    <row r="665" spans="1:15" ht="45" customHeight="1" x14ac:dyDescent="0.25">
      <c r="A665" s="17" t="s">
        <v>1478</v>
      </c>
      <c r="B665" s="98" t="s">
        <v>1518</v>
      </c>
      <c r="C665" s="98"/>
      <c r="D665" s="99">
        <f t="shared" si="10"/>
        <v>1</v>
      </c>
      <c r="E665" s="99"/>
      <c r="F665" s="99" t="s">
        <v>29</v>
      </c>
      <c r="G665" s="99"/>
      <c r="H665" s="100">
        <v>43000</v>
      </c>
      <c r="I665" s="100"/>
      <c r="J665" s="100">
        <v>43000</v>
      </c>
      <c r="K665" s="100"/>
      <c r="L665" s="82" t="s">
        <v>648</v>
      </c>
      <c r="M665" s="82"/>
      <c r="N665" s="101">
        <v>128.1</v>
      </c>
      <c r="O665" s="101"/>
    </row>
    <row r="666" spans="1:15" ht="45" customHeight="1" x14ac:dyDescent="0.25">
      <c r="A666" s="17" t="s">
        <v>1478</v>
      </c>
      <c r="B666" s="98" t="s">
        <v>1518</v>
      </c>
      <c r="C666" s="98"/>
      <c r="D666" s="99">
        <f t="shared" si="10"/>
        <v>1</v>
      </c>
      <c r="E666" s="99"/>
      <c r="F666" s="99" t="s">
        <v>29</v>
      </c>
      <c r="G666" s="99"/>
      <c r="H666" s="100">
        <v>42996</v>
      </c>
      <c r="I666" s="100"/>
      <c r="J666" s="100">
        <v>42996</v>
      </c>
      <c r="K666" s="100"/>
      <c r="L666" s="82" t="s">
        <v>648</v>
      </c>
      <c r="M666" s="82"/>
      <c r="N666" s="101">
        <v>117</v>
      </c>
      <c r="O666" s="101"/>
    </row>
    <row r="667" spans="1:15" ht="45" customHeight="1" x14ac:dyDescent="0.25">
      <c r="A667" s="17" t="s">
        <v>1478</v>
      </c>
      <c r="B667" s="98" t="s">
        <v>1518</v>
      </c>
      <c r="C667" s="98"/>
      <c r="D667" s="99">
        <f t="shared" si="10"/>
        <v>1</v>
      </c>
      <c r="E667" s="99"/>
      <c r="F667" s="99" t="s">
        <v>29</v>
      </c>
      <c r="G667" s="99"/>
      <c r="H667" s="100">
        <v>43013</v>
      </c>
      <c r="I667" s="100"/>
      <c r="J667" s="100">
        <v>43013</v>
      </c>
      <c r="K667" s="100"/>
      <c r="L667" s="82" t="s">
        <v>648</v>
      </c>
      <c r="M667" s="82"/>
      <c r="N667" s="101">
        <v>220.01</v>
      </c>
      <c r="O667" s="101"/>
    </row>
    <row r="668" spans="1:15" ht="45" customHeight="1" x14ac:dyDescent="0.25">
      <c r="A668" s="17" t="s">
        <v>1478</v>
      </c>
      <c r="B668" s="98" t="s">
        <v>1518</v>
      </c>
      <c r="C668" s="98"/>
      <c r="D668" s="99">
        <f t="shared" si="10"/>
        <v>1</v>
      </c>
      <c r="E668" s="99"/>
      <c r="F668" s="99" t="s">
        <v>29</v>
      </c>
      <c r="G668" s="99"/>
      <c r="H668" s="100">
        <v>42998</v>
      </c>
      <c r="I668" s="100"/>
      <c r="J668" s="100">
        <v>42998</v>
      </c>
      <c r="K668" s="100"/>
      <c r="L668" s="82" t="s">
        <v>648</v>
      </c>
      <c r="M668" s="82"/>
      <c r="N668" s="101">
        <v>117.6</v>
      </c>
      <c r="O668" s="101"/>
    </row>
    <row r="669" spans="1:15" ht="45" customHeight="1" x14ac:dyDescent="0.25">
      <c r="A669" s="17" t="s">
        <v>1478</v>
      </c>
      <c r="B669" s="98" t="s">
        <v>1518</v>
      </c>
      <c r="C669" s="98"/>
      <c r="D669" s="99">
        <f t="shared" si="10"/>
        <v>1</v>
      </c>
      <c r="E669" s="99"/>
      <c r="F669" s="99" t="s">
        <v>29</v>
      </c>
      <c r="G669" s="99"/>
      <c r="H669" s="100">
        <v>42989</v>
      </c>
      <c r="I669" s="100"/>
      <c r="J669" s="100">
        <v>42989</v>
      </c>
      <c r="K669" s="100"/>
      <c r="L669" s="82" t="s">
        <v>648</v>
      </c>
      <c r="M669" s="82"/>
      <c r="N669" s="101">
        <v>157</v>
      </c>
      <c r="O669" s="101"/>
    </row>
    <row r="670" spans="1:15" ht="45" customHeight="1" x14ac:dyDescent="0.25">
      <c r="A670" s="17" t="s">
        <v>1478</v>
      </c>
      <c r="B670" s="98" t="s">
        <v>1518</v>
      </c>
      <c r="C670" s="98"/>
      <c r="D670" s="99">
        <f t="shared" si="10"/>
        <v>1</v>
      </c>
      <c r="E670" s="99"/>
      <c r="F670" s="99" t="s">
        <v>29</v>
      </c>
      <c r="G670" s="99"/>
      <c r="H670" s="100">
        <v>43004</v>
      </c>
      <c r="I670" s="100"/>
      <c r="J670" s="100">
        <v>43004</v>
      </c>
      <c r="K670" s="100"/>
      <c r="L670" s="82" t="s">
        <v>648</v>
      </c>
      <c r="M670" s="82"/>
      <c r="N670" s="101">
        <v>171</v>
      </c>
      <c r="O670" s="101"/>
    </row>
    <row r="671" spans="1:15" ht="45" customHeight="1" x14ac:dyDescent="0.25">
      <c r="A671" s="17" t="s">
        <v>1478</v>
      </c>
      <c r="B671" s="98" t="s">
        <v>1518</v>
      </c>
      <c r="C671" s="98"/>
      <c r="D671" s="99">
        <f t="shared" si="10"/>
        <v>1</v>
      </c>
      <c r="E671" s="99"/>
      <c r="F671" s="99" t="s">
        <v>29</v>
      </c>
      <c r="G671" s="99"/>
      <c r="H671" s="100">
        <v>42997</v>
      </c>
      <c r="I671" s="100"/>
      <c r="J671" s="100">
        <v>42997</v>
      </c>
      <c r="K671" s="100"/>
      <c r="L671" s="82" t="s">
        <v>648</v>
      </c>
      <c r="M671" s="82"/>
      <c r="N671" s="101">
        <v>181.01</v>
      </c>
      <c r="O671" s="101"/>
    </row>
    <row r="672" spans="1:15" ht="45" customHeight="1" x14ac:dyDescent="0.25">
      <c r="A672" s="17" t="s">
        <v>1478</v>
      </c>
      <c r="B672" s="98" t="s">
        <v>1517</v>
      </c>
      <c r="C672" s="98"/>
      <c r="D672" s="99">
        <f t="shared" si="10"/>
        <v>1</v>
      </c>
      <c r="E672" s="99"/>
      <c r="F672" s="99" t="s">
        <v>29</v>
      </c>
      <c r="G672" s="99"/>
      <c r="H672" s="100">
        <v>43033</v>
      </c>
      <c r="I672" s="100"/>
      <c r="J672" s="100">
        <v>43033</v>
      </c>
      <c r="K672" s="100"/>
      <c r="L672" s="82" t="s">
        <v>648</v>
      </c>
      <c r="M672" s="82"/>
      <c r="N672" s="101">
        <v>151</v>
      </c>
      <c r="O672" s="101"/>
    </row>
    <row r="673" spans="1:15" ht="45" customHeight="1" x14ac:dyDescent="0.25">
      <c r="A673" s="17" t="s">
        <v>1478</v>
      </c>
      <c r="B673" s="98" t="s">
        <v>1520</v>
      </c>
      <c r="C673" s="98"/>
      <c r="D673" s="99">
        <f t="shared" si="10"/>
        <v>1</v>
      </c>
      <c r="E673" s="99"/>
      <c r="F673" s="99" t="s">
        <v>29</v>
      </c>
      <c r="G673" s="99"/>
      <c r="H673" s="100">
        <v>43021</v>
      </c>
      <c r="I673" s="100"/>
      <c r="J673" s="100">
        <v>43021</v>
      </c>
      <c r="K673" s="100"/>
      <c r="L673" s="82" t="s">
        <v>648</v>
      </c>
      <c r="M673" s="82"/>
      <c r="N673" s="101">
        <v>477.19</v>
      </c>
      <c r="O673" s="101"/>
    </row>
    <row r="674" spans="1:15" ht="45" customHeight="1" x14ac:dyDescent="0.25">
      <c r="A674" s="17" t="s">
        <v>1478</v>
      </c>
      <c r="B674" s="98" t="s">
        <v>1517</v>
      </c>
      <c r="C674" s="98"/>
      <c r="D674" s="99">
        <f t="shared" si="10"/>
        <v>1</v>
      </c>
      <c r="E674" s="99"/>
      <c r="F674" s="99" t="s">
        <v>29</v>
      </c>
      <c r="G674" s="99"/>
      <c r="H674" s="100">
        <v>43038</v>
      </c>
      <c r="I674" s="100"/>
      <c r="J674" s="100">
        <v>43038</v>
      </c>
      <c r="K674" s="100"/>
      <c r="L674" s="82" t="s">
        <v>648</v>
      </c>
      <c r="M674" s="82"/>
      <c r="N674" s="101">
        <v>343</v>
      </c>
      <c r="O674" s="101"/>
    </row>
    <row r="675" spans="1:15" ht="45" customHeight="1" x14ac:dyDescent="0.25">
      <c r="A675" s="17" t="s">
        <v>1478</v>
      </c>
      <c r="B675" s="98" t="s">
        <v>1517</v>
      </c>
      <c r="C675" s="98"/>
      <c r="D675" s="99">
        <f t="shared" si="10"/>
        <v>1</v>
      </c>
      <c r="E675" s="99"/>
      <c r="F675" s="99" t="s">
        <v>29</v>
      </c>
      <c r="G675" s="99"/>
      <c r="H675" s="100">
        <v>43017</v>
      </c>
      <c r="I675" s="100"/>
      <c r="J675" s="100">
        <v>43017</v>
      </c>
      <c r="K675" s="100"/>
      <c r="L675" s="82" t="s">
        <v>648</v>
      </c>
      <c r="M675" s="82"/>
      <c r="N675" s="101">
        <v>259</v>
      </c>
      <c r="O675" s="101"/>
    </row>
    <row r="676" spans="1:15" ht="45" customHeight="1" x14ac:dyDescent="0.25">
      <c r="A676" s="17" t="s">
        <v>1478</v>
      </c>
      <c r="B676" s="98" t="s">
        <v>1517</v>
      </c>
      <c r="C676" s="98"/>
      <c r="D676" s="99">
        <f t="shared" si="10"/>
        <v>1</v>
      </c>
      <c r="E676" s="99"/>
      <c r="F676" s="99" t="s">
        <v>29</v>
      </c>
      <c r="G676" s="99"/>
      <c r="H676" s="100">
        <v>43054</v>
      </c>
      <c r="I676" s="100"/>
      <c r="J676" s="100">
        <v>43054</v>
      </c>
      <c r="K676" s="100"/>
      <c r="L676" s="82" t="s">
        <v>648</v>
      </c>
      <c r="M676" s="82"/>
      <c r="N676" s="101">
        <v>371</v>
      </c>
      <c r="O676" s="101"/>
    </row>
    <row r="677" spans="1:15" ht="45" customHeight="1" x14ac:dyDescent="0.25">
      <c r="A677" s="17" t="s">
        <v>1478</v>
      </c>
      <c r="B677" s="98" t="s">
        <v>1517</v>
      </c>
      <c r="C677" s="98"/>
      <c r="D677" s="99">
        <f t="shared" si="10"/>
        <v>1</v>
      </c>
      <c r="E677" s="99"/>
      <c r="F677" s="99" t="s">
        <v>29</v>
      </c>
      <c r="G677" s="99"/>
      <c r="H677" s="100">
        <v>43045</v>
      </c>
      <c r="I677" s="100"/>
      <c r="J677" s="100">
        <v>43045</v>
      </c>
      <c r="K677" s="100"/>
      <c r="L677" s="82" t="s">
        <v>648</v>
      </c>
      <c r="M677" s="82"/>
      <c r="N677" s="101">
        <v>568.6</v>
      </c>
      <c r="O677" s="101"/>
    </row>
    <row r="678" spans="1:15" ht="45" customHeight="1" x14ac:dyDescent="0.25">
      <c r="A678" s="17" t="s">
        <v>1478</v>
      </c>
      <c r="B678" s="98" t="s">
        <v>1517</v>
      </c>
      <c r="C678" s="98"/>
      <c r="D678" s="99">
        <f t="shared" si="10"/>
        <v>1</v>
      </c>
      <c r="E678" s="99"/>
      <c r="F678" s="99" t="s">
        <v>29</v>
      </c>
      <c r="G678" s="99"/>
      <c r="H678" s="100">
        <v>43025</v>
      </c>
      <c r="I678" s="100"/>
      <c r="J678" s="100">
        <v>43025</v>
      </c>
      <c r="K678" s="100"/>
      <c r="L678" s="82" t="s">
        <v>648</v>
      </c>
      <c r="M678" s="82"/>
      <c r="N678" s="101">
        <v>424</v>
      </c>
      <c r="O678" s="101"/>
    </row>
    <row r="679" spans="1:15" ht="45" customHeight="1" x14ac:dyDescent="0.25">
      <c r="A679" s="17" t="s">
        <v>1478</v>
      </c>
      <c r="B679" s="98" t="s">
        <v>1517</v>
      </c>
      <c r="C679" s="98"/>
      <c r="D679" s="99">
        <f t="shared" si="10"/>
        <v>1</v>
      </c>
      <c r="E679" s="99"/>
      <c r="F679" s="99" t="s">
        <v>29</v>
      </c>
      <c r="G679" s="99"/>
      <c r="H679" s="100">
        <v>43032</v>
      </c>
      <c r="I679" s="100"/>
      <c r="J679" s="100">
        <v>43032</v>
      </c>
      <c r="K679" s="100"/>
      <c r="L679" s="82" t="s">
        <v>648</v>
      </c>
      <c r="M679" s="82"/>
      <c r="N679" s="101">
        <v>446</v>
      </c>
      <c r="O679" s="101"/>
    </row>
    <row r="680" spans="1:15" ht="45" customHeight="1" x14ac:dyDescent="0.25">
      <c r="A680" s="17" t="s">
        <v>1478</v>
      </c>
      <c r="B680" s="98" t="s">
        <v>1517</v>
      </c>
      <c r="C680" s="98"/>
      <c r="D680" s="99">
        <f t="shared" si="10"/>
        <v>1</v>
      </c>
      <c r="E680" s="99"/>
      <c r="F680" s="99" t="s">
        <v>29</v>
      </c>
      <c r="G680" s="99"/>
      <c r="H680" s="100">
        <v>43035</v>
      </c>
      <c r="I680" s="100"/>
      <c r="J680" s="100">
        <v>43035</v>
      </c>
      <c r="K680" s="100"/>
      <c r="L680" s="82" t="s">
        <v>648</v>
      </c>
      <c r="M680" s="82"/>
      <c r="N680" s="101">
        <v>227</v>
      </c>
      <c r="O680" s="101"/>
    </row>
    <row r="681" spans="1:15" ht="45" customHeight="1" x14ac:dyDescent="0.25">
      <c r="A681" s="17" t="s">
        <v>1478</v>
      </c>
      <c r="B681" s="98" t="s">
        <v>1517</v>
      </c>
      <c r="C681" s="98"/>
      <c r="D681" s="99">
        <f t="shared" si="10"/>
        <v>1</v>
      </c>
      <c r="E681" s="99"/>
      <c r="F681" s="99" t="s">
        <v>29</v>
      </c>
      <c r="G681" s="99"/>
      <c r="H681" s="100">
        <v>43039</v>
      </c>
      <c r="I681" s="100"/>
      <c r="J681" s="100">
        <v>43039</v>
      </c>
      <c r="K681" s="100"/>
      <c r="L681" s="82" t="s">
        <v>648</v>
      </c>
      <c r="M681" s="82"/>
      <c r="N681" s="101">
        <v>332</v>
      </c>
      <c r="O681" s="101"/>
    </row>
    <row r="682" spans="1:15" ht="45" customHeight="1" x14ac:dyDescent="0.25">
      <c r="A682" s="17" t="s">
        <v>1478</v>
      </c>
      <c r="B682" s="98" t="s">
        <v>1517</v>
      </c>
      <c r="C682" s="98"/>
      <c r="D682" s="99">
        <f t="shared" si="10"/>
        <v>1</v>
      </c>
      <c r="E682" s="99"/>
      <c r="F682" s="99" t="s">
        <v>29</v>
      </c>
      <c r="G682" s="99"/>
      <c r="H682" s="100">
        <v>43047</v>
      </c>
      <c r="I682" s="100"/>
      <c r="J682" s="100">
        <v>43047</v>
      </c>
      <c r="K682" s="100"/>
      <c r="L682" s="82" t="s">
        <v>648</v>
      </c>
      <c r="M682" s="82"/>
      <c r="N682" s="101">
        <v>323</v>
      </c>
      <c r="O682" s="101"/>
    </row>
    <row r="683" spans="1:15" ht="45" customHeight="1" x14ac:dyDescent="0.25">
      <c r="A683" s="17" t="s">
        <v>1478</v>
      </c>
      <c r="B683" s="98" t="s">
        <v>1517</v>
      </c>
      <c r="C683" s="98"/>
      <c r="D683" s="99">
        <f t="shared" si="10"/>
        <v>1</v>
      </c>
      <c r="E683" s="99"/>
      <c r="F683" s="99" t="s">
        <v>29</v>
      </c>
      <c r="G683" s="99"/>
      <c r="H683" s="100">
        <v>43049</v>
      </c>
      <c r="I683" s="100"/>
      <c r="J683" s="100">
        <v>43049</v>
      </c>
      <c r="K683" s="100"/>
      <c r="L683" s="82" t="s">
        <v>648</v>
      </c>
      <c r="M683" s="82"/>
      <c r="N683" s="101">
        <v>200</v>
      </c>
      <c r="O683" s="101"/>
    </row>
    <row r="684" spans="1:15" ht="45" customHeight="1" x14ac:dyDescent="0.25">
      <c r="A684" s="17" t="s">
        <v>1478</v>
      </c>
      <c r="B684" s="98" t="s">
        <v>1521</v>
      </c>
      <c r="C684" s="98"/>
      <c r="D684" s="99">
        <f t="shared" si="10"/>
        <v>1</v>
      </c>
      <c r="E684" s="99"/>
      <c r="F684" s="99" t="s">
        <v>29</v>
      </c>
      <c r="G684" s="99"/>
      <c r="H684" s="100">
        <v>43025</v>
      </c>
      <c r="I684" s="100"/>
      <c r="J684" s="100">
        <v>43025</v>
      </c>
      <c r="K684" s="100"/>
      <c r="L684" s="82" t="s">
        <v>648</v>
      </c>
      <c r="M684" s="82"/>
      <c r="N684" s="101">
        <v>254.05</v>
      </c>
      <c r="O684" s="101"/>
    </row>
    <row r="685" spans="1:15" ht="45" customHeight="1" x14ac:dyDescent="0.25">
      <c r="A685" s="17" t="s">
        <v>1478</v>
      </c>
      <c r="B685" s="98" t="s">
        <v>1517</v>
      </c>
      <c r="C685" s="98"/>
      <c r="D685" s="99">
        <f t="shared" si="10"/>
        <v>1</v>
      </c>
      <c r="E685" s="99"/>
      <c r="F685" s="99" t="s">
        <v>29</v>
      </c>
      <c r="G685" s="99"/>
      <c r="H685" s="100">
        <v>43021</v>
      </c>
      <c r="I685" s="100"/>
      <c r="J685" s="100">
        <v>43021</v>
      </c>
      <c r="K685" s="100"/>
      <c r="L685" s="82" t="s">
        <v>648</v>
      </c>
      <c r="M685" s="82"/>
      <c r="N685" s="101">
        <v>316</v>
      </c>
      <c r="O685" s="101"/>
    </row>
    <row r="686" spans="1:15" ht="45" customHeight="1" x14ac:dyDescent="0.25">
      <c r="A686" s="17" t="s">
        <v>1478</v>
      </c>
      <c r="B686" s="98" t="s">
        <v>1517</v>
      </c>
      <c r="C686" s="98"/>
      <c r="D686" s="99">
        <f t="shared" si="10"/>
        <v>1</v>
      </c>
      <c r="E686" s="99"/>
      <c r="F686" s="99" t="s">
        <v>29</v>
      </c>
      <c r="G686" s="99"/>
      <c r="H686" s="100">
        <v>43026</v>
      </c>
      <c r="I686" s="100"/>
      <c r="J686" s="100">
        <v>43026</v>
      </c>
      <c r="K686" s="100"/>
      <c r="L686" s="82" t="s">
        <v>648</v>
      </c>
      <c r="M686" s="82"/>
      <c r="N686" s="101">
        <v>323</v>
      </c>
      <c r="O686" s="101"/>
    </row>
    <row r="687" spans="1:15" ht="45" customHeight="1" x14ac:dyDescent="0.25">
      <c r="A687" s="17" t="s">
        <v>1478</v>
      </c>
      <c r="B687" s="98" t="s">
        <v>1517</v>
      </c>
      <c r="C687" s="98"/>
      <c r="D687" s="99">
        <f t="shared" si="10"/>
        <v>1</v>
      </c>
      <c r="E687" s="99"/>
      <c r="F687" s="99" t="s">
        <v>29</v>
      </c>
      <c r="G687" s="99"/>
      <c r="H687" s="100">
        <v>43047</v>
      </c>
      <c r="I687" s="100"/>
      <c r="J687" s="100">
        <v>43047</v>
      </c>
      <c r="K687" s="100"/>
      <c r="L687" s="82" t="s">
        <v>648</v>
      </c>
      <c r="M687" s="82"/>
      <c r="N687" s="101">
        <v>316</v>
      </c>
      <c r="O687" s="101"/>
    </row>
    <row r="688" spans="1:15" ht="45" customHeight="1" x14ac:dyDescent="0.25">
      <c r="A688" s="17" t="s">
        <v>1478</v>
      </c>
      <c r="B688" s="98" t="s">
        <v>1517</v>
      </c>
      <c r="C688" s="98"/>
      <c r="D688" s="99">
        <f t="shared" si="10"/>
        <v>1</v>
      </c>
      <c r="E688" s="99"/>
      <c r="F688" s="99" t="s">
        <v>29</v>
      </c>
      <c r="G688" s="99"/>
      <c r="H688" s="100">
        <v>43021</v>
      </c>
      <c r="I688" s="100"/>
      <c r="J688" s="100">
        <v>43021</v>
      </c>
      <c r="K688" s="100"/>
      <c r="L688" s="82" t="s">
        <v>648</v>
      </c>
      <c r="M688" s="82"/>
      <c r="N688" s="101">
        <v>194</v>
      </c>
      <c r="O688" s="101"/>
    </row>
    <row r="689" spans="1:15" ht="45" customHeight="1" x14ac:dyDescent="0.25">
      <c r="A689" s="17" t="s">
        <v>1478</v>
      </c>
      <c r="B689" s="98" t="s">
        <v>1517</v>
      </c>
      <c r="C689" s="98"/>
      <c r="D689" s="99">
        <f t="shared" si="10"/>
        <v>1</v>
      </c>
      <c r="E689" s="99"/>
      <c r="F689" s="99" t="s">
        <v>29</v>
      </c>
      <c r="G689" s="99"/>
      <c r="H689" s="100">
        <v>43034</v>
      </c>
      <c r="I689" s="100"/>
      <c r="J689" s="100">
        <v>43034</v>
      </c>
      <c r="K689" s="100"/>
      <c r="L689" s="82" t="s">
        <v>648</v>
      </c>
      <c r="M689" s="82"/>
      <c r="N689" s="101">
        <v>344</v>
      </c>
      <c r="O689" s="101"/>
    </row>
    <row r="690" spans="1:15" ht="45" customHeight="1" x14ac:dyDescent="0.25">
      <c r="A690" s="17" t="s">
        <v>1478</v>
      </c>
      <c r="B690" s="98" t="s">
        <v>1517</v>
      </c>
      <c r="C690" s="98"/>
      <c r="D690" s="99">
        <f t="shared" si="10"/>
        <v>1</v>
      </c>
      <c r="E690" s="99"/>
      <c r="F690" s="99" t="s">
        <v>29</v>
      </c>
      <c r="G690" s="99"/>
      <c r="H690" s="100">
        <v>43055</v>
      </c>
      <c r="I690" s="100"/>
      <c r="J690" s="100">
        <v>42751</v>
      </c>
      <c r="K690" s="100"/>
      <c r="L690" s="82" t="s">
        <v>648</v>
      </c>
      <c r="M690" s="82"/>
      <c r="N690" s="101">
        <v>343</v>
      </c>
      <c r="O690" s="101"/>
    </row>
    <row r="691" spans="1:15" ht="45" customHeight="1" x14ac:dyDescent="0.25">
      <c r="A691" s="17" t="s">
        <v>1478</v>
      </c>
      <c r="B691" s="98" t="s">
        <v>1517</v>
      </c>
      <c r="C691" s="98"/>
      <c r="D691" s="99">
        <f t="shared" si="10"/>
        <v>1</v>
      </c>
      <c r="E691" s="99"/>
      <c r="F691" s="99" t="s">
        <v>29</v>
      </c>
      <c r="G691" s="99"/>
      <c r="H691" s="100">
        <v>43038</v>
      </c>
      <c r="I691" s="100"/>
      <c r="J691" s="100">
        <v>43038</v>
      </c>
      <c r="K691" s="100"/>
      <c r="L691" s="82" t="s">
        <v>648</v>
      </c>
      <c r="M691" s="82"/>
      <c r="N691" s="101">
        <v>655.7</v>
      </c>
      <c r="O691" s="101"/>
    </row>
    <row r="692" spans="1:15" ht="45" customHeight="1" x14ac:dyDescent="0.25">
      <c r="A692" s="17" t="s">
        <v>1478</v>
      </c>
      <c r="B692" s="98" t="s">
        <v>1517</v>
      </c>
      <c r="C692" s="98"/>
      <c r="D692" s="99">
        <f t="shared" si="10"/>
        <v>1</v>
      </c>
      <c r="E692" s="99"/>
      <c r="F692" s="99" t="s">
        <v>29</v>
      </c>
      <c r="G692" s="99"/>
      <c r="H692" s="100">
        <v>43031</v>
      </c>
      <c r="I692" s="100"/>
      <c r="J692" s="100">
        <v>43031</v>
      </c>
      <c r="K692" s="100"/>
      <c r="L692" s="82" t="s">
        <v>648</v>
      </c>
      <c r="M692" s="82"/>
      <c r="N692" s="101">
        <v>542</v>
      </c>
      <c r="O692" s="101"/>
    </row>
    <row r="693" spans="1:15" ht="45" customHeight="1" x14ac:dyDescent="0.25">
      <c r="A693" s="17" t="s">
        <v>1478</v>
      </c>
      <c r="B693" s="98" t="s">
        <v>1517</v>
      </c>
      <c r="C693" s="98"/>
      <c r="D693" s="99">
        <f t="shared" si="10"/>
        <v>1</v>
      </c>
      <c r="E693" s="99"/>
      <c r="F693" s="99" t="s">
        <v>29</v>
      </c>
      <c r="G693" s="99"/>
      <c r="H693" s="100">
        <v>43034</v>
      </c>
      <c r="I693" s="100"/>
      <c r="J693" s="100">
        <v>43034</v>
      </c>
      <c r="K693" s="100"/>
      <c r="L693" s="82" t="s">
        <v>648</v>
      </c>
      <c r="M693" s="82"/>
      <c r="N693" s="101">
        <v>341</v>
      </c>
      <c r="O693" s="101"/>
    </row>
    <row r="694" spans="1:15" ht="45" customHeight="1" x14ac:dyDescent="0.25">
      <c r="A694" s="17" t="s">
        <v>1478</v>
      </c>
      <c r="B694" s="98" t="s">
        <v>1517</v>
      </c>
      <c r="C694" s="98"/>
      <c r="D694" s="99">
        <f t="shared" si="10"/>
        <v>1</v>
      </c>
      <c r="E694" s="99"/>
      <c r="F694" s="99" t="s">
        <v>29</v>
      </c>
      <c r="G694" s="99"/>
      <c r="H694" s="100">
        <v>43045</v>
      </c>
      <c r="I694" s="100"/>
      <c r="J694" s="100">
        <v>43045</v>
      </c>
      <c r="K694" s="100"/>
      <c r="L694" s="82" t="s">
        <v>648</v>
      </c>
      <c r="M694" s="82"/>
      <c r="N694" s="101">
        <v>259</v>
      </c>
      <c r="O694" s="101"/>
    </row>
    <row r="695" spans="1:15" ht="45" customHeight="1" x14ac:dyDescent="0.25">
      <c r="A695" s="17" t="s">
        <v>1478</v>
      </c>
      <c r="B695" s="98" t="s">
        <v>14</v>
      </c>
      <c r="C695" s="98"/>
      <c r="D695" s="99">
        <f t="shared" si="10"/>
        <v>1</v>
      </c>
      <c r="E695" s="99"/>
      <c r="F695" s="99" t="s">
        <v>15</v>
      </c>
      <c r="G695" s="99"/>
      <c r="H695" s="100">
        <v>43039</v>
      </c>
      <c r="I695" s="100"/>
      <c r="J695" s="100">
        <v>43039</v>
      </c>
      <c r="K695" s="100"/>
      <c r="L695" s="82" t="s">
        <v>648</v>
      </c>
      <c r="M695" s="82"/>
      <c r="N695" s="101">
        <v>3235</v>
      </c>
      <c r="O695" s="101"/>
    </row>
    <row r="696" spans="1:15" ht="45" customHeight="1" x14ac:dyDescent="0.25">
      <c r="A696" s="17" t="s">
        <v>1478</v>
      </c>
      <c r="B696" s="98" t="s">
        <v>1517</v>
      </c>
      <c r="C696" s="98"/>
      <c r="D696" s="99">
        <f t="shared" si="10"/>
        <v>1</v>
      </c>
      <c r="E696" s="99"/>
      <c r="F696" s="99" t="s">
        <v>29</v>
      </c>
      <c r="G696" s="99"/>
      <c r="H696" s="100">
        <v>43033</v>
      </c>
      <c r="I696" s="100"/>
      <c r="J696" s="100">
        <v>43033</v>
      </c>
      <c r="K696" s="100"/>
      <c r="L696" s="82" t="s">
        <v>648</v>
      </c>
      <c r="M696" s="82"/>
      <c r="N696" s="101">
        <v>220.01</v>
      </c>
      <c r="O696" s="101"/>
    </row>
    <row r="697" spans="1:15" ht="45" customHeight="1" x14ac:dyDescent="0.25">
      <c r="A697" s="17" t="s">
        <v>1478</v>
      </c>
      <c r="B697" s="98" t="s">
        <v>1517</v>
      </c>
      <c r="C697" s="98"/>
      <c r="D697" s="99">
        <f t="shared" si="10"/>
        <v>1</v>
      </c>
      <c r="E697" s="99"/>
      <c r="F697" s="99" t="s">
        <v>29</v>
      </c>
      <c r="G697" s="99"/>
      <c r="H697" s="100">
        <v>43054</v>
      </c>
      <c r="I697" s="100"/>
      <c r="J697" s="100">
        <v>43054</v>
      </c>
      <c r="K697" s="100"/>
      <c r="L697" s="82" t="s">
        <v>648</v>
      </c>
      <c r="M697" s="82"/>
      <c r="N697" s="101">
        <v>93.8</v>
      </c>
      <c r="O697" s="101"/>
    </row>
    <row r="698" spans="1:15" ht="45" customHeight="1" x14ac:dyDescent="0.25">
      <c r="A698" s="17" t="s">
        <v>1478</v>
      </c>
      <c r="B698" s="98" t="s">
        <v>1517</v>
      </c>
      <c r="C698" s="98"/>
      <c r="D698" s="99">
        <f t="shared" si="10"/>
        <v>1</v>
      </c>
      <c r="E698" s="99"/>
      <c r="F698" s="99" t="s">
        <v>29</v>
      </c>
      <c r="G698" s="99"/>
      <c r="H698" s="100">
        <v>43045</v>
      </c>
      <c r="I698" s="100"/>
      <c r="J698" s="100">
        <v>43045</v>
      </c>
      <c r="K698" s="100"/>
      <c r="L698" s="82" t="s">
        <v>648</v>
      </c>
      <c r="M698" s="82"/>
      <c r="N698" s="101">
        <v>128.5</v>
      </c>
      <c r="O698" s="101"/>
    </row>
    <row r="699" spans="1:15" ht="45" customHeight="1" x14ac:dyDescent="0.25">
      <c r="A699" s="17" t="s">
        <v>1478</v>
      </c>
      <c r="B699" s="98" t="s">
        <v>1517</v>
      </c>
      <c r="C699" s="98"/>
      <c r="D699" s="99">
        <f t="shared" si="10"/>
        <v>1</v>
      </c>
      <c r="E699" s="99"/>
      <c r="F699" s="99" t="s">
        <v>29</v>
      </c>
      <c r="G699" s="99"/>
      <c r="H699" s="100">
        <v>43025</v>
      </c>
      <c r="I699" s="100"/>
      <c r="J699" s="100">
        <v>43025</v>
      </c>
      <c r="K699" s="100"/>
      <c r="L699" s="82" t="s">
        <v>648</v>
      </c>
      <c r="M699" s="82"/>
      <c r="N699" s="101">
        <v>149.4</v>
      </c>
      <c r="O699" s="101"/>
    </row>
    <row r="700" spans="1:15" ht="45" customHeight="1" x14ac:dyDescent="0.25">
      <c r="A700" s="17" t="s">
        <v>1478</v>
      </c>
      <c r="B700" s="98" t="s">
        <v>1517</v>
      </c>
      <c r="C700" s="98"/>
      <c r="D700" s="99">
        <f t="shared" si="10"/>
        <v>1</v>
      </c>
      <c r="E700" s="99"/>
      <c r="F700" s="99" t="s">
        <v>29</v>
      </c>
      <c r="G700" s="99"/>
      <c r="H700" s="100">
        <v>43032</v>
      </c>
      <c r="I700" s="100"/>
      <c r="J700" s="100">
        <v>43032</v>
      </c>
      <c r="K700" s="100"/>
      <c r="L700" s="82" t="s">
        <v>648</v>
      </c>
      <c r="M700" s="82"/>
      <c r="N700" s="101">
        <v>109.01</v>
      </c>
      <c r="O700" s="101"/>
    </row>
    <row r="701" spans="1:15" ht="45" customHeight="1" x14ac:dyDescent="0.25">
      <c r="A701" s="17" t="s">
        <v>1478</v>
      </c>
      <c r="B701" s="98" t="s">
        <v>1517</v>
      </c>
      <c r="C701" s="98"/>
      <c r="D701" s="99">
        <f t="shared" si="10"/>
        <v>1</v>
      </c>
      <c r="E701" s="99"/>
      <c r="F701" s="99" t="s">
        <v>29</v>
      </c>
      <c r="G701" s="99"/>
      <c r="H701" s="100">
        <v>43035</v>
      </c>
      <c r="I701" s="100"/>
      <c r="J701" s="100">
        <v>43035</v>
      </c>
      <c r="K701" s="100"/>
      <c r="L701" s="82" t="s">
        <v>648</v>
      </c>
      <c r="M701" s="82"/>
      <c r="N701" s="101">
        <v>123.2</v>
      </c>
      <c r="O701" s="101"/>
    </row>
    <row r="702" spans="1:15" ht="45" customHeight="1" x14ac:dyDescent="0.25">
      <c r="A702" s="17" t="s">
        <v>1478</v>
      </c>
      <c r="B702" s="98" t="s">
        <v>1517</v>
      </c>
      <c r="C702" s="98"/>
      <c r="D702" s="99">
        <f t="shared" si="10"/>
        <v>1</v>
      </c>
      <c r="E702" s="99"/>
      <c r="F702" s="99" t="s">
        <v>29</v>
      </c>
      <c r="G702" s="99"/>
      <c r="H702" s="100">
        <v>43039</v>
      </c>
      <c r="I702" s="100"/>
      <c r="J702" s="100">
        <v>43039</v>
      </c>
      <c r="K702" s="100"/>
      <c r="L702" s="82" t="s">
        <v>648</v>
      </c>
      <c r="M702" s="82"/>
      <c r="N702" s="101">
        <v>92.4</v>
      </c>
      <c r="O702" s="101"/>
    </row>
    <row r="703" spans="1:15" ht="45" customHeight="1" x14ac:dyDescent="0.25">
      <c r="A703" s="17" t="s">
        <v>1478</v>
      </c>
      <c r="B703" s="98" t="s">
        <v>1517</v>
      </c>
      <c r="C703" s="98"/>
      <c r="D703" s="99">
        <f t="shared" si="10"/>
        <v>1</v>
      </c>
      <c r="E703" s="99"/>
      <c r="F703" s="99" t="s">
        <v>29</v>
      </c>
      <c r="G703" s="99"/>
      <c r="H703" s="100">
        <v>43049</v>
      </c>
      <c r="I703" s="100"/>
      <c r="J703" s="100">
        <v>43049</v>
      </c>
      <c r="K703" s="100"/>
      <c r="L703" s="82" t="s">
        <v>648</v>
      </c>
      <c r="M703" s="82"/>
      <c r="N703" s="101">
        <v>208.6</v>
      </c>
      <c r="O703" s="101"/>
    </row>
    <row r="704" spans="1:15" ht="45" customHeight="1" x14ac:dyDescent="0.25">
      <c r="A704" s="17" t="s">
        <v>1478</v>
      </c>
      <c r="B704" s="98" t="s">
        <v>1517</v>
      </c>
      <c r="C704" s="98"/>
      <c r="D704" s="99">
        <f t="shared" si="10"/>
        <v>1</v>
      </c>
      <c r="E704" s="99"/>
      <c r="F704" s="99" t="s">
        <v>29</v>
      </c>
      <c r="G704" s="99"/>
      <c r="H704" s="100">
        <v>43021</v>
      </c>
      <c r="I704" s="100"/>
      <c r="J704" s="100">
        <v>43021</v>
      </c>
      <c r="K704" s="100"/>
      <c r="L704" s="82" t="s">
        <v>648</v>
      </c>
      <c r="M704" s="82"/>
      <c r="N704" s="101">
        <v>220.01</v>
      </c>
      <c r="O704" s="101"/>
    </row>
    <row r="705" spans="1:15" ht="45" customHeight="1" x14ac:dyDescent="0.25">
      <c r="A705" s="17" t="s">
        <v>1478</v>
      </c>
      <c r="B705" s="98" t="s">
        <v>1517</v>
      </c>
      <c r="C705" s="98"/>
      <c r="D705" s="99">
        <f t="shared" si="10"/>
        <v>1</v>
      </c>
      <c r="E705" s="99"/>
      <c r="F705" s="99" t="s">
        <v>29</v>
      </c>
      <c r="G705" s="99"/>
      <c r="H705" s="100">
        <v>43047</v>
      </c>
      <c r="I705" s="100"/>
      <c r="J705" s="100">
        <v>43047</v>
      </c>
      <c r="K705" s="100"/>
      <c r="L705" s="82" t="s">
        <v>648</v>
      </c>
      <c r="M705" s="82"/>
      <c r="N705" s="101">
        <v>229</v>
      </c>
      <c r="O705" s="101"/>
    </row>
    <row r="706" spans="1:15" ht="45" customHeight="1" x14ac:dyDescent="0.25">
      <c r="A706" s="17" t="s">
        <v>1478</v>
      </c>
      <c r="B706" s="98" t="s">
        <v>1517</v>
      </c>
      <c r="C706" s="98"/>
      <c r="D706" s="99">
        <f t="shared" si="10"/>
        <v>1</v>
      </c>
      <c r="E706" s="99"/>
      <c r="F706" s="99" t="s">
        <v>29</v>
      </c>
      <c r="G706" s="99"/>
      <c r="H706" s="100">
        <v>43021</v>
      </c>
      <c r="I706" s="100"/>
      <c r="J706" s="100">
        <v>43021</v>
      </c>
      <c r="K706" s="100"/>
      <c r="L706" s="82" t="s">
        <v>648</v>
      </c>
      <c r="M706" s="82"/>
      <c r="N706" s="101">
        <v>220.01</v>
      </c>
      <c r="O706" s="101"/>
    </row>
    <row r="707" spans="1:15" ht="45" customHeight="1" x14ac:dyDescent="0.25">
      <c r="A707" s="17" t="s">
        <v>1478</v>
      </c>
      <c r="B707" s="98" t="s">
        <v>1517</v>
      </c>
      <c r="C707" s="98"/>
      <c r="D707" s="99">
        <f t="shared" si="10"/>
        <v>1</v>
      </c>
      <c r="E707" s="99"/>
      <c r="F707" s="99" t="s">
        <v>29</v>
      </c>
      <c r="G707" s="99"/>
      <c r="H707" s="100">
        <v>43034</v>
      </c>
      <c r="I707" s="100"/>
      <c r="J707" s="100">
        <v>43034</v>
      </c>
      <c r="K707" s="100"/>
      <c r="L707" s="82" t="s">
        <v>648</v>
      </c>
      <c r="M707" s="82"/>
      <c r="N707" s="101">
        <v>141</v>
      </c>
      <c r="O707" s="101"/>
    </row>
    <row r="708" spans="1:15" ht="45" customHeight="1" x14ac:dyDescent="0.25">
      <c r="A708" s="17" t="s">
        <v>1478</v>
      </c>
      <c r="B708" s="98" t="s">
        <v>1517</v>
      </c>
      <c r="C708" s="98"/>
      <c r="D708" s="99">
        <f t="shared" si="10"/>
        <v>1</v>
      </c>
      <c r="E708" s="99"/>
      <c r="F708" s="99" t="s">
        <v>29</v>
      </c>
      <c r="G708" s="99"/>
      <c r="H708" s="100">
        <v>43055</v>
      </c>
      <c r="I708" s="100"/>
      <c r="J708" s="100">
        <v>42751</v>
      </c>
      <c r="K708" s="100"/>
      <c r="L708" s="82" t="s">
        <v>648</v>
      </c>
      <c r="M708" s="82"/>
      <c r="N708" s="101">
        <v>146</v>
      </c>
      <c r="O708" s="101"/>
    </row>
    <row r="709" spans="1:15" ht="45" customHeight="1" x14ac:dyDescent="0.25">
      <c r="A709" s="17" t="s">
        <v>1478</v>
      </c>
      <c r="B709" s="98" t="s">
        <v>1522</v>
      </c>
      <c r="C709" s="98"/>
      <c r="D709" s="99">
        <f t="shared" si="10"/>
        <v>1</v>
      </c>
      <c r="E709" s="99"/>
      <c r="F709" s="99" t="s">
        <v>29</v>
      </c>
      <c r="G709" s="99"/>
      <c r="H709" s="100">
        <v>43063</v>
      </c>
      <c r="I709" s="100"/>
      <c r="J709" s="100">
        <v>43063</v>
      </c>
      <c r="K709" s="100"/>
      <c r="L709" s="82" t="s">
        <v>648</v>
      </c>
      <c r="M709" s="82"/>
      <c r="N709" s="101">
        <v>597</v>
      </c>
      <c r="O709" s="101"/>
    </row>
    <row r="710" spans="1:15" ht="45" customHeight="1" x14ac:dyDescent="0.25">
      <c r="A710" s="17" t="s">
        <v>1478</v>
      </c>
      <c r="B710" s="98" t="s">
        <v>1517</v>
      </c>
      <c r="C710" s="98"/>
      <c r="D710" s="99">
        <f t="shared" si="10"/>
        <v>1</v>
      </c>
      <c r="E710" s="99"/>
      <c r="F710" s="99" t="s">
        <v>29</v>
      </c>
      <c r="G710" s="99"/>
      <c r="H710" s="100">
        <v>43063</v>
      </c>
      <c r="I710" s="100"/>
      <c r="J710" s="100">
        <v>43063</v>
      </c>
      <c r="K710" s="100"/>
      <c r="L710" s="82" t="s">
        <v>648</v>
      </c>
      <c r="M710" s="82"/>
      <c r="N710" s="101">
        <v>227</v>
      </c>
      <c r="O710" s="101"/>
    </row>
    <row r="711" spans="1:15" ht="45" customHeight="1" x14ac:dyDescent="0.25">
      <c r="A711" s="17" t="s">
        <v>1478</v>
      </c>
      <c r="B711" s="98" t="s">
        <v>1517</v>
      </c>
      <c r="C711" s="98"/>
      <c r="D711" s="99">
        <f t="shared" si="10"/>
        <v>1</v>
      </c>
      <c r="E711" s="99"/>
      <c r="F711" s="99" t="s">
        <v>29</v>
      </c>
      <c r="G711" s="99"/>
      <c r="H711" s="100">
        <v>43060</v>
      </c>
      <c r="I711" s="100"/>
      <c r="J711" s="100">
        <v>43060</v>
      </c>
      <c r="K711" s="100"/>
      <c r="L711" s="82" t="s">
        <v>648</v>
      </c>
      <c r="M711" s="82"/>
      <c r="N711" s="101">
        <v>219</v>
      </c>
      <c r="O711" s="101"/>
    </row>
    <row r="712" spans="1:15" ht="45" customHeight="1" x14ac:dyDescent="0.25">
      <c r="A712" s="17" t="s">
        <v>1478</v>
      </c>
      <c r="B712" s="98" t="s">
        <v>14</v>
      </c>
      <c r="C712" s="98"/>
      <c r="D712" s="99">
        <f t="shared" si="10"/>
        <v>1</v>
      </c>
      <c r="E712" s="99"/>
      <c r="F712" s="99" t="s">
        <v>15</v>
      </c>
      <c r="G712" s="99"/>
      <c r="H712" s="100">
        <v>43063</v>
      </c>
      <c r="I712" s="100"/>
      <c r="J712" s="100">
        <v>43063</v>
      </c>
      <c r="K712" s="100"/>
      <c r="L712" s="82" t="s">
        <v>648</v>
      </c>
      <c r="M712" s="82"/>
      <c r="N712" s="101">
        <v>1850</v>
      </c>
      <c r="O712" s="101"/>
    </row>
    <row r="713" spans="1:15" ht="45" customHeight="1" x14ac:dyDescent="0.25">
      <c r="A713" s="17" t="s">
        <v>1478</v>
      </c>
      <c r="B713" s="98" t="s">
        <v>1517</v>
      </c>
      <c r="C713" s="98"/>
      <c r="D713" s="99">
        <f t="shared" si="10"/>
        <v>1</v>
      </c>
      <c r="E713" s="99"/>
      <c r="F713" s="99" t="s">
        <v>29</v>
      </c>
      <c r="G713" s="99"/>
      <c r="H713" s="100">
        <v>43063</v>
      </c>
      <c r="I713" s="100"/>
      <c r="J713" s="100">
        <v>43063</v>
      </c>
      <c r="K713" s="100"/>
      <c r="L713" s="82" t="s">
        <v>648</v>
      </c>
      <c r="M713" s="82"/>
      <c r="N713" s="101">
        <v>228</v>
      </c>
      <c r="O713" s="101"/>
    </row>
    <row r="714" spans="1:15" ht="45" customHeight="1" x14ac:dyDescent="0.25">
      <c r="A714" s="17" t="s">
        <v>1478</v>
      </c>
      <c r="B714" s="98" t="s">
        <v>1523</v>
      </c>
      <c r="C714" s="98"/>
      <c r="D714" s="99">
        <f t="shared" ref="D714:D777" si="11">C714+1</f>
        <v>1</v>
      </c>
      <c r="E714" s="99"/>
      <c r="F714" s="99" t="s">
        <v>29</v>
      </c>
      <c r="G714" s="99"/>
      <c r="H714" s="100">
        <v>43056</v>
      </c>
      <c r="I714" s="100"/>
      <c r="J714" s="100">
        <v>43057</v>
      </c>
      <c r="K714" s="100"/>
      <c r="L714" s="82" t="s">
        <v>648</v>
      </c>
      <c r="M714" s="82"/>
      <c r="N714" s="101">
        <v>444.1</v>
      </c>
      <c r="O714" s="101"/>
    </row>
    <row r="715" spans="1:15" ht="45" customHeight="1" x14ac:dyDescent="0.25">
      <c r="A715" s="17" t="s">
        <v>1478</v>
      </c>
      <c r="B715" s="98" t="s">
        <v>1523</v>
      </c>
      <c r="C715" s="98"/>
      <c r="D715" s="99">
        <f t="shared" si="11"/>
        <v>1</v>
      </c>
      <c r="E715" s="99"/>
      <c r="F715" s="99" t="s">
        <v>29</v>
      </c>
      <c r="G715" s="99"/>
      <c r="H715" s="100">
        <v>43056</v>
      </c>
      <c r="I715" s="100"/>
      <c r="J715" s="100">
        <v>43057</v>
      </c>
      <c r="K715" s="100"/>
      <c r="L715" s="82" t="s">
        <v>648</v>
      </c>
      <c r="M715" s="82"/>
      <c r="N715" s="101">
        <v>543</v>
      </c>
      <c r="O715" s="101"/>
    </row>
    <row r="716" spans="1:15" ht="45" customHeight="1" x14ac:dyDescent="0.25">
      <c r="A716" s="17" t="s">
        <v>1524</v>
      </c>
      <c r="B716" s="98" t="s">
        <v>14</v>
      </c>
      <c r="C716" s="98"/>
      <c r="D716" s="99">
        <f t="shared" si="11"/>
        <v>1</v>
      </c>
      <c r="E716" s="99"/>
      <c r="F716" s="99" t="s">
        <v>15</v>
      </c>
      <c r="G716" s="99"/>
      <c r="H716" s="100">
        <v>42766</v>
      </c>
      <c r="I716" s="100"/>
      <c r="J716" s="100">
        <v>42795</v>
      </c>
      <c r="K716" s="100"/>
      <c r="L716" s="82" t="s">
        <v>648</v>
      </c>
      <c r="M716" s="82"/>
      <c r="N716" s="101">
        <v>963</v>
      </c>
      <c r="O716" s="101"/>
    </row>
    <row r="717" spans="1:15" ht="45" customHeight="1" x14ac:dyDescent="0.25">
      <c r="A717" s="17" t="s">
        <v>1524</v>
      </c>
      <c r="B717" s="98" t="s">
        <v>14</v>
      </c>
      <c r="C717" s="98"/>
      <c r="D717" s="99">
        <f t="shared" si="11"/>
        <v>1</v>
      </c>
      <c r="E717" s="99"/>
      <c r="F717" s="99" t="s">
        <v>15</v>
      </c>
      <c r="G717" s="99"/>
      <c r="H717" s="100">
        <v>42825</v>
      </c>
      <c r="I717" s="100"/>
      <c r="J717" s="100">
        <v>42825</v>
      </c>
      <c r="K717" s="100"/>
      <c r="L717" s="82" t="s">
        <v>648</v>
      </c>
      <c r="M717" s="82"/>
      <c r="N717" s="101">
        <v>180</v>
      </c>
      <c r="O717" s="101"/>
    </row>
    <row r="718" spans="1:15" ht="45" customHeight="1" x14ac:dyDescent="0.25">
      <c r="A718" s="17" t="s">
        <v>1524</v>
      </c>
      <c r="B718" s="98" t="s">
        <v>1289</v>
      </c>
      <c r="C718" s="98"/>
      <c r="D718" s="99">
        <f t="shared" si="11"/>
        <v>1</v>
      </c>
      <c r="E718" s="99"/>
      <c r="F718" s="99" t="s">
        <v>12</v>
      </c>
      <c r="G718" s="99"/>
      <c r="H718" s="100">
        <v>42818</v>
      </c>
      <c r="I718" s="100"/>
      <c r="J718" s="100">
        <v>42818</v>
      </c>
      <c r="K718" s="100"/>
      <c r="L718" s="82" t="s">
        <v>648</v>
      </c>
      <c r="M718" s="82"/>
      <c r="N718" s="101">
        <v>6199.79</v>
      </c>
      <c r="O718" s="101"/>
    </row>
    <row r="719" spans="1:15" ht="45" customHeight="1" x14ac:dyDescent="0.25">
      <c r="A719" s="17" t="s">
        <v>1524</v>
      </c>
      <c r="B719" s="98" t="s">
        <v>1525</v>
      </c>
      <c r="C719" s="98"/>
      <c r="D719" s="99">
        <f t="shared" si="11"/>
        <v>1</v>
      </c>
      <c r="E719" s="99"/>
      <c r="F719" s="99" t="s">
        <v>1526</v>
      </c>
      <c r="G719" s="99"/>
      <c r="H719" s="100">
        <v>42821</v>
      </c>
      <c r="I719" s="100"/>
      <c r="J719" s="100">
        <v>42824</v>
      </c>
      <c r="K719" s="100"/>
      <c r="L719" s="82" t="s">
        <v>648</v>
      </c>
      <c r="M719" s="82"/>
      <c r="N719" s="101">
        <v>0</v>
      </c>
      <c r="O719" s="101"/>
    </row>
    <row r="720" spans="1:15" ht="45" customHeight="1" x14ac:dyDescent="0.25">
      <c r="A720" s="17" t="s">
        <v>1524</v>
      </c>
      <c r="B720" s="98" t="s">
        <v>14</v>
      </c>
      <c r="C720" s="98"/>
      <c r="D720" s="99">
        <f t="shared" si="11"/>
        <v>1</v>
      </c>
      <c r="E720" s="99"/>
      <c r="F720" s="99" t="s">
        <v>15</v>
      </c>
      <c r="G720" s="99"/>
      <c r="H720" s="100">
        <v>42825</v>
      </c>
      <c r="I720" s="100"/>
      <c r="J720" s="100">
        <v>42825</v>
      </c>
      <c r="K720" s="100"/>
      <c r="L720" s="82" t="s">
        <v>648</v>
      </c>
      <c r="M720" s="82"/>
      <c r="N720" s="101">
        <v>346.54</v>
      </c>
      <c r="O720" s="101"/>
    </row>
    <row r="721" spans="1:15" ht="45" customHeight="1" x14ac:dyDescent="0.25">
      <c r="A721" s="17" t="s">
        <v>1524</v>
      </c>
      <c r="B721" s="98" t="s">
        <v>1527</v>
      </c>
      <c r="C721" s="98"/>
      <c r="D721" s="99">
        <f t="shared" si="11"/>
        <v>1</v>
      </c>
      <c r="E721" s="99"/>
      <c r="F721" s="99" t="s">
        <v>1348</v>
      </c>
      <c r="G721" s="99"/>
      <c r="H721" s="100">
        <v>42825</v>
      </c>
      <c r="I721" s="100"/>
      <c r="J721" s="100">
        <v>42825</v>
      </c>
      <c r="K721" s="100"/>
      <c r="L721" s="82" t="s">
        <v>648</v>
      </c>
      <c r="M721" s="82"/>
      <c r="N721" s="101">
        <v>805</v>
      </c>
      <c r="O721" s="101"/>
    </row>
    <row r="722" spans="1:15" ht="45" customHeight="1" x14ac:dyDescent="0.25">
      <c r="A722" s="17" t="s">
        <v>1524</v>
      </c>
      <c r="B722" s="98" t="s">
        <v>1528</v>
      </c>
      <c r="C722" s="98"/>
      <c r="D722" s="99">
        <f t="shared" si="11"/>
        <v>1</v>
      </c>
      <c r="E722" s="99"/>
      <c r="F722" s="99" t="s">
        <v>15</v>
      </c>
      <c r="G722" s="99"/>
      <c r="H722" s="100">
        <v>42916</v>
      </c>
      <c r="I722" s="100"/>
      <c r="J722" s="100">
        <v>42916</v>
      </c>
      <c r="K722" s="100"/>
      <c r="L722" s="82" t="s">
        <v>648</v>
      </c>
      <c r="M722" s="82"/>
      <c r="N722" s="101">
        <v>135</v>
      </c>
      <c r="O722" s="101"/>
    </row>
    <row r="723" spans="1:15" ht="45" customHeight="1" x14ac:dyDescent="0.25">
      <c r="A723" s="17" t="s">
        <v>1524</v>
      </c>
      <c r="B723" s="98" t="s">
        <v>14</v>
      </c>
      <c r="C723" s="98"/>
      <c r="D723" s="99">
        <f t="shared" si="11"/>
        <v>1</v>
      </c>
      <c r="E723" s="99"/>
      <c r="F723" s="99" t="s">
        <v>15</v>
      </c>
      <c r="G723" s="99"/>
      <c r="H723" s="100">
        <v>42895</v>
      </c>
      <c r="I723" s="100"/>
      <c r="J723" s="100">
        <v>42895</v>
      </c>
      <c r="K723" s="100"/>
      <c r="L723" s="82" t="s">
        <v>648</v>
      </c>
      <c r="M723" s="82"/>
      <c r="N723" s="101">
        <v>396</v>
      </c>
      <c r="O723" s="101"/>
    </row>
    <row r="724" spans="1:15" ht="45" customHeight="1" x14ac:dyDescent="0.25">
      <c r="A724" s="17" t="s">
        <v>1524</v>
      </c>
      <c r="B724" s="98" t="s">
        <v>14</v>
      </c>
      <c r="C724" s="98"/>
      <c r="D724" s="99">
        <f t="shared" si="11"/>
        <v>1</v>
      </c>
      <c r="E724" s="99"/>
      <c r="F724" s="99" t="s">
        <v>15</v>
      </c>
      <c r="G724" s="99"/>
      <c r="H724" s="100">
        <v>42863</v>
      </c>
      <c r="I724" s="100"/>
      <c r="J724" s="100">
        <v>42870</v>
      </c>
      <c r="K724" s="100"/>
      <c r="L724" s="82" t="s">
        <v>648</v>
      </c>
      <c r="M724" s="82"/>
      <c r="N724" s="101">
        <v>981</v>
      </c>
      <c r="O724" s="101"/>
    </row>
    <row r="725" spans="1:15" ht="45" customHeight="1" x14ac:dyDescent="0.25">
      <c r="A725" s="17" t="s">
        <v>1524</v>
      </c>
      <c r="B725" s="98" t="s">
        <v>334</v>
      </c>
      <c r="C725" s="98"/>
      <c r="D725" s="99">
        <f t="shared" si="11"/>
        <v>1</v>
      </c>
      <c r="E725" s="99"/>
      <c r="F725" s="99" t="s">
        <v>12</v>
      </c>
      <c r="G725" s="99"/>
      <c r="H725" s="100">
        <v>42898</v>
      </c>
      <c r="I725" s="100"/>
      <c r="J725" s="100">
        <v>42898</v>
      </c>
      <c r="K725" s="100"/>
      <c r="L725" s="82" t="s">
        <v>648</v>
      </c>
      <c r="M725" s="82"/>
      <c r="N725" s="101">
        <v>230</v>
      </c>
      <c r="O725" s="101"/>
    </row>
    <row r="726" spans="1:15" ht="45" customHeight="1" x14ac:dyDescent="0.25">
      <c r="A726" s="17" t="s">
        <v>1524</v>
      </c>
      <c r="B726" s="98" t="s">
        <v>334</v>
      </c>
      <c r="C726" s="98"/>
      <c r="D726" s="99">
        <f t="shared" si="11"/>
        <v>1</v>
      </c>
      <c r="E726" s="99"/>
      <c r="F726" s="99" t="s">
        <v>12</v>
      </c>
      <c r="G726" s="99"/>
      <c r="H726" s="100">
        <v>42898</v>
      </c>
      <c r="I726" s="100"/>
      <c r="J726" s="100">
        <v>42898</v>
      </c>
      <c r="K726" s="100"/>
      <c r="L726" s="82" t="s">
        <v>648</v>
      </c>
      <c r="M726" s="82"/>
      <c r="N726" s="101">
        <v>380</v>
      </c>
      <c r="O726" s="101"/>
    </row>
    <row r="727" spans="1:15" ht="45" customHeight="1" x14ac:dyDescent="0.25">
      <c r="A727" s="17" t="s">
        <v>1524</v>
      </c>
      <c r="B727" s="98" t="s">
        <v>1529</v>
      </c>
      <c r="C727" s="98"/>
      <c r="D727" s="99">
        <f t="shared" si="11"/>
        <v>1</v>
      </c>
      <c r="E727" s="99"/>
      <c r="F727" s="99" t="s">
        <v>15</v>
      </c>
      <c r="G727" s="99"/>
      <c r="H727" s="100">
        <v>42979</v>
      </c>
      <c r="I727" s="100"/>
      <c r="J727" s="100">
        <v>43008</v>
      </c>
      <c r="K727" s="100"/>
      <c r="L727" s="82" t="s">
        <v>648</v>
      </c>
      <c r="M727" s="82"/>
      <c r="N727" s="101">
        <v>198</v>
      </c>
      <c r="O727" s="101"/>
    </row>
    <row r="728" spans="1:15" ht="45" customHeight="1" x14ac:dyDescent="0.25">
      <c r="A728" s="17" t="s">
        <v>1530</v>
      </c>
      <c r="B728" s="98" t="s">
        <v>14</v>
      </c>
      <c r="C728" s="98"/>
      <c r="D728" s="99">
        <f t="shared" si="11"/>
        <v>1</v>
      </c>
      <c r="E728" s="99"/>
      <c r="F728" s="99" t="s">
        <v>15</v>
      </c>
      <c r="G728" s="99"/>
      <c r="H728" s="100">
        <v>42787</v>
      </c>
      <c r="I728" s="100"/>
      <c r="J728" s="100">
        <v>42787</v>
      </c>
      <c r="K728" s="100"/>
      <c r="L728" s="82" t="s">
        <v>648</v>
      </c>
      <c r="M728" s="82"/>
      <c r="N728" s="101">
        <v>234</v>
      </c>
      <c r="O728" s="101"/>
    </row>
    <row r="729" spans="1:15" ht="45" customHeight="1" x14ac:dyDescent="0.25">
      <c r="A729" s="17" t="s">
        <v>1530</v>
      </c>
      <c r="B729" s="98" t="s">
        <v>14</v>
      </c>
      <c r="C729" s="98"/>
      <c r="D729" s="99">
        <f t="shared" si="11"/>
        <v>1</v>
      </c>
      <c r="E729" s="99"/>
      <c r="F729" s="99" t="s">
        <v>15</v>
      </c>
      <c r="G729" s="99"/>
      <c r="H729" s="100">
        <v>42782</v>
      </c>
      <c r="I729" s="100"/>
      <c r="J729" s="100">
        <v>42782</v>
      </c>
      <c r="K729" s="100"/>
      <c r="L729" s="82" t="s">
        <v>648</v>
      </c>
      <c r="M729" s="82"/>
      <c r="N729" s="101">
        <v>450</v>
      </c>
      <c r="O729" s="101"/>
    </row>
    <row r="730" spans="1:15" ht="45" customHeight="1" x14ac:dyDescent="0.25">
      <c r="A730" s="17" t="s">
        <v>1530</v>
      </c>
      <c r="B730" s="98" t="s">
        <v>14</v>
      </c>
      <c r="C730" s="98"/>
      <c r="D730" s="99">
        <f t="shared" si="11"/>
        <v>1</v>
      </c>
      <c r="E730" s="99"/>
      <c r="F730" s="99" t="s">
        <v>15</v>
      </c>
      <c r="G730" s="99"/>
      <c r="H730" s="100">
        <v>42782</v>
      </c>
      <c r="I730" s="100"/>
      <c r="J730" s="100">
        <v>42794</v>
      </c>
      <c r="K730" s="100"/>
      <c r="L730" s="82" t="s">
        <v>648</v>
      </c>
      <c r="M730" s="82"/>
      <c r="N730" s="101">
        <v>252</v>
      </c>
      <c r="O730" s="101"/>
    </row>
    <row r="731" spans="1:15" ht="45" customHeight="1" x14ac:dyDescent="0.25">
      <c r="A731" s="17" t="s">
        <v>1530</v>
      </c>
      <c r="B731" s="98" t="s">
        <v>14</v>
      </c>
      <c r="C731" s="98"/>
      <c r="D731" s="99">
        <f t="shared" si="11"/>
        <v>1</v>
      </c>
      <c r="E731" s="99"/>
      <c r="F731" s="99" t="s">
        <v>15</v>
      </c>
      <c r="G731" s="99"/>
      <c r="H731" s="100">
        <v>42835</v>
      </c>
      <c r="I731" s="100"/>
      <c r="J731" s="100">
        <v>42823</v>
      </c>
      <c r="K731" s="100"/>
      <c r="L731" s="82" t="s">
        <v>648</v>
      </c>
      <c r="M731" s="82"/>
      <c r="N731" s="101">
        <v>783</v>
      </c>
      <c r="O731" s="101"/>
    </row>
    <row r="732" spans="1:15" ht="45" customHeight="1" x14ac:dyDescent="0.25">
      <c r="A732" s="17" t="s">
        <v>1530</v>
      </c>
      <c r="B732" s="98" t="s">
        <v>14</v>
      </c>
      <c r="C732" s="98"/>
      <c r="D732" s="99">
        <f t="shared" si="11"/>
        <v>1</v>
      </c>
      <c r="E732" s="99"/>
      <c r="F732" s="99" t="s">
        <v>15</v>
      </c>
      <c r="G732" s="99"/>
      <c r="H732" s="100">
        <v>42865</v>
      </c>
      <c r="I732" s="100"/>
      <c r="J732" s="100">
        <v>42865</v>
      </c>
      <c r="K732" s="100"/>
      <c r="L732" s="82" t="s">
        <v>648</v>
      </c>
      <c r="M732" s="82"/>
      <c r="N732" s="101">
        <v>1026</v>
      </c>
      <c r="O732" s="101"/>
    </row>
    <row r="733" spans="1:15" ht="45" customHeight="1" x14ac:dyDescent="0.25">
      <c r="A733" s="17" t="s">
        <v>1530</v>
      </c>
      <c r="B733" s="98" t="s">
        <v>14</v>
      </c>
      <c r="C733" s="98"/>
      <c r="D733" s="99">
        <f t="shared" si="11"/>
        <v>1</v>
      </c>
      <c r="E733" s="99"/>
      <c r="F733" s="99" t="s">
        <v>15</v>
      </c>
      <c r="G733" s="99"/>
      <c r="H733" s="100">
        <v>42908</v>
      </c>
      <c r="I733" s="100"/>
      <c r="J733" s="100">
        <v>42908</v>
      </c>
      <c r="K733" s="100"/>
      <c r="L733" s="82" t="s">
        <v>648</v>
      </c>
      <c r="M733" s="82"/>
      <c r="N733" s="101">
        <v>396</v>
      </c>
      <c r="O733" s="101"/>
    </row>
    <row r="734" spans="1:15" ht="45" customHeight="1" x14ac:dyDescent="0.25">
      <c r="A734" s="17" t="s">
        <v>1530</v>
      </c>
      <c r="B734" s="98" t="s">
        <v>14</v>
      </c>
      <c r="C734" s="98"/>
      <c r="D734" s="99">
        <f t="shared" si="11"/>
        <v>1</v>
      </c>
      <c r="E734" s="99"/>
      <c r="F734" s="99" t="s">
        <v>15</v>
      </c>
      <c r="G734" s="99"/>
      <c r="H734" s="100">
        <v>42947</v>
      </c>
      <c r="I734" s="100"/>
      <c r="J734" s="100">
        <v>42961</v>
      </c>
      <c r="K734" s="100"/>
      <c r="L734" s="82" t="s">
        <v>648</v>
      </c>
      <c r="M734" s="82"/>
      <c r="N734" s="101">
        <v>360</v>
      </c>
      <c r="O734" s="101"/>
    </row>
    <row r="735" spans="1:15" ht="45" customHeight="1" x14ac:dyDescent="0.25">
      <c r="A735" s="17" t="s">
        <v>1530</v>
      </c>
      <c r="B735" s="98" t="s">
        <v>14</v>
      </c>
      <c r="C735" s="98"/>
      <c r="D735" s="99">
        <f t="shared" si="11"/>
        <v>1</v>
      </c>
      <c r="E735" s="99"/>
      <c r="F735" s="99" t="s">
        <v>15</v>
      </c>
      <c r="G735" s="99"/>
      <c r="H735" s="100">
        <v>42902</v>
      </c>
      <c r="I735" s="100"/>
      <c r="J735" s="100">
        <v>42916</v>
      </c>
      <c r="K735" s="100"/>
      <c r="L735" s="82" t="s">
        <v>648</v>
      </c>
      <c r="M735" s="82"/>
      <c r="N735" s="101">
        <v>252</v>
      </c>
      <c r="O735" s="101"/>
    </row>
    <row r="736" spans="1:15" ht="45" customHeight="1" x14ac:dyDescent="0.25">
      <c r="A736" s="17" t="s">
        <v>1530</v>
      </c>
      <c r="B736" s="98" t="s">
        <v>14</v>
      </c>
      <c r="C736" s="98"/>
      <c r="D736" s="99">
        <f t="shared" si="11"/>
        <v>1</v>
      </c>
      <c r="E736" s="99"/>
      <c r="F736" s="99" t="s">
        <v>15</v>
      </c>
      <c r="G736" s="99"/>
      <c r="H736" s="100">
        <v>42917</v>
      </c>
      <c r="I736" s="100"/>
      <c r="J736" s="100">
        <v>42931</v>
      </c>
      <c r="K736" s="100"/>
      <c r="L736" s="82" t="s">
        <v>648</v>
      </c>
      <c r="M736" s="82"/>
      <c r="N736" s="101">
        <v>360</v>
      </c>
      <c r="O736" s="101"/>
    </row>
    <row r="737" spans="1:15" ht="45" customHeight="1" x14ac:dyDescent="0.25">
      <c r="A737" s="17" t="s">
        <v>1530</v>
      </c>
      <c r="B737" s="98" t="s">
        <v>14</v>
      </c>
      <c r="C737" s="98"/>
      <c r="D737" s="99">
        <f t="shared" si="11"/>
        <v>1</v>
      </c>
      <c r="E737" s="99"/>
      <c r="F737" s="99" t="s">
        <v>15</v>
      </c>
      <c r="G737" s="99"/>
      <c r="H737" s="100">
        <v>42932</v>
      </c>
      <c r="I737" s="100"/>
      <c r="J737" s="100">
        <v>42932</v>
      </c>
      <c r="K737" s="100"/>
      <c r="L737" s="82" t="s">
        <v>648</v>
      </c>
      <c r="M737" s="82"/>
      <c r="N737" s="101">
        <v>396</v>
      </c>
      <c r="O737" s="101"/>
    </row>
    <row r="738" spans="1:15" ht="45" customHeight="1" x14ac:dyDescent="0.25">
      <c r="A738" s="17" t="s">
        <v>1530</v>
      </c>
      <c r="B738" s="98" t="s">
        <v>14</v>
      </c>
      <c r="C738" s="98"/>
      <c r="D738" s="99">
        <f t="shared" si="11"/>
        <v>1</v>
      </c>
      <c r="E738" s="99"/>
      <c r="F738" s="99" t="s">
        <v>15</v>
      </c>
      <c r="G738" s="99"/>
      <c r="H738" s="100">
        <v>42920</v>
      </c>
      <c r="I738" s="100"/>
      <c r="J738" s="100">
        <v>42920</v>
      </c>
      <c r="K738" s="100"/>
      <c r="L738" s="82" t="s">
        <v>648</v>
      </c>
      <c r="M738" s="82"/>
      <c r="N738" s="101">
        <v>504</v>
      </c>
      <c r="O738" s="101"/>
    </row>
    <row r="739" spans="1:15" ht="45" customHeight="1" x14ac:dyDescent="0.25">
      <c r="A739" s="17" t="s">
        <v>1530</v>
      </c>
      <c r="B739" s="98" t="s">
        <v>14</v>
      </c>
      <c r="C739" s="98"/>
      <c r="D739" s="99">
        <f t="shared" si="11"/>
        <v>1</v>
      </c>
      <c r="E739" s="99"/>
      <c r="F739" s="99" t="s">
        <v>15</v>
      </c>
      <c r="G739" s="99"/>
      <c r="H739" s="100">
        <v>42994</v>
      </c>
      <c r="I739" s="100"/>
      <c r="J739" s="100">
        <v>43008</v>
      </c>
      <c r="K739" s="100"/>
      <c r="L739" s="82" t="s">
        <v>648</v>
      </c>
      <c r="M739" s="82"/>
      <c r="N739" s="101">
        <v>540</v>
      </c>
      <c r="O739" s="101"/>
    </row>
    <row r="740" spans="1:15" ht="45" customHeight="1" x14ac:dyDescent="0.25">
      <c r="A740" s="17" t="s">
        <v>1530</v>
      </c>
      <c r="B740" s="98" t="s">
        <v>14</v>
      </c>
      <c r="C740" s="98"/>
      <c r="D740" s="99">
        <f t="shared" si="11"/>
        <v>1</v>
      </c>
      <c r="E740" s="99"/>
      <c r="F740" s="99" t="s">
        <v>15</v>
      </c>
      <c r="G740" s="99"/>
      <c r="H740" s="100">
        <v>43024</v>
      </c>
      <c r="I740" s="100"/>
      <c r="J740" s="100">
        <v>43024</v>
      </c>
      <c r="K740" s="100"/>
      <c r="L740" s="82" t="s">
        <v>648</v>
      </c>
      <c r="M740" s="82"/>
      <c r="N740" s="101">
        <v>630</v>
      </c>
      <c r="O740" s="101"/>
    </row>
    <row r="741" spans="1:15" ht="45" customHeight="1" x14ac:dyDescent="0.25">
      <c r="A741" s="17" t="s">
        <v>1530</v>
      </c>
      <c r="B741" s="98" t="s">
        <v>14</v>
      </c>
      <c r="C741" s="98"/>
      <c r="D741" s="99">
        <f t="shared" si="11"/>
        <v>1</v>
      </c>
      <c r="E741" s="99"/>
      <c r="F741" s="99" t="s">
        <v>15</v>
      </c>
      <c r="G741" s="99"/>
      <c r="H741" s="100">
        <v>42996</v>
      </c>
      <c r="I741" s="100"/>
      <c r="J741" s="100">
        <v>42996</v>
      </c>
      <c r="K741" s="100"/>
      <c r="L741" s="82" t="s">
        <v>648</v>
      </c>
      <c r="M741" s="82"/>
      <c r="N741" s="101">
        <v>405</v>
      </c>
      <c r="O741" s="101"/>
    </row>
    <row r="742" spans="1:15" ht="45" customHeight="1" x14ac:dyDescent="0.25">
      <c r="A742" s="17" t="s">
        <v>1530</v>
      </c>
      <c r="B742" s="98" t="s">
        <v>14</v>
      </c>
      <c r="C742" s="98"/>
      <c r="D742" s="99">
        <f t="shared" si="11"/>
        <v>1</v>
      </c>
      <c r="E742" s="99"/>
      <c r="F742" s="99" t="s">
        <v>15</v>
      </c>
      <c r="G742" s="99"/>
      <c r="H742" s="100">
        <v>43024</v>
      </c>
      <c r="I742" s="100"/>
      <c r="J742" s="100">
        <v>43039</v>
      </c>
      <c r="K742" s="100"/>
      <c r="L742" s="82" t="s">
        <v>648</v>
      </c>
      <c r="M742" s="82"/>
      <c r="N742" s="101">
        <v>810</v>
      </c>
      <c r="O742" s="101"/>
    </row>
    <row r="743" spans="1:15" ht="45" customHeight="1" x14ac:dyDescent="0.25">
      <c r="A743" s="17" t="s">
        <v>1530</v>
      </c>
      <c r="B743" s="98" t="s">
        <v>14</v>
      </c>
      <c r="C743" s="98"/>
      <c r="D743" s="99">
        <f t="shared" si="11"/>
        <v>1</v>
      </c>
      <c r="E743" s="99"/>
      <c r="F743" s="99" t="s">
        <v>15</v>
      </c>
      <c r="G743" s="99"/>
      <c r="H743" s="100">
        <v>43040</v>
      </c>
      <c r="I743" s="100"/>
      <c r="J743" s="100">
        <v>43056</v>
      </c>
      <c r="K743" s="100"/>
      <c r="L743" s="82" t="s">
        <v>648</v>
      </c>
      <c r="M743" s="82"/>
      <c r="N743" s="101">
        <v>702</v>
      </c>
      <c r="O743" s="101"/>
    </row>
    <row r="744" spans="1:15" ht="45" customHeight="1" x14ac:dyDescent="0.25">
      <c r="A744" s="17" t="s">
        <v>1530</v>
      </c>
      <c r="B744" s="98" t="s">
        <v>14</v>
      </c>
      <c r="C744" s="98"/>
      <c r="D744" s="99">
        <f t="shared" si="11"/>
        <v>1</v>
      </c>
      <c r="E744" s="99"/>
      <c r="F744" s="99" t="s">
        <v>15</v>
      </c>
      <c r="G744" s="99"/>
      <c r="H744" s="100">
        <v>43040</v>
      </c>
      <c r="I744" s="100"/>
      <c r="J744" s="100">
        <v>43053</v>
      </c>
      <c r="K744" s="100"/>
      <c r="L744" s="82" t="s">
        <v>648</v>
      </c>
      <c r="M744" s="82"/>
      <c r="N744" s="101">
        <v>738</v>
      </c>
      <c r="O744" s="101"/>
    </row>
    <row r="745" spans="1:15" ht="45" customHeight="1" x14ac:dyDescent="0.25">
      <c r="A745" s="17" t="s">
        <v>300</v>
      </c>
      <c r="B745" s="98" t="s">
        <v>1531</v>
      </c>
      <c r="C745" s="98"/>
      <c r="D745" s="99">
        <f t="shared" si="11"/>
        <v>1</v>
      </c>
      <c r="E745" s="99"/>
      <c r="F745" s="99" t="s">
        <v>12</v>
      </c>
      <c r="G745" s="99"/>
      <c r="H745" s="100">
        <v>42808</v>
      </c>
      <c r="I745" s="100"/>
      <c r="J745" s="100">
        <v>42808</v>
      </c>
      <c r="K745" s="100"/>
      <c r="L745" s="82" t="s">
        <v>648</v>
      </c>
      <c r="M745" s="82"/>
      <c r="N745" s="101">
        <v>1309.5</v>
      </c>
      <c r="O745" s="101"/>
    </row>
    <row r="746" spans="1:15" ht="45" customHeight="1" x14ac:dyDescent="0.25">
      <c r="A746" s="17" t="s">
        <v>300</v>
      </c>
      <c r="B746" s="98" t="s">
        <v>14</v>
      </c>
      <c r="C746" s="98"/>
      <c r="D746" s="99">
        <f t="shared" si="11"/>
        <v>1</v>
      </c>
      <c r="E746" s="99"/>
      <c r="F746" s="99" t="s">
        <v>15</v>
      </c>
      <c r="G746" s="99"/>
      <c r="H746" s="100">
        <v>42829</v>
      </c>
      <c r="I746" s="100"/>
      <c r="J746" s="100">
        <v>42829</v>
      </c>
      <c r="K746" s="100"/>
      <c r="L746" s="82" t="s">
        <v>648</v>
      </c>
      <c r="M746" s="82"/>
      <c r="N746" s="101">
        <v>4460</v>
      </c>
      <c r="O746" s="101"/>
    </row>
    <row r="747" spans="1:15" ht="45" customHeight="1" x14ac:dyDescent="0.25">
      <c r="A747" s="17" t="s">
        <v>300</v>
      </c>
      <c r="B747" s="98" t="s">
        <v>1531</v>
      </c>
      <c r="C747" s="98"/>
      <c r="D747" s="99">
        <f t="shared" si="11"/>
        <v>1</v>
      </c>
      <c r="E747" s="99"/>
      <c r="F747" s="99" t="s">
        <v>12</v>
      </c>
      <c r="G747" s="99"/>
      <c r="H747" s="100">
        <v>42808</v>
      </c>
      <c r="I747" s="100"/>
      <c r="J747" s="100">
        <v>42808</v>
      </c>
      <c r="K747" s="100"/>
      <c r="L747" s="82" t="s">
        <v>648</v>
      </c>
      <c r="M747" s="82"/>
      <c r="N747" s="101">
        <v>271</v>
      </c>
      <c r="O747" s="101"/>
    </row>
    <row r="748" spans="1:15" ht="45" customHeight="1" x14ac:dyDescent="0.25">
      <c r="A748" s="17" t="s">
        <v>300</v>
      </c>
      <c r="B748" s="98" t="s">
        <v>14</v>
      </c>
      <c r="C748" s="98"/>
      <c r="D748" s="99">
        <f t="shared" si="11"/>
        <v>1</v>
      </c>
      <c r="E748" s="99"/>
      <c r="F748" s="99" t="s">
        <v>15</v>
      </c>
      <c r="G748" s="99"/>
      <c r="H748" s="100">
        <v>42934</v>
      </c>
      <c r="I748" s="100"/>
      <c r="J748" s="100">
        <v>42934</v>
      </c>
      <c r="K748" s="100"/>
      <c r="L748" s="82" t="s">
        <v>648</v>
      </c>
      <c r="M748" s="82"/>
      <c r="N748" s="101">
        <v>1150</v>
      </c>
      <c r="O748" s="101"/>
    </row>
    <row r="749" spans="1:15" ht="45" customHeight="1" x14ac:dyDescent="0.25">
      <c r="A749" s="17" t="s">
        <v>1532</v>
      </c>
      <c r="B749" s="98" t="s">
        <v>14</v>
      </c>
      <c r="C749" s="98"/>
      <c r="D749" s="99">
        <f t="shared" si="11"/>
        <v>1</v>
      </c>
      <c r="E749" s="99"/>
      <c r="F749" s="99" t="s">
        <v>15</v>
      </c>
      <c r="G749" s="99"/>
      <c r="H749" s="100">
        <v>42744</v>
      </c>
      <c r="I749" s="100"/>
      <c r="J749" s="100">
        <v>42746</v>
      </c>
      <c r="K749" s="100"/>
      <c r="L749" s="82" t="s">
        <v>648</v>
      </c>
      <c r="M749" s="82"/>
      <c r="N749" s="101">
        <v>3770</v>
      </c>
      <c r="O749" s="101"/>
    </row>
    <row r="750" spans="1:15" ht="45" customHeight="1" x14ac:dyDescent="0.25">
      <c r="A750" s="17" t="s">
        <v>1532</v>
      </c>
      <c r="B750" s="98" t="s">
        <v>1533</v>
      </c>
      <c r="C750" s="98"/>
      <c r="D750" s="99">
        <f t="shared" si="11"/>
        <v>1</v>
      </c>
      <c r="E750" s="99"/>
      <c r="F750" s="99" t="s">
        <v>29</v>
      </c>
      <c r="G750" s="99"/>
      <c r="H750" s="100">
        <v>42768</v>
      </c>
      <c r="I750" s="100"/>
      <c r="J750" s="100">
        <v>42768</v>
      </c>
      <c r="K750" s="100"/>
      <c r="L750" s="82" t="s">
        <v>648</v>
      </c>
      <c r="M750" s="82"/>
      <c r="N750" s="101">
        <v>349.9</v>
      </c>
      <c r="O750" s="101"/>
    </row>
    <row r="751" spans="1:15" ht="45" customHeight="1" x14ac:dyDescent="0.25">
      <c r="A751" s="17" t="s">
        <v>1532</v>
      </c>
      <c r="B751" s="98" t="s">
        <v>1533</v>
      </c>
      <c r="C751" s="98"/>
      <c r="D751" s="99">
        <f t="shared" si="11"/>
        <v>1</v>
      </c>
      <c r="E751" s="99"/>
      <c r="F751" s="99" t="s">
        <v>29</v>
      </c>
      <c r="G751" s="99"/>
      <c r="H751" s="100">
        <v>42766</v>
      </c>
      <c r="I751" s="100"/>
      <c r="J751" s="100">
        <v>42766</v>
      </c>
      <c r="K751" s="100"/>
      <c r="L751" s="82" t="s">
        <v>648</v>
      </c>
      <c r="M751" s="82"/>
      <c r="N751" s="101">
        <v>685.6</v>
      </c>
      <c r="O751" s="101"/>
    </row>
    <row r="752" spans="1:15" ht="45" customHeight="1" x14ac:dyDescent="0.25">
      <c r="A752" s="17" t="s">
        <v>1532</v>
      </c>
      <c r="B752" s="98" t="s">
        <v>14</v>
      </c>
      <c r="C752" s="98"/>
      <c r="D752" s="99">
        <f t="shared" si="11"/>
        <v>1</v>
      </c>
      <c r="E752" s="99"/>
      <c r="F752" s="99" t="s">
        <v>15</v>
      </c>
      <c r="G752" s="99"/>
      <c r="H752" s="100">
        <v>42759</v>
      </c>
      <c r="I752" s="100"/>
      <c r="J752" s="100">
        <v>42759</v>
      </c>
      <c r="K752" s="100"/>
      <c r="L752" s="82" t="s">
        <v>648</v>
      </c>
      <c r="M752" s="82"/>
      <c r="N752" s="101">
        <v>2420</v>
      </c>
      <c r="O752" s="101"/>
    </row>
    <row r="753" spans="1:15" ht="45" customHeight="1" x14ac:dyDescent="0.25">
      <c r="A753" s="17" t="s">
        <v>1532</v>
      </c>
      <c r="B753" s="98" t="s">
        <v>1533</v>
      </c>
      <c r="C753" s="98"/>
      <c r="D753" s="99">
        <f t="shared" si="11"/>
        <v>1</v>
      </c>
      <c r="E753" s="99"/>
      <c r="F753" s="99" t="s">
        <v>29</v>
      </c>
      <c r="G753" s="99"/>
      <c r="H753" s="100">
        <v>42768</v>
      </c>
      <c r="I753" s="100"/>
      <c r="J753" s="100">
        <v>42768</v>
      </c>
      <c r="K753" s="100"/>
      <c r="L753" s="82" t="s">
        <v>648</v>
      </c>
      <c r="M753" s="82"/>
      <c r="N753" s="101">
        <v>739.9</v>
      </c>
      <c r="O753" s="101"/>
    </row>
    <row r="754" spans="1:15" ht="45" customHeight="1" x14ac:dyDescent="0.25">
      <c r="A754" s="17" t="s">
        <v>1532</v>
      </c>
      <c r="B754" s="98" t="s">
        <v>1533</v>
      </c>
      <c r="C754" s="98"/>
      <c r="D754" s="99">
        <f t="shared" si="11"/>
        <v>1</v>
      </c>
      <c r="E754" s="99"/>
      <c r="F754" s="99" t="s">
        <v>29</v>
      </c>
      <c r="G754" s="99"/>
      <c r="H754" s="100">
        <v>42766</v>
      </c>
      <c r="I754" s="100"/>
      <c r="J754" s="100">
        <v>42766</v>
      </c>
      <c r="K754" s="100"/>
      <c r="L754" s="82" t="s">
        <v>648</v>
      </c>
      <c r="M754" s="82"/>
      <c r="N754" s="101">
        <v>469</v>
      </c>
      <c r="O754" s="101"/>
    </row>
    <row r="755" spans="1:15" ht="45" customHeight="1" x14ac:dyDescent="0.25">
      <c r="A755" s="17" t="s">
        <v>1532</v>
      </c>
      <c r="B755" s="98" t="s">
        <v>14</v>
      </c>
      <c r="C755" s="98"/>
      <c r="D755" s="99">
        <f t="shared" si="11"/>
        <v>1</v>
      </c>
      <c r="E755" s="99"/>
      <c r="F755" s="99" t="s">
        <v>15</v>
      </c>
      <c r="G755" s="99"/>
      <c r="H755" s="100">
        <v>42779</v>
      </c>
      <c r="I755" s="100"/>
      <c r="J755" s="100">
        <v>42782</v>
      </c>
      <c r="K755" s="100"/>
      <c r="L755" s="82" t="s">
        <v>648</v>
      </c>
      <c r="M755" s="82"/>
      <c r="N755" s="101">
        <v>2500</v>
      </c>
      <c r="O755" s="101"/>
    </row>
    <row r="756" spans="1:15" ht="45" customHeight="1" x14ac:dyDescent="0.25">
      <c r="A756" s="17" t="s">
        <v>1532</v>
      </c>
      <c r="B756" s="98" t="s">
        <v>1534</v>
      </c>
      <c r="C756" s="98"/>
      <c r="D756" s="99">
        <f t="shared" si="11"/>
        <v>1</v>
      </c>
      <c r="E756" s="99"/>
      <c r="F756" s="99" t="s">
        <v>29</v>
      </c>
      <c r="G756" s="99"/>
      <c r="H756" s="100">
        <v>42795</v>
      </c>
      <c r="I756" s="100"/>
      <c r="J756" s="100">
        <v>42795</v>
      </c>
      <c r="K756" s="100"/>
      <c r="L756" s="82" t="s">
        <v>648</v>
      </c>
      <c r="M756" s="82"/>
      <c r="N756" s="101">
        <v>499.8</v>
      </c>
      <c r="O756" s="101"/>
    </row>
    <row r="757" spans="1:15" ht="45" customHeight="1" x14ac:dyDescent="0.25">
      <c r="A757" s="17" t="s">
        <v>1532</v>
      </c>
      <c r="B757" s="98" t="s">
        <v>14</v>
      </c>
      <c r="C757" s="98"/>
      <c r="D757" s="99">
        <f t="shared" si="11"/>
        <v>1</v>
      </c>
      <c r="E757" s="99"/>
      <c r="F757" s="99" t="s">
        <v>15</v>
      </c>
      <c r="G757" s="99"/>
      <c r="H757" s="100">
        <v>42795</v>
      </c>
      <c r="I757" s="100"/>
      <c r="J757" s="100">
        <v>42801</v>
      </c>
      <c r="K757" s="100"/>
      <c r="L757" s="82" t="s">
        <v>648</v>
      </c>
      <c r="M757" s="82"/>
      <c r="N757" s="101">
        <v>2980</v>
      </c>
      <c r="O757" s="101"/>
    </row>
    <row r="758" spans="1:15" ht="45" customHeight="1" x14ac:dyDescent="0.25">
      <c r="A758" s="17" t="s">
        <v>1532</v>
      </c>
      <c r="B758" s="98" t="s">
        <v>1534</v>
      </c>
      <c r="C758" s="98"/>
      <c r="D758" s="99">
        <f t="shared" si="11"/>
        <v>1</v>
      </c>
      <c r="E758" s="99"/>
      <c r="F758" s="99" t="s">
        <v>29</v>
      </c>
      <c r="G758" s="99"/>
      <c r="H758" s="100">
        <v>42795</v>
      </c>
      <c r="I758" s="100"/>
      <c r="J758" s="100">
        <v>42795</v>
      </c>
      <c r="K758" s="100"/>
      <c r="L758" s="82" t="s">
        <v>648</v>
      </c>
      <c r="M758" s="82"/>
      <c r="N758" s="101">
        <v>458</v>
      </c>
      <c r="O758" s="101"/>
    </row>
    <row r="759" spans="1:15" ht="45" customHeight="1" x14ac:dyDescent="0.25">
      <c r="A759" s="17" t="s">
        <v>1532</v>
      </c>
      <c r="B759" s="98" t="s">
        <v>14</v>
      </c>
      <c r="C759" s="98"/>
      <c r="D759" s="99">
        <f t="shared" si="11"/>
        <v>1</v>
      </c>
      <c r="E759" s="99"/>
      <c r="F759" s="99" t="s">
        <v>15</v>
      </c>
      <c r="G759" s="99"/>
      <c r="H759" s="100">
        <v>42803</v>
      </c>
      <c r="I759" s="100"/>
      <c r="J759" s="100">
        <v>42804</v>
      </c>
      <c r="K759" s="100"/>
      <c r="L759" s="82" t="s">
        <v>648</v>
      </c>
      <c r="M759" s="82"/>
      <c r="N759" s="101">
        <v>900</v>
      </c>
      <c r="O759" s="101"/>
    </row>
    <row r="760" spans="1:15" ht="45" customHeight="1" x14ac:dyDescent="0.25">
      <c r="A760" s="17" t="s">
        <v>1532</v>
      </c>
      <c r="B760" s="98" t="s">
        <v>1535</v>
      </c>
      <c r="C760" s="98"/>
      <c r="D760" s="99">
        <f t="shared" si="11"/>
        <v>1</v>
      </c>
      <c r="E760" s="99"/>
      <c r="F760" s="99" t="s">
        <v>29</v>
      </c>
      <c r="G760" s="99"/>
      <c r="H760" s="100">
        <v>42821</v>
      </c>
      <c r="I760" s="100"/>
      <c r="J760" s="100">
        <v>42821</v>
      </c>
      <c r="K760" s="100"/>
      <c r="L760" s="82" t="s">
        <v>648</v>
      </c>
      <c r="M760" s="82"/>
      <c r="N760" s="101">
        <v>194</v>
      </c>
      <c r="O760" s="101"/>
    </row>
    <row r="761" spans="1:15" ht="45" customHeight="1" x14ac:dyDescent="0.25">
      <c r="A761" s="17" t="s">
        <v>1532</v>
      </c>
      <c r="B761" s="98" t="s">
        <v>14</v>
      </c>
      <c r="C761" s="98"/>
      <c r="D761" s="99">
        <f t="shared" si="11"/>
        <v>1</v>
      </c>
      <c r="E761" s="99"/>
      <c r="F761" s="99" t="s">
        <v>15</v>
      </c>
      <c r="G761" s="99"/>
      <c r="H761" s="100">
        <v>42811</v>
      </c>
      <c r="I761" s="100"/>
      <c r="J761" s="100">
        <v>42811</v>
      </c>
      <c r="K761" s="100"/>
      <c r="L761" s="82" t="s">
        <v>648</v>
      </c>
      <c r="M761" s="82"/>
      <c r="N761" s="101">
        <v>562</v>
      </c>
      <c r="O761" s="101"/>
    </row>
    <row r="762" spans="1:15" ht="45" customHeight="1" x14ac:dyDescent="0.25">
      <c r="A762" s="17" t="s">
        <v>1532</v>
      </c>
      <c r="B762" s="98" t="s">
        <v>1535</v>
      </c>
      <c r="C762" s="98"/>
      <c r="D762" s="99">
        <f t="shared" si="11"/>
        <v>1</v>
      </c>
      <c r="E762" s="99"/>
      <c r="F762" s="99" t="s">
        <v>29</v>
      </c>
      <c r="G762" s="99"/>
      <c r="H762" s="100">
        <v>42821</v>
      </c>
      <c r="I762" s="100"/>
      <c r="J762" s="100">
        <v>42821</v>
      </c>
      <c r="K762" s="100"/>
      <c r="L762" s="82" t="s">
        <v>648</v>
      </c>
      <c r="M762" s="82"/>
      <c r="N762" s="101">
        <v>447</v>
      </c>
      <c r="O762" s="101"/>
    </row>
    <row r="763" spans="1:15" ht="45" customHeight="1" x14ac:dyDescent="0.25">
      <c r="A763" s="17" t="s">
        <v>1532</v>
      </c>
      <c r="B763" s="98" t="s">
        <v>14</v>
      </c>
      <c r="C763" s="98"/>
      <c r="D763" s="99">
        <f t="shared" si="11"/>
        <v>1</v>
      </c>
      <c r="E763" s="99"/>
      <c r="F763" s="99" t="s">
        <v>15</v>
      </c>
      <c r="G763" s="99"/>
      <c r="H763" s="100">
        <v>42844</v>
      </c>
      <c r="I763" s="100"/>
      <c r="J763" s="100">
        <v>42845</v>
      </c>
      <c r="K763" s="100"/>
      <c r="L763" s="82" t="s">
        <v>648</v>
      </c>
      <c r="M763" s="82"/>
      <c r="N763" s="101">
        <v>7550</v>
      </c>
      <c r="O763" s="101"/>
    </row>
    <row r="764" spans="1:15" ht="45" customHeight="1" x14ac:dyDescent="0.25">
      <c r="A764" s="17" t="s">
        <v>1532</v>
      </c>
      <c r="B764" s="98" t="s">
        <v>14</v>
      </c>
      <c r="C764" s="98"/>
      <c r="D764" s="99">
        <f t="shared" si="11"/>
        <v>1</v>
      </c>
      <c r="E764" s="99"/>
      <c r="F764" s="99" t="s">
        <v>15</v>
      </c>
      <c r="G764" s="99"/>
      <c r="H764" s="100">
        <v>42836</v>
      </c>
      <c r="I764" s="100"/>
      <c r="J764" s="100">
        <v>42836</v>
      </c>
      <c r="K764" s="100"/>
      <c r="L764" s="82" t="s">
        <v>648</v>
      </c>
      <c r="M764" s="82"/>
      <c r="N764" s="101">
        <v>180</v>
      </c>
      <c r="O764" s="101"/>
    </row>
    <row r="765" spans="1:15" ht="45" customHeight="1" x14ac:dyDescent="0.25">
      <c r="A765" s="17" t="s">
        <v>1532</v>
      </c>
      <c r="B765" s="98" t="s">
        <v>1536</v>
      </c>
      <c r="C765" s="98"/>
      <c r="D765" s="99">
        <f t="shared" si="11"/>
        <v>1</v>
      </c>
      <c r="E765" s="99"/>
      <c r="F765" s="99" t="s">
        <v>29</v>
      </c>
      <c r="G765" s="99"/>
      <c r="H765" s="100">
        <v>42850</v>
      </c>
      <c r="I765" s="100"/>
      <c r="J765" s="100">
        <v>42850</v>
      </c>
      <c r="K765" s="100"/>
      <c r="L765" s="82" t="s">
        <v>648</v>
      </c>
      <c r="M765" s="82"/>
      <c r="N765" s="101">
        <v>703.1</v>
      </c>
      <c r="O765" s="101"/>
    </row>
    <row r="766" spans="1:15" ht="45" customHeight="1" x14ac:dyDescent="0.25">
      <c r="A766" s="17" t="s">
        <v>1532</v>
      </c>
      <c r="B766" s="98" t="s">
        <v>1536</v>
      </c>
      <c r="C766" s="98"/>
      <c r="D766" s="99">
        <f t="shared" si="11"/>
        <v>1</v>
      </c>
      <c r="E766" s="99"/>
      <c r="F766" s="99" t="s">
        <v>29</v>
      </c>
      <c r="G766" s="99"/>
      <c r="H766" s="100">
        <v>42850</v>
      </c>
      <c r="I766" s="100"/>
      <c r="J766" s="100">
        <v>42850</v>
      </c>
      <c r="K766" s="100"/>
      <c r="L766" s="82" t="s">
        <v>648</v>
      </c>
      <c r="M766" s="82"/>
      <c r="N766" s="101">
        <v>457.99</v>
      </c>
      <c r="O766" s="101"/>
    </row>
    <row r="767" spans="1:15" ht="45" customHeight="1" x14ac:dyDescent="0.25">
      <c r="A767" s="17" t="s">
        <v>1532</v>
      </c>
      <c r="B767" s="98" t="s">
        <v>1537</v>
      </c>
      <c r="C767" s="98"/>
      <c r="D767" s="99">
        <f t="shared" si="11"/>
        <v>1</v>
      </c>
      <c r="E767" s="99"/>
      <c r="F767" s="99" t="s">
        <v>29</v>
      </c>
      <c r="G767" s="99"/>
      <c r="H767" s="100">
        <v>42765</v>
      </c>
      <c r="I767" s="100"/>
      <c r="J767" s="100">
        <v>42765</v>
      </c>
      <c r="K767" s="100"/>
      <c r="L767" s="82" t="s">
        <v>648</v>
      </c>
      <c r="M767" s="82"/>
      <c r="N767" s="101">
        <v>694</v>
      </c>
      <c r="O767" s="101"/>
    </row>
    <row r="768" spans="1:15" ht="45" customHeight="1" x14ac:dyDescent="0.25">
      <c r="A768" s="17" t="s">
        <v>1532</v>
      </c>
      <c r="B768" s="98" t="s">
        <v>14</v>
      </c>
      <c r="C768" s="98"/>
      <c r="D768" s="99">
        <f t="shared" si="11"/>
        <v>1</v>
      </c>
      <c r="E768" s="99"/>
      <c r="F768" s="99" t="s">
        <v>15</v>
      </c>
      <c r="G768" s="99"/>
      <c r="H768" s="100">
        <v>42807</v>
      </c>
      <c r="I768" s="100"/>
      <c r="J768" s="100">
        <v>42808</v>
      </c>
      <c r="K768" s="100"/>
      <c r="L768" s="82" t="s">
        <v>648</v>
      </c>
      <c r="M768" s="82"/>
      <c r="N768" s="101">
        <v>1250</v>
      </c>
      <c r="O768" s="101"/>
    </row>
    <row r="769" spans="1:15" ht="45" customHeight="1" x14ac:dyDescent="0.25">
      <c r="A769" s="17" t="s">
        <v>1532</v>
      </c>
      <c r="B769" s="98" t="s">
        <v>1537</v>
      </c>
      <c r="C769" s="98"/>
      <c r="D769" s="99">
        <f t="shared" si="11"/>
        <v>1</v>
      </c>
      <c r="E769" s="99"/>
      <c r="F769" s="99" t="s">
        <v>29</v>
      </c>
      <c r="G769" s="99"/>
      <c r="H769" s="100">
        <v>42765</v>
      </c>
      <c r="I769" s="100"/>
      <c r="J769" s="100">
        <v>42765</v>
      </c>
      <c r="K769" s="100"/>
      <c r="L769" s="82" t="s">
        <v>648</v>
      </c>
      <c r="M769" s="82"/>
      <c r="N769" s="101">
        <v>572</v>
      </c>
      <c r="O769" s="101"/>
    </row>
    <row r="770" spans="1:15" ht="45" customHeight="1" x14ac:dyDescent="0.25">
      <c r="A770" s="17" t="s">
        <v>1532</v>
      </c>
      <c r="B770" s="98" t="s">
        <v>14</v>
      </c>
      <c r="C770" s="98"/>
      <c r="D770" s="99">
        <f t="shared" si="11"/>
        <v>1</v>
      </c>
      <c r="E770" s="99"/>
      <c r="F770" s="99" t="s">
        <v>15</v>
      </c>
      <c r="G770" s="99"/>
      <c r="H770" s="100">
        <v>42835</v>
      </c>
      <c r="I770" s="100"/>
      <c r="J770" s="100">
        <v>42842</v>
      </c>
      <c r="K770" s="100"/>
      <c r="L770" s="82" t="s">
        <v>648</v>
      </c>
      <c r="M770" s="82"/>
      <c r="N770" s="101">
        <v>1850</v>
      </c>
      <c r="O770" s="101"/>
    </row>
    <row r="771" spans="1:15" ht="45" customHeight="1" x14ac:dyDescent="0.25">
      <c r="A771" s="17" t="s">
        <v>1532</v>
      </c>
      <c r="B771" s="98" t="s">
        <v>1538</v>
      </c>
      <c r="C771" s="98"/>
      <c r="D771" s="99">
        <f t="shared" si="11"/>
        <v>1</v>
      </c>
      <c r="E771" s="99"/>
      <c r="F771" s="99" t="s">
        <v>29</v>
      </c>
      <c r="G771" s="99"/>
      <c r="H771" s="100">
        <v>42851</v>
      </c>
      <c r="I771" s="100"/>
      <c r="J771" s="100">
        <v>42851</v>
      </c>
      <c r="K771" s="100"/>
      <c r="L771" s="82" t="s">
        <v>648</v>
      </c>
      <c r="M771" s="82"/>
      <c r="N771" s="101">
        <v>694.16</v>
      </c>
      <c r="O771" s="101"/>
    </row>
    <row r="772" spans="1:15" ht="45" customHeight="1" x14ac:dyDescent="0.25">
      <c r="A772" s="17" t="s">
        <v>1532</v>
      </c>
      <c r="B772" s="98" t="s">
        <v>1539</v>
      </c>
      <c r="C772" s="98"/>
      <c r="D772" s="99">
        <f t="shared" si="11"/>
        <v>1</v>
      </c>
      <c r="E772" s="99"/>
      <c r="F772" s="99" t="s">
        <v>29</v>
      </c>
      <c r="G772" s="99"/>
      <c r="H772" s="100">
        <v>42853</v>
      </c>
      <c r="I772" s="100"/>
      <c r="J772" s="100">
        <v>42853</v>
      </c>
      <c r="K772" s="100"/>
      <c r="L772" s="82" t="s">
        <v>648</v>
      </c>
      <c r="M772" s="82"/>
      <c r="N772" s="101">
        <v>694.04</v>
      </c>
      <c r="O772" s="101"/>
    </row>
    <row r="773" spans="1:15" ht="45" customHeight="1" x14ac:dyDescent="0.25">
      <c r="A773" s="17" t="s">
        <v>1532</v>
      </c>
      <c r="B773" s="98" t="s">
        <v>1538</v>
      </c>
      <c r="C773" s="98"/>
      <c r="D773" s="99">
        <f t="shared" si="11"/>
        <v>1</v>
      </c>
      <c r="E773" s="99"/>
      <c r="F773" s="99" t="s">
        <v>29</v>
      </c>
      <c r="G773" s="99"/>
      <c r="H773" s="100">
        <v>42851</v>
      </c>
      <c r="I773" s="100"/>
      <c r="J773" s="100">
        <v>42851</v>
      </c>
      <c r="K773" s="100"/>
      <c r="L773" s="82" t="s">
        <v>648</v>
      </c>
      <c r="M773" s="82"/>
      <c r="N773" s="101">
        <v>459.8</v>
      </c>
      <c r="O773" s="101"/>
    </row>
    <row r="774" spans="1:15" ht="45" customHeight="1" x14ac:dyDescent="0.25">
      <c r="A774" s="17" t="s">
        <v>1532</v>
      </c>
      <c r="B774" s="98" t="s">
        <v>1539</v>
      </c>
      <c r="C774" s="98"/>
      <c r="D774" s="99">
        <f t="shared" si="11"/>
        <v>1</v>
      </c>
      <c r="E774" s="99"/>
      <c r="F774" s="99" t="s">
        <v>29</v>
      </c>
      <c r="G774" s="99"/>
      <c r="H774" s="100">
        <v>42853</v>
      </c>
      <c r="I774" s="100"/>
      <c r="J774" s="100">
        <v>42853</v>
      </c>
      <c r="K774" s="100"/>
      <c r="L774" s="82" t="s">
        <v>648</v>
      </c>
      <c r="M774" s="82"/>
      <c r="N774" s="101">
        <v>301</v>
      </c>
      <c r="O774" s="101"/>
    </row>
    <row r="775" spans="1:15" ht="45" customHeight="1" x14ac:dyDescent="0.25">
      <c r="A775" s="17" t="s">
        <v>1532</v>
      </c>
      <c r="B775" s="98" t="s">
        <v>14</v>
      </c>
      <c r="C775" s="98"/>
      <c r="D775" s="99">
        <f t="shared" si="11"/>
        <v>1</v>
      </c>
      <c r="E775" s="99"/>
      <c r="F775" s="99" t="s">
        <v>15</v>
      </c>
      <c r="G775" s="99"/>
      <c r="H775" s="100">
        <v>42888</v>
      </c>
      <c r="I775" s="100"/>
      <c r="J775" s="100">
        <v>42892</v>
      </c>
      <c r="K775" s="100"/>
      <c r="L775" s="82" t="s">
        <v>648</v>
      </c>
      <c r="M775" s="82"/>
      <c r="N775" s="101">
        <v>1350</v>
      </c>
      <c r="O775" s="101"/>
    </row>
    <row r="776" spans="1:15" ht="45" customHeight="1" x14ac:dyDescent="0.25">
      <c r="A776" s="17" t="s">
        <v>1532</v>
      </c>
      <c r="B776" s="98" t="s">
        <v>14</v>
      </c>
      <c r="C776" s="98"/>
      <c r="D776" s="99">
        <f t="shared" si="11"/>
        <v>1</v>
      </c>
      <c r="E776" s="99"/>
      <c r="F776" s="99" t="s">
        <v>15</v>
      </c>
      <c r="G776" s="99"/>
      <c r="H776" s="100">
        <v>42859</v>
      </c>
      <c r="I776" s="100"/>
      <c r="J776" s="100">
        <v>42863</v>
      </c>
      <c r="K776" s="100"/>
      <c r="L776" s="82" t="s">
        <v>648</v>
      </c>
      <c r="M776" s="82"/>
      <c r="N776" s="101">
        <v>2550</v>
      </c>
      <c r="O776" s="101"/>
    </row>
    <row r="777" spans="1:15" ht="45" customHeight="1" x14ac:dyDescent="0.25">
      <c r="A777" s="17" t="s">
        <v>1532</v>
      </c>
      <c r="B777" s="98" t="s">
        <v>14</v>
      </c>
      <c r="C777" s="98"/>
      <c r="D777" s="99">
        <f t="shared" si="11"/>
        <v>1</v>
      </c>
      <c r="E777" s="99"/>
      <c r="F777" s="99" t="s">
        <v>15</v>
      </c>
      <c r="G777" s="99"/>
      <c r="H777" s="100">
        <v>42855</v>
      </c>
      <c r="I777" s="100"/>
      <c r="J777" s="100">
        <v>42855</v>
      </c>
      <c r="K777" s="100"/>
      <c r="L777" s="82" t="s">
        <v>648</v>
      </c>
      <c r="M777" s="82"/>
      <c r="N777" s="101">
        <v>2200</v>
      </c>
      <c r="O777" s="101"/>
    </row>
    <row r="778" spans="1:15" ht="45" customHeight="1" x14ac:dyDescent="0.25">
      <c r="A778" s="17" t="s">
        <v>1532</v>
      </c>
      <c r="B778" s="98" t="s">
        <v>1540</v>
      </c>
      <c r="C778" s="98"/>
      <c r="D778" s="99">
        <f t="shared" ref="D778:D841" si="12">C778+1</f>
        <v>1</v>
      </c>
      <c r="E778" s="99"/>
      <c r="F778" s="99" t="s">
        <v>29</v>
      </c>
      <c r="G778" s="99"/>
      <c r="H778" s="100">
        <v>42867</v>
      </c>
      <c r="I778" s="100"/>
      <c r="J778" s="100">
        <v>42867</v>
      </c>
      <c r="K778" s="100"/>
      <c r="L778" s="82" t="s">
        <v>648</v>
      </c>
      <c r="M778" s="82"/>
      <c r="N778" s="101">
        <v>694.01</v>
      </c>
      <c r="O778" s="101"/>
    </row>
    <row r="779" spans="1:15" ht="45" customHeight="1" x14ac:dyDescent="0.25">
      <c r="A779" s="17" t="s">
        <v>1532</v>
      </c>
      <c r="B779" s="98" t="s">
        <v>14</v>
      </c>
      <c r="C779" s="98"/>
      <c r="D779" s="99">
        <f t="shared" si="12"/>
        <v>1</v>
      </c>
      <c r="E779" s="99"/>
      <c r="F779" s="99" t="s">
        <v>15</v>
      </c>
      <c r="G779" s="99"/>
      <c r="H779" s="100">
        <v>42864</v>
      </c>
      <c r="I779" s="100"/>
      <c r="J779" s="100">
        <v>42866</v>
      </c>
      <c r="K779" s="100"/>
      <c r="L779" s="82" t="s">
        <v>648</v>
      </c>
      <c r="M779" s="82"/>
      <c r="N779" s="101">
        <v>1050</v>
      </c>
      <c r="O779" s="101"/>
    </row>
    <row r="780" spans="1:15" ht="45" customHeight="1" x14ac:dyDescent="0.25">
      <c r="A780" s="17" t="s">
        <v>1532</v>
      </c>
      <c r="B780" s="98" t="s">
        <v>1540</v>
      </c>
      <c r="C780" s="98"/>
      <c r="D780" s="99">
        <f t="shared" si="12"/>
        <v>1</v>
      </c>
      <c r="E780" s="99"/>
      <c r="F780" s="99" t="s">
        <v>29</v>
      </c>
      <c r="G780" s="99"/>
      <c r="H780" s="100">
        <v>42867</v>
      </c>
      <c r="I780" s="100"/>
      <c r="J780" s="100">
        <v>42867</v>
      </c>
      <c r="K780" s="100"/>
      <c r="L780" s="82" t="s">
        <v>648</v>
      </c>
      <c r="M780" s="82"/>
      <c r="N780" s="101">
        <v>686</v>
      </c>
      <c r="O780" s="101"/>
    </row>
    <row r="781" spans="1:15" ht="45" customHeight="1" x14ac:dyDescent="0.25">
      <c r="A781" s="17" t="s">
        <v>1532</v>
      </c>
      <c r="B781" s="98" t="s">
        <v>1541</v>
      </c>
      <c r="C781" s="98"/>
      <c r="D781" s="99">
        <f t="shared" si="12"/>
        <v>1</v>
      </c>
      <c r="E781" s="99"/>
      <c r="F781" s="99" t="s">
        <v>29</v>
      </c>
      <c r="G781" s="99"/>
      <c r="H781" s="100">
        <v>42867</v>
      </c>
      <c r="I781" s="100"/>
      <c r="J781" s="100">
        <v>42867</v>
      </c>
      <c r="K781" s="100"/>
      <c r="L781" s="82" t="s">
        <v>648</v>
      </c>
      <c r="M781" s="82"/>
      <c r="N781" s="101">
        <v>497.18</v>
      </c>
      <c r="O781" s="101"/>
    </row>
    <row r="782" spans="1:15" ht="45" customHeight="1" x14ac:dyDescent="0.25">
      <c r="A782" s="17" t="s">
        <v>1532</v>
      </c>
      <c r="B782" s="98" t="s">
        <v>1542</v>
      </c>
      <c r="C782" s="98"/>
      <c r="D782" s="99">
        <f t="shared" si="12"/>
        <v>1</v>
      </c>
      <c r="E782" s="99"/>
      <c r="F782" s="99" t="s">
        <v>29</v>
      </c>
      <c r="G782" s="99"/>
      <c r="H782" s="100">
        <v>42880</v>
      </c>
      <c r="I782" s="100"/>
      <c r="J782" s="100">
        <v>42880</v>
      </c>
      <c r="K782" s="100"/>
      <c r="L782" s="82" t="s">
        <v>648</v>
      </c>
      <c r="M782" s="82"/>
      <c r="N782" s="101">
        <v>594</v>
      </c>
      <c r="O782" s="101"/>
    </row>
    <row r="783" spans="1:15" ht="45" customHeight="1" x14ac:dyDescent="0.25">
      <c r="A783" s="17" t="s">
        <v>1532</v>
      </c>
      <c r="B783" s="98" t="s">
        <v>14</v>
      </c>
      <c r="C783" s="98"/>
      <c r="D783" s="99">
        <f t="shared" si="12"/>
        <v>1</v>
      </c>
      <c r="E783" s="99"/>
      <c r="F783" s="99" t="s">
        <v>15</v>
      </c>
      <c r="G783" s="99"/>
      <c r="H783" s="100">
        <v>42880</v>
      </c>
      <c r="I783" s="100"/>
      <c r="J783" s="100">
        <v>42880</v>
      </c>
      <c r="K783" s="100"/>
      <c r="L783" s="82" t="s">
        <v>648</v>
      </c>
      <c r="M783" s="82"/>
      <c r="N783" s="101">
        <v>200</v>
      </c>
      <c r="O783" s="101"/>
    </row>
    <row r="784" spans="1:15" ht="45" customHeight="1" x14ac:dyDescent="0.25">
      <c r="A784" s="17" t="s">
        <v>1532</v>
      </c>
      <c r="B784" s="98" t="s">
        <v>1541</v>
      </c>
      <c r="C784" s="98"/>
      <c r="D784" s="99">
        <f t="shared" si="12"/>
        <v>1</v>
      </c>
      <c r="E784" s="99"/>
      <c r="F784" s="99" t="s">
        <v>29</v>
      </c>
      <c r="G784" s="99"/>
      <c r="H784" s="100">
        <v>42867</v>
      </c>
      <c r="I784" s="100"/>
      <c r="J784" s="100">
        <v>42867</v>
      </c>
      <c r="K784" s="100"/>
      <c r="L784" s="82" t="s">
        <v>648</v>
      </c>
      <c r="M784" s="82"/>
      <c r="N784" s="101">
        <v>373</v>
      </c>
      <c r="O784" s="101"/>
    </row>
    <row r="785" spans="1:15" ht="45" customHeight="1" x14ac:dyDescent="0.25">
      <c r="A785" s="17" t="s">
        <v>1532</v>
      </c>
      <c r="B785" s="98" t="s">
        <v>1542</v>
      </c>
      <c r="C785" s="98"/>
      <c r="D785" s="99">
        <f t="shared" si="12"/>
        <v>1</v>
      </c>
      <c r="E785" s="99"/>
      <c r="F785" s="99" t="s">
        <v>29</v>
      </c>
      <c r="G785" s="99"/>
      <c r="H785" s="100">
        <v>42880</v>
      </c>
      <c r="I785" s="100"/>
      <c r="J785" s="100">
        <v>42880</v>
      </c>
      <c r="K785" s="100"/>
      <c r="L785" s="82" t="s">
        <v>648</v>
      </c>
      <c r="M785" s="82"/>
      <c r="N785" s="101">
        <v>521</v>
      </c>
      <c r="O785" s="101"/>
    </row>
    <row r="786" spans="1:15" ht="45" customHeight="1" x14ac:dyDescent="0.25">
      <c r="A786" s="17" t="s">
        <v>1532</v>
      </c>
      <c r="B786" s="98" t="s">
        <v>14</v>
      </c>
      <c r="C786" s="98"/>
      <c r="D786" s="99">
        <f t="shared" si="12"/>
        <v>1</v>
      </c>
      <c r="E786" s="99"/>
      <c r="F786" s="99" t="s">
        <v>15</v>
      </c>
      <c r="G786" s="99"/>
      <c r="H786" s="100">
        <v>42892</v>
      </c>
      <c r="I786" s="100"/>
      <c r="J786" s="100">
        <v>42892</v>
      </c>
      <c r="K786" s="100"/>
      <c r="L786" s="82" t="s">
        <v>648</v>
      </c>
      <c r="M786" s="82"/>
      <c r="N786" s="101">
        <v>180</v>
      </c>
      <c r="O786" s="101"/>
    </row>
    <row r="787" spans="1:15" ht="45" customHeight="1" x14ac:dyDescent="0.25">
      <c r="A787" s="17" t="s">
        <v>1532</v>
      </c>
      <c r="B787" s="98" t="s">
        <v>14</v>
      </c>
      <c r="C787" s="98"/>
      <c r="D787" s="99">
        <f t="shared" si="12"/>
        <v>1</v>
      </c>
      <c r="E787" s="99"/>
      <c r="F787" s="99" t="s">
        <v>15</v>
      </c>
      <c r="G787" s="99"/>
      <c r="H787" s="100">
        <v>42907</v>
      </c>
      <c r="I787" s="100"/>
      <c r="J787" s="100">
        <v>42907</v>
      </c>
      <c r="K787" s="100"/>
      <c r="L787" s="82" t="s">
        <v>648</v>
      </c>
      <c r="M787" s="82"/>
      <c r="N787" s="101">
        <v>72</v>
      </c>
      <c r="O787" s="101"/>
    </row>
    <row r="788" spans="1:15" ht="45" customHeight="1" x14ac:dyDescent="0.25">
      <c r="A788" s="17" t="s">
        <v>1532</v>
      </c>
      <c r="B788" s="98" t="s">
        <v>1025</v>
      </c>
      <c r="C788" s="98"/>
      <c r="D788" s="99">
        <f t="shared" si="12"/>
        <v>1</v>
      </c>
      <c r="E788" s="99"/>
      <c r="F788" s="99" t="s">
        <v>29</v>
      </c>
      <c r="G788" s="99"/>
      <c r="H788" s="100">
        <v>42912</v>
      </c>
      <c r="I788" s="100"/>
      <c r="J788" s="100">
        <v>42912</v>
      </c>
      <c r="K788" s="100"/>
      <c r="L788" s="82" t="s">
        <v>648</v>
      </c>
      <c r="M788" s="82"/>
      <c r="N788" s="101">
        <v>194</v>
      </c>
      <c r="O788" s="101"/>
    </row>
    <row r="789" spans="1:15" ht="45" customHeight="1" x14ac:dyDescent="0.25">
      <c r="A789" s="17" t="s">
        <v>1532</v>
      </c>
      <c r="B789" s="98" t="s">
        <v>1025</v>
      </c>
      <c r="C789" s="98"/>
      <c r="D789" s="99">
        <f t="shared" si="12"/>
        <v>1</v>
      </c>
      <c r="E789" s="99"/>
      <c r="F789" s="99" t="s">
        <v>29</v>
      </c>
      <c r="G789" s="99"/>
      <c r="H789" s="100">
        <v>42912</v>
      </c>
      <c r="I789" s="100"/>
      <c r="J789" s="100">
        <v>42912</v>
      </c>
      <c r="K789" s="100"/>
      <c r="L789" s="82" t="s">
        <v>648</v>
      </c>
      <c r="M789" s="82"/>
      <c r="N789" s="101">
        <v>162</v>
      </c>
      <c r="O789" s="101"/>
    </row>
    <row r="790" spans="1:15" ht="45" customHeight="1" x14ac:dyDescent="0.25">
      <c r="A790" s="17" t="s">
        <v>1532</v>
      </c>
      <c r="B790" s="98" t="s">
        <v>14</v>
      </c>
      <c r="C790" s="98"/>
      <c r="D790" s="99">
        <f t="shared" si="12"/>
        <v>1</v>
      </c>
      <c r="E790" s="99"/>
      <c r="F790" s="99" t="s">
        <v>15</v>
      </c>
      <c r="G790" s="99"/>
      <c r="H790" s="100">
        <v>42906</v>
      </c>
      <c r="I790" s="100"/>
      <c r="J790" s="100">
        <v>42911</v>
      </c>
      <c r="K790" s="100"/>
      <c r="L790" s="82" t="s">
        <v>648</v>
      </c>
      <c r="M790" s="82"/>
      <c r="N790" s="101">
        <v>2800</v>
      </c>
      <c r="O790" s="101"/>
    </row>
    <row r="791" spans="1:15" ht="45" customHeight="1" x14ac:dyDescent="0.25">
      <c r="A791" s="17" t="s">
        <v>1532</v>
      </c>
      <c r="B791" s="98" t="s">
        <v>1025</v>
      </c>
      <c r="C791" s="98"/>
      <c r="D791" s="99">
        <f t="shared" si="12"/>
        <v>1</v>
      </c>
      <c r="E791" s="99"/>
      <c r="F791" s="99" t="s">
        <v>29</v>
      </c>
      <c r="G791" s="99"/>
      <c r="H791" s="100">
        <v>42912</v>
      </c>
      <c r="I791" s="100"/>
      <c r="J791" s="100">
        <v>42912</v>
      </c>
      <c r="K791" s="100"/>
      <c r="L791" s="82" t="s">
        <v>648</v>
      </c>
      <c r="M791" s="82"/>
      <c r="N791" s="101">
        <v>458</v>
      </c>
      <c r="O791" s="101"/>
    </row>
    <row r="792" spans="1:15" ht="45" customHeight="1" x14ac:dyDescent="0.25">
      <c r="A792" s="17" t="s">
        <v>1532</v>
      </c>
      <c r="B792" s="98" t="s">
        <v>14</v>
      </c>
      <c r="C792" s="98"/>
      <c r="D792" s="99">
        <f t="shared" si="12"/>
        <v>1</v>
      </c>
      <c r="E792" s="99"/>
      <c r="F792" s="99" t="s">
        <v>15</v>
      </c>
      <c r="G792" s="99"/>
      <c r="H792" s="100">
        <v>42894</v>
      </c>
      <c r="I792" s="100"/>
      <c r="J792" s="100">
        <v>42898</v>
      </c>
      <c r="K792" s="100"/>
      <c r="L792" s="82" t="s">
        <v>648</v>
      </c>
      <c r="M792" s="82"/>
      <c r="N792" s="101">
        <v>2350</v>
      </c>
      <c r="O792" s="101"/>
    </row>
    <row r="793" spans="1:15" ht="45" customHeight="1" x14ac:dyDescent="0.25">
      <c r="A793" s="17" t="s">
        <v>1532</v>
      </c>
      <c r="B793" s="98" t="s">
        <v>14</v>
      </c>
      <c r="C793" s="98"/>
      <c r="D793" s="99">
        <f t="shared" si="12"/>
        <v>1</v>
      </c>
      <c r="E793" s="99"/>
      <c r="F793" s="99" t="s">
        <v>15</v>
      </c>
      <c r="G793" s="99"/>
      <c r="H793" s="100">
        <v>42943</v>
      </c>
      <c r="I793" s="100"/>
      <c r="J793" s="100">
        <v>42944</v>
      </c>
      <c r="K793" s="100"/>
      <c r="L793" s="82" t="s">
        <v>648</v>
      </c>
      <c r="M793" s="82"/>
      <c r="N793" s="101">
        <v>500</v>
      </c>
      <c r="O793" s="101"/>
    </row>
    <row r="794" spans="1:15" ht="45" customHeight="1" x14ac:dyDescent="0.25">
      <c r="A794" s="17" t="s">
        <v>1532</v>
      </c>
      <c r="B794" s="98" t="s">
        <v>1543</v>
      </c>
      <c r="C794" s="98"/>
      <c r="D794" s="99">
        <f t="shared" si="12"/>
        <v>1</v>
      </c>
      <c r="E794" s="99"/>
      <c r="F794" s="99" t="s">
        <v>29</v>
      </c>
      <c r="G794" s="99"/>
      <c r="H794" s="100">
        <v>42922</v>
      </c>
      <c r="I794" s="100"/>
      <c r="J794" s="100">
        <v>42892</v>
      </c>
      <c r="K794" s="100"/>
      <c r="L794" s="82" t="s">
        <v>648</v>
      </c>
      <c r="M794" s="82"/>
      <c r="N794" s="101">
        <v>694</v>
      </c>
      <c r="O794" s="101"/>
    </row>
    <row r="795" spans="1:15" ht="45" customHeight="1" x14ac:dyDescent="0.25">
      <c r="A795" s="17" t="s">
        <v>1532</v>
      </c>
      <c r="B795" s="98" t="s">
        <v>1543</v>
      </c>
      <c r="C795" s="98"/>
      <c r="D795" s="99">
        <f t="shared" si="12"/>
        <v>1</v>
      </c>
      <c r="E795" s="99"/>
      <c r="F795" s="99" t="s">
        <v>29</v>
      </c>
      <c r="G795" s="99"/>
      <c r="H795" s="100">
        <v>42922</v>
      </c>
      <c r="I795" s="100"/>
      <c r="J795" s="100">
        <v>42892</v>
      </c>
      <c r="K795" s="100"/>
      <c r="L795" s="82" t="s">
        <v>648</v>
      </c>
      <c r="M795" s="82"/>
      <c r="N795" s="101">
        <v>341.5</v>
      </c>
      <c r="O795" s="101"/>
    </row>
    <row r="796" spans="1:15" ht="45" customHeight="1" x14ac:dyDescent="0.25">
      <c r="A796" s="17" t="s">
        <v>1532</v>
      </c>
      <c r="B796" s="98" t="s">
        <v>14</v>
      </c>
      <c r="C796" s="98"/>
      <c r="D796" s="99">
        <f t="shared" si="12"/>
        <v>1</v>
      </c>
      <c r="E796" s="99"/>
      <c r="F796" s="99" t="s">
        <v>15</v>
      </c>
      <c r="G796" s="99"/>
      <c r="H796" s="100">
        <v>42886</v>
      </c>
      <c r="I796" s="100"/>
      <c r="J796" s="100">
        <v>42886</v>
      </c>
      <c r="K796" s="100"/>
      <c r="L796" s="82" t="s">
        <v>648</v>
      </c>
      <c r="M796" s="82"/>
      <c r="N796" s="101">
        <v>2220</v>
      </c>
      <c r="O796" s="101"/>
    </row>
    <row r="797" spans="1:15" ht="45" customHeight="1" x14ac:dyDescent="0.25">
      <c r="A797" s="17" t="s">
        <v>1532</v>
      </c>
      <c r="B797" s="98" t="s">
        <v>1542</v>
      </c>
      <c r="C797" s="98"/>
      <c r="D797" s="99">
        <f t="shared" si="12"/>
        <v>1</v>
      </c>
      <c r="E797" s="99"/>
      <c r="F797" s="99" t="s">
        <v>29</v>
      </c>
      <c r="G797" s="99"/>
      <c r="H797" s="100">
        <v>42941</v>
      </c>
      <c r="I797" s="100"/>
      <c r="J797" s="100">
        <v>42941</v>
      </c>
      <c r="K797" s="100"/>
      <c r="L797" s="82" t="s">
        <v>648</v>
      </c>
      <c r="M797" s="82"/>
      <c r="N797" s="101">
        <v>498.6</v>
      </c>
      <c r="O797" s="101"/>
    </row>
    <row r="798" spans="1:15" ht="45" customHeight="1" x14ac:dyDescent="0.25">
      <c r="A798" s="17" t="s">
        <v>1532</v>
      </c>
      <c r="B798" s="98" t="s">
        <v>14</v>
      </c>
      <c r="C798" s="98"/>
      <c r="D798" s="99">
        <f t="shared" si="12"/>
        <v>1</v>
      </c>
      <c r="E798" s="99"/>
      <c r="F798" s="99" t="s">
        <v>15</v>
      </c>
      <c r="G798" s="99"/>
      <c r="H798" s="100">
        <v>42924</v>
      </c>
      <c r="I798" s="100"/>
      <c r="J798" s="100">
        <v>42927</v>
      </c>
      <c r="K798" s="100"/>
      <c r="L798" s="82" t="s">
        <v>648</v>
      </c>
      <c r="M798" s="82"/>
      <c r="N798" s="101">
        <v>2878</v>
      </c>
      <c r="O798" s="101"/>
    </row>
    <row r="799" spans="1:15" ht="45" customHeight="1" x14ac:dyDescent="0.25">
      <c r="A799" s="17" t="s">
        <v>1532</v>
      </c>
      <c r="B799" s="98" t="s">
        <v>1542</v>
      </c>
      <c r="C799" s="98"/>
      <c r="D799" s="99">
        <f t="shared" si="12"/>
        <v>1</v>
      </c>
      <c r="E799" s="99"/>
      <c r="F799" s="99" t="s">
        <v>29</v>
      </c>
      <c r="G799" s="99"/>
      <c r="H799" s="100">
        <v>42941</v>
      </c>
      <c r="I799" s="100"/>
      <c r="J799" s="100">
        <v>42941</v>
      </c>
      <c r="K799" s="100"/>
      <c r="L799" s="82" t="s">
        <v>648</v>
      </c>
      <c r="M799" s="82"/>
      <c r="N799" s="101">
        <v>400</v>
      </c>
      <c r="O799" s="101"/>
    </row>
    <row r="800" spans="1:15" ht="45" customHeight="1" x14ac:dyDescent="0.25">
      <c r="A800" s="17" t="s">
        <v>1532</v>
      </c>
      <c r="B800" s="98" t="s">
        <v>14</v>
      </c>
      <c r="C800" s="98"/>
      <c r="D800" s="99">
        <f t="shared" si="12"/>
        <v>1</v>
      </c>
      <c r="E800" s="99"/>
      <c r="F800" s="99" t="s">
        <v>15</v>
      </c>
      <c r="G800" s="99"/>
      <c r="H800" s="100">
        <v>43017</v>
      </c>
      <c r="I800" s="100"/>
      <c r="J800" s="100">
        <v>42957</v>
      </c>
      <c r="K800" s="100"/>
      <c r="L800" s="82" t="s">
        <v>648</v>
      </c>
      <c r="M800" s="82"/>
      <c r="N800" s="101">
        <v>3150</v>
      </c>
      <c r="O800" s="101"/>
    </row>
    <row r="801" spans="1:15" ht="45" customHeight="1" x14ac:dyDescent="0.25">
      <c r="A801" s="17" t="s">
        <v>1532</v>
      </c>
      <c r="B801" s="98" t="s">
        <v>1544</v>
      </c>
      <c r="C801" s="98"/>
      <c r="D801" s="99">
        <f t="shared" si="12"/>
        <v>1</v>
      </c>
      <c r="E801" s="99"/>
      <c r="F801" s="99" t="s">
        <v>29</v>
      </c>
      <c r="G801" s="99"/>
      <c r="H801" s="100">
        <v>43007</v>
      </c>
      <c r="I801" s="100"/>
      <c r="J801" s="100">
        <v>43007</v>
      </c>
      <c r="K801" s="100"/>
      <c r="L801" s="82" t="s">
        <v>648</v>
      </c>
      <c r="M801" s="82"/>
      <c r="N801" s="101">
        <v>715</v>
      </c>
      <c r="O801" s="101"/>
    </row>
    <row r="802" spans="1:15" ht="45" customHeight="1" x14ac:dyDescent="0.25">
      <c r="A802" s="17" t="s">
        <v>1532</v>
      </c>
      <c r="B802" s="98" t="s">
        <v>14</v>
      </c>
      <c r="C802" s="98"/>
      <c r="D802" s="99">
        <f t="shared" si="12"/>
        <v>1</v>
      </c>
      <c r="E802" s="99"/>
      <c r="F802" s="99" t="s">
        <v>15</v>
      </c>
      <c r="G802" s="99"/>
      <c r="H802" s="100">
        <v>43015</v>
      </c>
      <c r="I802" s="100"/>
      <c r="J802" s="100">
        <v>43018</v>
      </c>
      <c r="K802" s="100"/>
      <c r="L802" s="82" t="s">
        <v>648</v>
      </c>
      <c r="M802" s="82"/>
      <c r="N802" s="101">
        <v>1440</v>
      </c>
      <c r="O802" s="101"/>
    </row>
    <row r="803" spans="1:15" ht="45" customHeight="1" x14ac:dyDescent="0.25">
      <c r="A803" s="17" t="s">
        <v>1532</v>
      </c>
      <c r="B803" s="98" t="s">
        <v>1544</v>
      </c>
      <c r="C803" s="98"/>
      <c r="D803" s="99">
        <f t="shared" si="12"/>
        <v>1</v>
      </c>
      <c r="E803" s="99"/>
      <c r="F803" s="99" t="s">
        <v>29</v>
      </c>
      <c r="G803" s="99"/>
      <c r="H803" s="100">
        <v>43007</v>
      </c>
      <c r="I803" s="100"/>
      <c r="J803" s="100">
        <v>43007</v>
      </c>
      <c r="K803" s="100"/>
      <c r="L803" s="82" t="s">
        <v>648</v>
      </c>
      <c r="M803" s="82"/>
      <c r="N803" s="101">
        <v>375</v>
      </c>
      <c r="O803" s="101"/>
    </row>
    <row r="804" spans="1:15" ht="45" customHeight="1" x14ac:dyDescent="0.25">
      <c r="A804" s="17" t="s">
        <v>1532</v>
      </c>
      <c r="B804" s="98" t="s">
        <v>1545</v>
      </c>
      <c r="C804" s="98"/>
      <c r="D804" s="99">
        <f t="shared" si="12"/>
        <v>1</v>
      </c>
      <c r="E804" s="99"/>
      <c r="F804" s="99" t="s">
        <v>29</v>
      </c>
      <c r="G804" s="99"/>
      <c r="H804" s="100">
        <v>42972</v>
      </c>
      <c r="I804" s="100"/>
      <c r="J804" s="100">
        <v>42972</v>
      </c>
      <c r="K804" s="100"/>
      <c r="L804" s="82" t="s">
        <v>648</v>
      </c>
      <c r="M804" s="82"/>
      <c r="N804" s="101">
        <v>500.8</v>
      </c>
      <c r="O804" s="101"/>
    </row>
    <row r="805" spans="1:15" ht="45" customHeight="1" x14ac:dyDescent="0.25">
      <c r="A805" s="17" t="s">
        <v>1532</v>
      </c>
      <c r="B805" s="98" t="s">
        <v>1546</v>
      </c>
      <c r="C805" s="98"/>
      <c r="D805" s="99">
        <f t="shared" si="12"/>
        <v>1</v>
      </c>
      <c r="E805" s="99"/>
      <c r="F805" s="99" t="s">
        <v>29</v>
      </c>
      <c r="G805" s="99"/>
      <c r="H805" s="100">
        <v>42972</v>
      </c>
      <c r="I805" s="100"/>
      <c r="J805" s="100">
        <v>42972</v>
      </c>
      <c r="K805" s="100"/>
      <c r="L805" s="82" t="s">
        <v>648</v>
      </c>
      <c r="M805" s="82"/>
      <c r="N805" s="101">
        <v>347.4</v>
      </c>
      <c r="O805" s="101"/>
    </row>
    <row r="806" spans="1:15" ht="45" customHeight="1" x14ac:dyDescent="0.25">
      <c r="A806" s="17" t="s">
        <v>1532</v>
      </c>
      <c r="B806" s="98" t="s">
        <v>14</v>
      </c>
      <c r="C806" s="98"/>
      <c r="D806" s="99">
        <f t="shared" si="12"/>
        <v>1</v>
      </c>
      <c r="E806" s="99"/>
      <c r="F806" s="99" t="s">
        <v>15</v>
      </c>
      <c r="G806" s="99"/>
      <c r="H806" s="100">
        <v>42972</v>
      </c>
      <c r="I806" s="100"/>
      <c r="J806" s="100">
        <v>42972</v>
      </c>
      <c r="K806" s="100"/>
      <c r="L806" s="82" t="s">
        <v>648</v>
      </c>
      <c r="M806" s="82"/>
      <c r="N806" s="101">
        <v>1150</v>
      </c>
      <c r="O806" s="101"/>
    </row>
    <row r="807" spans="1:15" ht="45" customHeight="1" x14ac:dyDescent="0.25">
      <c r="A807" s="17" t="s">
        <v>1532</v>
      </c>
      <c r="B807" s="98" t="s">
        <v>1545</v>
      </c>
      <c r="C807" s="98"/>
      <c r="D807" s="99">
        <f t="shared" si="12"/>
        <v>1</v>
      </c>
      <c r="E807" s="99"/>
      <c r="F807" s="99" t="s">
        <v>29</v>
      </c>
      <c r="G807" s="99"/>
      <c r="H807" s="100">
        <v>42972</v>
      </c>
      <c r="I807" s="100"/>
      <c r="J807" s="100">
        <v>42972</v>
      </c>
      <c r="K807" s="100"/>
      <c r="L807" s="82" t="s">
        <v>648</v>
      </c>
      <c r="M807" s="82"/>
      <c r="N807" s="101">
        <v>750</v>
      </c>
      <c r="O807" s="101"/>
    </row>
    <row r="808" spans="1:15" ht="45" customHeight="1" x14ac:dyDescent="0.25">
      <c r="A808" s="17" t="s">
        <v>1532</v>
      </c>
      <c r="B808" s="98" t="s">
        <v>1546</v>
      </c>
      <c r="C808" s="98"/>
      <c r="D808" s="99">
        <f t="shared" si="12"/>
        <v>1</v>
      </c>
      <c r="E808" s="99"/>
      <c r="F808" s="99" t="s">
        <v>29</v>
      </c>
      <c r="G808" s="99"/>
      <c r="H808" s="100">
        <v>42972</v>
      </c>
      <c r="I808" s="100"/>
      <c r="J808" s="100">
        <v>42972</v>
      </c>
      <c r="K808" s="100"/>
      <c r="L808" s="82" t="s">
        <v>648</v>
      </c>
      <c r="M808" s="82"/>
      <c r="N808" s="101">
        <v>156</v>
      </c>
      <c r="O808" s="101"/>
    </row>
    <row r="809" spans="1:15" ht="45" customHeight="1" x14ac:dyDescent="0.25">
      <c r="A809" s="17" t="s">
        <v>1532</v>
      </c>
      <c r="B809" s="98" t="s">
        <v>14</v>
      </c>
      <c r="C809" s="98"/>
      <c r="D809" s="99">
        <f t="shared" si="12"/>
        <v>1</v>
      </c>
      <c r="E809" s="99"/>
      <c r="F809" s="99" t="s">
        <v>15</v>
      </c>
      <c r="G809" s="99"/>
      <c r="H809" s="100">
        <v>42961</v>
      </c>
      <c r="I809" s="100"/>
      <c r="J809" s="100">
        <v>42963</v>
      </c>
      <c r="K809" s="100"/>
      <c r="L809" s="82" t="s">
        <v>648</v>
      </c>
      <c r="M809" s="82"/>
      <c r="N809" s="101">
        <v>990</v>
      </c>
      <c r="O809" s="101"/>
    </row>
    <row r="810" spans="1:15" ht="45" customHeight="1" x14ac:dyDescent="0.25">
      <c r="A810" s="17" t="s">
        <v>1532</v>
      </c>
      <c r="B810" s="98" t="s">
        <v>1547</v>
      </c>
      <c r="C810" s="98"/>
      <c r="D810" s="99">
        <f t="shared" si="12"/>
        <v>1</v>
      </c>
      <c r="E810" s="99"/>
      <c r="F810" s="99" t="s">
        <v>29</v>
      </c>
      <c r="G810" s="99"/>
      <c r="H810" s="100">
        <v>43028</v>
      </c>
      <c r="I810" s="100"/>
      <c r="J810" s="100">
        <v>43028</v>
      </c>
      <c r="K810" s="100"/>
      <c r="L810" s="82" t="s">
        <v>648</v>
      </c>
      <c r="M810" s="82"/>
      <c r="N810" s="101">
        <v>663.8</v>
      </c>
      <c r="O810" s="101"/>
    </row>
    <row r="811" spans="1:15" ht="45" customHeight="1" x14ac:dyDescent="0.25">
      <c r="A811" s="17" t="s">
        <v>1532</v>
      </c>
      <c r="B811" s="98" t="s">
        <v>1548</v>
      </c>
      <c r="C811" s="98"/>
      <c r="D811" s="99">
        <f t="shared" si="12"/>
        <v>1</v>
      </c>
      <c r="E811" s="99"/>
      <c r="F811" s="99" t="s">
        <v>29</v>
      </c>
      <c r="G811" s="99"/>
      <c r="H811" s="100">
        <v>43039</v>
      </c>
      <c r="I811" s="100"/>
      <c r="J811" s="100">
        <v>43039</v>
      </c>
      <c r="K811" s="100"/>
      <c r="L811" s="82" t="s">
        <v>648</v>
      </c>
      <c r="M811" s="82"/>
      <c r="N811" s="101">
        <v>241</v>
      </c>
      <c r="O811" s="101"/>
    </row>
    <row r="812" spans="1:15" ht="45" customHeight="1" x14ac:dyDescent="0.25">
      <c r="A812" s="17" t="s">
        <v>1532</v>
      </c>
      <c r="B812" s="98" t="s">
        <v>1547</v>
      </c>
      <c r="C812" s="98"/>
      <c r="D812" s="99">
        <f t="shared" si="12"/>
        <v>1</v>
      </c>
      <c r="E812" s="99"/>
      <c r="F812" s="99" t="s">
        <v>29</v>
      </c>
      <c r="G812" s="99"/>
      <c r="H812" s="100">
        <v>43028</v>
      </c>
      <c r="I812" s="100"/>
      <c r="J812" s="100">
        <v>43028</v>
      </c>
      <c r="K812" s="100"/>
      <c r="L812" s="82" t="s">
        <v>648</v>
      </c>
      <c r="M812" s="82"/>
      <c r="N812" s="101">
        <v>378</v>
      </c>
      <c r="O812" s="101"/>
    </row>
    <row r="813" spans="1:15" ht="45" customHeight="1" x14ac:dyDescent="0.25">
      <c r="A813" s="17" t="s">
        <v>1532</v>
      </c>
      <c r="B813" s="98" t="s">
        <v>1548</v>
      </c>
      <c r="C813" s="98"/>
      <c r="D813" s="99">
        <f t="shared" si="12"/>
        <v>1</v>
      </c>
      <c r="E813" s="99"/>
      <c r="F813" s="99" t="s">
        <v>29</v>
      </c>
      <c r="G813" s="99"/>
      <c r="H813" s="100">
        <v>43039</v>
      </c>
      <c r="I813" s="100"/>
      <c r="J813" s="100">
        <v>43039</v>
      </c>
      <c r="K813" s="100"/>
      <c r="L813" s="82" t="s">
        <v>648</v>
      </c>
      <c r="M813" s="82"/>
      <c r="N813" s="101">
        <v>276</v>
      </c>
      <c r="O813" s="101"/>
    </row>
    <row r="814" spans="1:15" ht="45" customHeight="1" x14ac:dyDescent="0.25">
      <c r="A814" s="17" t="s">
        <v>1532</v>
      </c>
      <c r="B814" s="98" t="s">
        <v>14</v>
      </c>
      <c r="C814" s="98"/>
      <c r="D814" s="99">
        <f t="shared" si="12"/>
        <v>1</v>
      </c>
      <c r="E814" s="99"/>
      <c r="F814" s="99" t="s">
        <v>15</v>
      </c>
      <c r="G814" s="99"/>
      <c r="H814" s="100">
        <v>43049</v>
      </c>
      <c r="I814" s="100"/>
      <c r="J814" s="100">
        <v>43049</v>
      </c>
      <c r="K814" s="100"/>
      <c r="L814" s="82" t="s">
        <v>648</v>
      </c>
      <c r="M814" s="82"/>
      <c r="N814" s="101">
        <v>1700</v>
      </c>
      <c r="O814" s="101"/>
    </row>
    <row r="815" spans="1:15" ht="45" customHeight="1" x14ac:dyDescent="0.25">
      <c r="A815" s="17" t="s">
        <v>1532</v>
      </c>
      <c r="B815" s="98" t="s">
        <v>14</v>
      </c>
      <c r="C815" s="98"/>
      <c r="D815" s="99">
        <f t="shared" si="12"/>
        <v>1</v>
      </c>
      <c r="E815" s="99"/>
      <c r="F815" s="99" t="s">
        <v>15</v>
      </c>
      <c r="G815" s="99"/>
      <c r="H815" s="100">
        <v>43000</v>
      </c>
      <c r="I815" s="100"/>
      <c r="J815" s="100">
        <v>43007</v>
      </c>
      <c r="K815" s="100"/>
      <c r="L815" s="82" t="s">
        <v>648</v>
      </c>
      <c r="M815" s="82"/>
      <c r="N815" s="101">
        <v>750</v>
      </c>
      <c r="O815" s="101"/>
    </row>
    <row r="816" spans="1:15" ht="45" customHeight="1" x14ac:dyDescent="0.25">
      <c r="A816" s="17" t="s">
        <v>1532</v>
      </c>
      <c r="B816" s="98" t="s">
        <v>1549</v>
      </c>
      <c r="C816" s="98"/>
      <c r="D816" s="99">
        <f t="shared" si="12"/>
        <v>1</v>
      </c>
      <c r="E816" s="99"/>
      <c r="F816" s="99" t="s">
        <v>15</v>
      </c>
      <c r="G816" s="99"/>
      <c r="H816" s="100">
        <v>43020</v>
      </c>
      <c r="I816" s="100"/>
      <c r="J816" s="100">
        <v>43024</v>
      </c>
      <c r="K816" s="100"/>
      <c r="L816" s="82" t="s">
        <v>648</v>
      </c>
      <c r="M816" s="82"/>
      <c r="N816" s="101">
        <v>750</v>
      </c>
      <c r="O816" s="101"/>
    </row>
    <row r="817" spans="1:15" ht="45" customHeight="1" x14ac:dyDescent="0.25">
      <c r="A817" s="17" t="s">
        <v>1532</v>
      </c>
      <c r="B817" s="98" t="s">
        <v>1550</v>
      </c>
      <c r="C817" s="98"/>
      <c r="D817" s="99">
        <f t="shared" si="12"/>
        <v>1</v>
      </c>
      <c r="E817" s="99"/>
      <c r="F817" s="99" t="s">
        <v>29</v>
      </c>
      <c r="G817" s="99"/>
      <c r="H817" s="100">
        <v>43066</v>
      </c>
      <c r="I817" s="100"/>
      <c r="J817" s="100">
        <v>43066</v>
      </c>
      <c r="K817" s="100"/>
      <c r="L817" s="82" t="s">
        <v>648</v>
      </c>
      <c r="M817" s="82"/>
      <c r="N817" s="101">
        <v>710</v>
      </c>
      <c r="O817" s="101"/>
    </row>
    <row r="818" spans="1:15" ht="45" customHeight="1" x14ac:dyDescent="0.25">
      <c r="A818" s="17" t="s">
        <v>1532</v>
      </c>
      <c r="B818" s="98" t="s">
        <v>14</v>
      </c>
      <c r="C818" s="98"/>
      <c r="D818" s="99">
        <f t="shared" si="12"/>
        <v>1</v>
      </c>
      <c r="E818" s="99"/>
      <c r="F818" s="99" t="s">
        <v>15</v>
      </c>
      <c r="G818" s="99"/>
      <c r="H818" s="100">
        <v>43053</v>
      </c>
      <c r="I818" s="100"/>
      <c r="J818" s="100">
        <v>43063</v>
      </c>
      <c r="K818" s="100"/>
      <c r="L818" s="82" t="s">
        <v>648</v>
      </c>
      <c r="M818" s="82"/>
      <c r="N818" s="101">
        <v>2500</v>
      </c>
      <c r="O818" s="101"/>
    </row>
    <row r="819" spans="1:15" ht="45" customHeight="1" x14ac:dyDescent="0.25">
      <c r="A819" s="17" t="s">
        <v>1532</v>
      </c>
      <c r="B819" s="98" t="s">
        <v>1550</v>
      </c>
      <c r="C819" s="98"/>
      <c r="D819" s="99">
        <f t="shared" si="12"/>
        <v>1</v>
      </c>
      <c r="E819" s="99"/>
      <c r="F819" s="99" t="s">
        <v>29</v>
      </c>
      <c r="G819" s="99"/>
      <c r="H819" s="100">
        <v>43066</v>
      </c>
      <c r="I819" s="100"/>
      <c r="J819" s="100">
        <v>43066</v>
      </c>
      <c r="K819" s="100"/>
      <c r="L819" s="82" t="s">
        <v>648</v>
      </c>
      <c r="M819" s="82"/>
      <c r="N819" s="101">
        <v>436</v>
      </c>
      <c r="O819" s="101"/>
    </row>
    <row r="820" spans="1:15" ht="45" customHeight="1" x14ac:dyDescent="0.25">
      <c r="A820" s="17" t="s">
        <v>1551</v>
      </c>
      <c r="B820" s="98" t="s">
        <v>1552</v>
      </c>
      <c r="C820" s="98"/>
      <c r="D820" s="99">
        <f t="shared" si="12"/>
        <v>1</v>
      </c>
      <c r="E820" s="99"/>
      <c r="F820" s="99" t="s">
        <v>1348</v>
      </c>
      <c r="G820" s="99"/>
      <c r="H820" s="100">
        <v>42710</v>
      </c>
      <c r="I820" s="100"/>
      <c r="J820" s="100">
        <v>42710</v>
      </c>
      <c r="K820" s="100"/>
      <c r="L820" s="82" t="s">
        <v>648</v>
      </c>
      <c r="M820" s="82"/>
      <c r="N820" s="101">
        <v>3842</v>
      </c>
      <c r="O820" s="101"/>
    </row>
    <row r="821" spans="1:15" ht="45" customHeight="1" x14ac:dyDescent="0.25">
      <c r="A821" s="17" t="s">
        <v>1551</v>
      </c>
      <c r="B821" s="98" t="s">
        <v>1553</v>
      </c>
      <c r="C821" s="98"/>
      <c r="D821" s="99">
        <f t="shared" si="12"/>
        <v>1</v>
      </c>
      <c r="E821" s="99"/>
      <c r="F821" s="99" t="s">
        <v>1348</v>
      </c>
      <c r="G821" s="99"/>
      <c r="H821" s="100">
        <v>42760</v>
      </c>
      <c r="I821" s="100"/>
      <c r="J821" s="100">
        <v>42760</v>
      </c>
      <c r="K821" s="100"/>
      <c r="L821" s="82" t="s">
        <v>648</v>
      </c>
      <c r="M821" s="82"/>
      <c r="N821" s="101">
        <v>6736</v>
      </c>
      <c r="O821" s="101"/>
    </row>
    <row r="822" spans="1:15" ht="45" customHeight="1" x14ac:dyDescent="0.25">
      <c r="A822" s="17" t="s">
        <v>1551</v>
      </c>
      <c r="B822" s="98" t="s">
        <v>334</v>
      </c>
      <c r="C822" s="98"/>
      <c r="D822" s="99">
        <f t="shared" si="12"/>
        <v>1</v>
      </c>
      <c r="E822" s="99"/>
      <c r="F822" s="99" t="s">
        <v>12</v>
      </c>
      <c r="G822" s="99"/>
      <c r="H822" s="100">
        <v>42774</v>
      </c>
      <c r="I822" s="100"/>
      <c r="J822" s="100">
        <v>42775</v>
      </c>
      <c r="K822" s="100"/>
      <c r="L822" s="82" t="s">
        <v>648</v>
      </c>
      <c r="M822" s="82"/>
      <c r="N822" s="101">
        <v>4417</v>
      </c>
      <c r="O822" s="101"/>
    </row>
    <row r="823" spans="1:15" ht="45" customHeight="1" x14ac:dyDescent="0.25">
      <c r="A823" s="17" t="s">
        <v>1551</v>
      </c>
      <c r="B823" s="98" t="s">
        <v>1554</v>
      </c>
      <c r="C823" s="98"/>
      <c r="D823" s="99">
        <f t="shared" si="12"/>
        <v>1</v>
      </c>
      <c r="E823" s="99"/>
      <c r="F823" s="99" t="s">
        <v>1348</v>
      </c>
      <c r="G823" s="99"/>
      <c r="H823" s="100">
        <v>42901</v>
      </c>
      <c r="I823" s="100"/>
      <c r="J823" s="100">
        <v>42901</v>
      </c>
      <c r="K823" s="100"/>
      <c r="L823" s="82" t="s">
        <v>648</v>
      </c>
      <c r="M823" s="82"/>
      <c r="N823" s="101">
        <v>5696</v>
      </c>
      <c r="O823" s="101"/>
    </row>
    <row r="824" spans="1:15" ht="45" customHeight="1" x14ac:dyDescent="0.25">
      <c r="A824" s="17" t="s">
        <v>1551</v>
      </c>
      <c r="B824" s="98" t="s">
        <v>1555</v>
      </c>
      <c r="C824" s="98"/>
      <c r="D824" s="99">
        <f t="shared" si="12"/>
        <v>1</v>
      </c>
      <c r="E824" s="99"/>
      <c r="F824" s="99" t="s">
        <v>12</v>
      </c>
      <c r="G824" s="99"/>
      <c r="H824" s="100">
        <v>42978</v>
      </c>
      <c r="I824" s="100"/>
      <c r="J824" s="100">
        <v>42978</v>
      </c>
      <c r="K824" s="100"/>
      <c r="L824" s="82" t="s">
        <v>648</v>
      </c>
      <c r="M824" s="82"/>
      <c r="N824" s="101">
        <v>7340</v>
      </c>
      <c r="O824" s="101"/>
    </row>
    <row r="825" spans="1:15" ht="45" customHeight="1" x14ac:dyDescent="0.25">
      <c r="A825" s="17" t="s">
        <v>1551</v>
      </c>
      <c r="B825" s="98" t="s">
        <v>1556</v>
      </c>
      <c r="C825" s="98"/>
      <c r="D825" s="99">
        <f t="shared" si="12"/>
        <v>1</v>
      </c>
      <c r="E825" s="99"/>
      <c r="F825" s="99" t="s">
        <v>12</v>
      </c>
      <c r="G825" s="99"/>
      <c r="H825" s="100">
        <v>42909</v>
      </c>
      <c r="I825" s="100"/>
      <c r="J825" s="100">
        <v>42909</v>
      </c>
      <c r="K825" s="100"/>
      <c r="L825" s="82" t="s">
        <v>648</v>
      </c>
      <c r="M825" s="82"/>
      <c r="N825" s="101">
        <v>2057</v>
      </c>
      <c r="O825" s="101"/>
    </row>
    <row r="826" spans="1:15" ht="45" customHeight="1" x14ac:dyDescent="0.25">
      <c r="A826" s="17" t="s">
        <v>1551</v>
      </c>
      <c r="B826" s="98" t="s">
        <v>1553</v>
      </c>
      <c r="C826" s="98"/>
      <c r="D826" s="99">
        <f t="shared" si="12"/>
        <v>1</v>
      </c>
      <c r="E826" s="99"/>
      <c r="F826" s="99" t="s">
        <v>12</v>
      </c>
      <c r="G826" s="99"/>
      <c r="H826" s="100">
        <v>43011</v>
      </c>
      <c r="I826" s="100"/>
      <c r="J826" s="100">
        <v>43011</v>
      </c>
      <c r="K826" s="100"/>
      <c r="L826" s="82" t="s">
        <v>648</v>
      </c>
      <c r="M826" s="82"/>
      <c r="N826" s="101">
        <v>4306.32</v>
      </c>
      <c r="O826" s="101"/>
    </row>
    <row r="827" spans="1:15" ht="45" customHeight="1" x14ac:dyDescent="0.25">
      <c r="A827" s="17" t="s">
        <v>1551</v>
      </c>
      <c r="B827" s="98" t="s">
        <v>1553</v>
      </c>
      <c r="C827" s="98"/>
      <c r="D827" s="99">
        <f t="shared" si="12"/>
        <v>1</v>
      </c>
      <c r="E827" s="99"/>
      <c r="F827" s="99" t="s">
        <v>12</v>
      </c>
      <c r="G827" s="99"/>
      <c r="H827" s="100">
        <v>43034</v>
      </c>
      <c r="I827" s="100"/>
      <c r="J827" s="100">
        <v>43034</v>
      </c>
      <c r="K827" s="100"/>
      <c r="L827" s="82" t="s">
        <v>648</v>
      </c>
      <c r="M827" s="82"/>
      <c r="N827" s="101">
        <v>5236</v>
      </c>
      <c r="O827" s="101"/>
    </row>
    <row r="828" spans="1:15" ht="45" customHeight="1" x14ac:dyDescent="0.25">
      <c r="A828" s="17" t="s">
        <v>1557</v>
      </c>
      <c r="B828" s="98" t="s">
        <v>1558</v>
      </c>
      <c r="C828" s="98"/>
      <c r="D828" s="99">
        <f t="shared" si="12"/>
        <v>1</v>
      </c>
      <c r="E828" s="99"/>
      <c r="F828" s="99" t="s">
        <v>1348</v>
      </c>
      <c r="G828" s="99"/>
      <c r="H828" s="100">
        <v>42759</v>
      </c>
      <c r="I828" s="100"/>
      <c r="J828" s="100">
        <v>42759</v>
      </c>
      <c r="K828" s="100"/>
      <c r="L828" s="82" t="s">
        <v>648</v>
      </c>
      <c r="M828" s="82"/>
      <c r="N828" s="101">
        <v>2673.64</v>
      </c>
      <c r="O828" s="101"/>
    </row>
    <row r="829" spans="1:15" ht="45" customHeight="1" x14ac:dyDescent="0.25">
      <c r="A829" s="17" t="s">
        <v>1557</v>
      </c>
      <c r="B829" s="98" t="s">
        <v>1559</v>
      </c>
      <c r="C829" s="98"/>
      <c r="D829" s="99">
        <f t="shared" si="12"/>
        <v>1</v>
      </c>
      <c r="E829" s="99"/>
      <c r="F829" s="99" t="s">
        <v>12</v>
      </c>
      <c r="G829" s="99"/>
      <c r="H829" s="100">
        <v>42778</v>
      </c>
      <c r="I829" s="100"/>
      <c r="J829" s="100">
        <v>42781</v>
      </c>
      <c r="K829" s="100"/>
      <c r="L829" s="82" t="s">
        <v>648</v>
      </c>
      <c r="M829" s="82"/>
      <c r="N829" s="101">
        <v>2495.1</v>
      </c>
      <c r="O829" s="101"/>
    </row>
    <row r="830" spans="1:15" ht="45" customHeight="1" x14ac:dyDescent="0.25">
      <c r="A830" s="17" t="s">
        <v>1557</v>
      </c>
      <c r="B830" s="98" t="s">
        <v>1559</v>
      </c>
      <c r="C830" s="98"/>
      <c r="D830" s="99">
        <f t="shared" si="12"/>
        <v>1</v>
      </c>
      <c r="E830" s="99"/>
      <c r="F830" s="99" t="s">
        <v>12</v>
      </c>
      <c r="G830" s="99"/>
      <c r="H830" s="100">
        <v>42778</v>
      </c>
      <c r="I830" s="100"/>
      <c r="J830" s="100">
        <v>42781</v>
      </c>
      <c r="K830" s="100"/>
      <c r="L830" s="82" t="s">
        <v>648</v>
      </c>
      <c r="M830" s="82"/>
      <c r="N830" s="101">
        <v>662</v>
      </c>
      <c r="O830" s="101"/>
    </row>
    <row r="831" spans="1:15" ht="45" customHeight="1" x14ac:dyDescent="0.25">
      <c r="A831" s="17" t="s">
        <v>1557</v>
      </c>
      <c r="B831" s="98" t="s">
        <v>1560</v>
      </c>
      <c r="C831" s="98"/>
      <c r="D831" s="99">
        <f t="shared" si="12"/>
        <v>1</v>
      </c>
      <c r="E831" s="99"/>
      <c r="F831" s="99" t="s">
        <v>29</v>
      </c>
      <c r="G831" s="99"/>
      <c r="H831" s="100">
        <v>42990</v>
      </c>
      <c r="I831" s="100"/>
      <c r="J831" s="100">
        <v>42990</v>
      </c>
      <c r="K831" s="100"/>
      <c r="L831" s="82" t="s">
        <v>648</v>
      </c>
      <c r="M831" s="82"/>
      <c r="N831" s="101">
        <v>694</v>
      </c>
      <c r="O831" s="101"/>
    </row>
    <row r="832" spans="1:15" ht="45" customHeight="1" x14ac:dyDescent="0.25">
      <c r="A832" s="17" t="s">
        <v>1557</v>
      </c>
      <c r="B832" s="98" t="s">
        <v>1560</v>
      </c>
      <c r="C832" s="98"/>
      <c r="D832" s="99">
        <f t="shared" si="12"/>
        <v>1</v>
      </c>
      <c r="E832" s="99"/>
      <c r="F832" s="99" t="s">
        <v>29</v>
      </c>
      <c r="G832" s="99"/>
      <c r="H832" s="100">
        <v>42986</v>
      </c>
      <c r="I832" s="100"/>
      <c r="J832" s="100">
        <v>42986</v>
      </c>
      <c r="K832" s="100"/>
      <c r="L832" s="82" t="s">
        <v>648</v>
      </c>
      <c r="M832" s="82"/>
      <c r="N832" s="101">
        <v>694</v>
      </c>
      <c r="O832" s="101"/>
    </row>
    <row r="833" spans="1:15" ht="45" customHeight="1" x14ac:dyDescent="0.25">
      <c r="A833" s="17" t="s">
        <v>1557</v>
      </c>
      <c r="B833" s="98" t="s">
        <v>1560</v>
      </c>
      <c r="C833" s="98"/>
      <c r="D833" s="99">
        <f t="shared" si="12"/>
        <v>1</v>
      </c>
      <c r="E833" s="99"/>
      <c r="F833" s="99" t="s">
        <v>29</v>
      </c>
      <c r="G833" s="99"/>
      <c r="H833" s="100">
        <v>42977</v>
      </c>
      <c r="I833" s="100"/>
      <c r="J833" s="100">
        <v>42977</v>
      </c>
      <c r="K833" s="100"/>
      <c r="L833" s="82" t="s">
        <v>648</v>
      </c>
      <c r="M833" s="82"/>
      <c r="N833" s="101">
        <v>714</v>
      </c>
      <c r="O833" s="101"/>
    </row>
    <row r="834" spans="1:15" ht="45" customHeight="1" x14ac:dyDescent="0.25">
      <c r="A834" s="17" t="s">
        <v>1557</v>
      </c>
      <c r="B834" s="98" t="s">
        <v>1561</v>
      </c>
      <c r="C834" s="98"/>
      <c r="D834" s="99">
        <f t="shared" si="12"/>
        <v>1</v>
      </c>
      <c r="E834" s="99"/>
      <c r="F834" s="99" t="s">
        <v>29</v>
      </c>
      <c r="G834" s="99"/>
      <c r="H834" s="100">
        <v>42979</v>
      </c>
      <c r="I834" s="100"/>
      <c r="J834" s="100">
        <v>42979</v>
      </c>
      <c r="K834" s="100"/>
      <c r="L834" s="82" t="s">
        <v>648</v>
      </c>
      <c r="M834" s="82"/>
      <c r="N834" s="101">
        <v>694</v>
      </c>
      <c r="O834" s="101"/>
    </row>
    <row r="835" spans="1:15" ht="45" customHeight="1" x14ac:dyDescent="0.25">
      <c r="A835" s="17" t="s">
        <v>1557</v>
      </c>
      <c r="B835" s="98" t="s">
        <v>1562</v>
      </c>
      <c r="C835" s="98"/>
      <c r="D835" s="99">
        <f t="shared" si="12"/>
        <v>1</v>
      </c>
      <c r="E835" s="99"/>
      <c r="F835" s="99" t="s">
        <v>29</v>
      </c>
      <c r="G835" s="99"/>
      <c r="H835" s="100">
        <v>42998</v>
      </c>
      <c r="I835" s="100"/>
      <c r="J835" s="100">
        <v>42998</v>
      </c>
      <c r="K835" s="100"/>
      <c r="L835" s="82" t="s">
        <v>648</v>
      </c>
      <c r="M835" s="82"/>
      <c r="N835" s="101">
        <v>194</v>
      </c>
      <c r="O835" s="101"/>
    </row>
    <row r="836" spans="1:15" ht="45" customHeight="1" x14ac:dyDescent="0.25">
      <c r="A836" s="17" t="s">
        <v>1557</v>
      </c>
      <c r="B836" s="98" t="s">
        <v>1562</v>
      </c>
      <c r="C836" s="98"/>
      <c r="D836" s="99">
        <f t="shared" si="12"/>
        <v>1</v>
      </c>
      <c r="E836" s="99"/>
      <c r="F836" s="99" t="s">
        <v>29</v>
      </c>
      <c r="G836" s="99"/>
      <c r="H836" s="100">
        <v>42971</v>
      </c>
      <c r="I836" s="100"/>
      <c r="J836" s="100">
        <v>42971</v>
      </c>
      <c r="K836" s="100"/>
      <c r="L836" s="82" t="s">
        <v>648</v>
      </c>
      <c r="M836" s="82"/>
      <c r="N836" s="101">
        <v>694</v>
      </c>
      <c r="O836" s="101"/>
    </row>
    <row r="837" spans="1:15" ht="45" customHeight="1" x14ac:dyDescent="0.25">
      <c r="A837" s="17" t="s">
        <v>1557</v>
      </c>
      <c r="B837" s="98" t="s">
        <v>1003</v>
      </c>
      <c r="C837" s="98"/>
      <c r="D837" s="99">
        <f t="shared" si="12"/>
        <v>1</v>
      </c>
      <c r="E837" s="99"/>
      <c r="F837" s="99" t="s">
        <v>29</v>
      </c>
      <c r="G837" s="99"/>
      <c r="H837" s="100">
        <v>42957</v>
      </c>
      <c r="I837" s="100"/>
      <c r="J837" s="100">
        <v>42957</v>
      </c>
      <c r="K837" s="100"/>
      <c r="L837" s="82" t="s">
        <v>648</v>
      </c>
      <c r="M837" s="82"/>
      <c r="N837" s="101">
        <v>694</v>
      </c>
      <c r="O837" s="101"/>
    </row>
    <row r="838" spans="1:15" ht="45" customHeight="1" x14ac:dyDescent="0.25">
      <c r="A838" s="17" t="s">
        <v>1557</v>
      </c>
      <c r="B838" s="98" t="s">
        <v>1562</v>
      </c>
      <c r="C838" s="98"/>
      <c r="D838" s="99">
        <f t="shared" si="12"/>
        <v>1</v>
      </c>
      <c r="E838" s="99"/>
      <c r="F838" s="99" t="s">
        <v>29</v>
      </c>
      <c r="G838" s="99"/>
      <c r="H838" s="100">
        <v>42992</v>
      </c>
      <c r="I838" s="100"/>
      <c r="J838" s="100">
        <v>42992</v>
      </c>
      <c r="K838" s="100"/>
      <c r="L838" s="82" t="s">
        <v>648</v>
      </c>
      <c r="M838" s="82"/>
      <c r="N838" s="101">
        <v>694</v>
      </c>
      <c r="O838" s="101"/>
    </row>
    <row r="839" spans="1:15" ht="45" customHeight="1" x14ac:dyDescent="0.25">
      <c r="A839" s="17" t="s">
        <v>1557</v>
      </c>
      <c r="B839" s="98" t="s">
        <v>1562</v>
      </c>
      <c r="C839" s="98"/>
      <c r="D839" s="99">
        <f t="shared" si="12"/>
        <v>1</v>
      </c>
      <c r="E839" s="99"/>
      <c r="F839" s="99" t="s">
        <v>29</v>
      </c>
      <c r="G839" s="99"/>
      <c r="H839" s="100">
        <v>42998</v>
      </c>
      <c r="I839" s="100"/>
      <c r="J839" s="100">
        <v>42998</v>
      </c>
      <c r="K839" s="100"/>
      <c r="L839" s="82" t="s">
        <v>648</v>
      </c>
      <c r="M839" s="82"/>
      <c r="N839" s="101">
        <v>500</v>
      </c>
      <c r="O839" s="101"/>
    </row>
    <row r="840" spans="1:15" ht="45" customHeight="1" x14ac:dyDescent="0.25">
      <c r="A840" s="17" t="s">
        <v>1557</v>
      </c>
      <c r="B840" s="98" t="s">
        <v>1562</v>
      </c>
      <c r="C840" s="98"/>
      <c r="D840" s="99">
        <f t="shared" si="12"/>
        <v>1</v>
      </c>
      <c r="E840" s="99"/>
      <c r="F840" s="99" t="s">
        <v>29</v>
      </c>
      <c r="G840" s="99"/>
      <c r="H840" s="100">
        <v>43000</v>
      </c>
      <c r="I840" s="100"/>
      <c r="J840" s="100">
        <v>43000</v>
      </c>
      <c r="K840" s="100"/>
      <c r="L840" s="82" t="s">
        <v>648</v>
      </c>
      <c r="M840" s="82"/>
      <c r="N840" s="101">
        <v>694</v>
      </c>
      <c r="O840" s="101"/>
    </row>
    <row r="841" spans="1:15" ht="45" customHeight="1" x14ac:dyDescent="0.25">
      <c r="A841" s="17" t="s">
        <v>1557</v>
      </c>
      <c r="B841" s="98" t="s">
        <v>1562</v>
      </c>
      <c r="C841" s="98"/>
      <c r="D841" s="99">
        <f t="shared" si="12"/>
        <v>1</v>
      </c>
      <c r="E841" s="99"/>
      <c r="F841" s="99" t="s">
        <v>29</v>
      </c>
      <c r="G841" s="99"/>
      <c r="H841" s="100">
        <v>42930</v>
      </c>
      <c r="I841" s="100"/>
      <c r="J841" s="100">
        <v>42930</v>
      </c>
      <c r="K841" s="100"/>
      <c r="L841" s="82" t="s">
        <v>648</v>
      </c>
      <c r="M841" s="82"/>
      <c r="N841" s="101">
        <v>694</v>
      </c>
      <c r="O841" s="101"/>
    </row>
    <row r="842" spans="1:15" ht="45" customHeight="1" x14ac:dyDescent="0.25">
      <c r="A842" s="17" t="s">
        <v>1557</v>
      </c>
      <c r="B842" s="98" t="s">
        <v>1563</v>
      </c>
      <c r="C842" s="98"/>
      <c r="D842" s="99">
        <f t="shared" ref="D842:D905" si="13">C842+1</f>
        <v>1</v>
      </c>
      <c r="E842" s="99"/>
      <c r="F842" s="99" t="s">
        <v>29</v>
      </c>
      <c r="G842" s="99"/>
      <c r="H842" s="100">
        <v>43045</v>
      </c>
      <c r="I842" s="100"/>
      <c r="J842" s="100">
        <v>43046</v>
      </c>
      <c r="K842" s="100"/>
      <c r="L842" s="82" t="s">
        <v>648</v>
      </c>
      <c r="M842" s="82"/>
      <c r="N842" s="101">
        <v>1200.5</v>
      </c>
      <c r="O842" s="101"/>
    </row>
    <row r="843" spans="1:15" ht="45" customHeight="1" x14ac:dyDescent="0.25">
      <c r="A843" s="17" t="s">
        <v>1557</v>
      </c>
      <c r="B843" s="98" t="s">
        <v>1563</v>
      </c>
      <c r="C843" s="98"/>
      <c r="D843" s="99">
        <f t="shared" si="13"/>
        <v>1</v>
      </c>
      <c r="E843" s="99"/>
      <c r="F843" s="99" t="s">
        <v>29</v>
      </c>
      <c r="G843" s="99"/>
      <c r="H843" s="100">
        <v>43060</v>
      </c>
      <c r="I843" s="100"/>
      <c r="J843" s="100">
        <v>43060</v>
      </c>
      <c r="K843" s="100"/>
      <c r="L843" s="82" t="s">
        <v>648</v>
      </c>
      <c r="M843" s="82"/>
      <c r="N843" s="101">
        <v>388</v>
      </c>
      <c r="O843" s="101"/>
    </row>
    <row r="844" spans="1:15" ht="45" customHeight="1" x14ac:dyDescent="0.25">
      <c r="A844" s="17" t="s">
        <v>1564</v>
      </c>
      <c r="B844" s="98" t="s">
        <v>1565</v>
      </c>
      <c r="C844" s="98"/>
      <c r="D844" s="99">
        <f t="shared" si="13"/>
        <v>1</v>
      </c>
      <c r="E844" s="99"/>
      <c r="F844" s="99" t="s">
        <v>29</v>
      </c>
      <c r="G844" s="99"/>
      <c r="H844" s="100">
        <v>42758</v>
      </c>
      <c r="I844" s="100"/>
      <c r="J844" s="100">
        <v>42758</v>
      </c>
      <c r="K844" s="100"/>
      <c r="L844" s="82" t="s">
        <v>648</v>
      </c>
      <c r="M844" s="82"/>
      <c r="N844" s="101">
        <v>694</v>
      </c>
      <c r="O844" s="101"/>
    </row>
    <row r="845" spans="1:15" ht="45" customHeight="1" x14ac:dyDescent="0.25">
      <c r="A845" s="17" t="s">
        <v>1564</v>
      </c>
      <c r="B845" s="98" t="s">
        <v>1565</v>
      </c>
      <c r="C845" s="98"/>
      <c r="D845" s="99">
        <f t="shared" si="13"/>
        <v>1</v>
      </c>
      <c r="E845" s="99"/>
      <c r="F845" s="99" t="s">
        <v>29</v>
      </c>
      <c r="G845" s="99"/>
      <c r="H845" s="100">
        <v>42758</v>
      </c>
      <c r="I845" s="100"/>
      <c r="J845" s="100">
        <v>42758</v>
      </c>
      <c r="K845" s="100"/>
      <c r="L845" s="82" t="s">
        <v>648</v>
      </c>
      <c r="M845" s="82"/>
      <c r="N845" s="101">
        <v>1031</v>
      </c>
      <c r="O845" s="101"/>
    </row>
    <row r="846" spans="1:15" ht="45" customHeight="1" x14ac:dyDescent="0.25">
      <c r="A846" s="17" t="s">
        <v>1564</v>
      </c>
      <c r="B846" s="98" t="s">
        <v>1566</v>
      </c>
      <c r="C846" s="98"/>
      <c r="D846" s="99">
        <f t="shared" si="13"/>
        <v>1</v>
      </c>
      <c r="E846" s="99"/>
      <c r="F846" s="99" t="s">
        <v>29</v>
      </c>
      <c r="G846" s="99"/>
      <c r="H846" s="100">
        <v>42752</v>
      </c>
      <c r="I846" s="100"/>
      <c r="J846" s="100">
        <v>42752</v>
      </c>
      <c r="K846" s="100"/>
      <c r="L846" s="82" t="s">
        <v>648</v>
      </c>
      <c r="M846" s="82"/>
      <c r="N846" s="101">
        <v>675.1</v>
      </c>
      <c r="O846" s="101"/>
    </row>
    <row r="847" spans="1:15" ht="45" customHeight="1" x14ac:dyDescent="0.25">
      <c r="A847" s="17" t="s">
        <v>1564</v>
      </c>
      <c r="B847" s="98" t="s">
        <v>1566</v>
      </c>
      <c r="C847" s="98"/>
      <c r="D847" s="99">
        <f t="shared" si="13"/>
        <v>1</v>
      </c>
      <c r="E847" s="99"/>
      <c r="F847" s="99" t="s">
        <v>29</v>
      </c>
      <c r="G847" s="99"/>
      <c r="H847" s="100">
        <v>42752</v>
      </c>
      <c r="I847" s="100"/>
      <c r="J847" s="100">
        <v>42752</v>
      </c>
      <c r="K847" s="100"/>
      <c r="L847" s="82" t="s">
        <v>648</v>
      </c>
      <c r="M847" s="82"/>
      <c r="N847" s="101">
        <v>338</v>
      </c>
      <c r="O847" s="101"/>
    </row>
    <row r="848" spans="1:15" ht="45" customHeight="1" x14ac:dyDescent="0.25">
      <c r="A848" s="17" t="s">
        <v>1564</v>
      </c>
      <c r="B848" s="98" t="s">
        <v>1567</v>
      </c>
      <c r="C848" s="98"/>
      <c r="D848" s="99">
        <f t="shared" si="13"/>
        <v>1</v>
      </c>
      <c r="E848" s="99"/>
      <c r="F848" s="99" t="s">
        <v>29</v>
      </c>
      <c r="G848" s="99"/>
      <c r="H848" s="100">
        <v>42761</v>
      </c>
      <c r="I848" s="100"/>
      <c r="J848" s="100">
        <v>42761</v>
      </c>
      <c r="K848" s="100"/>
      <c r="L848" s="82" t="s">
        <v>648</v>
      </c>
      <c r="M848" s="82"/>
      <c r="N848" s="101">
        <v>694</v>
      </c>
      <c r="O848" s="101"/>
    </row>
    <row r="849" spans="1:15" ht="45" customHeight="1" x14ac:dyDescent="0.25">
      <c r="A849" s="17" t="s">
        <v>1564</v>
      </c>
      <c r="B849" s="98" t="s">
        <v>1567</v>
      </c>
      <c r="C849" s="98"/>
      <c r="D849" s="99">
        <f t="shared" si="13"/>
        <v>1</v>
      </c>
      <c r="E849" s="99"/>
      <c r="F849" s="99" t="s">
        <v>29</v>
      </c>
      <c r="G849" s="99"/>
      <c r="H849" s="100">
        <v>42761</v>
      </c>
      <c r="I849" s="100"/>
      <c r="J849" s="100">
        <v>42761</v>
      </c>
      <c r="K849" s="100"/>
      <c r="L849" s="82" t="s">
        <v>648</v>
      </c>
      <c r="M849" s="82"/>
      <c r="N849" s="101">
        <v>725</v>
      </c>
      <c r="O849" s="101"/>
    </row>
    <row r="850" spans="1:15" ht="45" customHeight="1" x14ac:dyDescent="0.25">
      <c r="A850" s="17" t="s">
        <v>1564</v>
      </c>
      <c r="B850" s="98" t="s">
        <v>1568</v>
      </c>
      <c r="C850" s="98"/>
      <c r="D850" s="99">
        <f t="shared" si="13"/>
        <v>1</v>
      </c>
      <c r="E850" s="99"/>
      <c r="F850" s="99" t="s">
        <v>29</v>
      </c>
      <c r="G850" s="99"/>
      <c r="H850" s="100">
        <v>42765</v>
      </c>
      <c r="I850" s="100"/>
      <c r="J850" s="100">
        <v>42765</v>
      </c>
      <c r="K850" s="100"/>
      <c r="L850" s="82" t="s">
        <v>648</v>
      </c>
      <c r="M850" s="82"/>
      <c r="N850" s="101">
        <v>597</v>
      </c>
      <c r="O850" s="101"/>
    </row>
    <row r="851" spans="1:15" ht="45" customHeight="1" x14ac:dyDescent="0.25">
      <c r="A851" s="17" t="s">
        <v>1564</v>
      </c>
      <c r="B851" s="98" t="s">
        <v>1569</v>
      </c>
      <c r="C851" s="98"/>
      <c r="D851" s="99">
        <f t="shared" si="13"/>
        <v>1</v>
      </c>
      <c r="E851" s="99"/>
      <c r="F851" s="99" t="s">
        <v>29</v>
      </c>
      <c r="G851" s="99"/>
      <c r="H851" s="100">
        <v>42769</v>
      </c>
      <c r="I851" s="100"/>
      <c r="J851" s="100">
        <v>42769</v>
      </c>
      <c r="K851" s="100"/>
      <c r="L851" s="82" t="s">
        <v>648</v>
      </c>
      <c r="M851" s="82"/>
      <c r="N851" s="101">
        <v>268</v>
      </c>
      <c r="O851" s="101"/>
    </row>
    <row r="852" spans="1:15" ht="45" customHeight="1" x14ac:dyDescent="0.25">
      <c r="A852" s="17" t="s">
        <v>1564</v>
      </c>
      <c r="B852" s="98" t="s">
        <v>1570</v>
      </c>
      <c r="C852" s="98"/>
      <c r="D852" s="99">
        <f t="shared" si="13"/>
        <v>1</v>
      </c>
      <c r="E852" s="99"/>
      <c r="F852" s="99" t="s">
        <v>29</v>
      </c>
      <c r="G852" s="99"/>
      <c r="H852" s="100">
        <v>42767</v>
      </c>
      <c r="I852" s="100"/>
      <c r="J852" s="100">
        <v>42767</v>
      </c>
      <c r="K852" s="100"/>
      <c r="L852" s="82" t="s">
        <v>648</v>
      </c>
      <c r="M852" s="82"/>
      <c r="N852" s="101">
        <v>595.54</v>
      </c>
      <c r="O852" s="101"/>
    </row>
    <row r="853" spans="1:15" ht="45" customHeight="1" x14ac:dyDescent="0.25">
      <c r="A853" s="17" t="s">
        <v>1564</v>
      </c>
      <c r="B853" s="98" t="s">
        <v>1568</v>
      </c>
      <c r="C853" s="98"/>
      <c r="D853" s="99">
        <f t="shared" si="13"/>
        <v>1</v>
      </c>
      <c r="E853" s="99"/>
      <c r="F853" s="99" t="s">
        <v>29</v>
      </c>
      <c r="G853" s="99"/>
      <c r="H853" s="100">
        <v>42765</v>
      </c>
      <c r="I853" s="100"/>
      <c r="J853" s="100">
        <v>42765</v>
      </c>
      <c r="K853" s="100"/>
      <c r="L853" s="82" t="s">
        <v>648</v>
      </c>
      <c r="M853" s="82"/>
      <c r="N853" s="101">
        <v>194</v>
      </c>
      <c r="O853" s="101"/>
    </row>
    <row r="854" spans="1:15" ht="45" customHeight="1" x14ac:dyDescent="0.25">
      <c r="A854" s="17" t="s">
        <v>1564</v>
      </c>
      <c r="B854" s="98" t="s">
        <v>1569</v>
      </c>
      <c r="C854" s="98"/>
      <c r="D854" s="99">
        <f t="shared" si="13"/>
        <v>1</v>
      </c>
      <c r="E854" s="99"/>
      <c r="F854" s="99" t="s">
        <v>29</v>
      </c>
      <c r="G854" s="99"/>
      <c r="H854" s="100">
        <v>42769</v>
      </c>
      <c r="I854" s="100"/>
      <c r="J854" s="100">
        <v>42769</v>
      </c>
      <c r="K854" s="100"/>
      <c r="L854" s="82" t="s">
        <v>648</v>
      </c>
      <c r="M854" s="82"/>
      <c r="N854" s="101">
        <v>292</v>
      </c>
      <c r="O854" s="101"/>
    </row>
    <row r="855" spans="1:15" ht="45" customHeight="1" x14ac:dyDescent="0.25">
      <c r="A855" s="17" t="s">
        <v>1564</v>
      </c>
      <c r="B855" s="98" t="s">
        <v>1571</v>
      </c>
      <c r="C855" s="98"/>
      <c r="D855" s="99">
        <f t="shared" si="13"/>
        <v>1</v>
      </c>
      <c r="E855" s="99"/>
      <c r="F855" s="99" t="s">
        <v>29</v>
      </c>
      <c r="G855" s="99"/>
      <c r="H855" s="100">
        <v>42773</v>
      </c>
      <c r="I855" s="100"/>
      <c r="J855" s="100">
        <v>42773</v>
      </c>
      <c r="K855" s="100"/>
      <c r="L855" s="82" t="s">
        <v>648</v>
      </c>
      <c r="M855" s="82"/>
      <c r="N855" s="101">
        <v>694</v>
      </c>
      <c r="O855" s="101"/>
    </row>
    <row r="856" spans="1:15" ht="45" customHeight="1" x14ac:dyDescent="0.25">
      <c r="A856" s="17" t="s">
        <v>1564</v>
      </c>
      <c r="B856" s="98" t="s">
        <v>1572</v>
      </c>
      <c r="C856" s="98"/>
      <c r="D856" s="99">
        <f t="shared" si="13"/>
        <v>1</v>
      </c>
      <c r="E856" s="99"/>
      <c r="F856" s="99" t="s">
        <v>29</v>
      </c>
      <c r="G856" s="99"/>
      <c r="H856" s="100">
        <v>42800</v>
      </c>
      <c r="I856" s="100"/>
      <c r="J856" s="100">
        <v>42800</v>
      </c>
      <c r="K856" s="100"/>
      <c r="L856" s="82" t="s">
        <v>648</v>
      </c>
      <c r="M856" s="82"/>
      <c r="N856" s="101">
        <v>694</v>
      </c>
      <c r="O856" s="101"/>
    </row>
    <row r="857" spans="1:15" ht="45" customHeight="1" x14ac:dyDescent="0.25">
      <c r="A857" s="17" t="s">
        <v>1564</v>
      </c>
      <c r="B857" s="98" t="s">
        <v>1573</v>
      </c>
      <c r="C857" s="98"/>
      <c r="D857" s="99">
        <f t="shared" si="13"/>
        <v>1</v>
      </c>
      <c r="E857" s="99"/>
      <c r="F857" s="99" t="s">
        <v>29</v>
      </c>
      <c r="G857" s="99"/>
      <c r="H857" s="100">
        <v>42769</v>
      </c>
      <c r="I857" s="100"/>
      <c r="J857" s="100">
        <v>42769</v>
      </c>
      <c r="K857" s="100"/>
      <c r="L857" s="82" t="s">
        <v>648</v>
      </c>
      <c r="M857" s="82"/>
      <c r="N857" s="101">
        <v>594.32000000000005</v>
      </c>
      <c r="O857" s="101"/>
    </row>
    <row r="858" spans="1:15" ht="45" customHeight="1" x14ac:dyDescent="0.25">
      <c r="A858" s="17" t="s">
        <v>1564</v>
      </c>
      <c r="B858" s="98" t="s">
        <v>1573</v>
      </c>
      <c r="C858" s="98"/>
      <c r="D858" s="99">
        <f t="shared" si="13"/>
        <v>1</v>
      </c>
      <c r="E858" s="99"/>
      <c r="F858" s="99" t="s">
        <v>29</v>
      </c>
      <c r="G858" s="99"/>
      <c r="H858" s="100">
        <v>42780</v>
      </c>
      <c r="I858" s="100"/>
      <c r="J858" s="100">
        <v>42780</v>
      </c>
      <c r="K858" s="100"/>
      <c r="L858" s="82" t="s">
        <v>648</v>
      </c>
      <c r="M858" s="82"/>
      <c r="N858" s="101">
        <v>650</v>
      </c>
      <c r="O858" s="101"/>
    </row>
    <row r="859" spans="1:15" ht="45" customHeight="1" x14ac:dyDescent="0.25">
      <c r="A859" s="17" t="s">
        <v>1564</v>
      </c>
      <c r="B859" s="98" t="s">
        <v>1574</v>
      </c>
      <c r="C859" s="98"/>
      <c r="D859" s="99">
        <f t="shared" si="13"/>
        <v>1</v>
      </c>
      <c r="E859" s="99"/>
      <c r="F859" s="99" t="s">
        <v>180</v>
      </c>
      <c r="G859" s="99"/>
      <c r="H859" s="100">
        <v>42758</v>
      </c>
      <c r="I859" s="100"/>
      <c r="J859" s="100">
        <v>42763</v>
      </c>
      <c r="K859" s="100"/>
      <c r="L859" s="82" t="s">
        <v>648</v>
      </c>
      <c r="M859" s="82"/>
      <c r="N859" s="101">
        <v>1734</v>
      </c>
      <c r="O859" s="101"/>
    </row>
    <row r="860" spans="1:15" ht="45" customHeight="1" x14ac:dyDescent="0.25">
      <c r="A860" s="17" t="s">
        <v>1564</v>
      </c>
      <c r="B860" s="98" t="s">
        <v>1574</v>
      </c>
      <c r="C860" s="98"/>
      <c r="D860" s="99">
        <f t="shared" si="13"/>
        <v>1</v>
      </c>
      <c r="E860" s="99"/>
      <c r="F860" s="99" t="s">
        <v>180</v>
      </c>
      <c r="G860" s="99"/>
      <c r="H860" s="100">
        <v>42758</v>
      </c>
      <c r="I860" s="100"/>
      <c r="J860" s="100">
        <v>42763</v>
      </c>
      <c r="K860" s="100"/>
      <c r="L860" s="82" t="s">
        <v>648</v>
      </c>
      <c r="M860" s="82"/>
      <c r="N860" s="101">
        <v>6139.99</v>
      </c>
      <c r="O860" s="101"/>
    </row>
    <row r="861" spans="1:15" ht="45" customHeight="1" x14ac:dyDescent="0.25">
      <c r="A861" s="17" t="s">
        <v>1564</v>
      </c>
      <c r="B861" s="98" t="s">
        <v>1575</v>
      </c>
      <c r="C861" s="98"/>
      <c r="D861" s="99">
        <f t="shared" si="13"/>
        <v>1</v>
      </c>
      <c r="E861" s="99"/>
      <c r="F861" s="99" t="s">
        <v>29</v>
      </c>
      <c r="G861" s="99"/>
      <c r="H861" s="100">
        <v>42922</v>
      </c>
      <c r="I861" s="100"/>
      <c r="J861" s="100">
        <v>42922</v>
      </c>
      <c r="K861" s="100"/>
      <c r="L861" s="82" t="s">
        <v>648</v>
      </c>
      <c r="M861" s="82"/>
      <c r="N861" s="101">
        <v>694</v>
      </c>
      <c r="O861" s="101"/>
    </row>
    <row r="862" spans="1:15" ht="45" customHeight="1" x14ac:dyDescent="0.25">
      <c r="A862" s="17" t="s">
        <v>1564</v>
      </c>
      <c r="B862" s="98" t="s">
        <v>1575</v>
      </c>
      <c r="C862" s="98"/>
      <c r="D862" s="99">
        <f t="shared" si="13"/>
        <v>1</v>
      </c>
      <c r="E862" s="99"/>
      <c r="F862" s="99" t="s">
        <v>29</v>
      </c>
      <c r="G862" s="99"/>
      <c r="H862" s="100">
        <v>42921</v>
      </c>
      <c r="I862" s="100"/>
      <c r="J862" s="100">
        <v>42921</v>
      </c>
      <c r="K862" s="100"/>
      <c r="L862" s="82" t="s">
        <v>648</v>
      </c>
      <c r="M862" s="82"/>
      <c r="N862" s="101">
        <v>694</v>
      </c>
      <c r="O862" s="101"/>
    </row>
    <row r="863" spans="1:15" ht="45" customHeight="1" x14ac:dyDescent="0.25">
      <c r="A863" s="17" t="s">
        <v>1564</v>
      </c>
      <c r="B863" s="98" t="s">
        <v>1576</v>
      </c>
      <c r="C863" s="98"/>
      <c r="D863" s="99">
        <f t="shared" si="13"/>
        <v>1</v>
      </c>
      <c r="E863" s="99"/>
      <c r="F863" s="99" t="s">
        <v>29</v>
      </c>
      <c r="G863" s="99"/>
      <c r="H863" s="100">
        <v>42929</v>
      </c>
      <c r="I863" s="100"/>
      <c r="J863" s="100">
        <v>42929</v>
      </c>
      <c r="K863" s="100"/>
      <c r="L863" s="82" t="s">
        <v>648</v>
      </c>
      <c r="M863" s="82"/>
      <c r="N863" s="101">
        <v>694</v>
      </c>
      <c r="O863" s="101"/>
    </row>
    <row r="864" spans="1:15" ht="45" customHeight="1" x14ac:dyDescent="0.25">
      <c r="A864" s="17" t="s">
        <v>1564</v>
      </c>
      <c r="B864" s="98" t="s">
        <v>1575</v>
      </c>
      <c r="C864" s="98"/>
      <c r="D864" s="99">
        <f t="shared" si="13"/>
        <v>1</v>
      </c>
      <c r="E864" s="99"/>
      <c r="F864" s="99" t="s">
        <v>29</v>
      </c>
      <c r="G864" s="99"/>
      <c r="H864" s="100">
        <v>42921</v>
      </c>
      <c r="I864" s="100"/>
      <c r="J864" s="100">
        <v>42921</v>
      </c>
      <c r="K864" s="100"/>
      <c r="L864" s="82" t="s">
        <v>648</v>
      </c>
      <c r="M864" s="82"/>
      <c r="N864" s="101">
        <v>502</v>
      </c>
      <c r="O864" s="101"/>
    </row>
    <row r="865" spans="1:15" ht="45" customHeight="1" x14ac:dyDescent="0.25">
      <c r="A865" s="17" t="s">
        <v>1564</v>
      </c>
      <c r="B865" s="98" t="s">
        <v>1576</v>
      </c>
      <c r="C865" s="98"/>
      <c r="D865" s="99">
        <f t="shared" si="13"/>
        <v>1</v>
      </c>
      <c r="E865" s="99"/>
      <c r="F865" s="99" t="s">
        <v>29</v>
      </c>
      <c r="G865" s="99"/>
      <c r="H865" s="100">
        <v>42929</v>
      </c>
      <c r="I865" s="100"/>
      <c r="J865" s="100">
        <v>42929</v>
      </c>
      <c r="K865" s="100"/>
      <c r="L865" s="82" t="s">
        <v>648</v>
      </c>
      <c r="M865" s="82"/>
      <c r="N865" s="101">
        <v>1591</v>
      </c>
      <c r="O865" s="101"/>
    </row>
    <row r="866" spans="1:15" ht="45" customHeight="1" x14ac:dyDescent="0.25">
      <c r="A866" s="17" t="s">
        <v>336</v>
      </c>
      <c r="B866" s="98" t="s">
        <v>14</v>
      </c>
      <c r="C866" s="98"/>
      <c r="D866" s="99">
        <f t="shared" si="13"/>
        <v>1</v>
      </c>
      <c r="E866" s="99"/>
      <c r="F866" s="99" t="s">
        <v>15</v>
      </c>
      <c r="G866" s="99"/>
      <c r="H866" s="100">
        <v>42738</v>
      </c>
      <c r="I866" s="100"/>
      <c r="J866" s="100">
        <v>42754</v>
      </c>
      <c r="K866" s="100"/>
      <c r="L866" s="82" t="s">
        <v>648</v>
      </c>
      <c r="M866" s="82"/>
      <c r="N866" s="101">
        <v>540</v>
      </c>
      <c r="O866" s="101"/>
    </row>
    <row r="867" spans="1:15" ht="45" customHeight="1" x14ac:dyDescent="0.25">
      <c r="A867" s="17" t="s">
        <v>336</v>
      </c>
      <c r="B867" s="98" t="s">
        <v>14</v>
      </c>
      <c r="C867" s="98"/>
      <c r="D867" s="99">
        <f t="shared" si="13"/>
        <v>1</v>
      </c>
      <c r="E867" s="99"/>
      <c r="F867" s="99" t="s">
        <v>15</v>
      </c>
      <c r="G867" s="99"/>
      <c r="H867" s="100">
        <v>42737</v>
      </c>
      <c r="I867" s="100"/>
      <c r="J867" s="100">
        <v>42765</v>
      </c>
      <c r="K867" s="100"/>
      <c r="L867" s="82" t="s">
        <v>648</v>
      </c>
      <c r="M867" s="82"/>
      <c r="N867" s="101">
        <v>783</v>
      </c>
      <c r="O867" s="101"/>
    </row>
    <row r="868" spans="1:15" ht="45" customHeight="1" x14ac:dyDescent="0.25">
      <c r="A868" s="17" t="s">
        <v>336</v>
      </c>
      <c r="B868" s="98" t="s">
        <v>14</v>
      </c>
      <c r="C868" s="98"/>
      <c r="D868" s="99">
        <f t="shared" si="13"/>
        <v>1</v>
      </c>
      <c r="E868" s="99"/>
      <c r="F868" s="99" t="s">
        <v>15</v>
      </c>
      <c r="G868" s="99"/>
      <c r="H868" s="100">
        <v>42801</v>
      </c>
      <c r="I868" s="100"/>
      <c r="J868" s="100">
        <v>42811</v>
      </c>
      <c r="K868" s="100"/>
      <c r="L868" s="82" t="s">
        <v>648</v>
      </c>
      <c r="M868" s="82"/>
      <c r="N868" s="101">
        <v>2313</v>
      </c>
      <c r="O868" s="101"/>
    </row>
    <row r="869" spans="1:15" ht="45" customHeight="1" x14ac:dyDescent="0.25">
      <c r="A869" s="17" t="s">
        <v>336</v>
      </c>
      <c r="B869" s="98" t="s">
        <v>14</v>
      </c>
      <c r="C869" s="98"/>
      <c r="D869" s="99">
        <f t="shared" si="13"/>
        <v>1</v>
      </c>
      <c r="E869" s="99"/>
      <c r="F869" s="99" t="s">
        <v>15</v>
      </c>
      <c r="G869" s="99"/>
      <c r="H869" s="100">
        <v>42787</v>
      </c>
      <c r="I869" s="100"/>
      <c r="J869" s="100">
        <v>42787</v>
      </c>
      <c r="K869" s="100"/>
      <c r="L869" s="82" t="s">
        <v>648</v>
      </c>
      <c r="M869" s="82"/>
      <c r="N869" s="101">
        <v>1413</v>
      </c>
      <c r="O869" s="101"/>
    </row>
    <row r="870" spans="1:15" ht="45" customHeight="1" x14ac:dyDescent="0.25">
      <c r="A870" s="17" t="s">
        <v>336</v>
      </c>
      <c r="B870" s="98" t="s">
        <v>1577</v>
      </c>
      <c r="C870" s="98"/>
      <c r="D870" s="99">
        <f t="shared" si="13"/>
        <v>1</v>
      </c>
      <c r="E870" s="99"/>
      <c r="F870" s="99" t="s">
        <v>29</v>
      </c>
      <c r="G870" s="99"/>
      <c r="H870" s="100">
        <v>42971</v>
      </c>
      <c r="I870" s="100"/>
      <c r="J870" s="100">
        <v>42971</v>
      </c>
      <c r="K870" s="100"/>
      <c r="L870" s="82" t="s">
        <v>648</v>
      </c>
      <c r="M870" s="82"/>
      <c r="N870" s="101">
        <v>504.01</v>
      </c>
      <c r="O870" s="101"/>
    </row>
    <row r="871" spans="1:15" ht="45" customHeight="1" x14ac:dyDescent="0.25">
      <c r="A871" s="17" t="s">
        <v>1578</v>
      </c>
      <c r="B871" s="98" t="s">
        <v>14</v>
      </c>
      <c r="C871" s="98"/>
      <c r="D871" s="99">
        <f t="shared" si="13"/>
        <v>1</v>
      </c>
      <c r="E871" s="99"/>
      <c r="F871" s="99" t="s">
        <v>15</v>
      </c>
      <c r="G871" s="99"/>
      <c r="H871" s="100">
        <v>42744</v>
      </c>
      <c r="I871" s="100"/>
      <c r="J871" s="100">
        <v>42750</v>
      </c>
      <c r="K871" s="100"/>
      <c r="L871" s="82" t="s">
        <v>648</v>
      </c>
      <c r="M871" s="82"/>
      <c r="N871" s="101">
        <v>765</v>
      </c>
      <c r="O871" s="101"/>
    </row>
    <row r="872" spans="1:15" ht="45" customHeight="1" x14ac:dyDescent="0.25">
      <c r="A872" s="17" t="s">
        <v>1578</v>
      </c>
      <c r="B872" s="98" t="s">
        <v>14</v>
      </c>
      <c r="C872" s="98"/>
      <c r="D872" s="99">
        <f t="shared" si="13"/>
        <v>1</v>
      </c>
      <c r="E872" s="99"/>
      <c r="F872" s="99" t="s">
        <v>15</v>
      </c>
      <c r="G872" s="99"/>
      <c r="H872" s="100">
        <v>42744</v>
      </c>
      <c r="I872" s="100"/>
      <c r="J872" s="100">
        <v>42748</v>
      </c>
      <c r="K872" s="100"/>
      <c r="L872" s="82" t="s">
        <v>648</v>
      </c>
      <c r="M872" s="82"/>
      <c r="N872" s="101">
        <v>1656</v>
      </c>
      <c r="O872" s="101"/>
    </row>
    <row r="873" spans="1:15" ht="45" customHeight="1" x14ac:dyDescent="0.25">
      <c r="A873" s="17" t="s">
        <v>1578</v>
      </c>
      <c r="B873" s="98" t="s">
        <v>1579</v>
      </c>
      <c r="C873" s="98"/>
      <c r="D873" s="99">
        <f t="shared" si="13"/>
        <v>1</v>
      </c>
      <c r="E873" s="99"/>
      <c r="F873" s="99" t="s">
        <v>1125</v>
      </c>
      <c r="G873" s="99"/>
      <c r="H873" s="100">
        <v>42744</v>
      </c>
      <c r="I873" s="100"/>
      <c r="J873" s="100">
        <v>42744</v>
      </c>
      <c r="K873" s="100"/>
      <c r="L873" s="82" t="s">
        <v>648</v>
      </c>
      <c r="M873" s="82"/>
      <c r="N873" s="101">
        <v>170</v>
      </c>
      <c r="O873" s="101"/>
    </row>
    <row r="874" spans="1:15" ht="45" customHeight="1" x14ac:dyDescent="0.25">
      <c r="A874" s="17" t="s">
        <v>1578</v>
      </c>
      <c r="B874" s="98" t="s">
        <v>14</v>
      </c>
      <c r="C874" s="98"/>
      <c r="D874" s="99">
        <f t="shared" si="13"/>
        <v>1</v>
      </c>
      <c r="E874" s="99"/>
      <c r="F874" s="99" t="s">
        <v>15</v>
      </c>
      <c r="G874" s="99"/>
      <c r="H874" s="100">
        <v>42737</v>
      </c>
      <c r="I874" s="100"/>
      <c r="J874" s="100">
        <v>42741</v>
      </c>
      <c r="K874" s="100"/>
      <c r="L874" s="82" t="s">
        <v>648</v>
      </c>
      <c r="M874" s="82"/>
      <c r="N874" s="101">
        <v>3514</v>
      </c>
      <c r="O874" s="101"/>
    </row>
    <row r="875" spans="1:15" ht="45" customHeight="1" x14ac:dyDescent="0.25">
      <c r="A875" s="17" t="s">
        <v>1578</v>
      </c>
      <c r="B875" s="98" t="s">
        <v>14</v>
      </c>
      <c r="C875" s="98"/>
      <c r="D875" s="99">
        <f t="shared" si="13"/>
        <v>1</v>
      </c>
      <c r="E875" s="99"/>
      <c r="F875" s="99" t="s">
        <v>15</v>
      </c>
      <c r="G875" s="99"/>
      <c r="H875" s="100">
        <v>42758</v>
      </c>
      <c r="I875" s="100"/>
      <c r="J875" s="100">
        <v>42762</v>
      </c>
      <c r="K875" s="100"/>
      <c r="L875" s="82" t="s">
        <v>648</v>
      </c>
      <c r="M875" s="82"/>
      <c r="N875" s="101">
        <v>2097</v>
      </c>
      <c r="O875" s="101"/>
    </row>
    <row r="876" spans="1:15" ht="45" customHeight="1" x14ac:dyDescent="0.25">
      <c r="A876" s="17" t="s">
        <v>1578</v>
      </c>
      <c r="B876" s="98" t="s">
        <v>1580</v>
      </c>
      <c r="C876" s="98"/>
      <c r="D876" s="99">
        <f t="shared" si="13"/>
        <v>1</v>
      </c>
      <c r="E876" s="99"/>
      <c r="F876" s="99" t="s">
        <v>1125</v>
      </c>
      <c r="G876" s="99"/>
      <c r="H876" s="100">
        <v>42758</v>
      </c>
      <c r="I876" s="100"/>
      <c r="J876" s="100">
        <v>42762</v>
      </c>
      <c r="K876" s="100"/>
      <c r="L876" s="82" t="s">
        <v>648</v>
      </c>
      <c r="M876" s="82"/>
      <c r="N876" s="101">
        <v>170</v>
      </c>
      <c r="O876" s="101"/>
    </row>
    <row r="877" spans="1:15" ht="45" customHeight="1" x14ac:dyDescent="0.25">
      <c r="A877" s="17" t="s">
        <v>1578</v>
      </c>
      <c r="B877" s="98" t="s">
        <v>1581</v>
      </c>
      <c r="C877" s="98"/>
      <c r="D877" s="99">
        <f t="shared" si="13"/>
        <v>1</v>
      </c>
      <c r="E877" s="99"/>
      <c r="F877" s="99" t="s">
        <v>1125</v>
      </c>
      <c r="G877" s="99"/>
      <c r="H877" s="100">
        <v>42753</v>
      </c>
      <c r="I877" s="100"/>
      <c r="J877" s="100">
        <v>42753</v>
      </c>
      <c r="K877" s="100"/>
      <c r="L877" s="82" t="s">
        <v>648</v>
      </c>
      <c r="M877" s="82"/>
      <c r="N877" s="101">
        <v>340</v>
      </c>
      <c r="O877" s="101"/>
    </row>
    <row r="878" spans="1:15" ht="45" customHeight="1" x14ac:dyDescent="0.25">
      <c r="A878" s="17" t="s">
        <v>1578</v>
      </c>
      <c r="B878" s="98" t="s">
        <v>14</v>
      </c>
      <c r="C878" s="98"/>
      <c r="D878" s="99">
        <f t="shared" si="13"/>
        <v>1</v>
      </c>
      <c r="E878" s="99"/>
      <c r="F878" s="99" t="s">
        <v>15</v>
      </c>
      <c r="G878" s="99"/>
      <c r="H878" s="100">
        <v>42758</v>
      </c>
      <c r="I878" s="100"/>
      <c r="J878" s="100">
        <v>42762</v>
      </c>
      <c r="K878" s="100"/>
      <c r="L878" s="82" t="s">
        <v>648</v>
      </c>
      <c r="M878" s="82"/>
      <c r="N878" s="101">
        <v>1593</v>
      </c>
      <c r="O878" s="101"/>
    </row>
    <row r="879" spans="1:15" ht="45" customHeight="1" x14ac:dyDescent="0.25">
      <c r="A879" s="17" t="s">
        <v>1578</v>
      </c>
      <c r="B879" s="98" t="s">
        <v>14</v>
      </c>
      <c r="C879" s="98"/>
      <c r="D879" s="99">
        <f t="shared" si="13"/>
        <v>1</v>
      </c>
      <c r="E879" s="99"/>
      <c r="F879" s="99" t="s">
        <v>15</v>
      </c>
      <c r="G879" s="99"/>
      <c r="H879" s="100">
        <v>42779</v>
      </c>
      <c r="I879" s="100"/>
      <c r="J879" s="100">
        <v>42783</v>
      </c>
      <c r="K879" s="100"/>
      <c r="L879" s="82" t="s">
        <v>648</v>
      </c>
      <c r="M879" s="82"/>
      <c r="N879" s="101">
        <v>1962</v>
      </c>
      <c r="O879" s="101"/>
    </row>
    <row r="880" spans="1:15" ht="45" customHeight="1" x14ac:dyDescent="0.25">
      <c r="A880" s="17" t="s">
        <v>1578</v>
      </c>
      <c r="B880" s="98" t="s">
        <v>14</v>
      </c>
      <c r="C880" s="98"/>
      <c r="D880" s="99">
        <f t="shared" si="13"/>
        <v>1</v>
      </c>
      <c r="E880" s="99"/>
      <c r="F880" s="99" t="s">
        <v>15</v>
      </c>
      <c r="G880" s="99"/>
      <c r="H880" s="100">
        <v>42773</v>
      </c>
      <c r="I880" s="100"/>
      <c r="J880" s="100">
        <v>42776</v>
      </c>
      <c r="K880" s="100"/>
      <c r="L880" s="82" t="s">
        <v>648</v>
      </c>
      <c r="M880" s="82"/>
      <c r="N880" s="101">
        <v>324</v>
      </c>
      <c r="O880" s="101"/>
    </row>
    <row r="881" spans="1:15" ht="45" customHeight="1" x14ac:dyDescent="0.25">
      <c r="A881" s="17" t="s">
        <v>1578</v>
      </c>
      <c r="B881" s="98" t="s">
        <v>1582</v>
      </c>
      <c r="C881" s="98"/>
      <c r="D881" s="99">
        <f t="shared" si="13"/>
        <v>1</v>
      </c>
      <c r="E881" s="99"/>
      <c r="F881" s="99" t="s">
        <v>29</v>
      </c>
      <c r="G881" s="99"/>
      <c r="H881" s="100">
        <v>42781</v>
      </c>
      <c r="I881" s="100"/>
      <c r="J881" s="100">
        <v>42781</v>
      </c>
      <c r="K881" s="100"/>
      <c r="L881" s="82" t="s">
        <v>648</v>
      </c>
      <c r="M881" s="82"/>
      <c r="N881" s="101">
        <v>544.03</v>
      </c>
      <c r="O881" s="101"/>
    </row>
    <row r="882" spans="1:15" ht="45" customHeight="1" x14ac:dyDescent="0.25">
      <c r="A882" s="17" t="s">
        <v>1578</v>
      </c>
      <c r="B882" s="98" t="s">
        <v>1582</v>
      </c>
      <c r="C882" s="98"/>
      <c r="D882" s="99">
        <f t="shared" si="13"/>
        <v>1</v>
      </c>
      <c r="E882" s="99"/>
      <c r="F882" s="99" t="s">
        <v>29</v>
      </c>
      <c r="G882" s="99"/>
      <c r="H882" s="100">
        <v>42781</v>
      </c>
      <c r="I882" s="100"/>
      <c r="J882" s="100">
        <v>42781</v>
      </c>
      <c r="K882" s="100"/>
      <c r="L882" s="82" t="s">
        <v>648</v>
      </c>
      <c r="M882" s="82"/>
      <c r="N882" s="101">
        <v>20</v>
      </c>
      <c r="O882" s="101"/>
    </row>
    <row r="883" spans="1:15" ht="45" customHeight="1" x14ac:dyDescent="0.25">
      <c r="A883" s="17" t="s">
        <v>1578</v>
      </c>
      <c r="B883" s="98" t="s">
        <v>14</v>
      </c>
      <c r="C883" s="98"/>
      <c r="D883" s="99">
        <f t="shared" si="13"/>
        <v>1</v>
      </c>
      <c r="E883" s="99"/>
      <c r="F883" s="99" t="s">
        <v>15</v>
      </c>
      <c r="G883" s="99"/>
      <c r="H883" s="100">
        <v>42781</v>
      </c>
      <c r="I883" s="100"/>
      <c r="J883" s="100">
        <v>42781</v>
      </c>
      <c r="K883" s="100"/>
      <c r="L883" s="82" t="s">
        <v>648</v>
      </c>
      <c r="M883" s="82"/>
      <c r="N883" s="101">
        <v>491</v>
      </c>
      <c r="O883" s="101"/>
    </row>
    <row r="884" spans="1:15" ht="45" customHeight="1" x14ac:dyDescent="0.25">
      <c r="A884" s="17" t="s">
        <v>1578</v>
      </c>
      <c r="B884" s="98" t="s">
        <v>1583</v>
      </c>
      <c r="C884" s="98"/>
      <c r="D884" s="99">
        <f t="shared" si="13"/>
        <v>1</v>
      </c>
      <c r="E884" s="99"/>
      <c r="F884" s="99" t="s">
        <v>29</v>
      </c>
      <c r="G884" s="99"/>
      <c r="H884" s="100">
        <v>42791</v>
      </c>
      <c r="I884" s="100"/>
      <c r="J884" s="100">
        <v>42791</v>
      </c>
      <c r="K884" s="100"/>
      <c r="L884" s="82" t="s">
        <v>648</v>
      </c>
      <c r="M884" s="82"/>
      <c r="N884" s="101">
        <v>494</v>
      </c>
      <c r="O884" s="101"/>
    </row>
    <row r="885" spans="1:15" ht="45" customHeight="1" x14ac:dyDescent="0.25">
      <c r="A885" s="17" t="s">
        <v>1578</v>
      </c>
      <c r="B885" s="98" t="s">
        <v>14</v>
      </c>
      <c r="C885" s="98"/>
      <c r="D885" s="99">
        <f t="shared" si="13"/>
        <v>1</v>
      </c>
      <c r="E885" s="99"/>
      <c r="F885" s="99" t="s">
        <v>15</v>
      </c>
      <c r="G885" s="99"/>
      <c r="H885" s="100">
        <v>42786</v>
      </c>
      <c r="I885" s="100"/>
      <c r="J885" s="100">
        <v>42786</v>
      </c>
      <c r="K885" s="100"/>
      <c r="L885" s="82" t="s">
        <v>648</v>
      </c>
      <c r="M885" s="82"/>
      <c r="N885" s="101">
        <v>630</v>
      </c>
      <c r="O885" s="101"/>
    </row>
    <row r="886" spans="1:15" ht="45" customHeight="1" x14ac:dyDescent="0.25">
      <c r="A886" s="17" t="s">
        <v>1578</v>
      </c>
      <c r="B886" s="98" t="s">
        <v>14</v>
      </c>
      <c r="C886" s="98"/>
      <c r="D886" s="99">
        <f t="shared" si="13"/>
        <v>1</v>
      </c>
      <c r="E886" s="99"/>
      <c r="F886" s="99" t="s">
        <v>15</v>
      </c>
      <c r="G886" s="99"/>
      <c r="H886" s="100">
        <v>42800</v>
      </c>
      <c r="I886" s="100"/>
      <c r="J886" s="100">
        <v>42804</v>
      </c>
      <c r="K886" s="100"/>
      <c r="L886" s="82" t="s">
        <v>648</v>
      </c>
      <c r="M886" s="82"/>
      <c r="N886" s="101">
        <v>630</v>
      </c>
      <c r="O886" s="101"/>
    </row>
    <row r="887" spans="1:15" ht="45" customHeight="1" x14ac:dyDescent="0.25">
      <c r="A887" s="17" t="s">
        <v>1578</v>
      </c>
      <c r="B887" s="98" t="s">
        <v>14</v>
      </c>
      <c r="C887" s="98"/>
      <c r="D887" s="99">
        <f t="shared" si="13"/>
        <v>1</v>
      </c>
      <c r="E887" s="99"/>
      <c r="F887" s="99" t="s">
        <v>15</v>
      </c>
      <c r="G887" s="99"/>
      <c r="H887" s="100">
        <v>42795</v>
      </c>
      <c r="I887" s="100"/>
      <c r="J887" s="100">
        <v>42797</v>
      </c>
      <c r="K887" s="100"/>
      <c r="L887" s="82" t="s">
        <v>648</v>
      </c>
      <c r="M887" s="82"/>
      <c r="N887" s="101">
        <v>918</v>
      </c>
      <c r="O887" s="101"/>
    </row>
    <row r="888" spans="1:15" ht="45" customHeight="1" x14ac:dyDescent="0.25">
      <c r="A888" s="17" t="s">
        <v>1578</v>
      </c>
      <c r="B888" s="98" t="s">
        <v>14</v>
      </c>
      <c r="C888" s="98"/>
      <c r="D888" s="99">
        <f t="shared" si="13"/>
        <v>1</v>
      </c>
      <c r="E888" s="99"/>
      <c r="F888" s="99" t="s">
        <v>15</v>
      </c>
      <c r="G888" s="99"/>
      <c r="H888" s="100">
        <v>42835</v>
      </c>
      <c r="I888" s="100"/>
      <c r="J888" s="100">
        <v>42837</v>
      </c>
      <c r="K888" s="100"/>
      <c r="L888" s="82" t="s">
        <v>648</v>
      </c>
      <c r="M888" s="82"/>
      <c r="N888" s="101">
        <v>4581</v>
      </c>
      <c r="O888" s="101"/>
    </row>
    <row r="889" spans="1:15" ht="45" customHeight="1" x14ac:dyDescent="0.25">
      <c r="A889" s="17" t="s">
        <v>1578</v>
      </c>
      <c r="B889" s="98" t="s">
        <v>14</v>
      </c>
      <c r="C889" s="98"/>
      <c r="D889" s="99">
        <f t="shared" si="13"/>
        <v>1</v>
      </c>
      <c r="E889" s="99"/>
      <c r="F889" s="99" t="s">
        <v>15</v>
      </c>
      <c r="G889" s="99"/>
      <c r="H889" s="100">
        <v>42884</v>
      </c>
      <c r="I889" s="100"/>
      <c r="J889" s="100">
        <v>42888</v>
      </c>
      <c r="K889" s="100"/>
      <c r="L889" s="82" t="s">
        <v>648</v>
      </c>
      <c r="M889" s="82"/>
      <c r="N889" s="101">
        <v>1161</v>
      </c>
      <c r="O889" s="101"/>
    </row>
    <row r="890" spans="1:15" ht="45" customHeight="1" x14ac:dyDescent="0.25">
      <c r="A890" s="17" t="s">
        <v>1578</v>
      </c>
      <c r="B890" s="98" t="s">
        <v>14</v>
      </c>
      <c r="C890" s="98"/>
      <c r="D890" s="99">
        <f t="shared" si="13"/>
        <v>1</v>
      </c>
      <c r="E890" s="99"/>
      <c r="F890" s="99" t="s">
        <v>15</v>
      </c>
      <c r="G890" s="99"/>
      <c r="H890" s="100">
        <v>42843</v>
      </c>
      <c r="I890" s="100"/>
      <c r="J890" s="100">
        <v>42846</v>
      </c>
      <c r="K890" s="100"/>
      <c r="L890" s="82" t="s">
        <v>648</v>
      </c>
      <c r="M890" s="82"/>
      <c r="N890" s="101">
        <v>2157</v>
      </c>
      <c r="O890" s="101"/>
    </row>
    <row r="891" spans="1:15" ht="45" customHeight="1" x14ac:dyDescent="0.25">
      <c r="A891" s="17" t="s">
        <v>1578</v>
      </c>
      <c r="B891" s="98" t="s">
        <v>14</v>
      </c>
      <c r="C891" s="98"/>
      <c r="D891" s="99">
        <f t="shared" si="13"/>
        <v>1</v>
      </c>
      <c r="E891" s="99"/>
      <c r="F891" s="99" t="s">
        <v>15</v>
      </c>
      <c r="G891" s="99"/>
      <c r="H891" s="100">
        <v>42821</v>
      </c>
      <c r="I891" s="100"/>
      <c r="J891" s="100">
        <v>42832</v>
      </c>
      <c r="K891" s="100"/>
      <c r="L891" s="82" t="s">
        <v>648</v>
      </c>
      <c r="M891" s="82"/>
      <c r="N891" s="101">
        <v>5184</v>
      </c>
      <c r="O891" s="101"/>
    </row>
    <row r="892" spans="1:15" ht="45" customHeight="1" x14ac:dyDescent="0.25">
      <c r="A892" s="17" t="s">
        <v>1578</v>
      </c>
      <c r="B892" s="98" t="s">
        <v>1584</v>
      </c>
      <c r="C892" s="98"/>
      <c r="D892" s="99">
        <f t="shared" si="13"/>
        <v>1</v>
      </c>
      <c r="E892" s="99"/>
      <c r="F892" s="99" t="s">
        <v>1125</v>
      </c>
      <c r="G892" s="99"/>
      <c r="H892" s="100">
        <v>42877</v>
      </c>
      <c r="I892" s="100"/>
      <c r="J892" s="100">
        <v>42877</v>
      </c>
      <c r="K892" s="100"/>
      <c r="L892" s="82" t="s">
        <v>648</v>
      </c>
      <c r="M892" s="82"/>
      <c r="N892" s="101">
        <v>170</v>
      </c>
      <c r="O892" s="101"/>
    </row>
    <row r="893" spans="1:15" ht="45" customHeight="1" x14ac:dyDescent="0.25">
      <c r="A893" s="17" t="s">
        <v>1578</v>
      </c>
      <c r="B893" s="98" t="s">
        <v>14</v>
      </c>
      <c r="C893" s="98"/>
      <c r="D893" s="99">
        <f t="shared" si="13"/>
        <v>1</v>
      </c>
      <c r="E893" s="99"/>
      <c r="F893" s="99" t="s">
        <v>15</v>
      </c>
      <c r="G893" s="99"/>
      <c r="H893" s="100">
        <v>42870</v>
      </c>
      <c r="I893" s="100"/>
      <c r="J893" s="100">
        <v>42881</v>
      </c>
      <c r="K893" s="100"/>
      <c r="L893" s="82" t="s">
        <v>648</v>
      </c>
      <c r="M893" s="82"/>
      <c r="N893" s="101">
        <v>810</v>
      </c>
      <c r="O893" s="101"/>
    </row>
    <row r="894" spans="1:15" ht="45" customHeight="1" x14ac:dyDescent="0.25">
      <c r="A894" s="17" t="s">
        <v>1578</v>
      </c>
      <c r="B894" s="98" t="s">
        <v>14</v>
      </c>
      <c r="C894" s="98"/>
      <c r="D894" s="99">
        <f t="shared" si="13"/>
        <v>1</v>
      </c>
      <c r="E894" s="99"/>
      <c r="F894" s="99" t="s">
        <v>15</v>
      </c>
      <c r="G894" s="99"/>
      <c r="H894" s="100">
        <v>42877</v>
      </c>
      <c r="I894" s="100"/>
      <c r="J894" s="100">
        <v>42881</v>
      </c>
      <c r="K894" s="100"/>
      <c r="L894" s="82" t="s">
        <v>648</v>
      </c>
      <c r="M894" s="82"/>
      <c r="N894" s="101">
        <v>1485</v>
      </c>
      <c r="O894" s="101"/>
    </row>
    <row r="895" spans="1:15" ht="45" customHeight="1" x14ac:dyDescent="0.25">
      <c r="A895" s="17" t="s">
        <v>1578</v>
      </c>
      <c r="B895" s="98" t="s">
        <v>1420</v>
      </c>
      <c r="C895" s="98"/>
      <c r="D895" s="99">
        <f t="shared" si="13"/>
        <v>1</v>
      </c>
      <c r="E895" s="99"/>
      <c r="F895" s="99" t="s">
        <v>1125</v>
      </c>
      <c r="G895" s="99"/>
      <c r="H895" s="100">
        <v>42895</v>
      </c>
      <c r="I895" s="100"/>
      <c r="J895" s="100">
        <v>42895</v>
      </c>
      <c r="K895" s="100"/>
      <c r="L895" s="82" t="s">
        <v>648</v>
      </c>
      <c r="M895" s="82"/>
      <c r="N895" s="101">
        <v>170</v>
      </c>
      <c r="O895" s="101"/>
    </row>
    <row r="896" spans="1:15" ht="45" customHeight="1" x14ac:dyDescent="0.25">
      <c r="A896" s="17" t="s">
        <v>1578</v>
      </c>
      <c r="B896" s="98" t="s">
        <v>14</v>
      </c>
      <c r="C896" s="98"/>
      <c r="D896" s="99">
        <f t="shared" si="13"/>
        <v>1</v>
      </c>
      <c r="E896" s="99"/>
      <c r="F896" s="99" t="s">
        <v>15</v>
      </c>
      <c r="G896" s="99"/>
      <c r="H896" s="100">
        <v>42898</v>
      </c>
      <c r="I896" s="100"/>
      <c r="J896" s="100">
        <v>42902</v>
      </c>
      <c r="K896" s="100"/>
      <c r="L896" s="82" t="s">
        <v>648</v>
      </c>
      <c r="M896" s="82"/>
      <c r="N896" s="101">
        <v>4950</v>
      </c>
      <c r="O896" s="101"/>
    </row>
    <row r="897" spans="1:15" ht="45" customHeight="1" x14ac:dyDescent="0.25">
      <c r="A897" s="17" t="s">
        <v>1578</v>
      </c>
      <c r="B897" s="98" t="s">
        <v>1585</v>
      </c>
      <c r="C897" s="98"/>
      <c r="D897" s="99">
        <f t="shared" si="13"/>
        <v>1</v>
      </c>
      <c r="E897" s="99"/>
      <c r="F897" s="99" t="s">
        <v>1125</v>
      </c>
      <c r="G897" s="99"/>
      <c r="H897" s="100">
        <v>42914</v>
      </c>
      <c r="I897" s="100"/>
      <c r="J897" s="100">
        <v>42914</v>
      </c>
      <c r="K897" s="100"/>
      <c r="L897" s="82" t="s">
        <v>648</v>
      </c>
      <c r="M897" s="82"/>
      <c r="N897" s="101">
        <v>370</v>
      </c>
      <c r="O897" s="101"/>
    </row>
    <row r="898" spans="1:15" ht="45" customHeight="1" x14ac:dyDescent="0.25">
      <c r="A898" s="17" t="s">
        <v>1578</v>
      </c>
      <c r="B898" s="98" t="s">
        <v>1586</v>
      </c>
      <c r="C898" s="98"/>
      <c r="D898" s="99">
        <f t="shared" si="13"/>
        <v>1</v>
      </c>
      <c r="E898" s="99"/>
      <c r="F898" s="99" t="s">
        <v>29</v>
      </c>
      <c r="G898" s="99"/>
      <c r="H898" s="100">
        <v>42912</v>
      </c>
      <c r="I898" s="100"/>
      <c r="J898" s="100">
        <v>42912</v>
      </c>
      <c r="K898" s="100"/>
      <c r="L898" s="82" t="s">
        <v>648</v>
      </c>
      <c r="M898" s="82"/>
      <c r="N898" s="101">
        <v>494</v>
      </c>
      <c r="O898" s="101"/>
    </row>
    <row r="899" spans="1:15" ht="45" customHeight="1" x14ac:dyDescent="0.25">
      <c r="A899" s="17" t="s">
        <v>1578</v>
      </c>
      <c r="B899" s="98" t="s">
        <v>14</v>
      </c>
      <c r="C899" s="98"/>
      <c r="D899" s="99">
        <f t="shared" si="13"/>
        <v>1</v>
      </c>
      <c r="E899" s="99"/>
      <c r="F899" s="99" t="s">
        <v>15</v>
      </c>
      <c r="G899" s="99"/>
      <c r="H899" s="100">
        <v>42912</v>
      </c>
      <c r="I899" s="100"/>
      <c r="J899" s="100">
        <v>42916</v>
      </c>
      <c r="K899" s="100"/>
      <c r="L899" s="82" t="s">
        <v>648</v>
      </c>
      <c r="M899" s="82"/>
      <c r="N899" s="101">
        <v>2268</v>
      </c>
      <c r="O899" s="101"/>
    </row>
    <row r="900" spans="1:15" ht="45" customHeight="1" x14ac:dyDescent="0.25">
      <c r="A900" s="17" t="s">
        <v>1578</v>
      </c>
      <c r="B900" s="98" t="s">
        <v>1586</v>
      </c>
      <c r="C900" s="98"/>
      <c r="D900" s="99">
        <f t="shared" si="13"/>
        <v>1</v>
      </c>
      <c r="E900" s="99"/>
      <c r="F900" s="99" t="s">
        <v>29</v>
      </c>
      <c r="G900" s="99"/>
      <c r="H900" s="100">
        <v>42912</v>
      </c>
      <c r="I900" s="100"/>
      <c r="J900" s="100">
        <v>42912</v>
      </c>
      <c r="K900" s="100"/>
      <c r="L900" s="82" t="s">
        <v>648</v>
      </c>
      <c r="M900" s="82"/>
      <c r="N900" s="101">
        <v>154</v>
      </c>
      <c r="O900" s="101"/>
    </row>
    <row r="901" spans="1:15" ht="45" customHeight="1" x14ac:dyDescent="0.25">
      <c r="A901" s="17" t="s">
        <v>1578</v>
      </c>
      <c r="B901" s="98" t="s">
        <v>14</v>
      </c>
      <c r="C901" s="98"/>
      <c r="D901" s="99">
        <f t="shared" si="13"/>
        <v>1</v>
      </c>
      <c r="E901" s="99"/>
      <c r="F901" s="99" t="s">
        <v>15</v>
      </c>
      <c r="G901" s="99"/>
      <c r="H901" s="100">
        <v>42884</v>
      </c>
      <c r="I901" s="100"/>
      <c r="J901" s="100">
        <v>42884</v>
      </c>
      <c r="K901" s="100"/>
      <c r="L901" s="82" t="s">
        <v>648</v>
      </c>
      <c r="M901" s="82"/>
      <c r="N901" s="101">
        <v>2105</v>
      </c>
      <c r="O901" s="101"/>
    </row>
    <row r="902" spans="1:15" ht="45" customHeight="1" x14ac:dyDescent="0.25">
      <c r="A902" s="17" t="s">
        <v>1578</v>
      </c>
      <c r="B902" s="98" t="s">
        <v>14</v>
      </c>
      <c r="C902" s="98"/>
      <c r="D902" s="99">
        <f t="shared" si="13"/>
        <v>1</v>
      </c>
      <c r="E902" s="99"/>
      <c r="F902" s="99" t="s">
        <v>15</v>
      </c>
      <c r="G902" s="99"/>
      <c r="H902" s="100">
        <v>42926</v>
      </c>
      <c r="I902" s="100"/>
      <c r="J902" s="100">
        <v>42930</v>
      </c>
      <c r="K902" s="100"/>
      <c r="L902" s="82" t="s">
        <v>648</v>
      </c>
      <c r="M902" s="82"/>
      <c r="N902" s="101">
        <v>2880</v>
      </c>
      <c r="O902" s="101"/>
    </row>
    <row r="903" spans="1:15" ht="45" customHeight="1" x14ac:dyDescent="0.25">
      <c r="A903" s="17" t="s">
        <v>1578</v>
      </c>
      <c r="B903" s="98" t="s">
        <v>14</v>
      </c>
      <c r="C903" s="98"/>
      <c r="D903" s="99">
        <f t="shared" si="13"/>
        <v>1</v>
      </c>
      <c r="E903" s="99"/>
      <c r="F903" s="99" t="s">
        <v>15</v>
      </c>
      <c r="G903" s="99"/>
      <c r="H903" s="100">
        <v>42919</v>
      </c>
      <c r="I903" s="100"/>
      <c r="J903" s="100">
        <v>42919</v>
      </c>
      <c r="K903" s="100"/>
      <c r="L903" s="82" t="s">
        <v>648</v>
      </c>
      <c r="M903" s="82"/>
      <c r="N903" s="101">
        <v>252</v>
      </c>
      <c r="O903" s="101"/>
    </row>
    <row r="904" spans="1:15" ht="45" customHeight="1" x14ac:dyDescent="0.25">
      <c r="A904" s="17" t="s">
        <v>1578</v>
      </c>
      <c r="B904" s="98" t="s">
        <v>14</v>
      </c>
      <c r="C904" s="98"/>
      <c r="D904" s="99">
        <f t="shared" si="13"/>
        <v>1</v>
      </c>
      <c r="E904" s="99"/>
      <c r="F904" s="99" t="s">
        <v>15</v>
      </c>
      <c r="G904" s="99"/>
      <c r="H904" s="100">
        <v>42912</v>
      </c>
      <c r="I904" s="100"/>
      <c r="J904" s="100">
        <v>42916</v>
      </c>
      <c r="K904" s="100"/>
      <c r="L904" s="82" t="s">
        <v>648</v>
      </c>
      <c r="M904" s="82"/>
      <c r="N904" s="101">
        <v>2513</v>
      </c>
      <c r="O904" s="101"/>
    </row>
    <row r="905" spans="1:15" ht="45" customHeight="1" x14ac:dyDescent="0.25">
      <c r="A905" s="17" t="s">
        <v>1578</v>
      </c>
      <c r="B905" s="98" t="s">
        <v>14</v>
      </c>
      <c r="C905" s="98"/>
      <c r="D905" s="99">
        <f t="shared" si="13"/>
        <v>1</v>
      </c>
      <c r="E905" s="99"/>
      <c r="F905" s="99" t="s">
        <v>15</v>
      </c>
      <c r="G905" s="99"/>
      <c r="H905" s="100">
        <v>42947</v>
      </c>
      <c r="I905" s="100"/>
      <c r="J905" s="100">
        <v>42951</v>
      </c>
      <c r="K905" s="100"/>
      <c r="L905" s="82" t="s">
        <v>648</v>
      </c>
      <c r="M905" s="82"/>
      <c r="N905" s="101">
        <v>4107</v>
      </c>
      <c r="O905" s="101"/>
    </row>
    <row r="906" spans="1:15" ht="45" customHeight="1" x14ac:dyDescent="0.25">
      <c r="A906" s="17" t="s">
        <v>1578</v>
      </c>
      <c r="B906" s="98" t="s">
        <v>1587</v>
      </c>
      <c r="C906" s="98"/>
      <c r="D906" s="99">
        <f t="shared" ref="D906:D969" si="14">C906+1</f>
        <v>1</v>
      </c>
      <c r="E906" s="99"/>
      <c r="F906" s="99" t="s">
        <v>29</v>
      </c>
      <c r="G906" s="99"/>
      <c r="H906" s="100">
        <v>42936</v>
      </c>
      <c r="I906" s="100"/>
      <c r="J906" s="100">
        <v>42936</v>
      </c>
      <c r="K906" s="100"/>
      <c r="L906" s="82" t="s">
        <v>648</v>
      </c>
      <c r="M906" s="82"/>
      <c r="N906" s="101">
        <v>397</v>
      </c>
      <c r="O906" s="101"/>
    </row>
    <row r="907" spans="1:15" ht="45" customHeight="1" x14ac:dyDescent="0.25">
      <c r="A907" s="17" t="s">
        <v>1578</v>
      </c>
      <c r="B907" s="98" t="s">
        <v>14</v>
      </c>
      <c r="C907" s="98"/>
      <c r="D907" s="99">
        <f t="shared" si="14"/>
        <v>1</v>
      </c>
      <c r="E907" s="99"/>
      <c r="F907" s="99" t="s">
        <v>15</v>
      </c>
      <c r="G907" s="99"/>
      <c r="H907" s="100">
        <v>42930</v>
      </c>
      <c r="I907" s="100"/>
      <c r="J907" s="100">
        <v>42934</v>
      </c>
      <c r="K907" s="100"/>
      <c r="L907" s="82" t="s">
        <v>648</v>
      </c>
      <c r="M907" s="82"/>
      <c r="N907" s="101">
        <v>3501</v>
      </c>
      <c r="O907" s="101"/>
    </row>
    <row r="908" spans="1:15" ht="45" customHeight="1" x14ac:dyDescent="0.25">
      <c r="A908" s="17" t="s">
        <v>1578</v>
      </c>
      <c r="B908" s="98" t="s">
        <v>1588</v>
      </c>
      <c r="C908" s="98"/>
      <c r="D908" s="99">
        <f t="shared" si="14"/>
        <v>1</v>
      </c>
      <c r="E908" s="99"/>
      <c r="F908" s="99" t="s">
        <v>29</v>
      </c>
      <c r="G908" s="99"/>
      <c r="H908" s="100">
        <v>42992</v>
      </c>
      <c r="I908" s="100"/>
      <c r="J908" s="100">
        <v>42992</v>
      </c>
      <c r="K908" s="100"/>
      <c r="L908" s="82" t="s">
        <v>648</v>
      </c>
      <c r="M908" s="82"/>
      <c r="N908" s="101">
        <v>494</v>
      </c>
      <c r="O908" s="101"/>
    </row>
    <row r="909" spans="1:15" ht="45" customHeight="1" x14ac:dyDescent="0.25">
      <c r="A909" s="17" t="s">
        <v>1578</v>
      </c>
      <c r="B909" s="98" t="s">
        <v>14</v>
      </c>
      <c r="C909" s="98"/>
      <c r="D909" s="99">
        <f t="shared" si="14"/>
        <v>1</v>
      </c>
      <c r="E909" s="99"/>
      <c r="F909" s="99" t="s">
        <v>15</v>
      </c>
      <c r="G909" s="99"/>
      <c r="H909" s="100">
        <v>42994</v>
      </c>
      <c r="I909" s="100"/>
      <c r="J909" s="100">
        <v>43008</v>
      </c>
      <c r="K909" s="100"/>
      <c r="L909" s="82" t="s">
        <v>648</v>
      </c>
      <c r="M909" s="82"/>
      <c r="N909" s="101">
        <v>2009</v>
      </c>
      <c r="O909" s="101"/>
    </row>
    <row r="910" spans="1:15" ht="45" customHeight="1" x14ac:dyDescent="0.25">
      <c r="A910" s="17" t="s">
        <v>1578</v>
      </c>
      <c r="B910" s="98" t="s">
        <v>1588</v>
      </c>
      <c r="C910" s="98"/>
      <c r="D910" s="99">
        <f t="shared" si="14"/>
        <v>1</v>
      </c>
      <c r="E910" s="99"/>
      <c r="F910" s="99" t="s">
        <v>29</v>
      </c>
      <c r="G910" s="99"/>
      <c r="H910" s="100">
        <v>42992</v>
      </c>
      <c r="I910" s="100"/>
      <c r="J910" s="100">
        <v>42992</v>
      </c>
      <c r="K910" s="100"/>
      <c r="L910" s="82" t="s">
        <v>648</v>
      </c>
      <c r="M910" s="82"/>
      <c r="N910" s="101">
        <v>191</v>
      </c>
      <c r="O910" s="101"/>
    </row>
    <row r="911" spans="1:15" ht="45" customHeight="1" x14ac:dyDescent="0.25">
      <c r="A911" s="17" t="s">
        <v>1578</v>
      </c>
      <c r="B911" s="98" t="s">
        <v>14</v>
      </c>
      <c r="C911" s="98"/>
      <c r="D911" s="99">
        <f t="shared" si="14"/>
        <v>1</v>
      </c>
      <c r="E911" s="99"/>
      <c r="F911" s="99" t="s">
        <v>15</v>
      </c>
      <c r="G911" s="99"/>
      <c r="H911" s="100">
        <v>42943</v>
      </c>
      <c r="I911" s="100"/>
      <c r="J911" s="100">
        <v>42943</v>
      </c>
      <c r="K911" s="100"/>
      <c r="L911" s="82" t="s">
        <v>648</v>
      </c>
      <c r="M911" s="82"/>
      <c r="N911" s="101">
        <v>4698</v>
      </c>
      <c r="O911" s="101"/>
    </row>
    <row r="912" spans="1:15" ht="45" customHeight="1" x14ac:dyDescent="0.25">
      <c r="A912" s="17" t="s">
        <v>1578</v>
      </c>
      <c r="B912" s="98" t="s">
        <v>14</v>
      </c>
      <c r="C912" s="98"/>
      <c r="D912" s="99">
        <f t="shared" si="14"/>
        <v>1</v>
      </c>
      <c r="E912" s="99"/>
      <c r="F912" s="99" t="s">
        <v>15</v>
      </c>
      <c r="G912" s="99"/>
      <c r="H912" s="100">
        <v>42968</v>
      </c>
      <c r="I912" s="100"/>
      <c r="J912" s="100">
        <v>42972</v>
      </c>
      <c r="K912" s="100"/>
      <c r="L912" s="82" t="s">
        <v>648</v>
      </c>
      <c r="M912" s="82"/>
      <c r="N912" s="101">
        <v>1630</v>
      </c>
      <c r="O912" s="101"/>
    </row>
    <row r="913" spans="1:15" ht="45" customHeight="1" x14ac:dyDescent="0.25">
      <c r="A913" s="17" t="s">
        <v>1578</v>
      </c>
      <c r="B913" s="98" t="s">
        <v>1589</v>
      </c>
      <c r="C913" s="98"/>
      <c r="D913" s="99">
        <f t="shared" si="14"/>
        <v>1</v>
      </c>
      <c r="E913" s="99"/>
      <c r="F913" s="99" t="s">
        <v>1125</v>
      </c>
      <c r="G913" s="99"/>
      <c r="H913" s="100">
        <v>42968</v>
      </c>
      <c r="I913" s="100"/>
      <c r="J913" s="100">
        <v>42968</v>
      </c>
      <c r="K913" s="100"/>
      <c r="L913" s="82" t="s">
        <v>648</v>
      </c>
      <c r="M913" s="82"/>
      <c r="N913" s="101">
        <v>170</v>
      </c>
      <c r="O913" s="101"/>
    </row>
    <row r="914" spans="1:15" ht="45" customHeight="1" x14ac:dyDescent="0.25">
      <c r="A914" s="17" t="s">
        <v>1578</v>
      </c>
      <c r="B914" s="98" t="s">
        <v>14</v>
      </c>
      <c r="C914" s="98"/>
      <c r="D914" s="99">
        <f t="shared" si="14"/>
        <v>1</v>
      </c>
      <c r="E914" s="99"/>
      <c r="F914" s="99" t="s">
        <v>15</v>
      </c>
      <c r="G914" s="99"/>
      <c r="H914" s="100">
        <v>42948</v>
      </c>
      <c r="I914" s="100"/>
      <c r="J914" s="100">
        <v>42978</v>
      </c>
      <c r="K914" s="100"/>
      <c r="L914" s="82" t="s">
        <v>648</v>
      </c>
      <c r="M914" s="82"/>
      <c r="N914" s="101">
        <v>4356</v>
      </c>
      <c r="O914" s="101"/>
    </row>
    <row r="915" spans="1:15" ht="45" customHeight="1" x14ac:dyDescent="0.25">
      <c r="A915" s="17" t="s">
        <v>1578</v>
      </c>
      <c r="B915" s="98" t="s">
        <v>14</v>
      </c>
      <c r="C915" s="98"/>
      <c r="D915" s="99">
        <f t="shared" si="14"/>
        <v>1</v>
      </c>
      <c r="E915" s="99"/>
      <c r="F915" s="99" t="s">
        <v>15</v>
      </c>
      <c r="G915" s="99"/>
      <c r="H915" s="100">
        <v>42987</v>
      </c>
      <c r="I915" s="100"/>
      <c r="J915" s="100">
        <v>42996</v>
      </c>
      <c r="K915" s="100"/>
      <c r="L915" s="82" t="s">
        <v>648</v>
      </c>
      <c r="M915" s="82"/>
      <c r="N915" s="101">
        <v>5238</v>
      </c>
      <c r="O915" s="101"/>
    </row>
    <row r="916" spans="1:15" ht="45" customHeight="1" x14ac:dyDescent="0.25">
      <c r="A916" s="17" t="s">
        <v>1578</v>
      </c>
      <c r="B916" s="98" t="s">
        <v>14</v>
      </c>
      <c r="C916" s="98"/>
      <c r="D916" s="99">
        <f t="shared" si="14"/>
        <v>1</v>
      </c>
      <c r="E916" s="99"/>
      <c r="F916" s="99" t="s">
        <v>15</v>
      </c>
      <c r="G916" s="99"/>
      <c r="H916" s="100">
        <v>43031</v>
      </c>
      <c r="I916" s="100"/>
      <c r="J916" s="100">
        <v>43034</v>
      </c>
      <c r="K916" s="100"/>
      <c r="L916" s="82" t="s">
        <v>648</v>
      </c>
      <c r="M916" s="82"/>
      <c r="N916" s="101">
        <v>576</v>
      </c>
      <c r="O916" s="101"/>
    </row>
    <row r="917" spans="1:15" ht="45" customHeight="1" x14ac:dyDescent="0.25">
      <c r="A917" s="17" t="s">
        <v>1578</v>
      </c>
      <c r="B917" s="98" t="s">
        <v>1590</v>
      </c>
      <c r="C917" s="98"/>
      <c r="D917" s="99">
        <f t="shared" si="14"/>
        <v>1</v>
      </c>
      <c r="E917" s="99"/>
      <c r="F917" s="99" t="s">
        <v>1125</v>
      </c>
      <c r="G917" s="99"/>
      <c r="H917" s="100">
        <v>43026</v>
      </c>
      <c r="I917" s="100"/>
      <c r="J917" s="100">
        <v>43026</v>
      </c>
      <c r="K917" s="100"/>
      <c r="L917" s="82" t="s">
        <v>648</v>
      </c>
      <c r="M917" s="82"/>
      <c r="N917" s="101">
        <v>170</v>
      </c>
      <c r="O917" s="101"/>
    </row>
    <row r="918" spans="1:15" ht="45" customHeight="1" x14ac:dyDescent="0.25">
      <c r="A918" s="17" t="s">
        <v>1578</v>
      </c>
      <c r="B918" s="98" t="s">
        <v>14</v>
      </c>
      <c r="C918" s="98"/>
      <c r="D918" s="99">
        <f t="shared" si="14"/>
        <v>1</v>
      </c>
      <c r="E918" s="99"/>
      <c r="F918" s="99" t="s">
        <v>15</v>
      </c>
      <c r="G918" s="99"/>
      <c r="H918" s="100">
        <v>43017</v>
      </c>
      <c r="I918" s="100"/>
      <c r="J918" s="100">
        <v>43021</v>
      </c>
      <c r="K918" s="100"/>
      <c r="L918" s="82" t="s">
        <v>648</v>
      </c>
      <c r="M918" s="82"/>
      <c r="N918" s="101">
        <v>1890</v>
      </c>
      <c r="O918" s="101"/>
    </row>
    <row r="919" spans="1:15" ht="45" customHeight="1" x14ac:dyDescent="0.25">
      <c r="A919" s="17" t="s">
        <v>1578</v>
      </c>
      <c r="B919" s="98" t="s">
        <v>1591</v>
      </c>
      <c r="C919" s="98"/>
      <c r="D919" s="99">
        <f t="shared" si="14"/>
        <v>1</v>
      </c>
      <c r="E919" s="99"/>
      <c r="F919" s="99" t="s">
        <v>29</v>
      </c>
      <c r="G919" s="99"/>
      <c r="H919" s="100">
        <v>43024</v>
      </c>
      <c r="I919" s="100"/>
      <c r="J919" s="100">
        <v>43025</v>
      </c>
      <c r="K919" s="100"/>
      <c r="L919" s="82" t="s">
        <v>648</v>
      </c>
      <c r="M919" s="82"/>
      <c r="N919" s="101">
        <v>544</v>
      </c>
      <c r="O919" s="101"/>
    </row>
    <row r="920" spans="1:15" ht="45" customHeight="1" x14ac:dyDescent="0.25">
      <c r="A920" s="17" t="s">
        <v>1578</v>
      </c>
      <c r="B920" s="98" t="s">
        <v>1592</v>
      </c>
      <c r="C920" s="98"/>
      <c r="D920" s="99">
        <f t="shared" si="14"/>
        <v>1</v>
      </c>
      <c r="E920" s="99"/>
      <c r="F920" s="99" t="s">
        <v>15</v>
      </c>
      <c r="G920" s="99"/>
      <c r="H920" s="100">
        <v>43021</v>
      </c>
      <c r="I920" s="100"/>
      <c r="J920" s="100">
        <v>43021</v>
      </c>
      <c r="K920" s="100"/>
      <c r="L920" s="82" t="s">
        <v>648</v>
      </c>
      <c r="M920" s="82"/>
      <c r="N920" s="101">
        <v>400</v>
      </c>
      <c r="O920" s="101"/>
    </row>
    <row r="921" spans="1:15" ht="45" customHeight="1" x14ac:dyDescent="0.25">
      <c r="A921" s="17" t="s">
        <v>1578</v>
      </c>
      <c r="B921" s="98" t="s">
        <v>14</v>
      </c>
      <c r="C921" s="98"/>
      <c r="D921" s="99">
        <f t="shared" si="14"/>
        <v>1</v>
      </c>
      <c r="E921" s="99"/>
      <c r="F921" s="99" t="s">
        <v>15</v>
      </c>
      <c r="G921" s="99"/>
      <c r="H921" s="100">
        <v>43052</v>
      </c>
      <c r="I921" s="100"/>
      <c r="J921" s="100">
        <v>43056</v>
      </c>
      <c r="K921" s="100"/>
      <c r="L921" s="82" t="s">
        <v>648</v>
      </c>
      <c r="M921" s="82"/>
      <c r="N921" s="101">
        <v>3690</v>
      </c>
      <c r="O921" s="101"/>
    </row>
    <row r="922" spans="1:15" ht="45" customHeight="1" x14ac:dyDescent="0.25">
      <c r="A922" s="17" t="s">
        <v>1578</v>
      </c>
      <c r="B922" s="98" t="s">
        <v>1591</v>
      </c>
      <c r="C922" s="98"/>
      <c r="D922" s="99">
        <f t="shared" si="14"/>
        <v>1</v>
      </c>
      <c r="E922" s="99"/>
      <c r="F922" s="99" t="s">
        <v>29</v>
      </c>
      <c r="G922" s="99"/>
      <c r="H922" s="100">
        <v>43024</v>
      </c>
      <c r="I922" s="100"/>
      <c r="J922" s="100">
        <v>43025</v>
      </c>
      <c r="K922" s="100"/>
      <c r="L922" s="82" t="s">
        <v>648</v>
      </c>
      <c r="M922" s="82"/>
      <c r="N922" s="101">
        <v>1171</v>
      </c>
      <c r="O922" s="101"/>
    </row>
    <row r="923" spans="1:15" ht="45" customHeight="1" x14ac:dyDescent="0.25">
      <c r="A923" s="17" t="s">
        <v>1578</v>
      </c>
      <c r="B923" s="98" t="s">
        <v>14</v>
      </c>
      <c r="C923" s="98"/>
      <c r="D923" s="99">
        <f t="shared" si="14"/>
        <v>1</v>
      </c>
      <c r="E923" s="99"/>
      <c r="F923" s="99" t="s">
        <v>15</v>
      </c>
      <c r="G923" s="99"/>
      <c r="H923" s="100">
        <v>43024</v>
      </c>
      <c r="I923" s="100"/>
      <c r="J923" s="100">
        <v>43035</v>
      </c>
      <c r="K923" s="100"/>
      <c r="L923" s="82" t="s">
        <v>648</v>
      </c>
      <c r="M923" s="82"/>
      <c r="N923" s="101">
        <v>2286</v>
      </c>
      <c r="O923" s="101"/>
    </row>
    <row r="924" spans="1:15" ht="45" customHeight="1" x14ac:dyDescent="0.25">
      <c r="A924" s="17" t="s">
        <v>371</v>
      </c>
      <c r="B924" s="98" t="s">
        <v>1593</v>
      </c>
      <c r="C924" s="98"/>
      <c r="D924" s="99">
        <f t="shared" si="14"/>
        <v>1</v>
      </c>
      <c r="E924" s="99"/>
      <c r="F924" s="99" t="s">
        <v>12</v>
      </c>
      <c r="G924" s="99"/>
      <c r="H924" s="100">
        <v>42782</v>
      </c>
      <c r="I924" s="100"/>
      <c r="J924" s="100">
        <v>42782</v>
      </c>
      <c r="K924" s="100"/>
      <c r="L924" s="82" t="s">
        <v>648</v>
      </c>
      <c r="M924" s="82"/>
      <c r="N924" s="101">
        <v>2199</v>
      </c>
      <c r="O924" s="101"/>
    </row>
    <row r="925" spans="1:15" ht="45" customHeight="1" x14ac:dyDescent="0.25">
      <c r="A925" s="17" t="s">
        <v>371</v>
      </c>
      <c r="B925" s="98" t="s">
        <v>1593</v>
      </c>
      <c r="C925" s="98"/>
      <c r="D925" s="99">
        <f t="shared" si="14"/>
        <v>1</v>
      </c>
      <c r="E925" s="99"/>
      <c r="F925" s="99" t="s">
        <v>12</v>
      </c>
      <c r="G925" s="99"/>
      <c r="H925" s="100">
        <v>42782</v>
      </c>
      <c r="I925" s="100"/>
      <c r="J925" s="100">
        <v>42782</v>
      </c>
      <c r="K925" s="100"/>
      <c r="L925" s="82" t="s">
        <v>648</v>
      </c>
      <c r="M925" s="82"/>
      <c r="N925" s="101">
        <v>2091.02</v>
      </c>
      <c r="O925" s="101"/>
    </row>
    <row r="926" spans="1:15" ht="45" customHeight="1" x14ac:dyDescent="0.25">
      <c r="A926" s="17" t="s">
        <v>371</v>
      </c>
      <c r="B926" s="98" t="s">
        <v>1594</v>
      </c>
      <c r="C926" s="98"/>
      <c r="D926" s="99">
        <f t="shared" si="14"/>
        <v>1</v>
      </c>
      <c r="E926" s="99"/>
      <c r="F926" s="99" t="s">
        <v>12</v>
      </c>
      <c r="G926" s="99"/>
      <c r="H926" s="100">
        <v>42782</v>
      </c>
      <c r="I926" s="100"/>
      <c r="J926" s="100">
        <v>42782</v>
      </c>
      <c r="K926" s="100"/>
      <c r="L926" s="82" t="s">
        <v>648</v>
      </c>
      <c r="M926" s="82"/>
      <c r="N926" s="101">
        <v>660</v>
      </c>
      <c r="O926" s="101"/>
    </row>
    <row r="927" spans="1:15" ht="45" customHeight="1" x14ac:dyDescent="0.25">
      <c r="A927" s="17" t="s">
        <v>371</v>
      </c>
      <c r="B927" s="98" t="s">
        <v>1594</v>
      </c>
      <c r="C927" s="98"/>
      <c r="D927" s="99">
        <f t="shared" si="14"/>
        <v>1</v>
      </c>
      <c r="E927" s="99"/>
      <c r="F927" s="99" t="s">
        <v>12</v>
      </c>
      <c r="G927" s="99"/>
      <c r="H927" s="100">
        <v>42782</v>
      </c>
      <c r="I927" s="100"/>
      <c r="J927" s="100">
        <v>42782</v>
      </c>
      <c r="K927" s="100"/>
      <c r="L927" s="82" t="s">
        <v>648</v>
      </c>
      <c r="M927" s="82"/>
      <c r="N927" s="101">
        <v>167</v>
      </c>
      <c r="O927" s="101"/>
    </row>
    <row r="928" spans="1:15" ht="45" customHeight="1" x14ac:dyDescent="0.25">
      <c r="A928" s="17" t="s">
        <v>371</v>
      </c>
      <c r="B928" s="98" t="s">
        <v>1595</v>
      </c>
      <c r="C928" s="98"/>
      <c r="D928" s="99">
        <f t="shared" si="14"/>
        <v>1</v>
      </c>
      <c r="E928" s="99"/>
      <c r="F928" s="99" t="s">
        <v>1348</v>
      </c>
      <c r="G928" s="99"/>
      <c r="H928" s="100">
        <v>42808</v>
      </c>
      <c r="I928" s="100"/>
      <c r="J928" s="100">
        <v>42809</v>
      </c>
      <c r="K928" s="100"/>
      <c r="L928" s="82" t="s">
        <v>648</v>
      </c>
      <c r="M928" s="82"/>
      <c r="N928" s="101">
        <v>4366</v>
      </c>
      <c r="O928" s="101"/>
    </row>
    <row r="929" spans="1:15" ht="45" customHeight="1" x14ac:dyDescent="0.25">
      <c r="A929" s="17" t="s">
        <v>371</v>
      </c>
      <c r="B929" s="98" t="s">
        <v>1596</v>
      </c>
      <c r="C929" s="98"/>
      <c r="D929" s="99">
        <f t="shared" si="14"/>
        <v>1</v>
      </c>
      <c r="E929" s="99"/>
      <c r="F929" s="99" t="s">
        <v>12</v>
      </c>
      <c r="G929" s="99"/>
      <c r="H929" s="100">
        <v>42808</v>
      </c>
      <c r="I929" s="100"/>
      <c r="J929" s="100">
        <v>42840</v>
      </c>
      <c r="K929" s="100"/>
      <c r="L929" s="82" t="s">
        <v>648</v>
      </c>
      <c r="M929" s="82"/>
      <c r="N929" s="101">
        <v>650</v>
      </c>
      <c r="O929" s="101"/>
    </row>
    <row r="930" spans="1:15" ht="45" customHeight="1" x14ac:dyDescent="0.25">
      <c r="A930" s="17" t="s">
        <v>371</v>
      </c>
      <c r="B930" s="98" t="s">
        <v>1596</v>
      </c>
      <c r="C930" s="98"/>
      <c r="D930" s="99">
        <f t="shared" si="14"/>
        <v>1</v>
      </c>
      <c r="E930" s="99"/>
      <c r="F930" s="99" t="s">
        <v>12</v>
      </c>
      <c r="G930" s="99"/>
      <c r="H930" s="100">
        <v>42808</v>
      </c>
      <c r="I930" s="100"/>
      <c r="J930" s="100">
        <v>42840</v>
      </c>
      <c r="K930" s="100"/>
      <c r="L930" s="82" t="s">
        <v>648</v>
      </c>
      <c r="M930" s="82"/>
      <c r="N930" s="101">
        <v>594</v>
      </c>
      <c r="O930" s="101"/>
    </row>
    <row r="931" spans="1:15" ht="45" customHeight="1" x14ac:dyDescent="0.25">
      <c r="A931" s="17" t="s">
        <v>371</v>
      </c>
      <c r="B931" s="98" t="s">
        <v>1597</v>
      </c>
      <c r="C931" s="98"/>
      <c r="D931" s="99">
        <f t="shared" si="14"/>
        <v>1</v>
      </c>
      <c r="E931" s="99"/>
      <c r="F931" s="99" t="s">
        <v>1348</v>
      </c>
      <c r="G931" s="99"/>
      <c r="H931" s="100">
        <v>42902</v>
      </c>
      <c r="I931" s="100"/>
      <c r="J931" s="100">
        <v>42902</v>
      </c>
      <c r="K931" s="100"/>
      <c r="L931" s="82" t="s">
        <v>648</v>
      </c>
      <c r="M931" s="82"/>
      <c r="N931" s="101">
        <v>5993</v>
      </c>
      <c r="O931" s="101"/>
    </row>
    <row r="932" spans="1:15" ht="45" customHeight="1" x14ac:dyDescent="0.25">
      <c r="A932" s="17" t="s">
        <v>371</v>
      </c>
      <c r="B932" s="98" t="s">
        <v>1598</v>
      </c>
      <c r="C932" s="98"/>
      <c r="D932" s="99">
        <f t="shared" si="14"/>
        <v>1</v>
      </c>
      <c r="E932" s="99"/>
      <c r="F932" s="99" t="s">
        <v>1348</v>
      </c>
      <c r="G932" s="99"/>
      <c r="H932" s="100">
        <v>42902</v>
      </c>
      <c r="I932" s="100"/>
      <c r="J932" s="100">
        <v>42902</v>
      </c>
      <c r="K932" s="100"/>
      <c r="L932" s="82" t="s">
        <v>648</v>
      </c>
      <c r="M932" s="82"/>
      <c r="N932" s="101">
        <v>505</v>
      </c>
      <c r="O932" s="101"/>
    </row>
    <row r="933" spans="1:15" ht="45" customHeight="1" x14ac:dyDescent="0.25">
      <c r="A933" s="17" t="s">
        <v>371</v>
      </c>
      <c r="B933" s="98" t="s">
        <v>1599</v>
      </c>
      <c r="C933" s="98"/>
      <c r="D933" s="99">
        <f t="shared" si="14"/>
        <v>1</v>
      </c>
      <c r="E933" s="99"/>
      <c r="F933" s="99" t="s">
        <v>1600</v>
      </c>
      <c r="G933" s="99"/>
      <c r="H933" s="100">
        <v>42911</v>
      </c>
      <c r="I933" s="100"/>
      <c r="J933" s="100">
        <v>42917</v>
      </c>
      <c r="K933" s="100"/>
      <c r="L933" s="82" t="s">
        <v>648</v>
      </c>
      <c r="M933" s="82"/>
      <c r="N933" s="101">
        <v>2409</v>
      </c>
      <c r="O933" s="101"/>
    </row>
    <row r="934" spans="1:15" ht="45" customHeight="1" x14ac:dyDescent="0.25">
      <c r="A934" s="17" t="s">
        <v>371</v>
      </c>
      <c r="B934" s="98" t="s">
        <v>1601</v>
      </c>
      <c r="C934" s="98"/>
      <c r="D934" s="99">
        <f t="shared" si="14"/>
        <v>1</v>
      </c>
      <c r="E934" s="99"/>
      <c r="F934" s="99" t="s">
        <v>1217</v>
      </c>
      <c r="G934" s="99"/>
      <c r="H934" s="100">
        <v>42921</v>
      </c>
      <c r="I934" s="100"/>
      <c r="J934" s="100">
        <v>42926</v>
      </c>
      <c r="K934" s="100"/>
      <c r="L934" s="82" t="s">
        <v>648</v>
      </c>
      <c r="M934" s="82"/>
      <c r="N934" s="101">
        <v>0</v>
      </c>
      <c r="O934" s="101"/>
    </row>
    <row r="935" spans="1:15" ht="45" customHeight="1" x14ac:dyDescent="0.25">
      <c r="A935" s="17" t="s">
        <v>371</v>
      </c>
      <c r="B935" s="98" t="s">
        <v>1599</v>
      </c>
      <c r="C935" s="98"/>
      <c r="D935" s="99">
        <f t="shared" si="14"/>
        <v>1</v>
      </c>
      <c r="E935" s="99"/>
      <c r="F935" s="99" t="s">
        <v>1600</v>
      </c>
      <c r="G935" s="99"/>
      <c r="H935" s="100">
        <v>42911</v>
      </c>
      <c r="I935" s="100"/>
      <c r="J935" s="100">
        <v>42917</v>
      </c>
      <c r="K935" s="100"/>
      <c r="L935" s="82" t="s">
        <v>648</v>
      </c>
      <c r="M935" s="82"/>
      <c r="N935" s="101">
        <v>8935</v>
      </c>
      <c r="O935" s="101"/>
    </row>
    <row r="936" spans="1:15" ht="45" customHeight="1" x14ac:dyDescent="0.25">
      <c r="A936" s="17" t="s">
        <v>371</v>
      </c>
      <c r="B936" s="98" t="s">
        <v>1601</v>
      </c>
      <c r="C936" s="98"/>
      <c r="D936" s="99">
        <f t="shared" si="14"/>
        <v>1</v>
      </c>
      <c r="E936" s="99"/>
      <c r="F936" s="99" t="s">
        <v>1217</v>
      </c>
      <c r="G936" s="99"/>
      <c r="H936" s="100">
        <v>42921</v>
      </c>
      <c r="I936" s="100"/>
      <c r="J936" s="100">
        <v>42926</v>
      </c>
      <c r="K936" s="100"/>
      <c r="L936" s="82" t="s">
        <v>648</v>
      </c>
      <c r="M936" s="82"/>
      <c r="N936" s="101">
        <v>0</v>
      </c>
      <c r="O936" s="101"/>
    </row>
    <row r="937" spans="1:15" ht="45" customHeight="1" x14ac:dyDescent="0.25">
      <c r="A937" s="17" t="s">
        <v>371</v>
      </c>
      <c r="B937" s="98" t="s">
        <v>1602</v>
      </c>
      <c r="C937" s="98"/>
      <c r="D937" s="99">
        <f t="shared" si="14"/>
        <v>1</v>
      </c>
      <c r="E937" s="99"/>
      <c r="F937" s="99" t="s">
        <v>1603</v>
      </c>
      <c r="G937" s="99"/>
      <c r="H937" s="100">
        <v>42984</v>
      </c>
      <c r="I937" s="100"/>
      <c r="J937" s="100">
        <v>42986</v>
      </c>
      <c r="K937" s="100"/>
      <c r="L937" s="82" t="s">
        <v>648</v>
      </c>
      <c r="M937" s="82"/>
      <c r="N937" s="101">
        <v>1481</v>
      </c>
      <c r="O937" s="101"/>
    </row>
    <row r="938" spans="1:15" ht="45" customHeight="1" x14ac:dyDescent="0.25">
      <c r="A938" s="17" t="s">
        <v>371</v>
      </c>
      <c r="B938" s="98" t="s">
        <v>1602</v>
      </c>
      <c r="C938" s="98"/>
      <c r="D938" s="99">
        <f t="shared" si="14"/>
        <v>1</v>
      </c>
      <c r="E938" s="99"/>
      <c r="F938" s="99" t="s">
        <v>1603</v>
      </c>
      <c r="G938" s="99"/>
      <c r="H938" s="100">
        <v>42984</v>
      </c>
      <c r="I938" s="100"/>
      <c r="J938" s="100">
        <v>42986</v>
      </c>
      <c r="K938" s="100"/>
      <c r="L938" s="82" t="s">
        <v>648</v>
      </c>
      <c r="M938" s="82"/>
      <c r="N938" s="101">
        <v>2888.41</v>
      </c>
      <c r="O938" s="101"/>
    </row>
    <row r="939" spans="1:15" ht="45" customHeight="1" x14ac:dyDescent="0.25">
      <c r="A939" s="17" t="s">
        <v>371</v>
      </c>
      <c r="B939" s="98" t="s">
        <v>1604</v>
      </c>
      <c r="C939" s="98"/>
      <c r="D939" s="99">
        <f t="shared" si="14"/>
        <v>1</v>
      </c>
      <c r="E939" s="99"/>
      <c r="F939" s="99" t="s">
        <v>1348</v>
      </c>
      <c r="G939" s="99"/>
      <c r="H939" s="100">
        <v>43034</v>
      </c>
      <c r="I939" s="100"/>
      <c r="J939" s="100">
        <v>43035</v>
      </c>
      <c r="K939" s="100"/>
      <c r="L939" s="82" t="s">
        <v>648</v>
      </c>
      <c r="M939" s="82"/>
      <c r="N939" s="101">
        <v>500</v>
      </c>
      <c r="O939" s="101"/>
    </row>
    <row r="940" spans="1:15" ht="45" customHeight="1" x14ac:dyDescent="0.25">
      <c r="A940" s="17" t="s">
        <v>371</v>
      </c>
      <c r="B940" s="98" t="s">
        <v>1605</v>
      </c>
      <c r="C940" s="98"/>
      <c r="D940" s="99">
        <f t="shared" si="14"/>
        <v>1</v>
      </c>
      <c r="E940" s="99"/>
      <c r="F940" s="99" t="s">
        <v>12</v>
      </c>
      <c r="G940" s="99"/>
      <c r="H940" s="100">
        <v>43034</v>
      </c>
      <c r="I940" s="100"/>
      <c r="J940" s="100">
        <v>43035</v>
      </c>
      <c r="K940" s="100"/>
      <c r="L940" s="82" t="s">
        <v>648</v>
      </c>
      <c r="M940" s="82"/>
      <c r="N940" s="101">
        <v>3370</v>
      </c>
      <c r="O940" s="101"/>
    </row>
    <row r="941" spans="1:15" ht="45" customHeight="1" x14ac:dyDescent="0.25">
      <c r="A941" s="17" t="s">
        <v>371</v>
      </c>
      <c r="B941" s="98" t="s">
        <v>1605</v>
      </c>
      <c r="C941" s="98"/>
      <c r="D941" s="99">
        <f t="shared" si="14"/>
        <v>1</v>
      </c>
      <c r="E941" s="99"/>
      <c r="F941" s="99" t="s">
        <v>12</v>
      </c>
      <c r="G941" s="99"/>
      <c r="H941" s="100">
        <v>43034</v>
      </c>
      <c r="I941" s="100"/>
      <c r="J941" s="100">
        <v>43034</v>
      </c>
      <c r="K941" s="100"/>
      <c r="L941" s="82" t="s">
        <v>648</v>
      </c>
      <c r="M941" s="82"/>
      <c r="N941" s="101">
        <v>3640</v>
      </c>
      <c r="O941" s="101"/>
    </row>
    <row r="942" spans="1:15" ht="45" customHeight="1" x14ac:dyDescent="0.25">
      <c r="A942" s="17" t="s">
        <v>1606</v>
      </c>
      <c r="B942" s="98" t="s">
        <v>1607</v>
      </c>
      <c r="C942" s="98"/>
      <c r="D942" s="99">
        <f t="shared" si="14"/>
        <v>1</v>
      </c>
      <c r="E942" s="99"/>
      <c r="F942" s="99" t="s">
        <v>29</v>
      </c>
      <c r="G942" s="99"/>
      <c r="H942" s="100">
        <v>42751</v>
      </c>
      <c r="I942" s="100"/>
      <c r="J942" s="100">
        <v>42751</v>
      </c>
      <c r="K942" s="100"/>
      <c r="L942" s="82" t="s">
        <v>648</v>
      </c>
      <c r="M942" s="82"/>
      <c r="N942" s="101">
        <v>690</v>
      </c>
      <c r="O942" s="101"/>
    </row>
    <row r="943" spans="1:15" ht="45" customHeight="1" x14ac:dyDescent="0.25">
      <c r="A943" s="17" t="s">
        <v>1606</v>
      </c>
      <c r="B943" s="98" t="s">
        <v>1608</v>
      </c>
      <c r="C943" s="98"/>
      <c r="D943" s="99">
        <f t="shared" si="14"/>
        <v>1</v>
      </c>
      <c r="E943" s="99"/>
      <c r="F943" s="99" t="s">
        <v>29</v>
      </c>
      <c r="G943" s="99"/>
      <c r="H943" s="100">
        <v>42759</v>
      </c>
      <c r="I943" s="100"/>
      <c r="J943" s="100">
        <v>42759</v>
      </c>
      <c r="K943" s="100"/>
      <c r="L943" s="82" t="s">
        <v>648</v>
      </c>
      <c r="M943" s="82"/>
      <c r="N943" s="101">
        <v>694</v>
      </c>
      <c r="O943" s="101"/>
    </row>
    <row r="944" spans="1:15" ht="45" customHeight="1" x14ac:dyDescent="0.25">
      <c r="A944" s="17" t="s">
        <v>1606</v>
      </c>
      <c r="B944" s="98" t="s">
        <v>14</v>
      </c>
      <c r="C944" s="98"/>
      <c r="D944" s="99">
        <f t="shared" si="14"/>
        <v>1</v>
      </c>
      <c r="E944" s="99"/>
      <c r="F944" s="99" t="s">
        <v>15</v>
      </c>
      <c r="G944" s="99"/>
      <c r="H944" s="100">
        <v>42751</v>
      </c>
      <c r="I944" s="100"/>
      <c r="J944" s="100">
        <v>42751</v>
      </c>
      <c r="K944" s="100"/>
      <c r="L944" s="82" t="s">
        <v>648</v>
      </c>
      <c r="M944" s="82"/>
      <c r="N944" s="101">
        <v>13</v>
      </c>
      <c r="O944" s="101"/>
    </row>
    <row r="945" spans="1:15" ht="45" customHeight="1" x14ac:dyDescent="0.25">
      <c r="A945" s="17" t="s">
        <v>1606</v>
      </c>
      <c r="B945" s="98" t="s">
        <v>1607</v>
      </c>
      <c r="C945" s="98"/>
      <c r="D945" s="99">
        <f t="shared" si="14"/>
        <v>1</v>
      </c>
      <c r="E945" s="99"/>
      <c r="F945" s="99" t="s">
        <v>29</v>
      </c>
      <c r="G945" s="99"/>
      <c r="H945" s="100">
        <v>42751</v>
      </c>
      <c r="I945" s="100"/>
      <c r="J945" s="100">
        <v>42751</v>
      </c>
      <c r="K945" s="100"/>
      <c r="L945" s="82" t="s">
        <v>648</v>
      </c>
      <c r="M945" s="82"/>
      <c r="N945" s="101">
        <v>400</v>
      </c>
      <c r="O945" s="101"/>
    </row>
    <row r="946" spans="1:15" ht="45" customHeight="1" x14ac:dyDescent="0.25">
      <c r="A946" s="17" t="s">
        <v>1606</v>
      </c>
      <c r="B946" s="98" t="s">
        <v>1608</v>
      </c>
      <c r="C946" s="98"/>
      <c r="D946" s="99">
        <f t="shared" si="14"/>
        <v>1</v>
      </c>
      <c r="E946" s="99"/>
      <c r="F946" s="99" t="s">
        <v>29</v>
      </c>
      <c r="G946" s="99"/>
      <c r="H946" s="100">
        <v>42759</v>
      </c>
      <c r="I946" s="100"/>
      <c r="J946" s="100">
        <v>42759</v>
      </c>
      <c r="K946" s="100"/>
      <c r="L946" s="82" t="s">
        <v>648</v>
      </c>
      <c r="M946" s="82"/>
      <c r="N946" s="101">
        <v>168</v>
      </c>
      <c r="O946" s="101"/>
    </row>
    <row r="947" spans="1:15" ht="45" customHeight="1" x14ac:dyDescent="0.25">
      <c r="A947" s="17" t="s">
        <v>1606</v>
      </c>
      <c r="B947" s="98" t="s">
        <v>1609</v>
      </c>
      <c r="C947" s="98"/>
      <c r="D947" s="99">
        <f t="shared" si="14"/>
        <v>1</v>
      </c>
      <c r="E947" s="99"/>
      <c r="F947" s="99" t="s">
        <v>1355</v>
      </c>
      <c r="G947" s="99"/>
      <c r="H947" s="100">
        <v>42762</v>
      </c>
      <c r="I947" s="100"/>
      <c r="J947" s="100">
        <v>42762</v>
      </c>
      <c r="K947" s="100"/>
      <c r="L947" s="82" t="s">
        <v>648</v>
      </c>
      <c r="M947" s="82"/>
      <c r="N947" s="101">
        <v>694</v>
      </c>
      <c r="O947" s="101"/>
    </row>
    <row r="948" spans="1:15" ht="45" customHeight="1" x14ac:dyDescent="0.25">
      <c r="A948" s="17" t="s">
        <v>1606</v>
      </c>
      <c r="B948" s="98" t="s">
        <v>14</v>
      </c>
      <c r="C948" s="98"/>
      <c r="D948" s="99">
        <f t="shared" si="14"/>
        <v>1</v>
      </c>
      <c r="E948" s="99"/>
      <c r="F948" s="99" t="s">
        <v>15</v>
      </c>
      <c r="G948" s="99"/>
      <c r="H948" s="100">
        <v>42762</v>
      </c>
      <c r="I948" s="100"/>
      <c r="J948" s="100">
        <v>42762</v>
      </c>
      <c r="K948" s="100"/>
      <c r="L948" s="82" t="s">
        <v>648</v>
      </c>
      <c r="M948" s="82"/>
      <c r="N948" s="101">
        <v>12</v>
      </c>
      <c r="O948" s="101"/>
    </row>
    <row r="949" spans="1:15" ht="45" customHeight="1" x14ac:dyDescent="0.25">
      <c r="A949" s="17" t="s">
        <v>1606</v>
      </c>
      <c r="B949" s="98" t="s">
        <v>1609</v>
      </c>
      <c r="C949" s="98"/>
      <c r="D949" s="99">
        <f t="shared" si="14"/>
        <v>1</v>
      </c>
      <c r="E949" s="99"/>
      <c r="F949" s="99" t="s">
        <v>1355</v>
      </c>
      <c r="G949" s="99"/>
      <c r="H949" s="100">
        <v>42762</v>
      </c>
      <c r="I949" s="100"/>
      <c r="J949" s="100">
        <v>42762</v>
      </c>
      <c r="K949" s="100"/>
      <c r="L949" s="82" t="s">
        <v>648</v>
      </c>
      <c r="M949" s="82"/>
      <c r="N949" s="101">
        <v>807</v>
      </c>
      <c r="O949" s="101"/>
    </row>
    <row r="950" spans="1:15" ht="45" customHeight="1" x14ac:dyDescent="0.25">
      <c r="A950" s="17" t="s">
        <v>1606</v>
      </c>
      <c r="B950" s="98" t="s">
        <v>1610</v>
      </c>
      <c r="C950" s="98"/>
      <c r="D950" s="99">
        <f t="shared" si="14"/>
        <v>1</v>
      </c>
      <c r="E950" s="99"/>
      <c r="F950" s="99" t="s">
        <v>29</v>
      </c>
      <c r="G950" s="99"/>
      <c r="H950" s="100">
        <v>42739</v>
      </c>
      <c r="I950" s="100"/>
      <c r="J950" s="100">
        <v>42739</v>
      </c>
      <c r="K950" s="100"/>
      <c r="L950" s="82" t="s">
        <v>648</v>
      </c>
      <c r="M950" s="82"/>
      <c r="N950" s="101">
        <v>688</v>
      </c>
      <c r="O950" s="101"/>
    </row>
    <row r="951" spans="1:15" ht="45" customHeight="1" x14ac:dyDescent="0.25">
      <c r="A951" s="17" t="s">
        <v>1606</v>
      </c>
      <c r="B951" s="98" t="s">
        <v>1610</v>
      </c>
      <c r="C951" s="98"/>
      <c r="D951" s="99">
        <f t="shared" si="14"/>
        <v>1</v>
      </c>
      <c r="E951" s="99"/>
      <c r="F951" s="99" t="s">
        <v>29</v>
      </c>
      <c r="G951" s="99"/>
      <c r="H951" s="100">
        <v>42739</v>
      </c>
      <c r="I951" s="100"/>
      <c r="J951" s="100">
        <v>42739</v>
      </c>
      <c r="K951" s="100"/>
      <c r="L951" s="82" t="s">
        <v>648</v>
      </c>
      <c r="M951" s="82"/>
      <c r="N951" s="101">
        <v>229</v>
      </c>
      <c r="O951" s="101"/>
    </row>
    <row r="952" spans="1:15" ht="45" customHeight="1" x14ac:dyDescent="0.25">
      <c r="A952" s="17" t="s">
        <v>1606</v>
      </c>
      <c r="B952" s="98" t="s">
        <v>1611</v>
      </c>
      <c r="C952" s="98"/>
      <c r="D952" s="99">
        <f t="shared" si="14"/>
        <v>1</v>
      </c>
      <c r="E952" s="99"/>
      <c r="F952" s="99" t="s">
        <v>29</v>
      </c>
      <c r="G952" s="99"/>
      <c r="H952" s="100">
        <v>42779</v>
      </c>
      <c r="I952" s="100"/>
      <c r="J952" s="100">
        <v>42779</v>
      </c>
      <c r="K952" s="100"/>
      <c r="L952" s="82" t="s">
        <v>648</v>
      </c>
      <c r="M952" s="82"/>
      <c r="N952" s="101">
        <v>694</v>
      </c>
      <c r="O952" s="101"/>
    </row>
    <row r="953" spans="1:15" ht="45" customHeight="1" x14ac:dyDescent="0.25">
      <c r="A953" s="17" t="s">
        <v>1606</v>
      </c>
      <c r="B953" s="98" t="s">
        <v>1611</v>
      </c>
      <c r="C953" s="98"/>
      <c r="D953" s="99">
        <f t="shared" si="14"/>
        <v>1</v>
      </c>
      <c r="E953" s="99"/>
      <c r="F953" s="99" t="s">
        <v>29</v>
      </c>
      <c r="G953" s="99"/>
      <c r="H953" s="100">
        <v>42779</v>
      </c>
      <c r="I953" s="100"/>
      <c r="J953" s="100">
        <v>42779</v>
      </c>
      <c r="K953" s="100"/>
      <c r="L953" s="82" t="s">
        <v>648</v>
      </c>
      <c r="M953" s="82"/>
      <c r="N953" s="101">
        <v>428</v>
      </c>
      <c r="O953" s="101"/>
    </row>
    <row r="954" spans="1:15" ht="45" customHeight="1" x14ac:dyDescent="0.25">
      <c r="A954" s="17" t="s">
        <v>1606</v>
      </c>
      <c r="B954" s="98" t="s">
        <v>1612</v>
      </c>
      <c r="C954" s="98"/>
      <c r="D954" s="99">
        <f t="shared" si="14"/>
        <v>1</v>
      </c>
      <c r="E954" s="99"/>
      <c r="F954" s="99" t="s">
        <v>29</v>
      </c>
      <c r="G954" s="99"/>
      <c r="H954" s="100">
        <v>42769</v>
      </c>
      <c r="I954" s="100"/>
      <c r="J954" s="100">
        <v>42769</v>
      </c>
      <c r="K954" s="100"/>
      <c r="L954" s="82" t="s">
        <v>648</v>
      </c>
      <c r="M954" s="82"/>
      <c r="N954" s="101">
        <v>694</v>
      </c>
      <c r="O954" s="101"/>
    </row>
    <row r="955" spans="1:15" ht="45" customHeight="1" x14ac:dyDescent="0.25">
      <c r="A955" s="17" t="s">
        <v>1606</v>
      </c>
      <c r="B955" s="98" t="s">
        <v>1612</v>
      </c>
      <c r="C955" s="98"/>
      <c r="D955" s="99">
        <f t="shared" si="14"/>
        <v>1</v>
      </c>
      <c r="E955" s="99"/>
      <c r="F955" s="99" t="s">
        <v>29</v>
      </c>
      <c r="G955" s="99"/>
      <c r="H955" s="100">
        <v>42781</v>
      </c>
      <c r="I955" s="100"/>
      <c r="J955" s="100">
        <v>42781</v>
      </c>
      <c r="K955" s="100"/>
      <c r="L955" s="82" t="s">
        <v>648</v>
      </c>
      <c r="M955" s="82"/>
      <c r="N955" s="101">
        <v>694</v>
      </c>
      <c r="O955" s="101"/>
    </row>
    <row r="956" spans="1:15" ht="45" customHeight="1" x14ac:dyDescent="0.25">
      <c r="A956" s="17" t="s">
        <v>1606</v>
      </c>
      <c r="B956" s="98" t="s">
        <v>1612</v>
      </c>
      <c r="C956" s="98"/>
      <c r="D956" s="99">
        <f t="shared" si="14"/>
        <v>1</v>
      </c>
      <c r="E956" s="99"/>
      <c r="F956" s="99" t="s">
        <v>29</v>
      </c>
      <c r="G956" s="99"/>
      <c r="H956" s="100">
        <v>42769</v>
      </c>
      <c r="I956" s="100"/>
      <c r="J956" s="100">
        <v>42769</v>
      </c>
      <c r="K956" s="100"/>
      <c r="L956" s="82" t="s">
        <v>648</v>
      </c>
      <c r="M956" s="82"/>
      <c r="N956" s="101">
        <v>108</v>
      </c>
      <c r="O956" s="101"/>
    </row>
    <row r="957" spans="1:15" ht="45" customHeight="1" x14ac:dyDescent="0.25">
      <c r="A957" s="17" t="s">
        <v>1606</v>
      </c>
      <c r="B957" s="98" t="s">
        <v>1612</v>
      </c>
      <c r="C957" s="98"/>
      <c r="D957" s="99">
        <f t="shared" si="14"/>
        <v>1</v>
      </c>
      <c r="E957" s="99"/>
      <c r="F957" s="99" t="s">
        <v>29</v>
      </c>
      <c r="G957" s="99"/>
      <c r="H957" s="100">
        <v>42781</v>
      </c>
      <c r="I957" s="100"/>
      <c r="J957" s="100">
        <v>42781</v>
      </c>
      <c r="K957" s="100"/>
      <c r="L957" s="82" t="s">
        <v>648</v>
      </c>
      <c r="M957" s="82"/>
      <c r="N957" s="101">
        <v>216</v>
      </c>
      <c r="O957" s="101"/>
    </row>
    <row r="958" spans="1:15" ht="45" customHeight="1" x14ac:dyDescent="0.25">
      <c r="A958" s="17" t="s">
        <v>1606</v>
      </c>
      <c r="B958" s="98" t="s">
        <v>549</v>
      </c>
      <c r="C958" s="98"/>
      <c r="D958" s="99">
        <f t="shared" si="14"/>
        <v>1</v>
      </c>
      <c r="E958" s="99"/>
      <c r="F958" s="99" t="s">
        <v>29</v>
      </c>
      <c r="G958" s="99"/>
      <c r="H958" s="100">
        <v>42797</v>
      </c>
      <c r="I958" s="100"/>
      <c r="J958" s="100">
        <v>42797</v>
      </c>
      <c r="K958" s="100"/>
      <c r="L958" s="82" t="s">
        <v>648</v>
      </c>
      <c r="M958" s="82"/>
      <c r="N958" s="101">
        <v>701.02</v>
      </c>
      <c r="O958" s="101"/>
    </row>
    <row r="959" spans="1:15" ht="45" customHeight="1" x14ac:dyDescent="0.25">
      <c r="A959" s="17" t="s">
        <v>1606</v>
      </c>
      <c r="B959" s="98" t="s">
        <v>1613</v>
      </c>
      <c r="C959" s="98"/>
      <c r="D959" s="99">
        <f t="shared" si="14"/>
        <v>1</v>
      </c>
      <c r="E959" s="99"/>
      <c r="F959" s="99" t="s">
        <v>29</v>
      </c>
      <c r="G959" s="99"/>
      <c r="H959" s="100">
        <v>42791</v>
      </c>
      <c r="I959" s="100"/>
      <c r="J959" s="100">
        <v>42791</v>
      </c>
      <c r="K959" s="100"/>
      <c r="L959" s="82" t="s">
        <v>648</v>
      </c>
      <c r="M959" s="82"/>
      <c r="N959" s="101">
        <v>694</v>
      </c>
      <c r="O959" s="101"/>
    </row>
    <row r="960" spans="1:15" ht="45" customHeight="1" x14ac:dyDescent="0.25">
      <c r="A960" s="17" t="s">
        <v>1606</v>
      </c>
      <c r="B960" s="98" t="s">
        <v>14</v>
      </c>
      <c r="C960" s="98"/>
      <c r="D960" s="99">
        <f t="shared" si="14"/>
        <v>1</v>
      </c>
      <c r="E960" s="99"/>
      <c r="F960" s="99" t="s">
        <v>15</v>
      </c>
      <c r="G960" s="99"/>
      <c r="H960" s="100">
        <v>42791</v>
      </c>
      <c r="I960" s="100"/>
      <c r="J960" s="100">
        <v>42791</v>
      </c>
      <c r="K960" s="100"/>
      <c r="L960" s="82" t="s">
        <v>648</v>
      </c>
      <c r="M960" s="82"/>
      <c r="N960" s="101">
        <v>12</v>
      </c>
      <c r="O960" s="101"/>
    </row>
    <row r="961" spans="1:15" ht="45" customHeight="1" x14ac:dyDescent="0.25">
      <c r="A961" s="17" t="s">
        <v>1606</v>
      </c>
      <c r="B961" s="98" t="s">
        <v>549</v>
      </c>
      <c r="C961" s="98"/>
      <c r="D961" s="99">
        <f t="shared" si="14"/>
        <v>1</v>
      </c>
      <c r="E961" s="99"/>
      <c r="F961" s="99" t="s">
        <v>29</v>
      </c>
      <c r="G961" s="99"/>
      <c r="H961" s="100">
        <v>42797</v>
      </c>
      <c r="I961" s="100"/>
      <c r="J961" s="100">
        <v>42797</v>
      </c>
      <c r="K961" s="100"/>
      <c r="L961" s="82" t="s">
        <v>648</v>
      </c>
      <c r="M961" s="82"/>
      <c r="N961" s="101">
        <v>641</v>
      </c>
      <c r="O961" s="101"/>
    </row>
    <row r="962" spans="1:15" ht="45" customHeight="1" x14ac:dyDescent="0.25">
      <c r="A962" s="17" t="s">
        <v>1606</v>
      </c>
      <c r="B962" s="98" t="s">
        <v>1613</v>
      </c>
      <c r="C962" s="98"/>
      <c r="D962" s="99">
        <f t="shared" si="14"/>
        <v>1</v>
      </c>
      <c r="E962" s="99"/>
      <c r="F962" s="99" t="s">
        <v>29</v>
      </c>
      <c r="G962" s="99"/>
      <c r="H962" s="100">
        <v>42791</v>
      </c>
      <c r="I962" s="100"/>
      <c r="J962" s="100">
        <v>42791</v>
      </c>
      <c r="K962" s="100"/>
      <c r="L962" s="82" t="s">
        <v>648</v>
      </c>
      <c r="M962" s="82"/>
      <c r="N962" s="101">
        <v>680</v>
      </c>
      <c r="O962" s="101"/>
    </row>
    <row r="963" spans="1:15" ht="45" customHeight="1" x14ac:dyDescent="0.25">
      <c r="A963" s="17" t="s">
        <v>1606</v>
      </c>
      <c r="B963" s="98" t="s">
        <v>1614</v>
      </c>
      <c r="C963" s="98"/>
      <c r="D963" s="99">
        <f t="shared" si="14"/>
        <v>1</v>
      </c>
      <c r="E963" s="99"/>
      <c r="F963" s="99" t="s">
        <v>29</v>
      </c>
      <c r="G963" s="99"/>
      <c r="H963" s="100">
        <v>42836</v>
      </c>
      <c r="I963" s="100"/>
      <c r="J963" s="100">
        <v>42836</v>
      </c>
      <c r="K963" s="100"/>
      <c r="L963" s="82" t="s">
        <v>648</v>
      </c>
      <c r="M963" s="82"/>
      <c r="N963" s="101">
        <v>694</v>
      </c>
      <c r="O963" s="101"/>
    </row>
    <row r="964" spans="1:15" ht="45" customHeight="1" x14ac:dyDescent="0.25">
      <c r="A964" s="17" t="s">
        <v>1606</v>
      </c>
      <c r="B964" s="98" t="s">
        <v>1614</v>
      </c>
      <c r="C964" s="98"/>
      <c r="D964" s="99">
        <f t="shared" si="14"/>
        <v>1</v>
      </c>
      <c r="E964" s="99"/>
      <c r="F964" s="99" t="s">
        <v>29</v>
      </c>
      <c r="G964" s="99"/>
      <c r="H964" s="100">
        <v>42832</v>
      </c>
      <c r="I964" s="100"/>
      <c r="J964" s="100">
        <v>42832</v>
      </c>
      <c r="K964" s="100"/>
      <c r="L964" s="82" t="s">
        <v>648</v>
      </c>
      <c r="M964" s="82"/>
      <c r="N964" s="101">
        <v>694</v>
      </c>
      <c r="O964" s="101"/>
    </row>
    <row r="965" spans="1:15" ht="45" customHeight="1" x14ac:dyDescent="0.25">
      <c r="A965" s="17" t="s">
        <v>1606</v>
      </c>
      <c r="B965" s="98" t="s">
        <v>1615</v>
      </c>
      <c r="C965" s="98"/>
      <c r="D965" s="99">
        <f t="shared" si="14"/>
        <v>1</v>
      </c>
      <c r="E965" s="99"/>
      <c r="F965" s="99" t="s">
        <v>29</v>
      </c>
      <c r="G965" s="99"/>
      <c r="H965" s="100">
        <v>42818</v>
      </c>
      <c r="I965" s="100"/>
      <c r="J965" s="100">
        <v>42818</v>
      </c>
      <c r="K965" s="100"/>
      <c r="L965" s="82" t="s">
        <v>648</v>
      </c>
      <c r="M965" s="82"/>
      <c r="N965" s="101">
        <v>694</v>
      </c>
      <c r="O965" s="101"/>
    </row>
    <row r="966" spans="1:15" ht="45" customHeight="1" x14ac:dyDescent="0.25">
      <c r="A966" s="17" t="s">
        <v>1606</v>
      </c>
      <c r="B966" s="98" t="s">
        <v>1614</v>
      </c>
      <c r="C966" s="98"/>
      <c r="D966" s="99">
        <f t="shared" si="14"/>
        <v>1</v>
      </c>
      <c r="E966" s="99"/>
      <c r="F966" s="99" t="s">
        <v>29</v>
      </c>
      <c r="G966" s="99"/>
      <c r="H966" s="100">
        <v>42836</v>
      </c>
      <c r="I966" s="100"/>
      <c r="J966" s="100">
        <v>42836</v>
      </c>
      <c r="K966" s="100"/>
      <c r="L966" s="82" t="s">
        <v>648</v>
      </c>
      <c r="M966" s="82"/>
      <c r="N966" s="101">
        <v>302</v>
      </c>
      <c r="O966" s="101"/>
    </row>
    <row r="967" spans="1:15" ht="45" customHeight="1" x14ac:dyDescent="0.25">
      <c r="A967" s="17" t="s">
        <v>1606</v>
      </c>
      <c r="B967" s="98" t="s">
        <v>1614</v>
      </c>
      <c r="C967" s="98"/>
      <c r="D967" s="99">
        <f t="shared" si="14"/>
        <v>1</v>
      </c>
      <c r="E967" s="99"/>
      <c r="F967" s="99" t="s">
        <v>29</v>
      </c>
      <c r="G967" s="99"/>
      <c r="H967" s="100">
        <v>42832</v>
      </c>
      <c r="I967" s="100"/>
      <c r="J967" s="100">
        <v>42832</v>
      </c>
      <c r="K967" s="100"/>
      <c r="L967" s="82" t="s">
        <v>648</v>
      </c>
      <c r="M967" s="82"/>
      <c r="N967" s="101">
        <v>342</v>
      </c>
      <c r="O967" s="101"/>
    </row>
    <row r="968" spans="1:15" ht="45" customHeight="1" x14ac:dyDescent="0.25">
      <c r="A968" s="17" t="s">
        <v>1606</v>
      </c>
      <c r="B968" s="98" t="s">
        <v>1615</v>
      </c>
      <c r="C968" s="98"/>
      <c r="D968" s="99">
        <f t="shared" si="14"/>
        <v>1</v>
      </c>
      <c r="E968" s="99"/>
      <c r="F968" s="99" t="s">
        <v>29</v>
      </c>
      <c r="G968" s="99"/>
      <c r="H968" s="100">
        <v>42818</v>
      </c>
      <c r="I968" s="100"/>
      <c r="J968" s="100">
        <v>42818</v>
      </c>
      <c r="K968" s="100"/>
      <c r="L968" s="82" t="s">
        <v>648</v>
      </c>
      <c r="M968" s="82"/>
      <c r="N968" s="101">
        <v>876</v>
      </c>
      <c r="O968" s="101"/>
    </row>
    <row r="969" spans="1:15" ht="45" customHeight="1" x14ac:dyDescent="0.25">
      <c r="A969" s="17" t="s">
        <v>1606</v>
      </c>
      <c r="B969" s="98" t="s">
        <v>1616</v>
      </c>
      <c r="C969" s="98"/>
      <c r="D969" s="99">
        <f t="shared" si="14"/>
        <v>1</v>
      </c>
      <c r="E969" s="99"/>
      <c r="F969" s="99" t="s">
        <v>29</v>
      </c>
      <c r="G969" s="99"/>
      <c r="H969" s="100">
        <v>42807</v>
      </c>
      <c r="I969" s="100"/>
      <c r="J969" s="100">
        <v>42807</v>
      </c>
      <c r="K969" s="100"/>
      <c r="L969" s="82" t="s">
        <v>648</v>
      </c>
      <c r="M969" s="82"/>
      <c r="N969" s="101">
        <v>694</v>
      </c>
      <c r="O969" s="101"/>
    </row>
    <row r="970" spans="1:15" ht="45" customHeight="1" x14ac:dyDescent="0.25">
      <c r="A970" s="17" t="s">
        <v>1606</v>
      </c>
      <c r="B970" s="98" t="s">
        <v>1617</v>
      </c>
      <c r="C970" s="98"/>
      <c r="D970" s="99">
        <f t="shared" ref="D970:D1033" si="15">C970+1</f>
        <v>1</v>
      </c>
      <c r="E970" s="99"/>
      <c r="F970" s="99" t="s">
        <v>29</v>
      </c>
      <c r="G970" s="99"/>
      <c r="H970" s="100">
        <v>42795</v>
      </c>
      <c r="I970" s="100"/>
      <c r="J970" s="100">
        <v>42795</v>
      </c>
      <c r="K970" s="100"/>
      <c r="L970" s="82" t="s">
        <v>648</v>
      </c>
      <c r="M970" s="82"/>
      <c r="N970" s="101">
        <v>694</v>
      </c>
      <c r="O970" s="101"/>
    </row>
    <row r="971" spans="1:15" ht="45" customHeight="1" x14ac:dyDescent="0.25">
      <c r="A971" s="17" t="s">
        <v>1606</v>
      </c>
      <c r="B971" s="98" t="s">
        <v>1618</v>
      </c>
      <c r="C971" s="98"/>
      <c r="D971" s="99">
        <f t="shared" si="15"/>
        <v>1</v>
      </c>
      <c r="E971" s="99"/>
      <c r="F971" s="99" t="s">
        <v>29</v>
      </c>
      <c r="G971" s="99"/>
      <c r="H971" s="100">
        <v>42808</v>
      </c>
      <c r="I971" s="100"/>
      <c r="J971" s="100">
        <v>42808</v>
      </c>
      <c r="K971" s="100"/>
      <c r="L971" s="82" t="s">
        <v>648</v>
      </c>
      <c r="M971" s="82"/>
      <c r="N971" s="101">
        <v>694</v>
      </c>
      <c r="O971" s="101"/>
    </row>
    <row r="972" spans="1:15" ht="45" customHeight="1" x14ac:dyDescent="0.25">
      <c r="A972" s="17" t="s">
        <v>1606</v>
      </c>
      <c r="B972" s="98" t="s">
        <v>1617</v>
      </c>
      <c r="C972" s="98"/>
      <c r="D972" s="99">
        <f t="shared" si="15"/>
        <v>1</v>
      </c>
      <c r="E972" s="99"/>
      <c r="F972" s="99" t="s">
        <v>29</v>
      </c>
      <c r="G972" s="99"/>
      <c r="H972" s="100">
        <v>42793</v>
      </c>
      <c r="I972" s="100"/>
      <c r="J972" s="100">
        <v>42793</v>
      </c>
      <c r="K972" s="100"/>
      <c r="L972" s="82" t="s">
        <v>648</v>
      </c>
      <c r="M972" s="82"/>
      <c r="N972" s="101">
        <v>694</v>
      </c>
      <c r="O972" s="101"/>
    </row>
    <row r="973" spans="1:15" ht="45" customHeight="1" x14ac:dyDescent="0.25">
      <c r="A973" s="17" t="s">
        <v>1606</v>
      </c>
      <c r="B973" s="98" t="s">
        <v>1453</v>
      </c>
      <c r="C973" s="98"/>
      <c r="D973" s="99">
        <f t="shared" si="15"/>
        <v>1</v>
      </c>
      <c r="E973" s="99"/>
      <c r="F973" s="99" t="s">
        <v>29</v>
      </c>
      <c r="G973" s="99"/>
      <c r="H973" s="100">
        <v>42804</v>
      </c>
      <c r="I973" s="100"/>
      <c r="J973" s="100">
        <v>42804</v>
      </c>
      <c r="K973" s="100"/>
      <c r="L973" s="82" t="s">
        <v>648</v>
      </c>
      <c r="M973" s="82"/>
      <c r="N973" s="101">
        <v>694</v>
      </c>
      <c r="O973" s="101"/>
    </row>
    <row r="974" spans="1:15" ht="45" customHeight="1" x14ac:dyDescent="0.25">
      <c r="A974" s="17" t="s">
        <v>1606</v>
      </c>
      <c r="B974" s="98" t="s">
        <v>1619</v>
      </c>
      <c r="C974" s="98"/>
      <c r="D974" s="99">
        <f t="shared" si="15"/>
        <v>1</v>
      </c>
      <c r="E974" s="99"/>
      <c r="F974" s="99" t="s">
        <v>1348</v>
      </c>
      <c r="G974" s="99"/>
      <c r="H974" s="100">
        <v>42796</v>
      </c>
      <c r="I974" s="100"/>
      <c r="J974" s="100">
        <v>42796</v>
      </c>
      <c r="K974" s="100"/>
      <c r="L974" s="82" t="s">
        <v>648</v>
      </c>
      <c r="M974" s="82"/>
      <c r="N974" s="101">
        <v>1432</v>
      </c>
      <c r="O974" s="101"/>
    </row>
    <row r="975" spans="1:15" ht="45" customHeight="1" x14ac:dyDescent="0.25">
      <c r="A975" s="17" t="s">
        <v>1606</v>
      </c>
      <c r="B975" s="98" t="s">
        <v>14</v>
      </c>
      <c r="C975" s="98"/>
      <c r="D975" s="99">
        <f t="shared" si="15"/>
        <v>1</v>
      </c>
      <c r="E975" s="99"/>
      <c r="F975" s="99" t="s">
        <v>15</v>
      </c>
      <c r="G975" s="99"/>
      <c r="H975" s="100">
        <v>42807</v>
      </c>
      <c r="I975" s="100"/>
      <c r="J975" s="100">
        <v>42807</v>
      </c>
      <c r="K975" s="100"/>
      <c r="L975" s="82" t="s">
        <v>648</v>
      </c>
      <c r="M975" s="82"/>
      <c r="N975" s="101">
        <v>122</v>
      </c>
      <c r="O975" s="101"/>
    </row>
    <row r="976" spans="1:15" ht="45" customHeight="1" x14ac:dyDescent="0.25">
      <c r="A976" s="17" t="s">
        <v>1606</v>
      </c>
      <c r="B976" s="98" t="s">
        <v>1616</v>
      </c>
      <c r="C976" s="98"/>
      <c r="D976" s="99">
        <f t="shared" si="15"/>
        <v>1</v>
      </c>
      <c r="E976" s="99"/>
      <c r="F976" s="99" t="s">
        <v>29</v>
      </c>
      <c r="G976" s="99"/>
      <c r="H976" s="100">
        <v>42807</v>
      </c>
      <c r="I976" s="100"/>
      <c r="J976" s="100">
        <v>42807</v>
      </c>
      <c r="K976" s="100"/>
      <c r="L976" s="82" t="s">
        <v>648</v>
      </c>
      <c r="M976" s="82"/>
      <c r="N976" s="101">
        <v>601</v>
      </c>
      <c r="O976" s="101"/>
    </row>
    <row r="977" spans="1:15" ht="45" customHeight="1" x14ac:dyDescent="0.25">
      <c r="A977" s="17" t="s">
        <v>1606</v>
      </c>
      <c r="B977" s="98" t="s">
        <v>1617</v>
      </c>
      <c r="C977" s="98"/>
      <c r="D977" s="99">
        <f t="shared" si="15"/>
        <v>1</v>
      </c>
      <c r="E977" s="99"/>
      <c r="F977" s="99" t="s">
        <v>29</v>
      </c>
      <c r="G977" s="99"/>
      <c r="H977" s="100">
        <v>42808</v>
      </c>
      <c r="I977" s="100"/>
      <c r="J977" s="100">
        <v>42808</v>
      </c>
      <c r="K977" s="100"/>
      <c r="L977" s="82" t="s">
        <v>648</v>
      </c>
      <c r="M977" s="82"/>
      <c r="N977" s="101">
        <v>770</v>
      </c>
      <c r="O977" s="101"/>
    </row>
    <row r="978" spans="1:15" ht="45" customHeight="1" x14ac:dyDescent="0.25">
      <c r="A978" s="17" t="s">
        <v>1606</v>
      </c>
      <c r="B978" s="98" t="s">
        <v>1617</v>
      </c>
      <c r="C978" s="98"/>
      <c r="D978" s="99">
        <f t="shared" si="15"/>
        <v>1</v>
      </c>
      <c r="E978" s="99"/>
      <c r="F978" s="99" t="s">
        <v>29</v>
      </c>
      <c r="G978" s="99"/>
      <c r="H978" s="100">
        <v>42793</v>
      </c>
      <c r="I978" s="100"/>
      <c r="J978" s="100">
        <v>42793</v>
      </c>
      <c r="K978" s="100"/>
      <c r="L978" s="82" t="s">
        <v>648</v>
      </c>
      <c r="M978" s="82"/>
      <c r="N978" s="101">
        <v>602</v>
      </c>
      <c r="O978" s="101"/>
    </row>
    <row r="979" spans="1:15" ht="45" customHeight="1" x14ac:dyDescent="0.25">
      <c r="A979" s="17" t="s">
        <v>1606</v>
      </c>
      <c r="B979" s="98" t="s">
        <v>1453</v>
      </c>
      <c r="C979" s="98"/>
      <c r="D979" s="99">
        <f t="shared" si="15"/>
        <v>1</v>
      </c>
      <c r="E979" s="99"/>
      <c r="F979" s="99" t="s">
        <v>29</v>
      </c>
      <c r="G979" s="99"/>
      <c r="H979" s="100">
        <v>42804</v>
      </c>
      <c r="I979" s="100"/>
      <c r="J979" s="100">
        <v>42804</v>
      </c>
      <c r="K979" s="100"/>
      <c r="L979" s="82" t="s">
        <v>648</v>
      </c>
      <c r="M979" s="82"/>
      <c r="N979" s="101">
        <v>232</v>
      </c>
      <c r="O979" s="101"/>
    </row>
    <row r="980" spans="1:15" ht="45" customHeight="1" x14ac:dyDescent="0.25">
      <c r="A980" s="17" t="s">
        <v>1606</v>
      </c>
      <c r="B980" s="98" t="s">
        <v>1619</v>
      </c>
      <c r="C980" s="98"/>
      <c r="D980" s="99">
        <f t="shared" si="15"/>
        <v>1</v>
      </c>
      <c r="E980" s="99"/>
      <c r="F980" s="99" t="s">
        <v>1348</v>
      </c>
      <c r="G980" s="99"/>
      <c r="H980" s="100">
        <v>42796</v>
      </c>
      <c r="I980" s="100"/>
      <c r="J980" s="100">
        <v>42796</v>
      </c>
      <c r="K980" s="100"/>
      <c r="L980" s="82" t="s">
        <v>648</v>
      </c>
      <c r="M980" s="82"/>
      <c r="N980" s="101">
        <v>367.5</v>
      </c>
      <c r="O980" s="101"/>
    </row>
    <row r="981" spans="1:15" ht="45" customHeight="1" x14ac:dyDescent="0.25">
      <c r="A981" s="17" t="s">
        <v>1606</v>
      </c>
      <c r="B981" s="98" t="s">
        <v>1620</v>
      </c>
      <c r="C981" s="98"/>
      <c r="D981" s="99">
        <f t="shared" si="15"/>
        <v>1</v>
      </c>
      <c r="E981" s="99"/>
      <c r="F981" s="99" t="s">
        <v>29</v>
      </c>
      <c r="G981" s="99"/>
      <c r="H981" s="100">
        <v>42817</v>
      </c>
      <c r="I981" s="100"/>
      <c r="J981" s="100">
        <v>42817</v>
      </c>
      <c r="K981" s="100"/>
      <c r="L981" s="82" t="s">
        <v>648</v>
      </c>
      <c r="M981" s="82"/>
      <c r="N981" s="101">
        <v>456.4</v>
      </c>
      <c r="O981" s="101"/>
    </row>
    <row r="982" spans="1:15" ht="45" customHeight="1" x14ac:dyDescent="0.25">
      <c r="A982" s="17" t="s">
        <v>1606</v>
      </c>
      <c r="B982" s="98" t="s">
        <v>14</v>
      </c>
      <c r="C982" s="98"/>
      <c r="D982" s="99">
        <f t="shared" si="15"/>
        <v>1</v>
      </c>
      <c r="E982" s="99"/>
      <c r="F982" s="99" t="s">
        <v>15</v>
      </c>
      <c r="G982" s="99"/>
      <c r="H982" s="100">
        <v>42817</v>
      </c>
      <c r="I982" s="100"/>
      <c r="J982" s="100">
        <v>42817</v>
      </c>
      <c r="K982" s="100"/>
      <c r="L982" s="82" t="s">
        <v>648</v>
      </c>
      <c r="M982" s="82"/>
      <c r="N982" s="101">
        <v>629</v>
      </c>
      <c r="O982" s="101"/>
    </row>
    <row r="983" spans="1:15" ht="45" customHeight="1" x14ac:dyDescent="0.25">
      <c r="A983" s="17" t="s">
        <v>1606</v>
      </c>
      <c r="B983" s="98" t="s">
        <v>1620</v>
      </c>
      <c r="C983" s="98"/>
      <c r="D983" s="99">
        <f t="shared" si="15"/>
        <v>1</v>
      </c>
      <c r="E983" s="99"/>
      <c r="F983" s="99" t="s">
        <v>29</v>
      </c>
      <c r="G983" s="99"/>
      <c r="H983" s="100">
        <v>42817</v>
      </c>
      <c r="I983" s="100"/>
      <c r="J983" s="100">
        <v>42817</v>
      </c>
      <c r="K983" s="100"/>
      <c r="L983" s="82" t="s">
        <v>648</v>
      </c>
      <c r="M983" s="82"/>
      <c r="N983" s="101">
        <v>220</v>
      </c>
      <c r="O983" s="101"/>
    </row>
    <row r="984" spans="1:15" ht="45" customHeight="1" x14ac:dyDescent="0.25">
      <c r="A984" s="17" t="s">
        <v>1606</v>
      </c>
      <c r="B984" s="98" t="s">
        <v>1621</v>
      </c>
      <c r="C984" s="98"/>
      <c r="D984" s="99">
        <f t="shared" si="15"/>
        <v>1</v>
      </c>
      <c r="E984" s="99"/>
      <c r="F984" s="99" t="s">
        <v>29</v>
      </c>
      <c r="G984" s="99"/>
      <c r="H984" s="100">
        <v>42825</v>
      </c>
      <c r="I984" s="100"/>
      <c r="J984" s="100">
        <v>42825</v>
      </c>
      <c r="K984" s="100"/>
      <c r="L984" s="82" t="s">
        <v>648</v>
      </c>
      <c r="M984" s="82"/>
      <c r="N984" s="101">
        <v>694</v>
      </c>
      <c r="O984" s="101"/>
    </row>
    <row r="985" spans="1:15" ht="45" customHeight="1" x14ac:dyDescent="0.25">
      <c r="A985" s="17" t="s">
        <v>1606</v>
      </c>
      <c r="B985" s="98" t="s">
        <v>14</v>
      </c>
      <c r="C985" s="98"/>
      <c r="D985" s="99">
        <f t="shared" si="15"/>
        <v>1</v>
      </c>
      <c r="E985" s="99"/>
      <c r="F985" s="99" t="s">
        <v>15</v>
      </c>
      <c r="G985" s="99"/>
      <c r="H985" s="100">
        <v>42825</v>
      </c>
      <c r="I985" s="100"/>
      <c r="J985" s="100">
        <v>42825</v>
      </c>
      <c r="K985" s="100"/>
      <c r="L985" s="82" t="s">
        <v>648</v>
      </c>
      <c r="M985" s="82"/>
      <c r="N985" s="101">
        <v>12</v>
      </c>
      <c r="O985" s="101"/>
    </row>
    <row r="986" spans="1:15" ht="45" customHeight="1" x14ac:dyDescent="0.25">
      <c r="A986" s="17" t="s">
        <v>1606</v>
      </c>
      <c r="B986" s="98" t="s">
        <v>1621</v>
      </c>
      <c r="C986" s="98"/>
      <c r="D986" s="99">
        <f t="shared" si="15"/>
        <v>1</v>
      </c>
      <c r="E986" s="99"/>
      <c r="F986" s="99" t="s">
        <v>29</v>
      </c>
      <c r="G986" s="99"/>
      <c r="H986" s="100">
        <v>42825</v>
      </c>
      <c r="I986" s="100"/>
      <c r="J986" s="100">
        <v>42825</v>
      </c>
      <c r="K986" s="100"/>
      <c r="L986" s="82" t="s">
        <v>648</v>
      </c>
      <c r="M986" s="82"/>
      <c r="N986" s="101">
        <v>648</v>
      </c>
      <c r="O986" s="101"/>
    </row>
    <row r="987" spans="1:15" ht="45" customHeight="1" x14ac:dyDescent="0.25">
      <c r="A987" s="17" t="s">
        <v>1606</v>
      </c>
      <c r="B987" s="98" t="s">
        <v>108</v>
      </c>
      <c r="C987" s="98"/>
      <c r="D987" s="99">
        <f t="shared" si="15"/>
        <v>1</v>
      </c>
      <c r="E987" s="99"/>
      <c r="F987" s="99" t="s">
        <v>29</v>
      </c>
      <c r="G987" s="99"/>
      <c r="H987" s="100">
        <v>42846</v>
      </c>
      <c r="I987" s="100"/>
      <c r="J987" s="100">
        <v>42846</v>
      </c>
      <c r="K987" s="100"/>
      <c r="L987" s="82" t="s">
        <v>648</v>
      </c>
      <c r="M987" s="82"/>
      <c r="N987" s="101">
        <v>694</v>
      </c>
      <c r="O987" s="101"/>
    </row>
    <row r="988" spans="1:15" ht="45" customHeight="1" x14ac:dyDescent="0.25">
      <c r="A988" s="17" t="s">
        <v>1606</v>
      </c>
      <c r="B988" s="98" t="s">
        <v>108</v>
      </c>
      <c r="C988" s="98"/>
      <c r="D988" s="99">
        <f t="shared" si="15"/>
        <v>1</v>
      </c>
      <c r="E988" s="99"/>
      <c r="F988" s="99" t="s">
        <v>29</v>
      </c>
      <c r="G988" s="99"/>
      <c r="H988" s="100">
        <v>42851</v>
      </c>
      <c r="I988" s="100"/>
      <c r="J988" s="100">
        <v>42851</v>
      </c>
      <c r="K988" s="100"/>
      <c r="L988" s="82" t="s">
        <v>648</v>
      </c>
      <c r="M988" s="82"/>
      <c r="N988" s="101">
        <v>694</v>
      </c>
      <c r="O988" s="101"/>
    </row>
    <row r="989" spans="1:15" ht="45" customHeight="1" x14ac:dyDescent="0.25">
      <c r="A989" s="17" t="s">
        <v>1606</v>
      </c>
      <c r="B989" s="98" t="s">
        <v>1622</v>
      </c>
      <c r="C989" s="98"/>
      <c r="D989" s="99">
        <f t="shared" si="15"/>
        <v>1</v>
      </c>
      <c r="E989" s="99"/>
      <c r="F989" s="99" t="s">
        <v>29</v>
      </c>
      <c r="G989" s="99"/>
      <c r="H989" s="100">
        <v>42850</v>
      </c>
      <c r="I989" s="100"/>
      <c r="J989" s="100">
        <v>42850</v>
      </c>
      <c r="K989" s="100"/>
      <c r="L989" s="82" t="s">
        <v>648</v>
      </c>
      <c r="M989" s="82"/>
      <c r="N989" s="101">
        <v>694</v>
      </c>
      <c r="O989" s="101"/>
    </row>
    <row r="990" spans="1:15" ht="45" customHeight="1" x14ac:dyDescent="0.25">
      <c r="A990" s="17" t="s">
        <v>1606</v>
      </c>
      <c r="B990" s="98" t="s">
        <v>1623</v>
      </c>
      <c r="C990" s="98"/>
      <c r="D990" s="99">
        <f t="shared" si="15"/>
        <v>1</v>
      </c>
      <c r="E990" s="99"/>
      <c r="F990" s="99" t="s">
        <v>29</v>
      </c>
      <c r="G990" s="99"/>
      <c r="H990" s="100">
        <v>42821</v>
      </c>
      <c r="I990" s="100"/>
      <c r="J990" s="100">
        <v>42821</v>
      </c>
      <c r="K990" s="100"/>
      <c r="L990" s="82" t="s">
        <v>648</v>
      </c>
      <c r="M990" s="82"/>
      <c r="N990" s="101">
        <v>694</v>
      </c>
      <c r="O990" s="101"/>
    </row>
    <row r="991" spans="1:15" ht="45" customHeight="1" x14ac:dyDescent="0.25">
      <c r="A991" s="17" t="s">
        <v>1606</v>
      </c>
      <c r="B991" s="98" t="s">
        <v>14</v>
      </c>
      <c r="C991" s="98"/>
      <c r="D991" s="99">
        <f t="shared" si="15"/>
        <v>1</v>
      </c>
      <c r="E991" s="99"/>
      <c r="F991" s="99" t="s">
        <v>15</v>
      </c>
      <c r="G991" s="99"/>
      <c r="H991" s="100">
        <v>42850</v>
      </c>
      <c r="I991" s="100"/>
      <c r="J991" s="100">
        <v>42850</v>
      </c>
      <c r="K991" s="100"/>
      <c r="L991" s="82" t="s">
        <v>648</v>
      </c>
      <c r="M991" s="82"/>
      <c r="N991" s="101">
        <v>32</v>
      </c>
      <c r="O991" s="101"/>
    </row>
    <row r="992" spans="1:15" ht="45" customHeight="1" x14ac:dyDescent="0.25">
      <c r="A992" s="17" t="s">
        <v>1606</v>
      </c>
      <c r="B992" s="98" t="s">
        <v>108</v>
      </c>
      <c r="C992" s="98"/>
      <c r="D992" s="99">
        <f t="shared" si="15"/>
        <v>1</v>
      </c>
      <c r="E992" s="99"/>
      <c r="F992" s="99" t="s">
        <v>29</v>
      </c>
      <c r="G992" s="99"/>
      <c r="H992" s="100">
        <v>42846</v>
      </c>
      <c r="I992" s="100"/>
      <c r="J992" s="100">
        <v>42846</v>
      </c>
      <c r="K992" s="100"/>
      <c r="L992" s="82" t="s">
        <v>648</v>
      </c>
      <c r="M992" s="82"/>
      <c r="N992" s="101">
        <v>650</v>
      </c>
      <c r="O992" s="101"/>
    </row>
    <row r="993" spans="1:15" ht="45" customHeight="1" x14ac:dyDescent="0.25">
      <c r="A993" s="17" t="s">
        <v>1606</v>
      </c>
      <c r="B993" s="98" t="s">
        <v>108</v>
      </c>
      <c r="C993" s="98"/>
      <c r="D993" s="99">
        <f t="shared" si="15"/>
        <v>1</v>
      </c>
      <c r="E993" s="99"/>
      <c r="F993" s="99" t="s">
        <v>29</v>
      </c>
      <c r="G993" s="99"/>
      <c r="H993" s="100">
        <v>42851</v>
      </c>
      <c r="I993" s="100"/>
      <c r="J993" s="100">
        <v>42851</v>
      </c>
      <c r="K993" s="100"/>
      <c r="L993" s="82" t="s">
        <v>648</v>
      </c>
      <c r="M993" s="82"/>
      <c r="N993" s="101">
        <v>570</v>
      </c>
      <c r="O993" s="101"/>
    </row>
    <row r="994" spans="1:15" ht="45" customHeight="1" x14ac:dyDescent="0.25">
      <c r="A994" s="17" t="s">
        <v>1606</v>
      </c>
      <c r="B994" s="98" t="s">
        <v>1622</v>
      </c>
      <c r="C994" s="98"/>
      <c r="D994" s="99">
        <f t="shared" si="15"/>
        <v>1</v>
      </c>
      <c r="E994" s="99"/>
      <c r="F994" s="99" t="s">
        <v>29</v>
      </c>
      <c r="G994" s="99"/>
      <c r="H994" s="100">
        <v>42850</v>
      </c>
      <c r="I994" s="100"/>
      <c r="J994" s="100">
        <v>42850</v>
      </c>
      <c r="K994" s="100"/>
      <c r="L994" s="82" t="s">
        <v>648</v>
      </c>
      <c r="M994" s="82"/>
      <c r="N994" s="101">
        <v>542</v>
      </c>
      <c r="O994" s="101"/>
    </row>
    <row r="995" spans="1:15" ht="45" customHeight="1" x14ac:dyDescent="0.25">
      <c r="A995" s="17" t="s">
        <v>1606</v>
      </c>
      <c r="B995" s="98" t="s">
        <v>1623</v>
      </c>
      <c r="C995" s="98"/>
      <c r="D995" s="99">
        <f t="shared" si="15"/>
        <v>1</v>
      </c>
      <c r="E995" s="99"/>
      <c r="F995" s="99" t="s">
        <v>29</v>
      </c>
      <c r="G995" s="99"/>
      <c r="H995" s="100">
        <v>42821</v>
      </c>
      <c r="I995" s="100"/>
      <c r="J995" s="100">
        <v>42821</v>
      </c>
      <c r="K995" s="100"/>
      <c r="L995" s="82" t="s">
        <v>648</v>
      </c>
      <c r="M995" s="82"/>
      <c r="N995" s="101">
        <v>600</v>
      </c>
      <c r="O995" s="101"/>
    </row>
    <row r="996" spans="1:15" ht="45" customHeight="1" x14ac:dyDescent="0.25">
      <c r="A996" s="17" t="s">
        <v>1606</v>
      </c>
      <c r="B996" s="98" t="s">
        <v>1624</v>
      </c>
      <c r="C996" s="98"/>
      <c r="D996" s="99">
        <f t="shared" si="15"/>
        <v>1</v>
      </c>
      <c r="E996" s="99"/>
      <c r="F996" s="99" t="s">
        <v>29</v>
      </c>
      <c r="G996" s="99"/>
      <c r="H996" s="100">
        <v>42867</v>
      </c>
      <c r="I996" s="100"/>
      <c r="J996" s="100">
        <v>42867</v>
      </c>
      <c r="K996" s="100"/>
      <c r="L996" s="82" t="s">
        <v>648</v>
      </c>
      <c r="M996" s="82"/>
      <c r="N996" s="101">
        <v>597</v>
      </c>
      <c r="O996" s="101"/>
    </row>
    <row r="997" spans="1:15" ht="45" customHeight="1" x14ac:dyDescent="0.25">
      <c r="A997" s="17" t="s">
        <v>1606</v>
      </c>
      <c r="B997" s="98" t="s">
        <v>1625</v>
      </c>
      <c r="C997" s="98"/>
      <c r="D997" s="99">
        <f t="shared" si="15"/>
        <v>1</v>
      </c>
      <c r="E997" s="99"/>
      <c r="F997" s="99" t="s">
        <v>29</v>
      </c>
      <c r="G997" s="99"/>
      <c r="H997" s="100">
        <v>42829</v>
      </c>
      <c r="I997" s="100"/>
      <c r="J997" s="100">
        <v>42829</v>
      </c>
      <c r="K997" s="100"/>
      <c r="L997" s="82" t="s">
        <v>648</v>
      </c>
      <c r="M997" s="82"/>
      <c r="N997" s="101">
        <v>694</v>
      </c>
      <c r="O997" s="101"/>
    </row>
    <row r="998" spans="1:15" ht="45" customHeight="1" x14ac:dyDescent="0.25">
      <c r="A998" s="17" t="s">
        <v>1606</v>
      </c>
      <c r="B998" s="98" t="s">
        <v>1625</v>
      </c>
      <c r="C998" s="98"/>
      <c r="D998" s="99">
        <f t="shared" si="15"/>
        <v>1</v>
      </c>
      <c r="E998" s="99"/>
      <c r="F998" s="99" t="s">
        <v>29</v>
      </c>
      <c r="G998" s="99"/>
      <c r="H998" s="100">
        <v>42829</v>
      </c>
      <c r="I998" s="100"/>
      <c r="J998" s="100">
        <v>42829</v>
      </c>
      <c r="K998" s="100"/>
      <c r="L998" s="82" t="s">
        <v>648</v>
      </c>
      <c r="M998" s="82"/>
      <c r="N998" s="101">
        <v>460</v>
      </c>
      <c r="O998" s="101"/>
    </row>
    <row r="999" spans="1:15" ht="45" customHeight="1" x14ac:dyDescent="0.25">
      <c r="A999" s="17" t="s">
        <v>1606</v>
      </c>
      <c r="B999" s="98" t="s">
        <v>1626</v>
      </c>
      <c r="C999" s="98"/>
      <c r="D999" s="99">
        <f t="shared" si="15"/>
        <v>1</v>
      </c>
      <c r="E999" s="99"/>
      <c r="F999" s="99" t="s">
        <v>29</v>
      </c>
      <c r="G999" s="99"/>
      <c r="H999" s="100">
        <v>42880</v>
      </c>
      <c r="I999" s="100"/>
      <c r="J999" s="100">
        <v>42880</v>
      </c>
      <c r="K999" s="100"/>
      <c r="L999" s="82" t="s">
        <v>648</v>
      </c>
      <c r="M999" s="82"/>
      <c r="N999" s="101">
        <v>694</v>
      </c>
      <c r="O999" s="101"/>
    </row>
    <row r="1000" spans="1:15" ht="45" customHeight="1" x14ac:dyDescent="0.25">
      <c r="A1000" s="17" t="s">
        <v>1606</v>
      </c>
      <c r="B1000" s="98" t="s">
        <v>1627</v>
      </c>
      <c r="C1000" s="98"/>
      <c r="D1000" s="99">
        <f t="shared" si="15"/>
        <v>1</v>
      </c>
      <c r="E1000" s="99"/>
      <c r="F1000" s="99" t="s">
        <v>29</v>
      </c>
      <c r="G1000" s="99"/>
      <c r="H1000" s="100">
        <v>42872</v>
      </c>
      <c r="I1000" s="100"/>
      <c r="J1000" s="100">
        <v>42872</v>
      </c>
      <c r="K1000" s="100"/>
      <c r="L1000" s="82" t="s">
        <v>648</v>
      </c>
      <c r="M1000" s="82"/>
      <c r="N1000" s="101">
        <v>694</v>
      </c>
      <c r="O1000" s="101"/>
    </row>
    <row r="1001" spans="1:15" ht="45" customHeight="1" x14ac:dyDescent="0.25">
      <c r="A1001" s="17" t="s">
        <v>1606</v>
      </c>
      <c r="B1001" s="98" t="s">
        <v>1307</v>
      </c>
      <c r="C1001" s="98"/>
      <c r="D1001" s="99">
        <f t="shared" si="15"/>
        <v>1</v>
      </c>
      <c r="E1001" s="99"/>
      <c r="F1001" s="99" t="s">
        <v>29</v>
      </c>
      <c r="G1001" s="99"/>
      <c r="H1001" s="100">
        <v>42879</v>
      </c>
      <c r="I1001" s="100"/>
      <c r="J1001" s="100">
        <v>42879</v>
      </c>
      <c r="K1001" s="100"/>
      <c r="L1001" s="82" t="s">
        <v>648</v>
      </c>
      <c r="M1001" s="82"/>
      <c r="N1001" s="101">
        <v>694</v>
      </c>
      <c r="O1001" s="101"/>
    </row>
    <row r="1002" spans="1:15" ht="45" customHeight="1" x14ac:dyDescent="0.25">
      <c r="A1002" s="17" t="s">
        <v>1606</v>
      </c>
      <c r="B1002" s="98" t="s">
        <v>14</v>
      </c>
      <c r="C1002" s="98"/>
      <c r="D1002" s="99">
        <f t="shared" si="15"/>
        <v>1</v>
      </c>
      <c r="E1002" s="99"/>
      <c r="F1002" s="99" t="s">
        <v>15</v>
      </c>
      <c r="G1002" s="99"/>
      <c r="H1002" s="100">
        <v>42880</v>
      </c>
      <c r="I1002" s="100"/>
      <c r="J1002" s="100">
        <v>42880</v>
      </c>
      <c r="K1002" s="100"/>
      <c r="L1002" s="82" t="s">
        <v>648</v>
      </c>
      <c r="M1002" s="82"/>
      <c r="N1002" s="101">
        <v>22.13</v>
      </c>
      <c r="O1002" s="101"/>
    </row>
    <row r="1003" spans="1:15" ht="45" customHeight="1" x14ac:dyDescent="0.25">
      <c r="A1003" s="17" t="s">
        <v>1606</v>
      </c>
      <c r="B1003" s="98" t="s">
        <v>1626</v>
      </c>
      <c r="C1003" s="98"/>
      <c r="D1003" s="99">
        <f t="shared" si="15"/>
        <v>1</v>
      </c>
      <c r="E1003" s="99"/>
      <c r="F1003" s="99" t="s">
        <v>29</v>
      </c>
      <c r="G1003" s="99"/>
      <c r="H1003" s="100">
        <v>42880</v>
      </c>
      <c r="I1003" s="100"/>
      <c r="J1003" s="100">
        <v>42880</v>
      </c>
      <c r="K1003" s="100"/>
      <c r="L1003" s="82" t="s">
        <v>648</v>
      </c>
      <c r="M1003" s="82"/>
      <c r="N1003" s="101">
        <v>580</v>
      </c>
      <c r="O1003" s="101"/>
    </row>
    <row r="1004" spans="1:15" ht="45" customHeight="1" x14ac:dyDescent="0.25">
      <c r="A1004" s="17" t="s">
        <v>1606</v>
      </c>
      <c r="B1004" s="98" t="s">
        <v>1627</v>
      </c>
      <c r="C1004" s="98"/>
      <c r="D1004" s="99">
        <f t="shared" si="15"/>
        <v>1</v>
      </c>
      <c r="E1004" s="99"/>
      <c r="F1004" s="99" t="s">
        <v>29</v>
      </c>
      <c r="G1004" s="99"/>
      <c r="H1004" s="100">
        <v>42872</v>
      </c>
      <c r="I1004" s="100"/>
      <c r="J1004" s="100">
        <v>42872</v>
      </c>
      <c r="K1004" s="100"/>
      <c r="L1004" s="82" t="s">
        <v>648</v>
      </c>
      <c r="M1004" s="82"/>
      <c r="N1004" s="101">
        <v>769</v>
      </c>
      <c r="O1004" s="101"/>
    </row>
    <row r="1005" spans="1:15" ht="45" customHeight="1" x14ac:dyDescent="0.25">
      <c r="A1005" s="17" t="s">
        <v>1606</v>
      </c>
      <c r="B1005" s="98" t="s">
        <v>1307</v>
      </c>
      <c r="C1005" s="98"/>
      <c r="D1005" s="99">
        <f t="shared" si="15"/>
        <v>1</v>
      </c>
      <c r="E1005" s="99"/>
      <c r="F1005" s="99" t="s">
        <v>29</v>
      </c>
      <c r="G1005" s="99"/>
      <c r="H1005" s="100">
        <v>42879</v>
      </c>
      <c r="I1005" s="100"/>
      <c r="J1005" s="100">
        <v>42879</v>
      </c>
      <c r="K1005" s="100"/>
      <c r="L1005" s="82" t="s">
        <v>648</v>
      </c>
      <c r="M1005" s="82"/>
      <c r="N1005" s="101">
        <v>390</v>
      </c>
      <c r="O1005" s="101"/>
    </row>
    <row r="1006" spans="1:15" ht="45" customHeight="1" x14ac:dyDescent="0.25">
      <c r="A1006" s="17" t="s">
        <v>1606</v>
      </c>
      <c r="B1006" s="98" t="s">
        <v>1628</v>
      </c>
      <c r="C1006" s="98"/>
      <c r="D1006" s="99">
        <f t="shared" si="15"/>
        <v>1</v>
      </c>
      <c r="E1006" s="99"/>
      <c r="F1006" s="99" t="s">
        <v>29</v>
      </c>
      <c r="G1006" s="99"/>
      <c r="H1006" s="100">
        <v>42892</v>
      </c>
      <c r="I1006" s="100"/>
      <c r="J1006" s="100">
        <v>42902</v>
      </c>
      <c r="K1006" s="100"/>
      <c r="L1006" s="82" t="s">
        <v>648</v>
      </c>
      <c r="M1006" s="82"/>
      <c r="N1006" s="101">
        <v>694</v>
      </c>
      <c r="O1006" s="101"/>
    </row>
    <row r="1007" spans="1:15" ht="45" customHeight="1" x14ac:dyDescent="0.25">
      <c r="A1007" s="17" t="s">
        <v>1606</v>
      </c>
      <c r="B1007" s="98" t="s">
        <v>1629</v>
      </c>
      <c r="C1007" s="98"/>
      <c r="D1007" s="99">
        <f t="shared" si="15"/>
        <v>1</v>
      </c>
      <c r="E1007" s="99"/>
      <c r="F1007" s="99" t="s">
        <v>29</v>
      </c>
      <c r="G1007" s="99"/>
      <c r="H1007" s="100">
        <v>42888</v>
      </c>
      <c r="I1007" s="100"/>
      <c r="J1007" s="100">
        <v>42888</v>
      </c>
      <c r="K1007" s="100"/>
      <c r="L1007" s="82" t="s">
        <v>648</v>
      </c>
      <c r="M1007" s="82"/>
      <c r="N1007" s="101">
        <v>694</v>
      </c>
      <c r="O1007" s="101"/>
    </row>
    <row r="1008" spans="1:15" ht="45" customHeight="1" x14ac:dyDescent="0.25">
      <c r="A1008" s="17" t="s">
        <v>1606</v>
      </c>
      <c r="B1008" s="98" t="s">
        <v>1628</v>
      </c>
      <c r="C1008" s="98"/>
      <c r="D1008" s="99">
        <f t="shared" si="15"/>
        <v>1</v>
      </c>
      <c r="E1008" s="99"/>
      <c r="F1008" s="99" t="s">
        <v>29</v>
      </c>
      <c r="G1008" s="99"/>
      <c r="H1008" s="100">
        <v>42892</v>
      </c>
      <c r="I1008" s="100"/>
      <c r="J1008" s="100">
        <v>42902</v>
      </c>
      <c r="K1008" s="100"/>
      <c r="L1008" s="82" t="s">
        <v>648</v>
      </c>
      <c r="M1008" s="82"/>
      <c r="N1008" s="101">
        <v>552</v>
      </c>
      <c r="O1008" s="101"/>
    </row>
    <row r="1009" spans="1:15" ht="45" customHeight="1" x14ac:dyDescent="0.25">
      <c r="A1009" s="17" t="s">
        <v>1606</v>
      </c>
      <c r="B1009" s="98" t="s">
        <v>1629</v>
      </c>
      <c r="C1009" s="98"/>
      <c r="D1009" s="99">
        <f t="shared" si="15"/>
        <v>1</v>
      </c>
      <c r="E1009" s="99"/>
      <c r="F1009" s="99" t="s">
        <v>29</v>
      </c>
      <c r="G1009" s="99"/>
      <c r="H1009" s="100">
        <v>42888</v>
      </c>
      <c r="I1009" s="100"/>
      <c r="J1009" s="100">
        <v>42888</v>
      </c>
      <c r="K1009" s="100"/>
      <c r="L1009" s="82" t="s">
        <v>648</v>
      </c>
      <c r="M1009" s="82"/>
      <c r="N1009" s="101">
        <v>363</v>
      </c>
      <c r="O1009" s="101"/>
    </row>
    <row r="1010" spans="1:15" ht="45" customHeight="1" x14ac:dyDescent="0.25">
      <c r="A1010" s="17" t="s">
        <v>1606</v>
      </c>
      <c r="B1010" s="98" t="s">
        <v>1630</v>
      </c>
      <c r="C1010" s="98"/>
      <c r="D1010" s="99">
        <f t="shared" si="15"/>
        <v>1</v>
      </c>
      <c r="E1010" s="99"/>
      <c r="F1010" s="99" t="s">
        <v>29</v>
      </c>
      <c r="G1010" s="99"/>
      <c r="H1010" s="100">
        <v>42941</v>
      </c>
      <c r="I1010" s="100"/>
      <c r="J1010" s="100">
        <v>42935</v>
      </c>
      <c r="K1010" s="100"/>
      <c r="L1010" s="82" t="s">
        <v>648</v>
      </c>
      <c r="M1010" s="82"/>
      <c r="N1010" s="101">
        <v>712</v>
      </c>
      <c r="O1010" s="101"/>
    </row>
    <row r="1011" spans="1:15" ht="45" customHeight="1" x14ac:dyDescent="0.25">
      <c r="A1011" s="17" t="s">
        <v>1606</v>
      </c>
      <c r="B1011" s="98" t="s">
        <v>1631</v>
      </c>
      <c r="C1011" s="98"/>
      <c r="D1011" s="99">
        <f t="shared" si="15"/>
        <v>1</v>
      </c>
      <c r="E1011" s="99"/>
      <c r="F1011" s="99" t="s">
        <v>29</v>
      </c>
      <c r="G1011" s="99"/>
      <c r="H1011" s="100">
        <v>42964</v>
      </c>
      <c r="I1011" s="100"/>
      <c r="J1011" s="100">
        <v>42964</v>
      </c>
      <c r="K1011" s="100"/>
      <c r="L1011" s="82" t="s">
        <v>648</v>
      </c>
      <c r="M1011" s="82"/>
      <c r="N1011" s="101">
        <v>694</v>
      </c>
      <c r="O1011" s="101"/>
    </row>
    <row r="1012" spans="1:15" ht="45" customHeight="1" x14ac:dyDescent="0.25">
      <c r="A1012" s="17" t="s">
        <v>1606</v>
      </c>
      <c r="B1012" s="98" t="s">
        <v>1631</v>
      </c>
      <c r="C1012" s="98"/>
      <c r="D1012" s="99">
        <f t="shared" si="15"/>
        <v>1</v>
      </c>
      <c r="E1012" s="99"/>
      <c r="F1012" s="99" t="s">
        <v>29</v>
      </c>
      <c r="G1012" s="99"/>
      <c r="H1012" s="100">
        <v>42969</v>
      </c>
      <c r="I1012" s="100"/>
      <c r="J1012" s="100">
        <v>42969</v>
      </c>
      <c r="K1012" s="100"/>
      <c r="L1012" s="82" t="s">
        <v>648</v>
      </c>
      <c r="M1012" s="82"/>
      <c r="N1012" s="101">
        <v>694</v>
      </c>
      <c r="O1012" s="101"/>
    </row>
    <row r="1013" spans="1:15" ht="45" customHeight="1" x14ac:dyDescent="0.25">
      <c r="A1013" s="17" t="s">
        <v>1606</v>
      </c>
      <c r="B1013" s="98" t="s">
        <v>1630</v>
      </c>
      <c r="C1013" s="98"/>
      <c r="D1013" s="99">
        <f t="shared" si="15"/>
        <v>1</v>
      </c>
      <c r="E1013" s="99"/>
      <c r="F1013" s="99" t="s">
        <v>29</v>
      </c>
      <c r="G1013" s="99"/>
      <c r="H1013" s="100">
        <v>42941</v>
      </c>
      <c r="I1013" s="100"/>
      <c r="J1013" s="100">
        <v>42941</v>
      </c>
      <c r="K1013" s="100"/>
      <c r="L1013" s="82" t="s">
        <v>648</v>
      </c>
      <c r="M1013" s="82"/>
      <c r="N1013" s="101">
        <v>521</v>
      </c>
      <c r="O1013" s="101"/>
    </row>
    <row r="1014" spans="1:15" ht="45" customHeight="1" x14ac:dyDescent="0.25">
      <c r="A1014" s="17" t="s">
        <v>1606</v>
      </c>
      <c r="B1014" s="98" t="s">
        <v>1631</v>
      </c>
      <c r="C1014" s="98"/>
      <c r="D1014" s="99">
        <f t="shared" si="15"/>
        <v>1</v>
      </c>
      <c r="E1014" s="99"/>
      <c r="F1014" s="99" t="s">
        <v>29</v>
      </c>
      <c r="G1014" s="99"/>
      <c r="H1014" s="100">
        <v>42964</v>
      </c>
      <c r="I1014" s="100"/>
      <c r="J1014" s="100">
        <v>42964</v>
      </c>
      <c r="K1014" s="100"/>
      <c r="L1014" s="82" t="s">
        <v>648</v>
      </c>
      <c r="M1014" s="82"/>
      <c r="N1014" s="101">
        <v>212.4</v>
      </c>
      <c r="O1014" s="101"/>
    </row>
    <row r="1015" spans="1:15" ht="45" customHeight="1" x14ac:dyDescent="0.25">
      <c r="A1015" s="17" t="s">
        <v>1606</v>
      </c>
      <c r="B1015" s="98" t="s">
        <v>1631</v>
      </c>
      <c r="C1015" s="98"/>
      <c r="D1015" s="99">
        <f t="shared" si="15"/>
        <v>1</v>
      </c>
      <c r="E1015" s="99"/>
      <c r="F1015" s="99" t="s">
        <v>29</v>
      </c>
      <c r="G1015" s="99"/>
      <c r="H1015" s="100">
        <v>42969</v>
      </c>
      <c r="I1015" s="100"/>
      <c r="J1015" s="100">
        <v>42969</v>
      </c>
      <c r="K1015" s="100"/>
      <c r="L1015" s="82" t="s">
        <v>648</v>
      </c>
      <c r="M1015" s="82"/>
      <c r="N1015" s="101">
        <v>229</v>
      </c>
      <c r="O1015" s="101"/>
    </row>
    <row r="1016" spans="1:15" ht="45" customHeight="1" x14ac:dyDescent="0.25">
      <c r="A1016" s="17" t="s">
        <v>1606</v>
      </c>
      <c r="B1016" s="98" t="s">
        <v>1453</v>
      </c>
      <c r="C1016" s="98"/>
      <c r="D1016" s="99">
        <f t="shared" si="15"/>
        <v>1</v>
      </c>
      <c r="E1016" s="99"/>
      <c r="F1016" s="99" t="s">
        <v>29</v>
      </c>
      <c r="G1016" s="99"/>
      <c r="H1016" s="100">
        <v>42934</v>
      </c>
      <c r="I1016" s="100"/>
      <c r="J1016" s="100">
        <v>42934</v>
      </c>
      <c r="K1016" s="100"/>
      <c r="L1016" s="82" t="s">
        <v>648</v>
      </c>
      <c r="M1016" s="82"/>
      <c r="N1016" s="101">
        <v>694</v>
      </c>
      <c r="O1016" s="101"/>
    </row>
    <row r="1017" spans="1:15" ht="45" customHeight="1" x14ac:dyDescent="0.25">
      <c r="A1017" s="17" t="s">
        <v>1606</v>
      </c>
      <c r="B1017" s="98" t="s">
        <v>1632</v>
      </c>
      <c r="C1017" s="98"/>
      <c r="D1017" s="99">
        <f t="shared" si="15"/>
        <v>1</v>
      </c>
      <c r="E1017" s="99"/>
      <c r="F1017" s="99" t="s">
        <v>29</v>
      </c>
      <c r="G1017" s="99"/>
      <c r="H1017" s="100">
        <v>42928</v>
      </c>
      <c r="I1017" s="100"/>
      <c r="J1017" s="100">
        <v>42928</v>
      </c>
      <c r="K1017" s="100"/>
      <c r="L1017" s="82" t="s">
        <v>648</v>
      </c>
      <c r="M1017" s="82"/>
      <c r="N1017" s="101">
        <v>714</v>
      </c>
      <c r="O1017" s="101"/>
    </row>
    <row r="1018" spans="1:15" ht="45" customHeight="1" x14ac:dyDescent="0.25">
      <c r="A1018" s="17" t="s">
        <v>1606</v>
      </c>
      <c r="B1018" s="98" t="s">
        <v>1633</v>
      </c>
      <c r="C1018" s="98"/>
      <c r="D1018" s="99">
        <f t="shared" si="15"/>
        <v>1</v>
      </c>
      <c r="E1018" s="99"/>
      <c r="F1018" s="99" t="s">
        <v>29</v>
      </c>
      <c r="G1018" s="99"/>
      <c r="H1018" s="100">
        <v>42916</v>
      </c>
      <c r="I1018" s="100"/>
      <c r="J1018" s="100">
        <v>42916</v>
      </c>
      <c r="K1018" s="100"/>
      <c r="L1018" s="82" t="s">
        <v>648</v>
      </c>
      <c r="M1018" s="82"/>
      <c r="N1018" s="101">
        <v>714</v>
      </c>
      <c r="O1018" s="101"/>
    </row>
    <row r="1019" spans="1:15" ht="45" customHeight="1" x14ac:dyDescent="0.25">
      <c r="A1019" s="17" t="s">
        <v>1606</v>
      </c>
      <c r="B1019" s="98" t="s">
        <v>1634</v>
      </c>
      <c r="C1019" s="98"/>
      <c r="D1019" s="99">
        <f t="shared" si="15"/>
        <v>1</v>
      </c>
      <c r="E1019" s="99"/>
      <c r="F1019" s="99" t="s">
        <v>29</v>
      </c>
      <c r="G1019" s="99"/>
      <c r="H1019" s="100">
        <v>42912</v>
      </c>
      <c r="I1019" s="100"/>
      <c r="J1019" s="100">
        <v>42912</v>
      </c>
      <c r="K1019" s="100"/>
      <c r="L1019" s="82" t="s">
        <v>648</v>
      </c>
      <c r="M1019" s="82"/>
      <c r="N1019" s="101">
        <v>694</v>
      </c>
      <c r="O1019" s="101"/>
    </row>
    <row r="1020" spans="1:15" ht="45" customHeight="1" x14ac:dyDescent="0.25">
      <c r="A1020" s="17" t="s">
        <v>1606</v>
      </c>
      <c r="B1020" s="98" t="s">
        <v>1634</v>
      </c>
      <c r="C1020" s="98"/>
      <c r="D1020" s="99">
        <f t="shared" si="15"/>
        <v>1</v>
      </c>
      <c r="E1020" s="99"/>
      <c r="F1020" s="99" t="s">
        <v>29</v>
      </c>
      <c r="G1020" s="99"/>
      <c r="H1020" s="100">
        <v>42912</v>
      </c>
      <c r="I1020" s="100"/>
      <c r="J1020" s="100">
        <v>42912</v>
      </c>
      <c r="K1020" s="100"/>
      <c r="L1020" s="82" t="s">
        <v>648</v>
      </c>
      <c r="M1020" s="82"/>
      <c r="N1020" s="101">
        <v>12</v>
      </c>
      <c r="O1020" s="101"/>
    </row>
    <row r="1021" spans="1:15" ht="45" customHeight="1" x14ac:dyDescent="0.25">
      <c r="A1021" s="17" t="s">
        <v>1606</v>
      </c>
      <c r="B1021" s="98" t="s">
        <v>1453</v>
      </c>
      <c r="C1021" s="98"/>
      <c r="D1021" s="99">
        <f t="shared" si="15"/>
        <v>1</v>
      </c>
      <c r="E1021" s="99"/>
      <c r="F1021" s="99" t="s">
        <v>29</v>
      </c>
      <c r="G1021" s="99"/>
      <c r="H1021" s="100">
        <v>42934</v>
      </c>
      <c r="I1021" s="100"/>
      <c r="J1021" s="100">
        <v>42934</v>
      </c>
      <c r="K1021" s="100"/>
      <c r="L1021" s="82" t="s">
        <v>648</v>
      </c>
      <c r="M1021" s="82"/>
      <c r="N1021" s="101">
        <v>268</v>
      </c>
      <c r="O1021" s="101"/>
    </row>
    <row r="1022" spans="1:15" ht="45" customHeight="1" x14ac:dyDescent="0.25">
      <c r="A1022" s="17" t="s">
        <v>1606</v>
      </c>
      <c r="B1022" s="98" t="s">
        <v>1632</v>
      </c>
      <c r="C1022" s="98"/>
      <c r="D1022" s="99">
        <f t="shared" si="15"/>
        <v>1</v>
      </c>
      <c r="E1022" s="99"/>
      <c r="F1022" s="99" t="s">
        <v>29</v>
      </c>
      <c r="G1022" s="99"/>
      <c r="H1022" s="100">
        <v>42928</v>
      </c>
      <c r="I1022" s="100"/>
      <c r="J1022" s="100">
        <v>42928</v>
      </c>
      <c r="K1022" s="100"/>
      <c r="L1022" s="82" t="s">
        <v>648</v>
      </c>
      <c r="M1022" s="82"/>
      <c r="N1022" s="101">
        <v>628</v>
      </c>
      <c r="O1022" s="101"/>
    </row>
    <row r="1023" spans="1:15" ht="45" customHeight="1" x14ac:dyDescent="0.25">
      <c r="A1023" s="17" t="s">
        <v>1606</v>
      </c>
      <c r="B1023" s="98" t="s">
        <v>1633</v>
      </c>
      <c r="C1023" s="98"/>
      <c r="D1023" s="99">
        <f t="shared" si="15"/>
        <v>1</v>
      </c>
      <c r="E1023" s="99"/>
      <c r="F1023" s="99" t="s">
        <v>29</v>
      </c>
      <c r="G1023" s="99"/>
      <c r="H1023" s="100">
        <v>42916</v>
      </c>
      <c r="I1023" s="100"/>
      <c r="J1023" s="100">
        <v>42916</v>
      </c>
      <c r="K1023" s="100"/>
      <c r="L1023" s="82" t="s">
        <v>648</v>
      </c>
      <c r="M1023" s="82"/>
      <c r="N1023" s="101">
        <v>611</v>
      </c>
      <c r="O1023" s="101"/>
    </row>
    <row r="1024" spans="1:15" ht="45" customHeight="1" x14ac:dyDescent="0.25">
      <c r="A1024" s="17" t="s">
        <v>1606</v>
      </c>
      <c r="B1024" s="98" t="s">
        <v>1634</v>
      </c>
      <c r="C1024" s="98"/>
      <c r="D1024" s="99">
        <f t="shared" si="15"/>
        <v>1</v>
      </c>
      <c r="E1024" s="99"/>
      <c r="F1024" s="99" t="s">
        <v>29</v>
      </c>
      <c r="G1024" s="99"/>
      <c r="H1024" s="100">
        <v>42912</v>
      </c>
      <c r="I1024" s="100"/>
      <c r="J1024" s="100">
        <v>42912</v>
      </c>
      <c r="K1024" s="100"/>
      <c r="L1024" s="82" t="s">
        <v>648</v>
      </c>
      <c r="M1024" s="82"/>
      <c r="N1024" s="101">
        <v>599</v>
      </c>
      <c r="O1024" s="101"/>
    </row>
    <row r="1025" spans="1:15" ht="45" customHeight="1" x14ac:dyDescent="0.25">
      <c r="A1025" s="17" t="s">
        <v>1606</v>
      </c>
      <c r="B1025" s="98" t="s">
        <v>1635</v>
      </c>
      <c r="C1025" s="98"/>
      <c r="D1025" s="99">
        <f t="shared" si="15"/>
        <v>1</v>
      </c>
      <c r="E1025" s="99"/>
      <c r="F1025" s="99" t="s">
        <v>12</v>
      </c>
      <c r="G1025" s="99"/>
      <c r="H1025" s="100">
        <v>42968</v>
      </c>
      <c r="I1025" s="100"/>
      <c r="J1025" s="100">
        <v>42969</v>
      </c>
      <c r="K1025" s="100"/>
      <c r="L1025" s="82" t="s">
        <v>648</v>
      </c>
      <c r="M1025" s="82"/>
      <c r="N1025" s="101">
        <v>1402</v>
      </c>
      <c r="O1025" s="101"/>
    </row>
    <row r="1026" spans="1:15" ht="45" customHeight="1" x14ac:dyDescent="0.25">
      <c r="A1026" s="17" t="s">
        <v>1606</v>
      </c>
      <c r="B1026" s="98" t="s">
        <v>14</v>
      </c>
      <c r="C1026" s="98"/>
      <c r="D1026" s="99">
        <f t="shared" si="15"/>
        <v>1</v>
      </c>
      <c r="E1026" s="99"/>
      <c r="F1026" s="99" t="s">
        <v>15</v>
      </c>
      <c r="G1026" s="99"/>
      <c r="H1026" s="100">
        <v>42968</v>
      </c>
      <c r="I1026" s="100"/>
      <c r="J1026" s="100">
        <v>42969</v>
      </c>
      <c r="K1026" s="100"/>
      <c r="L1026" s="82" t="s">
        <v>648</v>
      </c>
      <c r="M1026" s="82"/>
      <c r="N1026" s="101">
        <v>100</v>
      </c>
      <c r="O1026" s="101"/>
    </row>
    <row r="1027" spans="1:15" ht="45" customHeight="1" x14ac:dyDescent="0.25">
      <c r="A1027" s="17" t="s">
        <v>1606</v>
      </c>
      <c r="B1027" s="98" t="s">
        <v>1635</v>
      </c>
      <c r="C1027" s="98"/>
      <c r="D1027" s="99">
        <f t="shared" si="15"/>
        <v>1</v>
      </c>
      <c r="E1027" s="99"/>
      <c r="F1027" s="99" t="s">
        <v>12</v>
      </c>
      <c r="G1027" s="99"/>
      <c r="H1027" s="100">
        <v>42968</v>
      </c>
      <c r="I1027" s="100"/>
      <c r="J1027" s="100">
        <v>42969</v>
      </c>
      <c r="K1027" s="100"/>
      <c r="L1027" s="82" t="s">
        <v>648</v>
      </c>
      <c r="M1027" s="82"/>
      <c r="N1027" s="101">
        <v>380</v>
      </c>
      <c r="O1027" s="101"/>
    </row>
    <row r="1028" spans="1:15" ht="45" customHeight="1" x14ac:dyDescent="0.25">
      <c r="A1028" s="17" t="s">
        <v>1606</v>
      </c>
      <c r="B1028" s="98" t="s">
        <v>1630</v>
      </c>
      <c r="C1028" s="98"/>
      <c r="D1028" s="99">
        <f t="shared" si="15"/>
        <v>1</v>
      </c>
      <c r="E1028" s="99"/>
      <c r="F1028" s="99" t="s">
        <v>29</v>
      </c>
      <c r="G1028" s="99"/>
      <c r="H1028" s="100">
        <v>42983</v>
      </c>
      <c r="I1028" s="100"/>
      <c r="J1028" s="100">
        <v>42983</v>
      </c>
      <c r="K1028" s="100"/>
      <c r="L1028" s="82" t="s">
        <v>648</v>
      </c>
      <c r="M1028" s="82"/>
      <c r="N1028" s="101">
        <v>694</v>
      </c>
      <c r="O1028" s="101"/>
    </row>
    <row r="1029" spans="1:15" ht="45" customHeight="1" x14ac:dyDescent="0.25">
      <c r="A1029" s="17" t="s">
        <v>1606</v>
      </c>
      <c r="B1029" s="98" t="s">
        <v>1453</v>
      </c>
      <c r="C1029" s="98"/>
      <c r="D1029" s="99">
        <f t="shared" si="15"/>
        <v>1</v>
      </c>
      <c r="E1029" s="99"/>
      <c r="F1029" s="99" t="s">
        <v>29</v>
      </c>
      <c r="G1029" s="99"/>
      <c r="H1029" s="100">
        <v>42979</v>
      </c>
      <c r="I1029" s="100"/>
      <c r="J1029" s="100">
        <v>42979</v>
      </c>
      <c r="K1029" s="100"/>
      <c r="L1029" s="82" t="s">
        <v>648</v>
      </c>
      <c r="M1029" s="82"/>
      <c r="N1029" s="101">
        <v>694</v>
      </c>
      <c r="O1029" s="101"/>
    </row>
    <row r="1030" spans="1:15" ht="45" customHeight="1" x14ac:dyDescent="0.25">
      <c r="A1030" s="17" t="s">
        <v>1606</v>
      </c>
      <c r="B1030" s="98" t="s">
        <v>1636</v>
      </c>
      <c r="C1030" s="98"/>
      <c r="D1030" s="99">
        <f t="shared" si="15"/>
        <v>1</v>
      </c>
      <c r="E1030" s="99"/>
      <c r="F1030" s="99" t="s">
        <v>29</v>
      </c>
      <c r="G1030" s="99"/>
      <c r="H1030" s="100">
        <v>42972</v>
      </c>
      <c r="I1030" s="100"/>
      <c r="J1030" s="100">
        <v>42972</v>
      </c>
      <c r="K1030" s="100"/>
      <c r="L1030" s="82" t="s">
        <v>648</v>
      </c>
      <c r="M1030" s="82"/>
      <c r="N1030" s="101">
        <v>694</v>
      </c>
      <c r="O1030" s="101"/>
    </row>
    <row r="1031" spans="1:15" ht="45" customHeight="1" x14ac:dyDescent="0.25">
      <c r="A1031" s="17" t="s">
        <v>1606</v>
      </c>
      <c r="B1031" s="98" t="s">
        <v>14</v>
      </c>
      <c r="C1031" s="98"/>
      <c r="D1031" s="99">
        <f t="shared" si="15"/>
        <v>1</v>
      </c>
      <c r="E1031" s="99"/>
      <c r="F1031" s="99" t="s">
        <v>15</v>
      </c>
      <c r="G1031" s="99"/>
      <c r="H1031" s="100">
        <v>42972</v>
      </c>
      <c r="I1031" s="100"/>
      <c r="J1031" s="100">
        <v>42972</v>
      </c>
      <c r="K1031" s="100"/>
      <c r="L1031" s="82" t="s">
        <v>648</v>
      </c>
      <c r="M1031" s="82"/>
      <c r="N1031" s="101">
        <v>84</v>
      </c>
      <c r="O1031" s="101"/>
    </row>
    <row r="1032" spans="1:15" ht="45" customHeight="1" x14ac:dyDescent="0.25">
      <c r="A1032" s="17" t="s">
        <v>1606</v>
      </c>
      <c r="B1032" s="98" t="s">
        <v>1630</v>
      </c>
      <c r="C1032" s="98"/>
      <c r="D1032" s="99">
        <f t="shared" si="15"/>
        <v>1</v>
      </c>
      <c r="E1032" s="99"/>
      <c r="F1032" s="99" t="s">
        <v>29</v>
      </c>
      <c r="G1032" s="99"/>
      <c r="H1032" s="100">
        <v>42983</v>
      </c>
      <c r="I1032" s="100"/>
      <c r="J1032" s="100">
        <v>42983</v>
      </c>
      <c r="K1032" s="100"/>
      <c r="L1032" s="82" t="s">
        <v>648</v>
      </c>
      <c r="M1032" s="82"/>
      <c r="N1032" s="101">
        <v>525</v>
      </c>
      <c r="O1032" s="101"/>
    </row>
    <row r="1033" spans="1:15" ht="45" customHeight="1" x14ac:dyDescent="0.25">
      <c r="A1033" s="17" t="s">
        <v>1606</v>
      </c>
      <c r="B1033" s="98" t="s">
        <v>1453</v>
      </c>
      <c r="C1033" s="98"/>
      <c r="D1033" s="99">
        <f t="shared" si="15"/>
        <v>1</v>
      </c>
      <c r="E1033" s="99"/>
      <c r="F1033" s="99" t="s">
        <v>29</v>
      </c>
      <c r="G1033" s="99"/>
      <c r="H1033" s="100">
        <v>42979</v>
      </c>
      <c r="I1033" s="100"/>
      <c r="J1033" s="100">
        <v>42979</v>
      </c>
      <c r="K1033" s="100"/>
      <c r="L1033" s="82" t="s">
        <v>648</v>
      </c>
      <c r="M1033" s="82"/>
      <c r="N1033" s="101">
        <v>362</v>
      </c>
      <c r="O1033" s="101"/>
    </row>
    <row r="1034" spans="1:15" ht="45" customHeight="1" x14ac:dyDescent="0.25">
      <c r="A1034" s="17" t="s">
        <v>1606</v>
      </c>
      <c r="B1034" s="98" t="s">
        <v>1636</v>
      </c>
      <c r="C1034" s="98"/>
      <c r="D1034" s="99">
        <f t="shared" ref="D1034:D1097" si="16">C1034+1</f>
        <v>1</v>
      </c>
      <c r="E1034" s="99"/>
      <c r="F1034" s="99" t="s">
        <v>29</v>
      </c>
      <c r="G1034" s="99"/>
      <c r="H1034" s="100">
        <v>42972</v>
      </c>
      <c r="I1034" s="100"/>
      <c r="J1034" s="100">
        <v>42972</v>
      </c>
      <c r="K1034" s="100"/>
      <c r="L1034" s="82" t="s">
        <v>648</v>
      </c>
      <c r="M1034" s="82"/>
      <c r="N1034" s="101">
        <v>427</v>
      </c>
      <c r="O1034" s="101"/>
    </row>
    <row r="1035" spans="1:15" ht="45" customHeight="1" x14ac:dyDescent="0.25">
      <c r="A1035" s="17" t="s">
        <v>1606</v>
      </c>
      <c r="B1035" s="98" t="s">
        <v>1637</v>
      </c>
      <c r="C1035" s="98"/>
      <c r="D1035" s="99">
        <f t="shared" si="16"/>
        <v>1</v>
      </c>
      <c r="E1035" s="99"/>
      <c r="F1035" s="99" t="s">
        <v>29</v>
      </c>
      <c r="G1035" s="99"/>
      <c r="H1035" s="100">
        <v>42991</v>
      </c>
      <c r="I1035" s="100"/>
      <c r="J1035" s="100">
        <v>42991</v>
      </c>
      <c r="K1035" s="100"/>
      <c r="L1035" s="82" t="s">
        <v>648</v>
      </c>
      <c r="M1035" s="82"/>
      <c r="N1035" s="101">
        <v>694</v>
      </c>
      <c r="O1035" s="101"/>
    </row>
    <row r="1036" spans="1:15" ht="45" customHeight="1" x14ac:dyDescent="0.25">
      <c r="A1036" s="17" t="s">
        <v>1606</v>
      </c>
      <c r="B1036" s="98" t="s">
        <v>14</v>
      </c>
      <c r="C1036" s="98"/>
      <c r="D1036" s="99">
        <f t="shared" si="16"/>
        <v>1</v>
      </c>
      <c r="E1036" s="99"/>
      <c r="F1036" s="99" t="s">
        <v>15</v>
      </c>
      <c r="G1036" s="99"/>
      <c r="H1036" s="100">
        <v>42991</v>
      </c>
      <c r="I1036" s="100"/>
      <c r="J1036" s="100">
        <v>42991</v>
      </c>
      <c r="K1036" s="100"/>
      <c r="L1036" s="82" t="s">
        <v>648</v>
      </c>
      <c r="M1036" s="82"/>
      <c r="N1036" s="101">
        <v>20</v>
      </c>
      <c r="O1036" s="101"/>
    </row>
    <row r="1037" spans="1:15" ht="45" customHeight="1" x14ac:dyDescent="0.25">
      <c r="A1037" s="17" t="s">
        <v>1606</v>
      </c>
      <c r="B1037" s="98" t="s">
        <v>1637</v>
      </c>
      <c r="C1037" s="98"/>
      <c r="D1037" s="99">
        <f t="shared" si="16"/>
        <v>1</v>
      </c>
      <c r="E1037" s="99"/>
      <c r="F1037" s="99" t="s">
        <v>29</v>
      </c>
      <c r="G1037" s="99"/>
      <c r="H1037" s="100">
        <v>42991</v>
      </c>
      <c r="I1037" s="100"/>
      <c r="J1037" s="100">
        <v>42991</v>
      </c>
      <c r="K1037" s="100"/>
      <c r="L1037" s="82" t="s">
        <v>648</v>
      </c>
      <c r="M1037" s="82"/>
      <c r="N1037" s="101">
        <v>490</v>
      </c>
      <c r="O1037" s="101"/>
    </row>
    <row r="1038" spans="1:15" ht="45" customHeight="1" x14ac:dyDescent="0.25">
      <c r="A1038" s="17" t="s">
        <v>1606</v>
      </c>
      <c r="B1038" s="98" t="s">
        <v>108</v>
      </c>
      <c r="C1038" s="98"/>
      <c r="D1038" s="99">
        <f t="shared" si="16"/>
        <v>1</v>
      </c>
      <c r="E1038" s="99"/>
      <c r="F1038" s="99" t="s">
        <v>29</v>
      </c>
      <c r="G1038" s="99"/>
      <c r="H1038" s="100">
        <v>42947</v>
      </c>
      <c r="I1038" s="100"/>
      <c r="J1038" s="100">
        <v>42947</v>
      </c>
      <c r="K1038" s="100"/>
      <c r="L1038" s="82" t="s">
        <v>648</v>
      </c>
      <c r="M1038" s="82"/>
      <c r="N1038" s="101">
        <v>694</v>
      </c>
      <c r="O1038" s="101"/>
    </row>
    <row r="1039" spans="1:15" ht="45" customHeight="1" x14ac:dyDescent="0.25">
      <c r="A1039" s="17" t="s">
        <v>1606</v>
      </c>
      <c r="B1039" s="98" t="s">
        <v>108</v>
      </c>
      <c r="C1039" s="98"/>
      <c r="D1039" s="99">
        <f t="shared" si="16"/>
        <v>1</v>
      </c>
      <c r="E1039" s="99"/>
      <c r="F1039" s="99" t="s">
        <v>29</v>
      </c>
      <c r="G1039" s="99"/>
      <c r="H1039" s="100">
        <v>42954</v>
      </c>
      <c r="I1039" s="100"/>
      <c r="J1039" s="100">
        <v>42954</v>
      </c>
      <c r="K1039" s="100"/>
      <c r="L1039" s="82" t="s">
        <v>648</v>
      </c>
      <c r="M1039" s="82"/>
      <c r="N1039" s="101">
        <v>694</v>
      </c>
      <c r="O1039" s="101"/>
    </row>
    <row r="1040" spans="1:15" ht="45" customHeight="1" x14ac:dyDescent="0.25">
      <c r="A1040" s="17" t="s">
        <v>1606</v>
      </c>
      <c r="B1040" s="98" t="s">
        <v>108</v>
      </c>
      <c r="C1040" s="98"/>
      <c r="D1040" s="99">
        <f t="shared" si="16"/>
        <v>1</v>
      </c>
      <c r="E1040" s="99"/>
      <c r="F1040" s="99" t="s">
        <v>29</v>
      </c>
      <c r="G1040" s="99"/>
      <c r="H1040" s="100">
        <v>42947</v>
      </c>
      <c r="I1040" s="100"/>
      <c r="J1040" s="100">
        <v>42947</v>
      </c>
      <c r="K1040" s="100"/>
      <c r="L1040" s="82" t="s">
        <v>648</v>
      </c>
      <c r="M1040" s="82"/>
      <c r="N1040" s="101">
        <v>324</v>
      </c>
      <c r="O1040" s="101"/>
    </row>
    <row r="1041" spans="1:15" ht="45" customHeight="1" x14ac:dyDescent="0.25">
      <c r="A1041" s="17" t="s">
        <v>1606</v>
      </c>
      <c r="B1041" s="98" t="s">
        <v>108</v>
      </c>
      <c r="C1041" s="98"/>
      <c r="D1041" s="99">
        <f t="shared" si="16"/>
        <v>1</v>
      </c>
      <c r="E1041" s="99"/>
      <c r="F1041" s="99" t="s">
        <v>29</v>
      </c>
      <c r="G1041" s="99"/>
      <c r="H1041" s="100">
        <v>42954</v>
      </c>
      <c r="I1041" s="100"/>
      <c r="J1041" s="100">
        <v>42954</v>
      </c>
      <c r="K1041" s="100"/>
      <c r="L1041" s="82" t="s">
        <v>648</v>
      </c>
      <c r="M1041" s="82"/>
      <c r="N1041" s="101">
        <v>302</v>
      </c>
      <c r="O1041" s="101"/>
    </row>
    <row r="1042" spans="1:15" ht="45" customHeight="1" x14ac:dyDescent="0.25">
      <c r="A1042" s="17" t="s">
        <v>1606</v>
      </c>
      <c r="B1042" s="98" t="s">
        <v>1638</v>
      </c>
      <c r="C1042" s="98"/>
      <c r="D1042" s="99">
        <f t="shared" si="16"/>
        <v>1</v>
      </c>
      <c r="E1042" s="99"/>
      <c r="F1042" s="99" t="s">
        <v>29</v>
      </c>
      <c r="G1042" s="99"/>
      <c r="H1042" s="100">
        <v>43013</v>
      </c>
      <c r="I1042" s="100"/>
      <c r="J1042" s="100">
        <v>43013</v>
      </c>
      <c r="K1042" s="100"/>
      <c r="L1042" s="82" t="s">
        <v>648</v>
      </c>
      <c r="M1042" s="82"/>
      <c r="N1042" s="101">
        <v>694</v>
      </c>
      <c r="O1042" s="101"/>
    </row>
    <row r="1043" spans="1:15" ht="45" customHeight="1" x14ac:dyDescent="0.25">
      <c r="A1043" s="17" t="s">
        <v>1606</v>
      </c>
      <c r="B1043" s="98" t="s">
        <v>529</v>
      </c>
      <c r="C1043" s="98"/>
      <c r="D1043" s="99">
        <f t="shared" si="16"/>
        <v>1</v>
      </c>
      <c r="E1043" s="99"/>
      <c r="F1043" s="99" t="s">
        <v>29</v>
      </c>
      <c r="G1043" s="99"/>
      <c r="H1043" s="100">
        <v>43003</v>
      </c>
      <c r="I1043" s="100"/>
      <c r="J1043" s="100">
        <v>43003</v>
      </c>
      <c r="K1043" s="100"/>
      <c r="L1043" s="82" t="s">
        <v>648</v>
      </c>
      <c r="M1043" s="82"/>
      <c r="N1043" s="101">
        <v>694</v>
      </c>
      <c r="O1043" s="101"/>
    </row>
    <row r="1044" spans="1:15" ht="45" customHeight="1" x14ac:dyDescent="0.25">
      <c r="A1044" s="17" t="s">
        <v>1606</v>
      </c>
      <c r="B1044" s="98" t="s">
        <v>1453</v>
      </c>
      <c r="C1044" s="98"/>
      <c r="D1044" s="99">
        <f t="shared" si="16"/>
        <v>1</v>
      </c>
      <c r="E1044" s="99"/>
      <c r="F1044" s="99" t="s">
        <v>29</v>
      </c>
      <c r="G1044" s="99"/>
      <c r="H1044" s="100">
        <v>43010</v>
      </c>
      <c r="I1044" s="100"/>
      <c r="J1044" s="100">
        <v>43010</v>
      </c>
      <c r="K1044" s="100"/>
      <c r="L1044" s="82" t="s">
        <v>648</v>
      </c>
      <c r="M1044" s="82"/>
      <c r="N1044" s="101">
        <v>694</v>
      </c>
      <c r="O1044" s="101"/>
    </row>
    <row r="1045" spans="1:15" ht="45" customHeight="1" x14ac:dyDescent="0.25">
      <c r="A1045" s="17" t="s">
        <v>1606</v>
      </c>
      <c r="B1045" s="98" t="s">
        <v>1453</v>
      </c>
      <c r="C1045" s="98"/>
      <c r="D1045" s="99">
        <f t="shared" si="16"/>
        <v>1</v>
      </c>
      <c r="E1045" s="99"/>
      <c r="F1045" s="99" t="s">
        <v>29</v>
      </c>
      <c r="G1045" s="99"/>
      <c r="H1045" s="100">
        <v>43013</v>
      </c>
      <c r="I1045" s="100"/>
      <c r="J1045" s="100">
        <v>43013</v>
      </c>
      <c r="K1045" s="100"/>
      <c r="L1045" s="82" t="s">
        <v>648</v>
      </c>
      <c r="M1045" s="82"/>
      <c r="N1045" s="101">
        <v>694</v>
      </c>
      <c r="O1045" s="101"/>
    </row>
    <row r="1046" spans="1:15" ht="45" customHeight="1" x14ac:dyDescent="0.25">
      <c r="A1046" s="17" t="s">
        <v>1606</v>
      </c>
      <c r="B1046" s="98" t="s">
        <v>1630</v>
      </c>
      <c r="C1046" s="98"/>
      <c r="D1046" s="99">
        <f t="shared" si="16"/>
        <v>1</v>
      </c>
      <c r="E1046" s="99"/>
      <c r="F1046" s="99" t="s">
        <v>29</v>
      </c>
      <c r="G1046" s="99"/>
      <c r="H1046" s="100">
        <v>43003</v>
      </c>
      <c r="I1046" s="100"/>
      <c r="J1046" s="100">
        <v>43003</v>
      </c>
      <c r="K1046" s="100"/>
      <c r="L1046" s="82" t="s">
        <v>648</v>
      </c>
      <c r="M1046" s="82"/>
      <c r="N1046" s="101">
        <v>694</v>
      </c>
      <c r="O1046" s="101"/>
    </row>
    <row r="1047" spans="1:15" ht="45" customHeight="1" x14ac:dyDescent="0.25">
      <c r="A1047" s="17" t="s">
        <v>1606</v>
      </c>
      <c r="B1047" s="98" t="s">
        <v>14</v>
      </c>
      <c r="C1047" s="98"/>
      <c r="D1047" s="99">
        <f t="shared" si="16"/>
        <v>1</v>
      </c>
      <c r="E1047" s="99"/>
      <c r="F1047" s="99" t="s">
        <v>15</v>
      </c>
      <c r="G1047" s="99"/>
      <c r="H1047" s="100">
        <v>43013</v>
      </c>
      <c r="I1047" s="100"/>
      <c r="J1047" s="100">
        <v>43013</v>
      </c>
      <c r="K1047" s="100"/>
      <c r="L1047" s="82" t="s">
        <v>648</v>
      </c>
      <c r="M1047" s="82"/>
      <c r="N1047" s="101">
        <v>12</v>
      </c>
      <c r="O1047" s="101"/>
    </row>
    <row r="1048" spans="1:15" ht="45" customHeight="1" x14ac:dyDescent="0.25">
      <c r="A1048" s="17" t="s">
        <v>1606</v>
      </c>
      <c r="B1048" s="98" t="s">
        <v>1638</v>
      </c>
      <c r="C1048" s="98"/>
      <c r="D1048" s="99">
        <f t="shared" si="16"/>
        <v>1</v>
      </c>
      <c r="E1048" s="99"/>
      <c r="F1048" s="99" t="s">
        <v>29</v>
      </c>
      <c r="G1048" s="99"/>
      <c r="H1048" s="100">
        <v>43013</v>
      </c>
      <c r="I1048" s="100"/>
      <c r="J1048" s="100">
        <v>43013</v>
      </c>
      <c r="K1048" s="100"/>
      <c r="L1048" s="82" t="s">
        <v>648</v>
      </c>
      <c r="M1048" s="82"/>
      <c r="N1048" s="101">
        <v>719</v>
      </c>
      <c r="O1048" s="101"/>
    </row>
    <row r="1049" spans="1:15" ht="45" customHeight="1" x14ac:dyDescent="0.25">
      <c r="A1049" s="17" t="s">
        <v>1606</v>
      </c>
      <c r="B1049" s="98" t="s">
        <v>529</v>
      </c>
      <c r="C1049" s="98"/>
      <c r="D1049" s="99">
        <f t="shared" si="16"/>
        <v>1</v>
      </c>
      <c r="E1049" s="99"/>
      <c r="F1049" s="99" t="s">
        <v>29</v>
      </c>
      <c r="G1049" s="99"/>
      <c r="H1049" s="100">
        <v>43003</v>
      </c>
      <c r="I1049" s="100"/>
      <c r="J1049" s="100">
        <v>43003</v>
      </c>
      <c r="K1049" s="100"/>
      <c r="L1049" s="82" t="s">
        <v>648</v>
      </c>
      <c r="M1049" s="82"/>
      <c r="N1049" s="101">
        <v>220</v>
      </c>
      <c r="O1049" s="101"/>
    </row>
    <row r="1050" spans="1:15" ht="45" customHeight="1" x14ac:dyDescent="0.25">
      <c r="A1050" s="17" t="s">
        <v>1606</v>
      </c>
      <c r="B1050" s="98" t="s">
        <v>1453</v>
      </c>
      <c r="C1050" s="98"/>
      <c r="D1050" s="99">
        <f t="shared" si="16"/>
        <v>1</v>
      </c>
      <c r="E1050" s="99"/>
      <c r="F1050" s="99" t="s">
        <v>29</v>
      </c>
      <c r="G1050" s="99"/>
      <c r="H1050" s="100">
        <v>43010</v>
      </c>
      <c r="I1050" s="100"/>
      <c r="J1050" s="100">
        <v>43010</v>
      </c>
      <c r="K1050" s="100"/>
      <c r="L1050" s="82" t="s">
        <v>648</v>
      </c>
      <c r="M1050" s="82"/>
      <c r="N1050" s="101">
        <v>334</v>
      </c>
      <c r="O1050" s="101"/>
    </row>
    <row r="1051" spans="1:15" ht="45" customHeight="1" x14ac:dyDescent="0.25">
      <c r="A1051" s="17" t="s">
        <v>1606</v>
      </c>
      <c r="B1051" s="98" t="s">
        <v>1453</v>
      </c>
      <c r="C1051" s="98"/>
      <c r="D1051" s="99">
        <f t="shared" si="16"/>
        <v>1</v>
      </c>
      <c r="E1051" s="99"/>
      <c r="F1051" s="99" t="s">
        <v>29</v>
      </c>
      <c r="G1051" s="99"/>
      <c r="H1051" s="100">
        <v>43013</v>
      </c>
      <c r="I1051" s="100"/>
      <c r="J1051" s="100">
        <v>43013</v>
      </c>
      <c r="K1051" s="100"/>
      <c r="L1051" s="82" t="s">
        <v>648</v>
      </c>
      <c r="M1051" s="82"/>
      <c r="N1051" s="101">
        <v>351</v>
      </c>
      <c r="O1051" s="101"/>
    </row>
    <row r="1052" spans="1:15" ht="45" customHeight="1" x14ac:dyDescent="0.25">
      <c r="A1052" s="17" t="s">
        <v>1606</v>
      </c>
      <c r="B1052" s="98" t="s">
        <v>1630</v>
      </c>
      <c r="C1052" s="98"/>
      <c r="D1052" s="99">
        <f t="shared" si="16"/>
        <v>1</v>
      </c>
      <c r="E1052" s="99"/>
      <c r="F1052" s="99" t="s">
        <v>29</v>
      </c>
      <c r="G1052" s="99"/>
      <c r="H1052" s="100">
        <v>43003</v>
      </c>
      <c r="I1052" s="100"/>
      <c r="J1052" s="100">
        <v>43003</v>
      </c>
      <c r="K1052" s="100"/>
      <c r="L1052" s="82" t="s">
        <v>648</v>
      </c>
      <c r="M1052" s="82"/>
      <c r="N1052" s="101">
        <v>658</v>
      </c>
      <c r="O1052" s="101"/>
    </row>
    <row r="1053" spans="1:15" ht="45" customHeight="1" x14ac:dyDescent="0.25">
      <c r="A1053" s="17" t="s">
        <v>1606</v>
      </c>
      <c r="B1053" s="98" t="s">
        <v>1639</v>
      </c>
      <c r="C1053" s="98"/>
      <c r="D1053" s="99">
        <f t="shared" si="16"/>
        <v>1</v>
      </c>
      <c r="E1053" s="99"/>
      <c r="F1053" s="99" t="s">
        <v>29</v>
      </c>
      <c r="G1053" s="99"/>
      <c r="H1053" s="100">
        <v>42987</v>
      </c>
      <c r="I1053" s="100"/>
      <c r="J1053" s="100">
        <v>42987</v>
      </c>
      <c r="K1053" s="100"/>
      <c r="L1053" s="82" t="s">
        <v>648</v>
      </c>
      <c r="M1053" s="82"/>
      <c r="N1053" s="101">
        <v>639</v>
      </c>
      <c r="O1053" s="101"/>
    </row>
    <row r="1054" spans="1:15" ht="45" customHeight="1" x14ac:dyDescent="0.25">
      <c r="A1054" s="17" t="s">
        <v>1606</v>
      </c>
      <c r="B1054" s="98" t="s">
        <v>1640</v>
      </c>
      <c r="C1054" s="98"/>
      <c r="D1054" s="99">
        <f t="shared" si="16"/>
        <v>1</v>
      </c>
      <c r="E1054" s="99"/>
      <c r="F1054" s="99" t="s">
        <v>29</v>
      </c>
      <c r="G1054" s="99"/>
      <c r="H1054" s="100">
        <v>43034</v>
      </c>
      <c r="I1054" s="100"/>
      <c r="J1054" s="100">
        <v>43034</v>
      </c>
      <c r="K1054" s="100"/>
      <c r="L1054" s="82" t="s">
        <v>648</v>
      </c>
      <c r="M1054" s="82"/>
      <c r="N1054" s="101">
        <v>694</v>
      </c>
      <c r="O1054" s="101"/>
    </row>
    <row r="1055" spans="1:15" ht="45" customHeight="1" x14ac:dyDescent="0.25">
      <c r="A1055" s="17" t="s">
        <v>1606</v>
      </c>
      <c r="B1055" s="98" t="s">
        <v>1640</v>
      </c>
      <c r="C1055" s="98"/>
      <c r="D1055" s="99">
        <f t="shared" si="16"/>
        <v>1</v>
      </c>
      <c r="E1055" s="99"/>
      <c r="F1055" s="99" t="s">
        <v>29</v>
      </c>
      <c r="G1055" s="99"/>
      <c r="H1055" s="100">
        <v>43032</v>
      </c>
      <c r="I1055" s="100"/>
      <c r="J1055" s="100">
        <v>43032</v>
      </c>
      <c r="K1055" s="100"/>
      <c r="L1055" s="82" t="s">
        <v>648</v>
      </c>
      <c r="M1055" s="82"/>
      <c r="N1055" s="101">
        <v>694</v>
      </c>
      <c r="O1055" s="101"/>
    </row>
    <row r="1056" spans="1:15" ht="45" customHeight="1" x14ac:dyDescent="0.25">
      <c r="A1056" s="17" t="s">
        <v>1606</v>
      </c>
      <c r="B1056" s="98" t="s">
        <v>1639</v>
      </c>
      <c r="C1056" s="98"/>
      <c r="D1056" s="99">
        <f t="shared" si="16"/>
        <v>1</v>
      </c>
      <c r="E1056" s="99"/>
      <c r="F1056" s="99" t="s">
        <v>29</v>
      </c>
      <c r="G1056" s="99"/>
      <c r="H1056" s="100">
        <v>42987</v>
      </c>
      <c r="I1056" s="100"/>
      <c r="J1056" s="100">
        <v>42987</v>
      </c>
      <c r="K1056" s="100"/>
      <c r="L1056" s="82" t="s">
        <v>648</v>
      </c>
      <c r="M1056" s="82"/>
      <c r="N1056" s="101">
        <v>718</v>
      </c>
      <c r="O1056" s="101"/>
    </row>
    <row r="1057" spans="1:15" ht="45" customHeight="1" x14ac:dyDescent="0.25">
      <c r="A1057" s="17" t="s">
        <v>1606</v>
      </c>
      <c r="B1057" s="98" t="s">
        <v>1640</v>
      </c>
      <c r="C1057" s="98"/>
      <c r="D1057" s="99">
        <f t="shared" si="16"/>
        <v>1</v>
      </c>
      <c r="E1057" s="99"/>
      <c r="F1057" s="99" t="s">
        <v>29</v>
      </c>
      <c r="G1057" s="99"/>
      <c r="H1057" s="100">
        <v>43034</v>
      </c>
      <c r="I1057" s="100"/>
      <c r="J1057" s="100">
        <v>43034</v>
      </c>
      <c r="K1057" s="100"/>
      <c r="L1057" s="82" t="s">
        <v>648</v>
      </c>
      <c r="M1057" s="82"/>
      <c r="N1057" s="101">
        <v>219.9</v>
      </c>
      <c r="O1057" s="101"/>
    </row>
    <row r="1058" spans="1:15" ht="45" customHeight="1" x14ac:dyDescent="0.25">
      <c r="A1058" s="17" t="s">
        <v>1606</v>
      </c>
      <c r="B1058" s="98" t="s">
        <v>1640</v>
      </c>
      <c r="C1058" s="98"/>
      <c r="D1058" s="99">
        <f t="shared" si="16"/>
        <v>1</v>
      </c>
      <c r="E1058" s="99"/>
      <c r="F1058" s="99" t="s">
        <v>29</v>
      </c>
      <c r="G1058" s="99"/>
      <c r="H1058" s="100">
        <v>43032</v>
      </c>
      <c r="I1058" s="100"/>
      <c r="J1058" s="100">
        <v>43032</v>
      </c>
      <c r="K1058" s="100"/>
      <c r="L1058" s="82" t="s">
        <v>648</v>
      </c>
      <c r="M1058" s="82"/>
      <c r="N1058" s="101">
        <v>229</v>
      </c>
      <c r="O1058" s="101"/>
    </row>
    <row r="1059" spans="1:15" ht="45" customHeight="1" x14ac:dyDescent="0.25">
      <c r="A1059" s="17" t="s">
        <v>1606</v>
      </c>
      <c r="B1059" s="98" t="s">
        <v>1641</v>
      </c>
      <c r="C1059" s="98"/>
      <c r="D1059" s="99">
        <f t="shared" si="16"/>
        <v>1</v>
      </c>
      <c r="E1059" s="99"/>
      <c r="F1059" s="99" t="s">
        <v>29</v>
      </c>
      <c r="G1059" s="99"/>
      <c r="H1059" s="100">
        <v>43042</v>
      </c>
      <c r="I1059" s="100"/>
      <c r="J1059" s="100">
        <v>43042</v>
      </c>
      <c r="K1059" s="100"/>
      <c r="L1059" s="82" t="s">
        <v>648</v>
      </c>
      <c r="M1059" s="82"/>
      <c r="N1059" s="101">
        <v>694</v>
      </c>
      <c r="O1059" s="101"/>
    </row>
    <row r="1060" spans="1:15" ht="45" customHeight="1" x14ac:dyDescent="0.25">
      <c r="A1060" s="17" t="s">
        <v>1606</v>
      </c>
      <c r="B1060" s="98" t="s">
        <v>1641</v>
      </c>
      <c r="C1060" s="98"/>
      <c r="D1060" s="99">
        <f t="shared" si="16"/>
        <v>1</v>
      </c>
      <c r="E1060" s="99"/>
      <c r="F1060" s="99" t="s">
        <v>29</v>
      </c>
      <c r="G1060" s="99"/>
      <c r="H1060" s="100">
        <v>43042</v>
      </c>
      <c r="I1060" s="100"/>
      <c r="J1060" s="100">
        <v>43042</v>
      </c>
      <c r="K1060" s="100"/>
      <c r="L1060" s="82" t="s">
        <v>648</v>
      </c>
      <c r="M1060" s="82"/>
      <c r="N1060" s="101">
        <v>229</v>
      </c>
      <c r="O1060" s="101"/>
    </row>
    <row r="1061" spans="1:15" ht="45" customHeight="1" x14ac:dyDescent="0.25">
      <c r="A1061" s="17" t="s">
        <v>1606</v>
      </c>
      <c r="B1061" s="98" t="s">
        <v>1642</v>
      </c>
      <c r="C1061" s="98"/>
      <c r="D1061" s="99">
        <f t="shared" si="16"/>
        <v>1</v>
      </c>
      <c r="E1061" s="99"/>
      <c r="F1061" s="99" t="s">
        <v>29</v>
      </c>
      <c r="G1061" s="99"/>
      <c r="H1061" s="100">
        <v>43018</v>
      </c>
      <c r="I1061" s="100"/>
      <c r="J1061" s="100">
        <v>43018</v>
      </c>
      <c r="K1061" s="100"/>
      <c r="L1061" s="82" t="s">
        <v>648</v>
      </c>
      <c r="M1061" s="82"/>
      <c r="N1061" s="101">
        <v>694</v>
      </c>
      <c r="O1061" s="101"/>
    </row>
    <row r="1062" spans="1:15" ht="45" customHeight="1" x14ac:dyDescent="0.25">
      <c r="A1062" s="17" t="s">
        <v>1606</v>
      </c>
      <c r="B1062" s="98" t="s">
        <v>14</v>
      </c>
      <c r="C1062" s="98"/>
      <c r="D1062" s="99">
        <f t="shared" si="16"/>
        <v>1</v>
      </c>
      <c r="E1062" s="99"/>
      <c r="F1062" s="99" t="s">
        <v>15</v>
      </c>
      <c r="G1062" s="99"/>
      <c r="H1062" s="100">
        <v>43018</v>
      </c>
      <c r="I1062" s="100"/>
      <c r="J1062" s="100">
        <v>43018</v>
      </c>
      <c r="K1062" s="100"/>
      <c r="L1062" s="82" t="s">
        <v>648</v>
      </c>
      <c r="M1062" s="82"/>
      <c r="N1062" s="101">
        <v>12</v>
      </c>
      <c r="O1062" s="101"/>
    </row>
    <row r="1063" spans="1:15" ht="45" customHeight="1" x14ac:dyDescent="0.25">
      <c r="A1063" s="17" t="s">
        <v>1606</v>
      </c>
      <c r="B1063" s="98" t="s">
        <v>1642</v>
      </c>
      <c r="C1063" s="98"/>
      <c r="D1063" s="99">
        <f t="shared" si="16"/>
        <v>1</v>
      </c>
      <c r="E1063" s="99"/>
      <c r="F1063" s="99" t="s">
        <v>29</v>
      </c>
      <c r="G1063" s="99"/>
      <c r="H1063" s="100">
        <v>43018</v>
      </c>
      <c r="I1063" s="100"/>
      <c r="J1063" s="100">
        <v>43018</v>
      </c>
      <c r="K1063" s="100"/>
      <c r="L1063" s="82" t="s">
        <v>648</v>
      </c>
      <c r="M1063" s="82"/>
      <c r="N1063" s="101">
        <v>681</v>
      </c>
      <c r="O1063" s="101"/>
    </row>
    <row r="1064" spans="1:15" ht="45" customHeight="1" x14ac:dyDescent="0.25">
      <c r="A1064" s="17" t="s">
        <v>1606</v>
      </c>
      <c r="B1064" s="98" t="s">
        <v>1643</v>
      </c>
      <c r="C1064" s="98"/>
      <c r="D1064" s="99">
        <f t="shared" si="16"/>
        <v>1</v>
      </c>
      <c r="E1064" s="99"/>
      <c r="F1064" s="99" t="s">
        <v>12</v>
      </c>
      <c r="G1064" s="99"/>
      <c r="H1064" s="100">
        <v>43041</v>
      </c>
      <c r="I1064" s="100"/>
      <c r="J1064" s="100">
        <v>43042</v>
      </c>
      <c r="K1064" s="100"/>
      <c r="L1064" s="82" t="s">
        <v>648</v>
      </c>
      <c r="M1064" s="82"/>
      <c r="N1064" s="101">
        <v>1428</v>
      </c>
      <c r="O1064" s="101"/>
    </row>
    <row r="1065" spans="1:15" ht="45" customHeight="1" x14ac:dyDescent="0.25">
      <c r="A1065" s="17" t="s">
        <v>1606</v>
      </c>
      <c r="B1065" s="98" t="s">
        <v>14</v>
      </c>
      <c r="C1065" s="98"/>
      <c r="D1065" s="99">
        <f t="shared" si="16"/>
        <v>1</v>
      </c>
      <c r="E1065" s="99"/>
      <c r="F1065" s="99" t="s">
        <v>15</v>
      </c>
      <c r="G1065" s="99"/>
      <c r="H1065" s="100">
        <v>43041</v>
      </c>
      <c r="I1065" s="100"/>
      <c r="J1065" s="100">
        <v>43043</v>
      </c>
      <c r="K1065" s="100"/>
      <c r="L1065" s="82" t="s">
        <v>648</v>
      </c>
      <c r="M1065" s="82"/>
      <c r="N1065" s="101">
        <v>100</v>
      </c>
      <c r="O1065" s="101"/>
    </row>
    <row r="1066" spans="1:15" ht="45" customHeight="1" x14ac:dyDescent="0.25">
      <c r="A1066" s="17" t="s">
        <v>1606</v>
      </c>
      <c r="B1066" s="98" t="s">
        <v>1643</v>
      </c>
      <c r="C1066" s="98"/>
      <c r="D1066" s="99">
        <f t="shared" si="16"/>
        <v>1</v>
      </c>
      <c r="E1066" s="99"/>
      <c r="F1066" s="99" t="s">
        <v>12</v>
      </c>
      <c r="G1066" s="99"/>
      <c r="H1066" s="100">
        <v>43041</v>
      </c>
      <c r="I1066" s="100"/>
      <c r="J1066" s="100">
        <v>43042</v>
      </c>
      <c r="K1066" s="100"/>
      <c r="L1066" s="82" t="s">
        <v>648</v>
      </c>
      <c r="M1066" s="82"/>
      <c r="N1066" s="101">
        <v>494</v>
      </c>
      <c r="O1066" s="101"/>
    </row>
    <row r="1067" spans="1:15" ht="45" customHeight="1" x14ac:dyDescent="0.25">
      <c r="A1067" s="17" t="s">
        <v>1606</v>
      </c>
      <c r="B1067" s="98" t="s">
        <v>1523</v>
      </c>
      <c r="C1067" s="98"/>
      <c r="D1067" s="99">
        <f t="shared" si="16"/>
        <v>1</v>
      </c>
      <c r="E1067" s="99"/>
      <c r="F1067" s="99" t="s">
        <v>29</v>
      </c>
      <c r="G1067" s="99"/>
      <c r="H1067" s="100">
        <v>43048</v>
      </c>
      <c r="I1067" s="100"/>
      <c r="J1067" s="100">
        <v>43048</v>
      </c>
      <c r="K1067" s="100"/>
      <c r="L1067" s="82" t="s">
        <v>648</v>
      </c>
      <c r="M1067" s="82"/>
      <c r="N1067" s="101">
        <v>694</v>
      </c>
      <c r="O1067" s="101"/>
    </row>
    <row r="1068" spans="1:15" ht="45" customHeight="1" x14ac:dyDescent="0.25">
      <c r="A1068" s="17" t="s">
        <v>1606</v>
      </c>
      <c r="B1068" s="98" t="s">
        <v>1644</v>
      </c>
      <c r="C1068" s="98"/>
      <c r="D1068" s="99">
        <f t="shared" si="16"/>
        <v>1</v>
      </c>
      <c r="E1068" s="99"/>
      <c r="F1068" s="99" t="s">
        <v>29</v>
      </c>
      <c r="G1068" s="99"/>
      <c r="H1068" s="100">
        <v>43063</v>
      </c>
      <c r="I1068" s="100"/>
      <c r="J1068" s="100">
        <v>43063</v>
      </c>
      <c r="K1068" s="100"/>
      <c r="L1068" s="82" t="s">
        <v>648</v>
      </c>
      <c r="M1068" s="82"/>
      <c r="N1068" s="101">
        <v>144</v>
      </c>
      <c r="O1068" s="101"/>
    </row>
    <row r="1069" spans="1:15" ht="45" customHeight="1" x14ac:dyDescent="0.25">
      <c r="A1069" s="17" t="s">
        <v>1606</v>
      </c>
      <c r="B1069" s="98" t="s">
        <v>1645</v>
      </c>
      <c r="C1069" s="98"/>
      <c r="D1069" s="99">
        <f t="shared" si="16"/>
        <v>1</v>
      </c>
      <c r="E1069" s="99"/>
      <c r="F1069" s="99" t="s">
        <v>29</v>
      </c>
      <c r="G1069" s="99"/>
      <c r="H1069" s="100">
        <v>43063</v>
      </c>
      <c r="I1069" s="100"/>
      <c r="J1069" s="100">
        <v>43063</v>
      </c>
      <c r="K1069" s="100"/>
      <c r="L1069" s="82" t="s">
        <v>648</v>
      </c>
      <c r="M1069" s="82"/>
      <c r="N1069" s="101">
        <v>597</v>
      </c>
      <c r="O1069" s="101"/>
    </row>
    <row r="1070" spans="1:15" ht="45" customHeight="1" x14ac:dyDescent="0.25">
      <c r="A1070" s="17" t="s">
        <v>1606</v>
      </c>
      <c r="B1070" s="98" t="s">
        <v>14</v>
      </c>
      <c r="C1070" s="98"/>
      <c r="D1070" s="99">
        <f t="shared" si="16"/>
        <v>1</v>
      </c>
      <c r="E1070" s="99"/>
      <c r="F1070" s="99" t="s">
        <v>15</v>
      </c>
      <c r="G1070" s="99"/>
      <c r="H1070" s="100">
        <v>43063</v>
      </c>
      <c r="I1070" s="100"/>
      <c r="J1070" s="100">
        <v>43063</v>
      </c>
      <c r="K1070" s="100"/>
      <c r="L1070" s="82" t="s">
        <v>648</v>
      </c>
      <c r="M1070" s="82"/>
      <c r="N1070" s="101">
        <v>185</v>
      </c>
      <c r="O1070" s="101"/>
    </row>
    <row r="1071" spans="1:15" ht="45" customHeight="1" x14ac:dyDescent="0.25">
      <c r="A1071" s="17" t="s">
        <v>1606</v>
      </c>
      <c r="B1071" s="98" t="s">
        <v>1523</v>
      </c>
      <c r="C1071" s="98"/>
      <c r="D1071" s="99">
        <f t="shared" si="16"/>
        <v>1</v>
      </c>
      <c r="E1071" s="99"/>
      <c r="F1071" s="99" t="s">
        <v>29</v>
      </c>
      <c r="G1071" s="99"/>
      <c r="H1071" s="100">
        <v>43048</v>
      </c>
      <c r="I1071" s="100"/>
      <c r="J1071" s="100">
        <v>43048</v>
      </c>
      <c r="K1071" s="100"/>
      <c r="L1071" s="82" t="s">
        <v>648</v>
      </c>
      <c r="M1071" s="82"/>
      <c r="N1071" s="101">
        <v>720</v>
      </c>
      <c r="O1071" s="101"/>
    </row>
    <row r="1072" spans="1:15" ht="45" customHeight="1" x14ac:dyDescent="0.25">
      <c r="A1072" s="17" t="s">
        <v>1606</v>
      </c>
      <c r="B1072" s="98" t="s">
        <v>1644</v>
      </c>
      <c r="C1072" s="98"/>
      <c r="D1072" s="99">
        <f t="shared" si="16"/>
        <v>1</v>
      </c>
      <c r="E1072" s="99"/>
      <c r="F1072" s="99" t="s">
        <v>29</v>
      </c>
      <c r="G1072" s="99"/>
      <c r="H1072" s="100">
        <v>43063</v>
      </c>
      <c r="I1072" s="100"/>
      <c r="J1072" s="100">
        <v>43063</v>
      </c>
      <c r="K1072" s="100"/>
      <c r="L1072" s="82" t="s">
        <v>648</v>
      </c>
      <c r="M1072" s="82"/>
      <c r="N1072" s="101">
        <v>169</v>
      </c>
      <c r="O1072" s="101"/>
    </row>
    <row r="1073" spans="1:15" ht="45" customHeight="1" x14ac:dyDescent="0.25">
      <c r="A1073" s="17" t="s">
        <v>1606</v>
      </c>
      <c r="B1073" s="98" t="s">
        <v>1646</v>
      </c>
      <c r="C1073" s="98"/>
      <c r="D1073" s="99">
        <f t="shared" si="16"/>
        <v>1</v>
      </c>
      <c r="E1073" s="99"/>
      <c r="F1073" s="99" t="s">
        <v>29</v>
      </c>
      <c r="G1073" s="99"/>
      <c r="H1073" s="100">
        <v>43047</v>
      </c>
      <c r="I1073" s="100"/>
      <c r="J1073" s="100">
        <v>43047</v>
      </c>
      <c r="K1073" s="100"/>
      <c r="L1073" s="82" t="s">
        <v>648</v>
      </c>
      <c r="M1073" s="82"/>
      <c r="N1073" s="101">
        <v>714</v>
      </c>
      <c r="O1073" s="101"/>
    </row>
    <row r="1074" spans="1:15" ht="45" customHeight="1" x14ac:dyDescent="0.25">
      <c r="A1074" s="17" t="s">
        <v>1606</v>
      </c>
      <c r="B1074" s="98" t="s">
        <v>1647</v>
      </c>
      <c r="C1074" s="98"/>
      <c r="D1074" s="99">
        <f t="shared" si="16"/>
        <v>1</v>
      </c>
      <c r="E1074" s="99"/>
      <c r="F1074" s="99" t="s">
        <v>29</v>
      </c>
      <c r="G1074" s="99"/>
      <c r="H1074" s="100">
        <v>43033</v>
      </c>
      <c r="I1074" s="100"/>
      <c r="J1074" s="100">
        <v>43033</v>
      </c>
      <c r="K1074" s="100"/>
      <c r="L1074" s="82" t="s">
        <v>648</v>
      </c>
      <c r="M1074" s="82"/>
      <c r="N1074" s="101">
        <v>706</v>
      </c>
      <c r="O1074" s="101"/>
    </row>
    <row r="1075" spans="1:15" ht="45" customHeight="1" x14ac:dyDescent="0.25">
      <c r="A1075" s="17" t="s">
        <v>1606</v>
      </c>
      <c r="B1075" s="98" t="s">
        <v>1648</v>
      </c>
      <c r="C1075" s="98"/>
      <c r="D1075" s="99">
        <f t="shared" si="16"/>
        <v>1</v>
      </c>
      <c r="E1075" s="99"/>
      <c r="F1075" s="99" t="s">
        <v>29</v>
      </c>
      <c r="G1075" s="99"/>
      <c r="H1075" s="100">
        <v>43053</v>
      </c>
      <c r="I1075" s="100"/>
      <c r="J1075" s="100">
        <v>43053</v>
      </c>
      <c r="K1075" s="100"/>
      <c r="L1075" s="82" t="s">
        <v>648</v>
      </c>
      <c r="M1075" s="82"/>
      <c r="N1075" s="101">
        <v>639</v>
      </c>
      <c r="O1075" s="101"/>
    </row>
    <row r="1076" spans="1:15" ht="45" customHeight="1" x14ac:dyDescent="0.25">
      <c r="A1076" s="17" t="s">
        <v>1606</v>
      </c>
      <c r="B1076" s="98" t="s">
        <v>1646</v>
      </c>
      <c r="C1076" s="98"/>
      <c r="D1076" s="99">
        <f t="shared" si="16"/>
        <v>1</v>
      </c>
      <c r="E1076" s="99"/>
      <c r="F1076" s="99" t="s">
        <v>29</v>
      </c>
      <c r="G1076" s="99"/>
      <c r="H1076" s="100">
        <v>43047</v>
      </c>
      <c r="I1076" s="100"/>
      <c r="J1076" s="100">
        <v>43047</v>
      </c>
      <c r="K1076" s="100"/>
      <c r="L1076" s="82" t="s">
        <v>648</v>
      </c>
      <c r="M1076" s="82"/>
      <c r="N1076" s="101">
        <v>515</v>
      </c>
      <c r="O1076" s="101"/>
    </row>
    <row r="1077" spans="1:15" ht="45" customHeight="1" x14ac:dyDescent="0.25">
      <c r="A1077" s="17" t="s">
        <v>1606</v>
      </c>
      <c r="B1077" s="98" t="s">
        <v>1647</v>
      </c>
      <c r="C1077" s="98"/>
      <c r="D1077" s="99">
        <f t="shared" si="16"/>
        <v>1</v>
      </c>
      <c r="E1077" s="99"/>
      <c r="F1077" s="99" t="s">
        <v>29</v>
      </c>
      <c r="G1077" s="99"/>
      <c r="H1077" s="100">
        <v>43033</v>
      </c>
      <c r="I1077" s="100"/>
      <c r="J1077" s="100">
        <v>43033</v>
      </c>
      <c r="K1077" s="100"/>
      <c r="L1077" s="82" t="s">
        <v>648</v>
      </c>
      <c r="M1077" s="82"/>
      <c r="N1077" s="101">
        <v>617</v>
      </c>
      <c r="O1077" s="101"/>
    </row>
    <row r="1078" spans="1:15" ht="45" customHeight="1" x14ac:dyDescent="0.25">
      <c r="A1078" s="17" t="s">
        <v>1606</v>
      </c>
      <c r="B1078" s="98" t="s">
        <v>1648</v>
      </c>
      <c r="C1078" s="98"/>
      <c r="D1078" s="99">
        <f t="shared" si="16"/>
        <v>1</v>
      </c>
      <c r="E1078" s="99"/>
      <c r="F1078" s="99" t="s">
        <v>29</v>
      </c>
      <c r="G1078" s="99"/>
      <c r="H1078" s="100">
        <v>43053</v>
      </c>
      <c r="I1078" s="100"/>
      <c r="J1078" s="100">
        <v>43053</v>
      </c>
      <c r="K1078" s="100"/>
      <c r="L1078" s="82" t="s">
        <v>648</v>
      </c>
      <c r="M1078" s="82"/>
      <c r="N1078" s="101">
        <v>825.7</v>
      </c>
      <c r="O1078" s="101"/>
    </row>
    <row r="1079" spans="1:15" ht="45" customHeight="1" x14ac:dyDescent="0.25">
      <c r="A1079" s="17" t="s">
        <v>1606</v>
      </c>
      <c r="B1079" s="98" t="s">
        <v>1649</v>
      </c>
      <c r="C1079" s="98"/>
      <c r="D1079" s="99">
        <f t="shared" si="16"/>
        <v>1</v>
      </c>
      <c r="E1079" s="99"/>
      <c r="F1079" s="99" t="s">
        <v>29</v>
      </c>
      <c r="G1079" s="99"/>
      <c r="H1079" s="100">
        <v>43070</v>
      </c>
      <c r="I1079" s="100"/>
      <c r="J1079" s="100">
        <v>43070</v>
      </c>
      <c r="K1079" s="100"/>
      <c r="L1079" s="82" t="s">
        <v>648</v>
      </c>
      <c r="M1079" s="82"/>
      <c r="N1079" s="101">
        <v>615</v>
      </c>
      <c r="O1079" s="101"/>
    </row>
    <row r="1080" spans="1:15" ht="45" customHeight="1" x14ac:dyDescent="0.25">
      <c r="A1080" s="17" t="s">
        <v>1606</v>
      </c>
      <c r="B1080" s="98" t="s">
        <v>1650</v>
      </c>
      <c r="C1080" s="98"/>
      <c r="D1080" s="99">
        <f t="shared" si="16"/>
        <v>1</v>
      </c>
      <c r="E1080" s="99"/>
      <c r="F1080" s="99" t="s">
        <v>29</v>
      </c>
      <c r="G1080" s="99"/>
      <c r="H1080" s="100">
        <v>42989</v>
      </c>
      <c r="I1080" s="100"/>
      <c r="J1080" s="100">
        <v>42989</v>
      </c>
      <c r="K1080" s="100"/>
      <c r="L1080" s="82" t="s">
        <v>648</v>
      </c>
      <c r="M1080" s="82"/>
      <c r="N1080" s="101">
        <v>694</v>
      </c>
      <c r="O1080" s="101"/>
    </row>
    <row r="1081" spans="1:15" ht="45" customHeight="1" x14ac:dyDescent="0.25">
      <c r="A1081" s="17" t="s">
        <v>1606</v>
      </c>
      <c r="B1081" s="98" t="s">
        <v>1651</v>
      </c>
      <c r="C1081" s="98"/>
      <c r="D1081" s="99">
        <f t="shared" si="16"/>
        <v>1</v>
      </c>
      <c r="E1081" s="99"/>
      <c r="F1081" s="99" t="s">
        <v>29</v>
      </c>
      <c r="G1081" s="99"/>
      <c r="H1081" s="100">
        <v>43070</v>
      </c>
      <c r="I1081" s="100"/>
      <c r="J1081" s="100">
        <v>43070</v>
      </c>
      <c r="K1081" s="100"/>
      <c r="L1081" s="82" t="s">
        <v>648</v>
      </c>
      <c r="M1081" s="82"/>
      <c r="N1081" s="101">
        <v>500</v>
      </c>
      <c r="O1081" s="101"/>
    </row>
    <row r="1082" spans="1:15" ht="45" customHeight="1" x14ac:dyDescent="0.25">
      <c r="A1082" s="17" t="s">
        <v>1606</v>
      </c>
      <c r="B1082" s="98" t="s">
        <v>1650</v>
      </c>
      <c r="C1082" s="98"/>
      <c r="D1082" s="99">
        <f t="shared" si="16"/>
        <v>1</v>
      </c>
      <c r="E1082" s="99"/>
      <c r="F1082" s="99" t="s">
        <v>29</v>
      </c>
      <c r="G1082" s="99"/>
      <c r="H1082" s="100">
        <v>42989</v>
      </c>
      <c r="I1082" s="100"/>
      <c r="J1082" s="100">
        <v>42989</v>
      </c>
      <c r="K1082" s="100"/>
      <c r="L1082" s="82" t="s">
        <v>648</v>
      </c>
      <c r="M1082" s="82"/>
      <c r="N1082" s="101">
        <v>270</v>
      </c>
      <c r="O1082" s="101"/>
    </row>
    <row r="1083" spans="1:15" ht="45" customHeight="1" x14ac:dyDescent="0.25">
      <c r="A1083" s="17" t="s">
        <v>1606</v>
      </c>
      <c r="B1083" s="98" t="s">
        <v>1651</v>
      </c>
      <c r="C1083" s="98"/>
      <c r="D1083" s="99">
        <f t="shared" si="16"/>
        <v>1</v>
      </c>
      <c r="E1083" s="99"/>
      <c r="F1083" s="99" t="s">
        <v>29</v>
      </c>
      <c r="G1083" s="99"/>
      <c r="H1083" s="100">
        <v>43070</v>
      </c>
      <c r="I1083" s="100"/>
      <c r="J1083" s="100">
        <v>43070</v>
      </c>
      <c r="K1083" s="100"/>
      <c r="L1083" s="82" t="s">
        <v>648</v>
      </c>
      <c r="M1083" s="82"/>
      <c r="N1083" s="101">
        <v>229</v>
      </c>
      <c r="O1083" s="101"/>
    </row>
    <row r="1084" spans="1:15" ht="45" customHeight="1" x14ac:dyDescent="0.25">
      <c r="A1084" s="17" t="s">
        <v>1652</v>
      </c>
      <c r="B1084" s="98" t="s">
        <v>1653</v>
      </c>
      <c r="C1084" s="98"/>
      <c r="D1084" s="99">
        <f t="shared" si="16"/>
        <v>1</v>
      </c>
      <c r="E1084" s="99"/>
      <c r="F1084" s="99" t="s">
        <v>29</v>
      </c>
      <c r="G1084" s="99"/>
      <c r="H1084" s="100">
        <v>42767</v>
      </c>
      <c r="I1084" s="100"/>
      <c r="J1084" s="100">
        <v>42767</v>
      </c>
      <c r="K1084" s="100"/>
      <c r="L1084" s="82" t="s">
        <v>648</v>
      </c>
      <c r="M1084" s="82"/>
      <c r="N1084" s="101">
        <v>661.7</v>
      </c>
      <c r="O1084" s="101"/>
    </row>
    <row r="1085" spans="1:15" ht="45" customHeight="1" x14ac:dyDescent="0.25">
      <c r="A1085" s="17" t="s">
        <v>1652</v>
      </c>
      <c r="B1085" s="98" t="s">
        <v>1653</v>
      </c>
      <c r="C1085" s="98"/>
      <c r="D1085" s="99">
        <f t="shared" si="16"/>
        <v>1</v>
      </c>
      <c r="E1085" s="99"/>
      <c r="F1085" s="99" t="s">
        <v>29</v>
      </c>
      <c r="G1085" s="99"/>
      <c r="H1085" s="100">
        <v>42767</v>
      </c>
      <c r="I1085" s="100"/>
      <c r="J1085" s="100">
        <v>42767</v>
      </c>
      <c r="K1085" s="100"/>
      <c r="L1085" s="82" t="s">
        <v>648</v>
      </c>
      <c r="M1085" s="82"/>
      <c r="N1085" s="101">
        <v>20</v>
      </c>
      <c r="O1085" s="101"/>
    </row>
    <row r="1086" spans="1:15" ht="45" customHeight="1" x14ac:dyDescent="0.25">
      <c r="A1086" s="17" t="s">
        <v>1652</v>
      </c>
      <c r="B1086" s="98" t="s">
        <v>1654</v>
      </c>
      <c r="C1086" s="98"/>
      <c r="D1086" s="99">
        <f t="shared" si="16"/>
        <v>1</v>
      </c>
      <c r="E1086" s="99"/>
      <c r="F1086" s="99" t="s">
        <v>12</v>
      </c>
      <c r="G1086" s="99"/>
      <c r="H1086" s="100">
        <v>42823</v>
      </c>
      <c r="I1086" s="100"/>
      <c r="J1086" s="100">
        <v>42823</v>
      </c>
      <c r="K1086" s="100"/>
      <c r="L1086" s="82" t="s">
        <v>648</v>
      </c>
      <c r="M1086" s="82"/>
      <c r="N1086" s="101">
        <v>2278.9899999999998</v>
      </c>
      <c r="O1086" s="101"/>
    </row>
    <row r="1087" spans="1:15" ht="45" customHeight="1" x14ac:dyDescent="0.25">
      <c r="A1087" s="17" t="s">
        <v>1652</v>
      </c>
      <c r="B1087" s="98" t="s">
        <v>1655</v>
      </c>
      <c r="C1087" s="98"/>
      <c r="D1087" s="99">
        <f t="shared" si="16"/>
        <v>1</v>
      </c>
      <c r="E1087" s="99"/>
      <c r="F1087" s="99" t="s">
        <v>12</v>
      </c>
      <c r="G1087" s="99"/>
      <c r="H1087" s="100">
        <v>42884</v>
      </c>
      <c r="I1087" s="100"/>
      <c r="J1087" s="100">
        <v>42884</v>
      </c>
      <c r="K1087" s="100"/>
      <c r="L1087" s="82" t="s">
        <v>648</v>
      </c>
      <c r="M1087" s="82"/>
      <c r="N1087" s="101">
        <v>3359</v>
      </c>
      <c r="O1087" s="101"/>
    </row>
    <row r="1088" spans="1:15" ht="45" customHeight="1" x14ac:dyDescent="0.25">
      <c r="A1088" s="17" t="s">
        <v>1652</v>
      </c>
      <c r="B1088" s="98" t="s">
        <v>1656</v>
      </c>
      <c r="C1088" s="98"/>
      <c r="D1088" s="99">
        <f t="shared" si="16"/>
        <v>1</v>
      </c>
      <c r="E1088" s="99"/>
      <c r="F1088" s="99" t="s">
        <v>12</v>
      </c>
      <c r="G1088" s="99"/>
      <c r="H1088" s="100">
        <v>42884</v>
      </c>
      <c r="I1088" s="100"/>
      <c r="J1088" s="100">
        <v>42884</v>
      </c>
      <c r="K1088" s="100"/>
      <c r="L1088" s="82" t="s">
        <v>648</v>
      </c>
      <c r="M1088" s="82"/>
      <c r="N1088" s="101">
        <v>451</v>
      </c>
      <c r="O1088" s="101"/>
    </row>
    <row r="1089" spans="1:15" ht="45" customHeight="1" x14ac:dyDescent="0.25">
      <c r="A1089" s="17" t="s">
        <v>1652</v>
      </c>
      <c r="B1089" s="98" t="s">
        <v>1656</v>
      </c>
      <c r="C1089" s="98"/>
      <c r="D1089" s="99">
        <f t="shared" si="16"/>
        <v>1</v>
      </c>
      <c r="E1089" s="99"/>
      <c r="F1089" s="99" t="s">
        <v>12</v>
      </c>
      <c r="G1089" s="99"/>
      <c r="H1089" s="100">
        <v>42884</v>
      </c>
      <c r="I1089" s="100"/>
      <c r="J1089" s="100">
        <v>42884</v>
      </c>
      <c r="K1089" s="100"/>
      <c r="L1089" s="82" t="s">
        <v>648</v>
      </c>
      <c r="M1089" s="82"/>
      <c r="N1089" s="101">
        <v>236</v>
      </c>
      <c r="O1089" s="101"/>
    </row>
    <row r="1090" spans="1:15" ht="45" customHeight="1" x14ac:dyDescent="0.25">
      <c r="A1090" s="17" t="s">
        <v>1652</v>
      </c>
      <c r="B1090" s="98" t="s">
        <v>1657</v>
      </c>
      <c r="C1090" s="98"/>
      <c r="D1090" s="99">
        <f t="shared" si="16"/>
        <v>1</v>
      </c>
      <c r="E1090" s="99"/>
      <c r="F1090" s="99" t="s">
        <v>29</v>
      </c>
      <c r="G1090" s="99"/>
      <c r="H1090" s="100">
        <v>42971</v>
      </c>
      <c r="I1090" s="100"/>
      <c r="J1090" s="100">
        <v>42971</v>
      </c>
      <c r="K1090" s="100"/>
      <c r="L1090" s="82" t="s">
        <v>648</v>
      </c>
      <c r="M1090" s="82"/>
      <c r="N1090" s="101">
        <v>534.61</v>
      </c>
      <c r="O1090" s="101"/>
    </row>
    <row r="1091" spans="1:15" ht="45" customHeight="1" x14ac:dyDescent="0.25">
      <c r="A1091" s="17" t="s">
        <v>1652</v>
      </c>
      <c r="B1091" s="98" t="s">
        <v>1657</v>
      </c>
      <c r="C1091" s="98"/>
      <c r="D1091" s="99">
        <f t="shared" si="16"/>
        <v>1</v>
      </c>
      <c r="E1091" s="99"/>
      <c r="F1091" s="99" t="s">
        <v>29</v>
      </c>
      <c r="G1091" s="99"/>
      <c r="H1091" s="100">
        <v>42971</v>
      </c>
      <c r="I1091" s="100"/>
      <c r="J1091" s="100">
        <v>42971</v>
      </c>
      <c r="K1091" s="100"/>
      <c r="L1091" s="82" t="s">
        <v>648</v>
      </c>
      <c r="M1091" s="82"/>
      <c r="N1091" s="101">
        <v>603</v>
      </c>
      <c r="O1091" s="101"/>
    </row>
    <row r="1092" spans="1:15" ht="45" customHeight="1" x14ac:dyDescent="0.25">
      <c r="A1092" s="17" t="s">
        <v>1658</v>
      </c>
      <c r="B1092" s="98" t="s">
        <v>1659</v>
      </c>
      <c r="C1092" s="98"/>
      <c r="D1092" s="99">
        <f t="shared" si="16"/>
        <v>1</v>
      </c>
      <c r="E1092" s="99"/>
      <c r="F1092" s="99" t="s">
        <v>1660</v>
      </c>
      <c r="G1092" s="99"/>
      <c r="H1092" s="100">
        <v>42819</v>
      </c>
      <c r="I1092" s="100"/>
      <c r="J1092" s="100">
        <v>42824</v>
      </c>
      <c r="K1092" s="100"/>
      <c r="L1092" s="82" t="s">
        <v>648</v>
      </c>
      <c r="M1092" s="82"/>
      <c r="N1092" s="101">
        <v>5060</v>
      </c>
      <c r="O1092" s="101"/>
    </row>
    <row r="1093" spans="1:15" ht="45" customHeight="1" x14ac:dyDescent="0.25">
      <c r="A1093" s="17" t="s">
        <v>1658</v>
      </c>
      <c r="B1093" s="98" t="s">
        <v>1661</v>
      </c>
      <c r="C1093" s="98"/>
      <c r="D1093" s="99">
        <f t="shared" si="16"/>
        <v>1</v>
      </c>
      <c r="E1093" s="99"/>
      <c r="F1093" s="99" t="s">
        <v>1660</v>
      </c>
      <c r="G1093" s="99"/>
      <c r="H1093" s="100">
        <v>42818</v>
      </c>
      <c r="I1093" s="100"/>
      <c r="J1093" s="100">
        <v>42824</v>
      </c>
      <c r="K1093" s="100"/>
      <c r="L1093" s="82" t="s">
        <v>648</v>
      </c>
      <c r="M1093" s="82"/>
      <c r="N1093" s="101">
        <v>4722.24</v>
      </c>
      <c r="O1093" s="101"/>
    </row>
    <row r="1094" spans="1:15" ht="45" customHeight="1" x14ac:dyDescent="0.25">
      <c r="A1094" s="17" t="s">
        <v>477</v>
      </c>
      <c r="B1094" s="98" t="s">
        <v>1662</v>
      </c>
      <c r="C1094" s="98"/>
      <c r="D1094" s="99">
        <f t="shared" si="16"/>
        <v>1</v>
      </c>
      <c r="E1094" s="99"/>
      <c r="F1094" s="99" t="s">
        <v>12</v>
      </c>
      <c r="G1094" s="99"/>
      <c r="H1094" s="100">
        <v>42755</v>
      </c>
      <c r="I1094" s="100"/>
      <c r="J1094" s="100">
        <v>42755</v>
      </c>
      <c r="K1094" s="100"/>
      <c r="L1094" s="82" t="s">
        <v>648</v>
      </c>
      <c r="M1094" s="82"/>
      <c r="N1094" s="101">
        <v>2288.04</v>
      </c>
      <c r="O1094" s="101"/>
    </row>
    <row r="1095" spans="1:15" ht="45" customHeight="1" x14ac:dyDescent="0.25">
      <c r="A1095" s="17" t="s">
        <v>477</v>
      </c>
      <c r="B1095" s="98" t="s">
        <v>1525</v>
      </c>
      <c r="C1095" s="98"/>
      <c r="D1095" s="99">
        <f t="shared" si="16"/>
        <v>1</v>
      </c>
      <c r="E1095" s="99"/>
      <c r="F1095" s="99" t="s">
        <v>1663</v>
      </c>
      <c r="G1095" s="99"/>
      <c r="H1095" s="100">
        <v>42821</v>
      </c>
      <c r="I1095" s="100"/>
      <c r="J1095" s="100">
        <v>42824</v>
      </c>
      <c r="K1095" s="100"/>
      <c r="L1095" s="82" t="s">
        <v>648</v>
      </c>
      <c r="M1095" s="82"/>
      <c r="N1095" s="101">
        <v>3939.79</v>
      </c>
      <c r="O1095" s="101"/>
    </row>
    <row r="1096" spans="1:15" ht="45" customHeight="1" x14ac:dyDescent="0.25">
      <c r="A1096" s="17" t="s">
        <v>477</v>
      </c>
      <c r="B1096" s="98" t="s">
        <v>1664</v>
      </c>
      <c r="C1096" s="98"/>
      <c r="D1096" s="99">
        <f t="shared" si="16"/>
        <v>1</v>
      </c>
      <c r="E1096" s="99"/>
      <c r="F1096" s="99" t="s">
        <v>1665</v>
      </c>
      <c r="G1096" s="99"/>
      <c r="H1096" s="100">
        <v>42754</v>
      </c>
      <c r="I1096" s="100"/>
      <c r="J1096" s="100">
        <v>42754</v>
      </c>
      <c r="K1096" s="100"/>
      <c r="L1096" s="82" t="s">
        <v>648</v>
      </c>
      <c r="M1096" s="82"/>
      <c r="N1096" s="101">
        <v>2240</v>
      </c>
      <c r="O1096" s="101"/>
    </row>
    <row r="1097" spans="1:15" ht="45" customHeight="1" x14ac:dyDescent="0.25">
      <c r="A1097" s="17" t="s">
        <v>477</v>
      </c>
      <c r="B1097" s="98" t="s">
        <v>1664</v>
      </c>
      <c r="C1097" s="98"/>
      <c r="D1097" s="99">
        <f t="shared" si="16"/>
        <v>1</v>
      </c>
      <c r="E1097" s="99"/>
      <c r="F1097" s="99" t="s">
        <v>1666</v>
      </c>
      <c r="G1097" s="99"/>
      <c r="H1097" s="100">
        <v>42754</v>
      </c>
      <c r="I1097" s="100"/>
      <c r="J1097" s="100">
        <v>42754</v>
      </c>
      <c r="K1097" s="100"/>
      <c r="L1097" s="82" t="s">
        <v>648</v>
      </c>
      <c r="M1097" s="82"/>
      <c r="N1097" s="101">
        <v>571.22</v>
      </c>
      <c r="O1097" s="101"/>
    </row>
    <row r="1098" spans="1:15" ht="45" customHeight="1" x14ac:dyDescent="0.25">
      <c r="A1098" s="17" t="s">
        <v>477</v>
      </c>
      <c r="B1098" s="98" t="s">
        <v>1664</v>
      </c>
      <c r="C1098" s="98"/>
      <c r="D1098" s="99">
        <f t="shared" ref="D1098:D1161" si="17">C1098+1</f>
        <v>1</v>
      </c>
      <c r="E1098" s="99"/>
      <c r="F1098" s="99" t="s">
        <v>1666</v>
      </c>
      <c r="G1098" s="99"/>
      <c r="H1098" s="100">
        <v>42754</v>
      </c>
      <c r="I1098" s="100"/>
      <c r="J1098" s="100">
        <v>42754</v>
      </c>
      <c r="K1098" s="100"/>
      <c r="L1098" s="82" t="s">
        <v>648</v>
      </c>
      <c r="M1098" s="82"/>
      <c r="N1098" s="101">
        <v>1500</v>
      </c>
      <c r="O1098" s="101"/>
    </row>
    <row r="1099" spans="1:15" ht="45" customHeight="1" x14ac:dyDescent="0.25">
      <c r="A1099" s="17" t="s">
        <v>477</v>
      </c>
      <c r="B1099" s="98" t="s">
        <v>1667</v>
      </c>
      <c r="C1099" s="98"/>
      <c r="D1099" s="99">
        <f t="shared" si="17"/>
        <v>1</v>
      </c>
      <c r="E1099" s="99"/>
      <c r="F1099" s="99" t="s">
        <v>29</v>
      </c>
      <c r="G1099" s="99"/>
      <c r="H1099" s="100">
        <v>42821</v>
      </c>
      <c r="I1099" s="100"/>
      <c r="J1099" s="100">
        <v>42823</v>
      </c>
      <c r="K1099" s="100"/>
      <c r="L1099" s="82" t="s">
        <v>648</v>
      </c>
      <c r="M1099" s="82"/>
      <c r="N1099" s="101">
        <v>354</v>
      </c>
      <c r="O1099" s="101"/>
    </row>
    <row r="1100" spans="1:15" ht="45" customHeight="1" x14ac:dyDescent="0.25">
      <c r="A1100" s="17" t="s">
        <v>477</v>
      </c>
      <c r="B1100" s="98" t="s">
        <v>1668</v>
      </c>
      <c r="C1100" s="98"/>
      <c r="D1100" s="99">
        <f t="shared" si="17"/>
        <v>1</v>
      </c>
      <c r="E1100" s="99"/>
      <c r="F1100" s="99" t="s">
        <v>1348</v>
      </c>
      <c r="G1100" s="99"/>
      <c r="H1100" s="100">
        <v>42904</v>
      </c>
      <c r="I1100" s="100"/>
      <c r="J1100" s="100">
        <v>42907</v>
      </c>
      <c r="K1100" s="100"/>
      <c r="L1100" s="82" t="s">
        <v>648</v>
      </c>
      <c r="M1100" s="82"/>
      <c r="N1100" s="101">
        <v>5325</v>
      </c>
      <c r="O1100" s="101"/>
    </row>
    <row r="1101" spans="1:15" ht="45" customHeight="1" x14ac:dyDescent="0.25">
      <c r="A1101" s="17" t="s">
        <v>477</v>
      </c>
      <c r="B1101" s="98" t="s">
        <v>1668</v>
      </c>
      <c r="C1101" s="98"/>
      <c r="D1101" s="99">
        <f t="shared" si="17"/>
        <v>1</v>
      </c>
      <c r="E1101" s="99"/>
      <c r="F1101" s="99" t="s">
        <v>1348</v>
      </c>
      <c r="G1101" s="99"/>
      <c r="H1101" s="100">
        <v>42904</v>
      </c>
      <c r="I1101" s="100"/>
      <c r="J1101" s="100">
        <v>42906</v>
      </c>
      <c r="K1101" s="100"/>
      <c r="L1101" s="82" t="s">
        <v>648</v>
      </c>
      <c r="M1101" s="82"/>
      <c r="N1101" s="101">
        <v>992.84</v>
      </c>
      <c r="O1101" s="101"/>
    </row>
    <row r="1102" spans="1:15" ht="45" customHeight="1" x14ac:dyDescent="0.25">
      <c r="A1102" s="17" t="s">
        <v>477</v>
      </c>
      <c r="B1102" s="98" t="s">
        <v>1668</v>
      </c>
      <c r="C1102" s="98"/>
      <c r="D1102" s="99">
        <f t="shared" si="17"/>
        <v>1</v>
      </c>
      <c r="E1102" s="99"/>
      <c r="F1102" s="99" t="s">
        <v>1348</v>
      </c>
      <c r="G1102" s="99"/>
      <c r="H1102" s="100">
        <v>42904</v>
      </c>
      <c r="I1102" s="100"/>
      <c r="J1102" s="100">
        <v>42906</v>
      </c>
      <c r="K1102" s="100"/>
      <c r="L1102" s="82" t="s">
        <v>648</v>
      </c>
      <c r="M1102" s="82"/>
      <c r="N1102" s="101">
        <v>648</v>
      </c>
      <c r="O1102" s="101"/>
    </row>
    <row r="1103" spans="1:15" ht="45" customHeight="1" x14ac:dyDescent="0.25">
      <c r="A1103" s="17" t="s">
        <v>477</v>
      </c>
      <c r="B1103" s="98" t="s">
        <v>1669</v>
      </c>
      <c r="C1103" s="98"/>
      <c r="D1103" s="99">
        <f t="shared" si="17"/>
        <v>1</v>
      </c>
      <c r="E1103" s="99"/>
      <c r="F1103" s="99" t="s">
        <v>29</v>
      </c>
      <c r="G1103" s="99"/>
      <c r="H1103" s="100">
        <v>43018</v>
      </c>
      <c r="I1103" s="100"/>
      <c r="J1103" s="100">
        <v>43018</v>
      </c>
      <c r="K1103" s="100"/>
      <c r="L1103" s="82" t="s">
        <v>648</v>
      </c>
      <c r="M1103" s="82"/>
      <c r="N1103" s="101">
        <v>544</v>
      </c>
      <c r="O1103" s="101"/>
    </row>
    <row r="1104" spans="1:15" ht="45" customHeight="1" x14ac:dyDescent="0.25">
      <c r="A1104" s="17" t="s">
        <v>494</v>
      </c>
      <c r="B1104" s="98" t="s">
        <v>16</v>
      </c>
      <c r="C1104" s="98"/>
      <c r="D1104" s="99">
        <f t="shared" si="17"/>
        <v>1</v>
      </c>
      <c r="E1104" s="99"/>
      <c r="F1104" s="99" t="s">
        <v>1348</v>
      </c>
      <c r="G1104" s="99"/>
      <c r="H1104" s="100">
        <v>42746</v>
      </c>
      <c r="I1104" s="100"/>
      <c r="J1104" s="100">
        <v>42746</v>
      </c>
      <c r="K1104" s="100"/>
      <c r="L1104" s="82" t="s">
        <v>648</v>
      </c>
      <c r="M1104" s="82"/>
      <c r="N1104" s="101">
        <v>45739</v>
      </c>
      <c r="O1104" s="101"/>
    </row>
    <row r="1105" spans="1:15" ht="45" customHeight="1" x14ac:dyDescent="0.25">
      <c r="A1105" s="17" t="s">
        <v>494</v>
      </c>
      <c r="B1105" s="98" t="s">
        <v>1670</v>
      </c>
      <c r="C1105" s="98"/>
      <c r="D1105" s="99">
        <f t="shared" si="17"/>
        <v>1</v>
      </c>
      <c r="E1105" s="99"/>
      <c r="F1105" s="99" t="s">
        <v>1348</v>
      </c>
      <c r="G1105" s="99"/>
      <c r="H1105" s="100">
        <v>42385</v>
      </c>
      <c r="I1105" s="100"/>
      <c r="J1105" s="100">
        <v>42385</v>
      </c>
      <c r="K1105" s="100"/>
      <c r="L1105" s="82" t="s">
        <v>648</v>
      </c>
      <c r="M1105" s="82"/>
      <c r="N1105" s="101">
        <v>0</v>
      </c>
      <c r="O1105" s="101"/>
    </row>
    <row r="1106" spans="1:15" ht="45" customHeight="1" x14ac:dyDescent="0.25">
      <c r="A1106" s="17" t="s">
        <v>494</v>
      </c>
      <c r="B1106" s="98" t="s">
        <v>1670</v>
      </c>
      <c r="C1106" s="98"/>
      <c r="D1106" s="99">
        <f t="shared" si="17"/>
        <v>1</v>
      </c>
      <c r="E1106" s="99"/>
      <c r="F1106" s="99" t="s">
        <v>1348</v>
      </c>
      <c r="G1106" s="99"/>
      <c r="H1106" s="100">
        <v>42755</v>
      </c>
      <c r="I1106" s="100"/>
      <c r="J1106" s="100">
        <v>42756</v>
      </c>
      <c r="K1106" s="100"/>
      <c r="L1106" s="82" t="s">
        <v>648</v>
      </c>
      <c r="M1106" s="82"/>
      <c r="N1106" s="101">
        <v>0</v>
      </c>
      <c r="O1106" s="101"/>
    </row>
    <row r="1107" spans="1:15" ht="45" customHeight="1" x14ac:dyDescent="0.25">
      <c r="A1107" s="17" t="s">
        <v>494</v>
      </c>
      <c r="B1107" s="98" t="s">
        <v>1670</v>
      </c>
      <c r="C1107" s="98"/>
      <c r="D1107" s="99">
        <f t="shared" si="17"/>
        <v>1</v>
      </c>
      <c r="E1107" s="99"/>
      <c r="F1107" s="99" t="s">
        <v>1348</v>
      </c>
      <c r="G1107" s="99"/>
      <c r="H1107" s="100">
        <v>42758</v>
      </c>
      <c r="I1107" s="100"/>
      <c r="J1107" s="100">
        <v>42758</v>
      </c>
      <c r="K1107" s="100"/>
      <c r="L1107" s="82" t="s">
        <v>648</v>
      </c>
      <c r="M1107" s="82"/>
      <c r="N1107" s="101">
        <v>0</v>
      </c>
      <c r="O1107" s="101"/>
    </row>
    <row r="1108" spans="1:15" ht="45" customHeight="1" x14ac:dyDescent="0.25">
      <c r="A1108" s="17" t="s">
        <v>494</v>
      </c>
      <c r="B1108" s="98" t="s">
        <v>16</v>
      </c>
      <c r="C1108" s="98"/>
      <c r="D1108" s="99">
        <f t="shared" si="17"/>
        <v>1</v>
      </c>
      <c r="E1108" s="99"/>
      <c r="F1108" s="99" t="s">
        <v>1348</v>
      </c>
      <c r="G1108" s="99"/>
      <c r="H1108" s="100">
        <v>42751</v>
      </c>
      <c r="I1108" s="100"/>
      <c r="J1108" s="100">
        <v>42753</v>
      </c>
      <c r="K1108" s="100"/>
      <c r="L1108" s="82" t="s">
        <v>648</v>
      </c>
      <c r="M1108" s="82"/>
      <c r="N1108" s="101">
        <v>3597</v>
      </c>
      <c r="O1108" s="101"/>
    </row>
    <row r="1109" spans="1:15" ht="45" customHeight="1" x14ac:dyDescent="0.25">
      <c r="A1109" s="17" t="s">
        <v>494</v>
      </c>
      <c r="B1109" s="98" t="s">
        <v>1670</v>
      </c>
      <c r="C1109" s="98"/>
      <c r="D1109" s="99">
        <f t="shared" si="17"/>
        <v>1</v>
      </c>
      <c r="E1109" s="99"/>
      <c r="F1109" s="99" t="s">
        <v>1348</v>
      </c>
      <c r="G1109" s="99"/>
      <c r="H1109" s="100">
        <v>42755</v>
      </c>
      <c r="I1109" s="100"/>
      <c r="J1109" s="100">
        <v>42756</v>
      </c>
      <c r="K1109" s="100"/>
      <c r="L1109" s="82" t="s">
        <v>648</v>
      </c>
      <c r="M1109" s="82"/>
      <c r="N1109" s="101">
        <v>0</v>
      </c>
      <c r="O1109" s="101"/>
    </row>
    <row r="1110" spans="1:15" ht="45" customHeight="1" x14ac:dyDescent="0.25">
      <c r="A1110" s="17" t="s">
        <v>494</v>
      </c>
      <c r="B1110" s="98" t="s">
        <v>334</v>
      </c>
      <c r="C1110" s="98"/>
      <c r="D1110" s="99">
        <f t="shared" si="17"/>
        <v>1</v>
      </c>
      <c r="E1110" s="99"/>
      <c r="F1110" s="99" t="s">
        <v>12</v>
      </c>
      <c r="G1110" s="99"/>
      <c r="H1110" s="100">
        <v>42751</v>
      </c>
      <c r="I1110" s="100"/>
      <c r="J1110" s="100">
        <v>42751</v>
      </c>
      <c r="K1110" s="100"/>
      <c r="L1110" s="82" t="s">
        <v>648</v>
      </c>
      <c r="M1110" s="82"/>
      <c r="N1110" s="101">
        <v>34013</v>
      </c>
      <c r="O1110" s="101"/>
    </row>
    <row r="1111" spans="1:15" ht="45" customHeight="1" x14ac:dyDescent="0.25">
      <c r="A1111" s="17" t="s">
        <v>494</v>
      </c>
      <c r="B1111" s="98" t="s">
        <v>334</v>
      </c>
      <c r="C1111" s="98"/>
      <c r="D1111" s="99">
        <f t="shared" si="17"/>
        <v>1</v>
      </c>
      <c r="E1111" s="99"/>
      <c r="F1111" s="99" t="s">
        <v>12</v>
      </c>
      <c r="G1111" s="99"/>
      <c r="H1111" s="100">
        <v>42755</v>
      </c>
      <c r="I1111" s="100"/>
      <c r="J1111" s="100">
        <v>42756</v>
      </c>
      <c r="K1111" s="100"/>
      <c r="L1111" s="82" t="s">
        <v>648</v>
      </c>
      <c r="M1111" s="82"/>
      <c r="N1111" s="101">
        <v>0</v>
      </c>
      <c r="O1111" s="101"/>
    </row>
    <row r="1112" spans="1:15" ht="45" customHeight="1" x14ac:dyDescent="0.25">
      <c r="A1112" s="17" t="s">
        <v>494</v>
      </c>
      <c r="B1112" s="98" t="s">
        <v>1671</v>
      </c>
      <c r="C1112" s="98"/>
      <c r="D1112" s="99">
        <f t="shared" si="17"/>
        <v>1</v>
      </c>
      <c r="E1112" s="99"/>
      <c r="F1112" s="99" t="s">
        <v>12</v>
      </c>
      <c r="G1112" s="99"/>
      <c r="H1112" s="100">
        <v>42770</v>
      </c>
      <c r="I1112" s="100"/>
      <c r="J1112" s="100">
        <v>42773</v>
      </c>
      <c r="K1112" s="100"/>
      <c r="L1112" s="82" t="s">
        <v>648</v>
      </c>
      <c r="M1112" s="82"/>
      <c r="N1112" s="101">
        <v>0</v>
      </c>
      <c r="O1112" s="101"/>
    </row>
    <row r="1113" spans="1:15" ht="45" customHeight="1" x14ac:dyDescent="0.25">
      <c r="A1113" s="17" t="s">
        <v>494</v>
      </c>
      <c r="B1113" s="98" t="s">
        <v>334</v>
      </c>
      <c r="C1113" s="98"/>
      <c r="D1113" s="99">
        <f t="shared" si="17"/>
        <v>1</v>
      </c>
      <c r="E1113" s="99"/>
      <c r="F1113" s="99" t="s">
        <v>12</v>
      </c>
      <c r="G1113" s="99"/>
      <c r="H1113" s="100">
        <v>42774</v>
      </c>
      <c r="I1113" s="100"/>
      <c r="J1113" s="100">
        <v>42775</v>
      </c>
      <c r="K1113" s="100"/>
      <c r="L1113" s="82" t="s">
        <v>648</v>
      </c>
      <c r="M1113" s="82"/>
      <c r="N1113" s="101">
        <v>0</v>
      </c>
      <c r="O1113" s="101"/>
    </row>
    <row r="1114" spans="1:15" ht="45" customHeight="1" x14ac:dyDescent="0.25">
      <c r="A1114" s="17" t="s">
        <v>494</v>
      </c>
      <c r="B1114" s="98" t="s">
        <v>334</v>
      </c>
      <c r="C1114" s="98"/>
      <c r="D1114" s="99">
        <f t="shared" si="17"/>
        <v>1</v>
      </c>
      <c r="E1114" s="99"/>
      <c r="F1114" s="99" t="s">
        <v>12</v>
      </c>
      <c r="G1114" s="99"/>
      <c r="H1114" s="100">
        <v>42779</v>
      </c>
      <c r="I1114" s="100"/>
      <c r="J1114" s="100">
        <v>42782</v>
      </c>
      <c r="K1114" s="100"/>
      <c r="L1114" s="82" t="s">
        <v>648</v>
      </c>
      <c r="M1114" s="82"/>
      <c r="N1114" s="101">
        <v>0</v>
      </c>
      <c r="O1114" s="101"/>
    </row>
    <row r="1115" spans="1:15" ht="45" customHeight="1" x14ac:dyDescent="0.25">
      <c r="A1115" s="17" t="s">
        <v>494</v>
      </c>
      <c r="B1115" s="98" t="s">
        <v>334</v>
      </c>
      <c r="C1115" s="98"/>
      <c r="D1115" s="99">
        <f t="shared" si="17"/>
        <v>1</v>
      </c>
      <c r="E1115" s="99"/>
      <c r="F1115" s="99" t="s">
        <v>12</v>
      </c>
      <c r="G1115" s="99"/>
      <c r="H1115" s="100">
        <v>42787</v>
      </c>
      <c r="I1115" s="100"/>
      <c r="J1115" s="100">
        <v>42787</v>
      </c>
      <c r="K1115" s="100"/>
      <c r="L1115" s="82" t="s">
        <v>648</v>
      </c>
      <c r="M1115" s="82"/>
      <c r="N1115" s="101">
        <v>0</v>
      </c>
      <c r="O1115" s="101"/>
    </row>
    <row r="1116" spans="1:15" ht="45" customHeight="1" x14ac:dyDescent="0.25">
      <c r="A1116" s="17" t="s">
        <v>494</v>
      </c>
      <c r="B1116" s="98" t="s">
        <v>334</v>
      </c>
      <c r="C1116" s="98"/>
      <c r="D1116" s="99">
        <f t="shared" si="17"/>
        <v>1</v>
      </c>
      <c r="E1116" s="99"/>
      <c r="F1116" s="99" t="s">
        <v>12</v>
      </c>
      <c r="G1116" s="99"/>
      <c r="H1116" s="100">
        <v>42755</v>
      </c>
      <c r="I1116" s="100"/>
      <c r="J1116" s="100">
        <v>42756</v>
      </c>
      <c r="K1116" s="100"/>
      <c r="L1116" s="82" t="s">
        <v>648</v>
      </c>
      <c r="M1116" s="82"/>
      <c r="N1116" s="101">
        <v>13588</v>
      </c>
      <c r="O1116" s="101"/>
    </row>
    <row r="1117" spans="1:15" ht="45" customHeight="1" x14ac:dyDescent="0.25">
      <c r="A1117" s="17" t="s">
        <v>494</v>
      </c>
      <c r="B1117" s="98" t="s">
        <v>1671</v>
      </c>
      <c r="C1117" s="98"/>
      <c r="D1117" s="99">
        <f t="shared" si="17"/>
        <v>1</v>
      </c>
      <c r="E1117" s="99"/>
      <c r="F1117" s="99" t="s">
        <v>12</v>
      </c>
      <c r="G1117" s="99"/>
      <c r="H1117" s="100">
        <v>42770</v>
      </c>
      <c r="I1117" s="100"/>
      <c r="J1117" s="100">
        <v>42773</v>
      </c>
      <c r="K1117" s="100"/>
      <c r="L1117" s="82" t="s">
        <v>648</v>
      </c>
      <c r="M1117" s="82"/>
      <c r="N1117" s="101">
        <v>0</v>
      </c>
      <c r="O1117" s="101"/>
    </row>
    <row r="1118" spans="1:15" ht="45" customHeight="1" x14ac:dyDescent="0.25">
      <c r="A1118" s="17" t="s">
        <v>494</v>
      </c>
      <c r="B1118" s="98" t="s">
        <v>334</v>
      </c>
      <c r="C1118" s="98"/>
      <c r="D1118" s="99">
        <f t="shared" si="17"/>
        <v>1</v>
      </c>
      <c r="E1118" s="99"/>
      <c r="F1118" s="99" t="s">
        <v>12</v>
      </c>
      <c r="G1118" s="99"/>
      <c r="H1118" s="100">
        <v>42774</v>
      </c>
      <c r="I1118" s="100"/>
      <c r="J1118" s="100">
        <v>42775</v>
      </c>
      <c r="K1118" s="100"/>
      <c r="L1118" s="82" t="s">
        <v>648</v>
      </c>
      <c r="M1118" s="82"/>
      <c r="N1118" s="101">
        <v>0</v>
      </c>
      <c r="O1118" s="101"/>
    </row>
    <row r="1119" spans="1:15" ht="45" customHeight="1" x14ac:dyDescent="0.25">
      <c r="A1119" s="17" t="s">
        <v>494</v>
      </c>
      <c r="B1119" s="98" t="s">
        <v>334</v>
      </c>
      <c r="C1119" s="98"/>
      <c r="D1119" s="99">
        <f t="shared" si="17"/>
        <v>1</v>
      </c>
      <c r="E1119" s="99"/>
      <c r="F1119" s="99" t="s">
        <v>12</v>
      </c>
      <c r="G1119" s="99"/>
      <c r="H1119" s="100">
        <v>42779</v>
      </c>
      <c r="I1119" s="100"/>
      <c r="J1119" s="100">
        <v>42782</v>
      </c>
      <c r="K1119" s="100"/>
      <c r="L1119" s="82" t="s">
        <v>648</v>
      </c>
      <c r="M1119" s="82"/>
      <c r="N1119" s="101">
        <v>0</v>
      </c>
      <c r="O1119" s="101"/>
    </row>
    <row r="1120" spans="1:15" ht="45" customHeight="1" x14ac:dyDescent="0.25">
      <c r="A1120" s="17" t="s">
        <v>494</v>
      </c>
      <c r="B1120" s="98" t="s">
        <v>1672</v>
      </c>
      <c r="C1120" s="98"/>
      <c r="D1120" s="99">
        <f t="shared" si="17"/>
        <v>1</v>
      </c>
      <c r="E1120" s="99"/>
      <c r="F1120" s="99" t="s">
        <v>12</v>
      </c>
      <c r="G1120" s="99"/>
      <c r="H1120" s="100">
        <v>42794</v>
      </c>
      <c r="I1120" s="100"/>
      <c r="J1120" s="100">
        <v>42794</v>
      </c>
      <c r="K1120" s="100"/>
      <c r="L1120" s="82" t="s">
        <v>648</v>
      </c>
      <c r="M1120" s="82"/>
      <c r="N1120" s="101">
        <v>58835</v>
      </c>
      <c r="O1120" s="101"/>
    </row>
    <row r="1121" spans="1:15" ht="45" customHeight="1" x14ac:dyDescent="0.25">
      <c r="A1121" s="17" t="s">
        <v>494</v>
      </c>
      <c r="B1121" s="98" t="s">
        <v>1527</v>
      </c>
      <c r="C1121" s="98"/>
      <c r="D1121" s="99">
        <f t="shared" si="17"/>
        <v>1</v>
      </c>
      <c r="E1121" s="99"/>
      <c r="F1121" s="99" t="s">
        <v>1348</v>
      </c>
      <c r="G1121" s="99"/>
      <c r="H1121" s="100">
        <v>42801</v>
      </c>
      <c r="I1121" s="100"/>
      <c r="J1121" s="100">
        <v>42803</v>
      </c>
      <c r="K1121" s="100"/>
      <c r="L1121" s="82" t="s">
        <v>648</v>
      </c>
      <c r="M1121" s="82"/>
      <c r="N1121" s="101">
        <v>0</v>
      </c>
      <c r="O1121" s="101"/>
    </row>
    <row r="1122" spans="1:15" ht="45" customHeight="1" x14ac:dyDescent="0.25">
      <c r="A1122" s="17" t="s">
        <v>494</v>
      </c>
      <c r="B1122" s="98" t="s">
        <v>1527</v>
      </c>
      <c r="C1122" s="98"/>
      <c r="D1122" s="99">
        <f t="shared" si="17"/>
        <v>1</v>
      </c>
      <c r="E1122" s="99"/>
      <c r="F1122" s="99" t="s">
        <v>1348</v>
      </c>
      <c r="G1122" s="99"/>
      <c r="H1122" s="100">
        <v>42802</v>
      </c>
      <c r="I1122" s="100"/>
      <c r="J1122" s="100">
        <v>42802</v>
      </c>
      <c r="K1122" s="100"/>
      <c r="L1122" s="82" t="s">
        <v>648</v>
      </c>
      <c r="M1122" s="82"/>
      <c r="N1122" s="101">
        <v>0</v>
      </c>
      <c r="O1122" s="101"/>
    </row>
    <row r="1123" spans="1:15" ht="45" customHeight="1" x14ac:dyDescent="0.25">
      <c r="A1123" s="17" t="s">
        <v>494</v>
      </c>
      <c r="B1123" s="98" t="s">
        <v>1527</v>
      </c>
      <c r="C1123" s="98"/>
      <c r="D1123" s="99">
        <f t="shared" si="17"/>
        <v>1</v>
      </c>
      <c r="E1123" s="99"/>
      <c r="F1123" s="99" t="s">
        <v>1348</v>
      </c>
      <c r="G1123" s="99"/>
      <c r="H1123" s="100">
        <v>42807</v>
      </c>
      <c r="I1123" s="100"/>
      <c r="J1123" s="100">
        <v>42807</v>
      </c>
      <c r="K1123" s="100"/>
      <c r="L1123" s="82" t="s">
        <v>648</v>
      </c>
      <c r="M1123" s="82"/>
      <c r="N1123" s="101">
        <v>0</v>
      </c>
      <c r="O1123" s="101"/>
    </row>
    <row r="1124" spans="1:15" ht="45" customHeight="1" x14ac:dyDescent="0.25">
      <c r="A1124" s="17" t="s">
        <v>494</v>
      </c>
      <c r="B1124" s="98" t="s">
        <v>1527</v>
      </c>
      <c r="C1124" s="98"/>
      <c r="D1124" s="99">
        <f t="shared" si="17"/>
        <v>1</v>
      </c>
      <c r="E1124" s="99"/>
      <c r="F1124" s="99" t="s">
        <v>1348</v>
      </c>
      <c r="G1124" s="99"/>
      <c r="H1124" s="100">
        <v>42804</v>
      </c>
      <c r="I1124" s="100"/>
      <c r="J1124" s="100">
        <v>42804</v>
      </c>
      <c r="K1124" s="100"/>
      <c r="L1124" s="82" t="s">
        <v>648</v>
      </c>
      <c r="M1124" s="82"/>
      <c r="N1124" s="101">
        <v>0</v>
      </c>
      <c r="O1124" s="101"/>
    </row>
    <row r="1125" spans="1:15" ht="45" customHeight="1" x14ac:dyDescent="0.25">
      <c r="A1125" s="17" t="s">
        <v>494</v>
      </c>
      <c r="B1125" s="98" t="s">
        <v>1527</v>
      </c>
      <c r="C1125" s="98"/>
      <c r="D1125" s="99">
        <f t="shared" si="17"/>
        <v>1</v>
      </c>
      <c r="E1125" s="99"/>
      <c r="F1125" s="99" t="s">
        <v>1348</v>
      </c>
      <c r="G1125" s="99"/>
      <c r="H1125" s="100">
        <v>42818</v>
      </c>
      <c r="I1125" s="100"/>
      <c r="J1125" s="100">
        <v>42818</v>
      </c>
      <c r="K1125" s="100"/>
      <c r="L1125" s="82" t="s">
        <v>648</v>
      </c>
      <c r="M1125" s="82"/>
      <c r="N1125" s="101">
        <v>0</v>
      </c>
      <c r="O1125" s="101"/>
    </row>
    <row r="1126" spans="1:15" ht="45" customHeight="1" x14ac:dyDescent="0.25">
      <c r="A1126" s="17" t="s">
        <v>494</v>
      </c>
      <c r="B1126" s="98" t="s">
        <v>1527</v>
      </c>
      <c r="C1126" s="98"/>
      <c r="D1126" s="99">
        <f t="shared" si="17"/>
        <v>1</v>
      </c>
      <c r="E1126" s="99"/>
      <c r="F1126" s="99" t="s">
        <v>1348</v>
      </c>
      <c r="G1126" s="99"/>
      <c r="H1126" s="100">
        <v>42823</v>
      </c>
      <c r="I1126" s="100"/>
      <c r="J1126" s="100">
        <v>42823</v>
      </c>
      <c r="K1126" s="100"/>
      <c r="L1126" s="82" t="s">
        <v>648</v>
      </c>
      <c r="M1126" s="82"/>
      <c r="N1126" s="101">
        <v>0</v>
      </c>
      <c r="O1126" s="101"/>
    </row>
    <row r="1127" spans="1:15" ht="45" customHeight="1" x14ac:dyDescent="0.25">
      <c r="A1127" s="17" t="s">
        <v>494</v>
      </c>
      <c r="B1127" s="98" t="s">
        <v>1527</v>
      </c>
      <c r="C1127" s="98"/>
      <c r="D1127" s="99">
        <f t="shared" si="17"/>
        <v>1</v>
      </c>
      <c r="E1127" s="99"/>
      <c r="F1127" s="99" t="s">
        <v>1348</v>
      </c>
      <c r="G1127" s="99"/>
      <c r="H1127" s="100">
        <v>42825</v>
      </c>
      <c r="I1127" s="100"/>
      <c r="J1127" s="100">
        <v>42825</v>
      </c>
      <c r="K1127" s="100"/>
      <c r="L1127" s="82" t="s">
        <v>648</v>
      </c>
      <c r="M1127" s="82"/>
      <c r="N1127" s="101">
        <v>0</v>
      </c>
      <c r="O1127" s="101"/>
    </row>
    <row r="1128" spans="1:15" ht="45" customHeight="1" x14ac:dyDescent="0.25">
      <c r="A1128" s="17" t="s">
        <v>494</v>
      </c>
      <c r="B1128" s="98" t="s">
        <v>1527</v>
      </c>
      <c r="C1128" s="98"/>
      <c r="D1128" s="99">
        <f t="shared" si="17"/>
        <v>1</v>
      </c>
      <c r="E1128" s="99"/>
      <c r="F1128" s="99" t="s">
        <v>1348</v>
      </c>
      <c r="G1128" s="99"/>
      <c r="H1128" s="100">
        <v>42825</v>
      </c>
      <c r="I1128" s="100"/>
      <c r="J1128" s="100">
        <v>42825</v>
      </c>
      <c r="K1128" s="100"/>
      <c r="L1128" s="82" t="s">
        <v>648</v>
      </c>
      <c r="M1128" s="82"/>
      <c r="N1128" s="101">
        <v>0</v>
      </c>
      <c r="O1128" s="101"/>
    </row>
    <row r="1129" spans="1:15" ht="45" customHeight="1" x14ac:dyDescent="0.25">
      <c r="A1129" s="17" t="s">
        <v>494</v>
      </c>
      <c r="B1129" s="98" t="s">
        <v>1527</v>
      </c>
      <c r="C1129" s="98"/>
      <c r="D1129" s="99">
        <f t="shared" si="17"/>
        <v>1</v>
      </c>
      <c r="E1129" s="99"/>
      <c r="F1129" s="99" t="s">
        <v>1348</v>
      </c>
      <c r="G1129" s="99"/>
      <c r="H1129" s="100">
        <v>42828</v>
      </c>
      <c r="I1129" s="100"/>
      <c r="J1129" s="100">
        <v>42828</v>
      </c>
      <c r="K1129" s="100"/>
      <c r="L1129" s="82" t="s">
        <v>648</v>
      </c>
      <c r="M1129" s="82"/>
      <c r="N1129" s="101">
        <v>0</v>
      </c>
      <c r="O1129" s="101"/>
    </row>
    <row r="1130" spans="1:15" ht="45" customHeight="1" x14ac:dyDescent="0.25">
      <c r="A1130" s="17" t="s">
        <v>494</v>
      </c>
      <c r="B1130" s="98" t="s">
        <v>1527</v>
      </c>
      <c r="C1130" s="98"/>
      <c r="D1130" s="99">
        <f t="shared" si="17"/>
        <v>1</v>
      </c>
      <c r="E1130" s="99"/>
      <c r="F1130" s="99" t="s">
        <v>1348</v>
      </c>
      <c r="G1130" s="99"/>
      <c r="H1130" s="100">
        <v>42801</v>
      </c>
      <c r="I1130" s="100"/>
      <c r="J1130" s="100">
        <v>42803</v>
      </c>
      <c r="K1130" s="100"/>
      <c r="L1130" s="82" t="s">
        <v>648</v>
      </c>
      <c r="M1130" s="82"/>
      <c r="N1130" s="101">
        <v>11852</v>
      </c>
      <c r="O1130" s="101"/>
    </row>
    <row r="1131" spans="1:15" ht="45" customHeight="1" x14ac:dyDescent="0.25">
      <c r="A1131" s="17" t="s">
        <v>494</v>
      </c>
      <c r="B1131" s="98" t="s">
        <v>1673</v>
      </c>
      <c r="C1131" s="98"/>
      <c r="D1131" s="99">
        <f t="shared" si="17"/>
        <v>1</v>
      </c>
      <c r="E1131" s="99"/>
      <c r="F1131" s="99" t="s">
        <v>12</v>
      </c>
      <c r="G1131" s="99"/>
      <c r="H1131" s="100">
        <v>42828</v>
      </c>
      <c r="I1131" s="100"/>
      <c r="J1131" s="100">
        <v>42829</v>
      </c>
      <c r="K1131" s="100"/>
      <c r="L1131" s="82" t="s">
        <v>648</v>
      </c>
      <c r="M1131" s="82"/>
      <c r="N1131" s="101">
        <v>7522</v>
      </c>
      <c r="O1131" s="101"/>
    </row>
    <row r="1132" spans="1:15" ht="45" customHeight="1" x14ac:dyDescent="0.25">
      <c r="A1132" s="17" t="s">
        <v>494</v>
      </c>
      <c r="B1132" s="98" t="s">
        <v>1673</v>
      </c>
      <c r="C1132" s="98"/>
      <c r="D1132" s="99">
        <f t="shared" si="17"/>
        <v>1</v>
      </c>
      <c r="E1132" s="99"/>
      <c r="F1132" s="99" t="s">
        <v>12</v>
      </c>
      <c r="G1132" s="99"/>
      <c r="H1132" s="100">
        <v>42828</v>
      </c>
      <c r="I1132" s="100"/>
      <c r="J1132" s="100">
        <v>42829</v>
      </c>
      <c r="K1132" s="100"/>
      <c r="L1132" s="82" t="s">
        <v>648</v>
      </c>
      <c r="M1132" s="82"/>
      <c r="N1132" s="101">
        <v>8586</v>
      </c>
      <c r="O1132" s="101"/>
    </row>
    <row r="1133" spans="1:15" ht="45" customHeight="1" x14ac:dyDescent="0.25">
      <c r="A1133" s="17" t="s">
        <v>494</v>
      </c>
      <c r="B1133" s="98" t="s">
        <v>1674</v>
      </c>
      <c r="C1133" s="98"/>
      <c r="D1133" s="99">
        <f t="shared" si="17"/>
        <v>1</v>
      </c>
      <c r="E1133" s="99"/>
      <c r="F1133" s="99" t="s">
        <v>1348</v>
      </c>
      <c r="G1133" s="99"/>
      <c r="H1133" s="100">
        <v>42898</v>
      </c>
      <c r="I1133" s="100"/>
      <c r="J1133" s="100">
        <v>42898</v>
      </c>
      <c r="K1133" s="100"/>
      <c r="L1133" s="82" t="s">
        <v>648</v>
      </c>
      <c r="M1133" s="82"/>
      <c r="N1133" s="101">
        <v>9175</v>
      </c>
      <c r="O1133" s="101"/>
    </row>
    <row r="1134" spans="1:15" ht="45" customHeight="1" x14ac:dyDescent="0.25">
      <c r="A1134" s="17" t="s">
        <v>494</v>
      </c>
      <c r="B1134" s="98" t="s">
        <v>1527</v>
      </c>
      <c r="C1134" s="98"/>
      <c r="D1134" s="99">
        <f t="shared" si="17"/>
        <v>1</v>
      </c>
      <c r="E1134" s="99"/>
      <c r="F1134" s="99" t="s">
        <v>1348</v>
      </c>
      <c r="G1134" s="99"/>
      <c r="H1134" s="100">
        <v>42905</v>
      </c>
      <c r="I1134" s="100"/>
      <c r="J1134" s="100">
        <v>42905</v>
      </c>
      <c r="K1134" s="100"/>
      <c r="L1134" s="82" t="s">
        <v>648</v>
      </c>
      <c r="M1134" s="82"/>
      <c r="N1134" s="101">
        <v>0</v>
      </c>
      <c r="O1134" s="101"/>
    </row>
    <row r="1135" spans="1:15" ht="45" customHeight="1" x14ac:dyDescent="0.25">
      <c r="A1135" s="17" t="s">
        <v>494</v>
      </c>
      <c r="B1135" s="98" t="s">
        <v>1527</v>
      </c>
      <c r="C1135" s="98"/>
      <c r="D1135" s="99">
        <f t="shared" si="17"/>
        <v>1</v>
      </c>
      <c r="E1135" s="99"/>
      <c r="F1135" s="99" t="s">
        <v>1348</v>
      </c>
      <c r="G1135" s="99"/>
      <c r="H1135" s="100">
        <v>42898</v>
      </c>
      <c r="I1135" s="100"/>
      <c r="J1135" s="100">
        <v>42898</v>
      </c>
      <c r="K1135" s="100"/>
      <c r="L1135" s="82" t="s">
        <v>648</v>
      </c>
      <c r="M1135" s="82"/>
      <c r="N1135" s="101">
        <v>2010</v>
      </c>
      <c r="O1135" s="101"/>
    </row>
    <row r="1136" spans="1:15" ht="45" customHeight="1" x14ac:dyDescent="0.25">
      <c r="A1136" s="17" t="s">
        <v>494</v>
      </c>
      <c r="B1136" s="98" t="s">
        <v>1527</v>
      </c>
      <c r="C1136" s="98"/>
      <c r="D1136" s="99">
        <f t="shared" si="17"/>
        <v>1</v>
      </c>
      <c r="E1136" s="99"/>
      <c r="F1136" s="99" t="s">
        <v>1348</v>
      </c>
      <c r="G1136" s="99"/>
      <c r="H1136" s="100">
        <v>42905</v>
      </c>
      <c r="I1136" s="100"/>
      <c r="J1136" s="100">
        <v>42905</v>
      </c>
      <c r="K1136" s="100"/>
      <c r="L1136" s="82" t="s">
        <v>648</v>
      </c>
      <c r="M1136" s="82"/>
      <c r="N1136" s="101">
        <v>0</v>
      </c>
      <c r="O1136" s="101"/>
    </row>
    <row r="1137" spans="1:15" ht="45" customHeight="1" x14ac:dyDescent="0.25">
      <c r="A1137" s="17" t="s">
        <v>494</v>
      </c>
      <c r="B1137" s="98" t="s">
        <v>334</v>
      </c>
      <c r="C1137" s="98"/>
      <c r="D1137" s="99">
        <f t="shared" si="17"/>
        <v>1</v>
      </c>
      <c r="E1137" s="99"/>
      <c r="F1137" s="99" t="s">
        <v>12</v>
      </c>
      <c r="G1137" s="99"/>
      <c r="H1137" s="100">
        <v>42948</v>
      </c>
      <c r="I1137" s="100"/>
      <c r="J1137" s="100">
        <v>42949</v>
      </c>
      <c r="K1137" s="100"/>
      <c r="L1137" s="82" t="s">
        <v>648</v>
      </c>
      <c r="M1137" s="82"/>
      <c r="N1137" s="101">
        <v>17011</v>
      </c>
      <c r="O1137" s="101"/>
    </row>
    <row r="1138" spans="1:15" ht="45" customHeight="1" x14ac:dyDescent="0.25">
      <c r="A1138" s="17" t="s">
        <v>494</v>
      </c>
      <c r="B1138" s="98" t="s">
        <v>334</v>
      </c>
      <c r="C1138" s="98"/>
      <c r="D1138" s="99">
        <f t="shared" si="17"/>
        <v>1</v>
      </c>
      <c r="E1138" s="99"/>
      <c r="F1138" s="99" t="s">
        <v>12</v>
      </c>
      <c r="G1138" s="99"/>
      <c r="H1138" s="100">
        <v>42928</v>
      </c>
      <c r="I1138" s="100"/>
      <c r="J1138" s="100">
        <v>42929</v>
      </c>
      <c r="K1138" s="100"/>
      <c r="L1138" s="82" t="s">
        <v>648</v>
      </c>
      <c r="M1138" s="82"/>
      <c r="N1138" s="101">
        <v>0</v>
      </c>
      <c r="O1138" s="101"/>
    </row>
    <row r="1139" spans="1:15" ht="45" customHeight="1" x14ac:dyDescent="0.25">
      <c r="A1139" s="17" t="s">
        <v>494</v>
      </c>
      <c r="B1139" s="98" t="s">
        <v>334</v>
      </c>
      <c r="C1139" s="98"/>
      <c r="D1139" s="99">
        <f t="shared" si="17"/>
        <v>1</v>
      </c>
      <c r="E1139" s="99"/>
      <c r="F1139" s="99" t="s">
        <v>12</v>
      </c>
      <c r="G1139" s="99"/>
      <c r="H1139" s="100">
        <v>42959</v>
      </c>
      <c r="I1139" s="100"/>
      <c r="J1139" s="100">
        <v>42959</v>
      </c>
      <c r="K1139" s="100"/>
      <c r="L1139" s="82" t="s">
        <v>648</v>
      </c>
      <c r="M1139" s="82"/>
      <c r="N1139" s="101">
        <v>0</v>
      </c>
      <c r="O1139" s="101"/>
    </row>
    <row r="1140" spans="1:15" ht="45" customHeight="1" x14ac:dyDescent="0.25">
      <c r="A1140" s="17" t="s">
        <v>494</v>
      </c>
      <c r="B1140" s="98" t="s">
        <v>334</v>
      </c>
      <c r="C1140" s="98"/>
      <c r="D1140" s="99">
        <f t="shared" si="17"/>
        <v>1</v>
      </c>
      <c r="E1140" s="99"/>
      <c r="F1140" s="99" t="s">
        <v>12</v>
      </c>
      <c r="G1140" s="99"/>
      <c r="H1140" s="100">
        <v>42922</v>
      </c>
      <c r="I1140" s="100"/>
      <c r="J1140" s="100">
        <v>42924</v>
      </c>
      <c r="K1140" s="100"/>
      <c r="L1140" s="82" t="s">
        <v>648</v>
      </c>
      <c r="M1140" s="82"/>
      <c r="N1140" s="101">
        <v>20400.64</v>
      </c>
      <c r="O1140" s="101"/>
    </row>
    <row r="1141" spans="1:15" ht="45" customHeight="1" x14ac:dyDescent="0.25">
      <c r="A1141" s="17" t="s">
        <v>494</v>
      </c>
      <c r="B1141" s="98" t="s">
        <v>334</v>
      </c>
      <c r="C1141" s="98"/>
      <c r="D1141" s="99">
        <f t="shared" si="17"/>
        <v>1</v>
      </c>
      <c r="E1141" s="99"/>
      <c r="F1141" s="99" t="s">
        <v>12</v>
      </c>
      <c r="G1141" s="99"/>
      <c r="H1141" s="100">
        <v>42928</v>
      </c>
      <c r="I1141" s="100"/>
      <c r="J1141" s="100">
        <v>42929</v>
      </c>
      <c r="K1141" s="100"/>
      <c r="L1141" s="82" t="s">
        <v>648</v>
      </c>
      <c r="M1141" s="82"/>
      <c r="N1141" s="101">
        <v>0</v>
      </c>
      <c r="O1141" s="101"/>
    </row>
    <row r="1142" spans="1:15" ht="45" customHeight="1" x14ac:dyDescent="0.25">
      <c r="A1142" s="17" t="s">
        <v>494</v>
      </c>
      <c r="B1142" s="98" t="s">
        <v>16</v>
      </c>
      <c r="C1142" s="98"/>
      <c r="D1142" s="99">
        <f t="shared" si="17"/>
        <v>1</v>
      </c>
      <c r="E1142" s="99"/>
      <c r="F1142" s="99" t="s">
        <v>12</v>
      </c>
      <c r="G1142" s="99"/>
      <c r="H1142" s="100">
        <v>43046</v>
      </c>
      <c r="I1142" s="100"/>
      <c r="J1142" s="100">
        <v>43047</v>
      </c>
      <c r="K1142" s="100"/>
      <c r="L1142" s="82" t="s">
        <v>648</v>
      </c>
      <c r="M1142" s="82"/>
      <c r="N1142" s="101">
        <v>3656</v>
      </c>
      <c r="O1142" s="101"/>
    </row>
    <row r="1143" spans="1:15" ht="45" customHeight="1" x14ac:dyDescent="0.25">
      <c r="A1143" s="17" t="s">
        <v>494</v>
      </c>
      <c r="B1143" s="98" t="s">
        <v>16</v>
      </c>
      <c r="C1143" s="98"/>
      <c r="D1143" s="99">
        <f t="shared" si="17"/>
        <v>1</v>
      </c>
      <c r="E1143" s="99"/>
      <c r="F1143" s="99" t="s">
        <v>12</v>
      </c>
      <c r="G1143" s="99"/>
      <c r="H1143" s="100">
        <v>43046</v>
      </c>
      <c r="I1143" s="100"/>
      <c r="J1143" s="100">
        <v>43047</v>
      </c>
      <c r="K1143" s="100"/>
      <c r="L1143" s="82" t="s">
        <v>648</v>
      </c>
      <c r="M1143" s="82"/>
      <c r="N1143" s="101">
        <v>1903</v>
      </c>
      <c r="O1143" s="101"/>
    </row>
    <row r="1144" spans="1:15" ht="45" customHeight="1" x14ac:dyDescent="0.25">
      <c r="A1144" s="17" t="s">
        <v>494</v>
      </c>
      <c r="B1144" s="98" t="s">
        <v>16</v>
      </c>
      <c r="C1144" s="98"/>
      <c r="D1144" s="99">
        <f t="shared" si="17"/>
        <v>1</v>
      </c>
      <c r="E1144" s="99"/>
      <c r="F1144" s="99" t="s">
        <v>12</v>
      </c>
      <c r="G1144" s="99"/>
      <c r="H1144" s="100">
        <v>43033</v>
      </c>
      <c r="I1144" s="100"/>
      <c r="J1144" s="100">
        <v>43035</v>
      </c>
      <c r="K1144" s="100"/>
      <c r="L1144" s="82" t="s">
        <v>648</v>
      </c>
      <c r="M1144" s="82"/>
      <c r="N1144" s="101">
        <v>19411</v>
      </c>
      <c r="O1144" s="101"/>
    </row>
    <row r="1145" spans="1:15" ht="45" customHeight="1" x14ac:dyDescent="0.25">
      <c r="A1145" s="17" t="s">
        <v>494</v>
      </c>
      <c r="B1145" s="98" t="s">
        <v>16</v>
      </c>
      <c r="C1145" s="98"/>
      <c r="D1145" s="99">
        <f t="shared" si="17"/>
        <v>1</v>
      </c>
      <c r="E1145" s="99"/>
      <c r="F1145" s="99" t="s">
        <v>12</v>
      </c>
      <c r="G1145" s="99"/>
      <c r="H1145" s="100">
        <v>43033</v>
      </c>
      <c r="I1145" s="100"/>
      <c r="J1145" s="100">
        <v>43034</v>
      </c>
      <c r="K1145" s="100"/>
      <c r="L1145" s="82" t="s">
        <v>648</v>
      </c>
      <c r="M1145" s="82"/>
      <c r="N1145" s="101">
        <v>6947.01</v>
      </c>
      <c r="O1145" s="101"/>
    </row>
    <row r="1146" spans="1:15" ht="45" customHeight="1" x14ac:dyDescent="0.25">
      <c r="A1146" s="17" t="s">
        <v>494</v>
      </c>
      <c r="B1146" s="98" t="s">
        <v>334</v>
      </c>
      <c r="C1146" s="98"/>
      <c r="D1146" s="99">
        <f t="shared" si="17"/>
        <v>1</v>
      </c>
      <c r="E1146" s="99"/>
      <c r="F1146" s="99" t="s">
        <v>12</v>
      </c>
      <c r="G1146" s="99"/>
      <c r="H1146" s="100">
        <v>43060</v>
      </c>
      <c r="I1146" s="100"/>
      <c r="J1146" s="100">
        <v>43062</v>
      </c>
      <c r="K1146" s="100"/>
      <c r="L1146" s="82" t="s">
        <v>648</v>
      </c>
      <c r="M1146" s="82"/>
      <c r="N1146" s="101">
        <v>11740</v>
      </c>
      <c r="O1146" s="101"/>
    </row>
    <row r="1147" spans="1:15" ht="45" customHeight="1" x14ac:dyDescent="0.25">
      <c r="A1147" s="17" t="s">
        <v>1675</v>
      </c>
      <c r="B1147" s="98" t="s">
        <v>1350</v>
      </c>
      <c r="C1147" s="98"/>
      <c r="D1147" s="99">
        <f t="shared" si="17"/>
        <v>1</v>
      </c>
      <c r="E1147" s="99"/>
      <c r="F1147" s="99" t="s">
        <v>1348</v>
      </c>
      <c r="G1147" s="99"/>
      <c r="H1147" s="100">
        <v>42761</v>
      </c>
      <c r="I1147" s="100"/>
      <c r="J1147" s="100">
        <v>42762</v>
      </c>
      <c r="K1147" s="100"/>
      <c r="L1147" s="82" t="s">
        <v>648</v>
      </c>
      <c r="M1147" s="82"/>
      <c r="N1147" s="101">
        <v>6816</v>
      </c>
      <c r="O1147" s="101"/>
    </row>
    <row r="1148" spans="1:15" ht="45" customHeight="1" x14ac:dyDescent="0.25">
      <c r="A1148" s="17" t="s">
        <v>1675</v>
      </c>
      <c r="B1148" s="98" t="s">
        <v>1676</v>
      </c>
      <c r="C1148" s="98"/>
      <c r="D1148" s="99">
        <f t="shared" si="17"/>
        <v>1</v>
      </c>
      <c r="E1148" s="99"/>
      <c r="F1148" s="99" t="s">
        <v>12</v>
      </c>
      <c r="G1148" s="99"/>
      <c r="H1148" s="100">
        <v>42761</v>
      </c>
      <c r="I1148" s="100"/>
      <c r="J1148" s="100">
        <v>42762</v>
      </c>
      <c r="K1148" s="100"/>
      <c r="L1148" s="82" t="s">
        <v>648</v>
      </c>
      <c r="M1148" s="82"/>
      <c r="N1148" s="101">
        <v>1800.01</v>
      </c>
      <c r="O1148" s="101"/>
    </row>
    <row r="1149" spans="1:15" ht="45" customHeight="1" x14ac:dyDescent="0.25">
      <c r="A1149" s="17" t="s">
        <v>1675</v>
      </c>
      <c r="B1149" s="98" t="s">
        <v>1677</v>
      </c>
      <c r="C1149" s="98"/>
      <c r="D1149" s="99">
        <f t="shared" si="17"/>
        <v>1</v>
      </c>
      <c r="E1149" s="99"/>
      <c r="F1149" s="99" t="s">
        <v>12</v>
      </c>
      <c r="G1149" s="99"/>
      <c r="H1149" s="100">
        <v>42881</v>
      </c>
      <c r="I1149" s="100"/>
      <c r="J1149" s="100">
        <v>42881</v>
      </c>
      <c r="K1149" s="100"/>
      <c r="L1149" s="82" t="s">
        <v>648</v>
      </c>
      <c r="M1149" s="82"/>
      <c r="N1149" s="101">
        <v>7196</v>
      </c>
      <c r="O1149" s="101"/>
    </row>
    <row r="1150" spans="1:15" ht="45" customHeight="1" x14ac:dyDescent="0.25">
      <c r="A1150" s="17" t="s">
        <v>1675</v>
      </c>
      <c r="B1150" s="98" t="s">
        <v>1678</v>
      </c>
      <c r="C1150" s="98"/>
      <c r="D1150" s="99">
        <f t="shared" si="17"/>
        <v>1</v>
      </c>
      <c r="E1150" s="99"/>
      <c r="F1150" s="99" t="s">
        <v>1679</v>
      </c>
      <c r="G1150" s="99"/>
      <c r="H1150" s="100">
        <v>42984</v>
      </c>
      <c r="I1150" s="100"/>
      <c r="J1150" s="100">
        <v>42987</v>
      </c>
      <c r="K1150" s="100"/>
      <c r="L1150" s="82" t="s">
        <v>648</v>
      </c>
      <c r="M1150" s="82"/>
      <c r="N1150" s="101">
        <v>9695</v>
      </c>
      <c r="O1150" s="101"/>
    </row>
    <row r="1151" spans="1:15" ht="45" customHeight="1" x14ac:dyDescent="0.25">
      <c r="A1151" s="17" t="s">
        <v>1675</v>
      </c>
      <c r="B1151" s="98" t="s">
        <v>14</v>
      </c>
      <c r="C1151" s="98"/>
      <c r="D1151" s="99">
        <f t="shared" si="17"/>
        <v>1</v>
      </c>
      <c r="E1151" s="99"/>
      <c r="F1151" s="99" t="s">
        <v>15</v>
      </c>
      <c r="G1151" s="99"/>
      <c r="H1151" s="100">
        <v>42984</v>
      </c>
      <c r="I1151" s="100"/>
      <c r="J1151" s="100">
        <v>42987</v>
      </c>
      <c r="K1151" s="100"/>
      <c r="L1151" s="82" t="s">
        <v>648</v>
      </c>
      <c r="M1151" s="82"/>
      <c r="N1151" s="101">
        <v>300</v>
      </c>
      <c r="O1151" s="101"/>
    </row>
    <row r="1152" spans="1:15" ht="45" customHeight="1" x14ac:dyDescent="0.25">
      <c r="A1152" s="17" t="s">
        <v>1675</v>
      </c>
      <c r="B1152" s="98" t="s">
        <v>1678</v>
      </c>
      <c r="C1152" s="98"/>
      <c r="D1152" s="99">
        <f t="shared" si="17"/>
        <v>1</v>
      </c>
      <c r="E1152" s="99"/>
      <c r="F1152" s="99" t="s">
        <v>1679</v>
      </c>
      <c r="G1152" s="99"/>
      <c r="H1152" s="100">
        <v>42984</v>
      </c>
      <c r="I1152" s="100"/>
      <c r="J1152" s="100">
        <v>42987</v>
      </c>
      <c r="K1152" s="100"/>
      <c r="L1152" s="82" t="s">
        <v>648</v>
      </c>
      <c r="M1152" s="82"/>
      <c r="N1152" s="101">
        <v>10106</v>
      </c>
      <c r="O1152" s="101"/>
    </row>
    <row r="1153" spans="1:15" ht="45" customHeight="1" x14ac:dyDescent="0.25">
      <c r="A1153" s="17" t="s">
        <v>528</v>
      </c>
      <c r="B1153" s="98" t="s">
        <v>1680</v>
      </c>
      <c r="C1153" s="98"/>
      <c r="D1153" s="99">
        <f t="shared" si="17"/>
        <v>1</v>
      </c>
      <c r="E1153" s="99"/>
      <c r="F1153" s="99" t="s">
        <v>29</v>
      </c>
      <c r="G1153" s="99"/>
      <c r="H1153" s="100">
        <v>42751</v>
      </c>
      <c r="I1153" s="100"/>
      <c r="J1153" s="100">
        <v>42751</v>
      </c>
      <c r="K1153" s="100"/>
      <c r="L1153" s="82" t="s">
        <v>648</v>
      </c>
      <c r="M1153" s="82"/>
      <c r="N1153" s="101">
        <v>190</v>
      </c>
      <c r="O1153" s="101"/>
    </row>
    <row r="1154" spans="1:15" ht="45" customHeight="1" x14ac:dyDescent="0.25">
      <c r="A1154" s="17" t="s">
        <v>528</v>
      </c>
      <c r="B1154" s="98" t="s">
        <v>1680</v>
      </c>
      <c r="C1154" s="98"/>
      <c r="D1154" s="99">
        <f t="shared" si="17"/>
        <v>1</v>
      </c>
      <c r="E1154" s="99"/>
      <c r="F1154" s="99" t="s">
        <v>29</v>
      </c>
      <c r="G1154" s="99"/>
      <c r="H1154" s="100">
        <v>42751</v>
      </c>
      <c r="I1154" s="100"/>
      <c r="J1154" s="100">
        <v>42751</v>
      </c>
      <c r="K1154" s="100"/>
      <c r="L1154" s="82" t="s">
        <v>648</v>
      </c>
      <c r="M1154" s="82"/>
      <c r="N1154" s="101">
        <v>300</v>
      </c>
      <c r="O1154" s="101"/>
    </row>
    <row r="1155" spans="1:15" ht="45" customHeight="1" x14ac:dyDescent="0.25">
      <c r="A1155" s="17" t="s">
        <v>528</v>
      </c>
      <c r="B1155" s="98" t="s">
        <v>1681</v>
      </c>
      <c r="C1155" s="98"/>
      <c r="D1155" s="99">
        <f t="shared" si="17"/>
        <v>1</v>
      </c>
      <c r="E1155" s="99"/>
      <c r="F1155" s="99" t="s">
        <v>15</v>
      </c>
      <c r="G1155" s="99"/>
      <c r="H1155" s="100">
        <v>42774</v>
      </c>
      <c r="I1155" s="100"/>
      <c r="J1155" s="100">
        <v>42774</v>
      </c>
      <c r="K1155" s="100"/>
      <c r="L1155" s="82" t="s">
        <v>648</v>
      </c>
      <c r="M1155" s="82"/>
      <c r="N1155" s="101">
        <v>252</v>
      </c>
      <c r="O1155" s="101"/>
    </row>
    <row r="1156" spans="1:15" ht="45" customHeight="1" x14ac:dyDescent="0.25">
      <c r="A1156" s="17" t="s">
        <v>528</v>
      </c>
      <c r="B1156" s="98" t="s">
        <v>1682</v>
      </c>
      <c r="C1156" s="98"/>
      <c r="D1156" s="99">
        <f t="shared" si="17"/>
        <v>1</v>
      </c>
      <c r="E1156" s="99"/>
      <c r="F1156" s="99" t="s">
        <v>29</v>
      </c>
      <c r="G1156" s="99"/>
      <c r="H1156" s="100">
        <v>42759</v>
      </c>
      <c r="I1156" s="100"/>
      <c r="J1156" s="100">
        <v>42759</v>
      </c>
      <c r="K1156" s="100"/>
      <c r="L1156" s="82" t="s">
        <v>648</v>
      </c>
      <c r="M1156" s="82"/>
      <c r="N1156" s="101">
        <v>656</v>
      </c>
      <c r="O1156" s="101"/>
    </row>
    <row r="1157" spans="1:15" ht="45" customHeight="1" x14ac:dyDescent="0.25">
      <c r="A1157" s="17" t="s">
        <v>528</v>
      </c>
      <c r="B1157" s="98" t="s">
        <v>1682</v>
      </c>
      <c r="C1157" s="98"/>
      <c r="D1157" s="99">
        <f t="shared" si="17"/>
        <v>1</v>
      </c>
      <c r="E1157" s="99"/>
      <c r="F1157" s="99" t="s">
        <v>29</v>
      </c>
      <c r="G1157" s="99"/>
      <c r="H1157" s="100">
        <v>42759</v>
      </c>
      <c r="I1157" s="100"/>
      <c r="J1157" s="100">
        <v>42759</v>
      </c>
      <c r="K1157" s="100"/>
      <c r="L1157" s="82" t="s">
        <v>648</v>
      </c>
      <c r="M1157" s="82"/>
      <c r="N1157" s="101">
        <v>385</v>
      </c>
      <c r="O1157" s="101"/>
    </row>
    <row r="1158" spans="1:15" ht="45" customHeight="1" x14ac:dyDescent="0.25">
      <c r="A1158" s="17" t="s">
        <v>528</v>
      </c>
      <c r="B1158" s="98" t="s">
        <v>1683</v>
      </c>
      <c r="C1158" s="98"/>
      <c r="D1158" s="99">
        <f t="shared" si="17"/>
        <v>1</v>
      </c>
      <c r="E1158" s="99"/>
      <c r="F1158" s="99" t="s">
        <v>1355</v>
      </c>
      <c r="G1158" s="99"/>
      <c r="H1158" s="100">
        <v>42773</v>
      </c>
      <c r="I1158" s="100"/>
      <c r="J1158" s="100">
        <v>42773</v>
      </c>
      <c r="K1158" s="100"/>
      <c r="L1158" s="82" t="s">
        <v>648</v>
      </c>
      <c r="M1158" s="82"/>
      <c r="N1158" s="101">
        <v>388</v>
      </c>
      <c r="O1158" s="101"/>
    </row>
    <row r="1159" spans="1:15" ht="45" customHeight="1" x14ac:dyDescent="0.25">
      <c r="A1159" s="17" t="s">
        <v>528</v>
      </c>
      <c r="B1159" s="98" t="s">
        <v>1683</v>
      </c>
      <c r="C1159" s="98"/>
      <c r="D1159" s="99">
        <f t="shared" si="17"/>
        <v>1</v>
      </c>
      <c r="E1159" s="99"/>
      <c r="F1159" s="99" t="s">
        <v>1355</v>
      </c>
      <c r="G1159" s="99"/>
      <c r="H1159" s="100">
        <v>42773</v>
      </c>
      <c r="I1159" s="100"/>
      <c r="J1159" s="100">
        <v>42773</v>
      </c>
      <c r="K1159" s="100"/>
      <c r="L1159" s="82" t="s">
        <v>648</v>
      </c>
      <c r="M1159" s="82"/>
      <c r="N1159" s="101">
        <v>569</v>
      </c>
      <c r="O1159" s="101"/>
    </row>
    <row r="1160" spans="1:15" ht="45" customHeight="1" x14ac:dyDescent="0.25">
      <c r="A1160" s="17" t="s">
        <v>528</v>
      </c>
      <c r="B1160" s="98" t="s">
        <v>529</v>
      </c>
      <c r="C1160" s="98"/>
      <c r="D1160" s="99">
        <f t="shared" si="17"/>
        <v>1</v>
      </c>
      <c r="E1160" s="99"/>
      <c r="F1160" s="99" t="s">
        <v>29</v>
      </c>
      <c r="G1160" s="99"/>
      <c r="H1160" s="100">
        <v>42780</v>
      </c>
      <c r="I1160" s="100"/>
      <c r="J1160" s="100">
        <v>42780</v>
      </c>
      <c r="K1160" s="100"/>
      <c r="L1160" s="82" t="s">
        <v>648</v>
      </c>
      <c r="M1160" s="82"/>
      <c r="N1160" s="101">
        <v>194</v>
      </c>
      <c r="O1160" s="101"/>
    </row>
    <row r="1161" spans="1:15" ht="45" customHeight="1" x14ac:dyDescent="0.25">
      <c r="A1161" s="17" t="s">
        <v>528</v>
      </c>
      <c r="B1161" s="98" t="s">
        <v>14</v>
      </c>
      <c r="C1161" s="98"/>
      <c r="D1161" s="99">
        <f t="shared" si="17"/>
        <v>1</v>
      </c>
      <c r="E1161" s="99"/>
      <c r="F1161" s="99" t="s">
        <v>15</v>
      </c>
      <c r="G1161" s="99"/>
      <c r="H1161" s="100">
        <v>42786</v>
      </c>
      <c r="I1161" s="100"/>
      <c r="J1161" s="100">
        <v>42786</v>
      </c>
      <c r="K1161" s="100"/>
      <c r="L1161" s="82" t="s">
        <v>648</v>
      </c>
      <c r="M1161" s="82"/>
      <c r="N1161" s="101">
        <v>378</v>
      </c>
      <c r="O1161" s="101"/>
    </row>
    <row r="1162" spans="1:15" ht="45" customHeight="1" x14ac:dyDescent="0.25">
      <c r="A1162" s="17" t="s">
        <v>528</v>
      </c>
      <c r="B1162" s="98" t="s">
        <v>529</v>
      </c>
      <c r="C1162" s="98"/>
      <c r="D1162" s="99">
        <f t="shared" ref="D1162:D1225" si="18">C1162+1</f>
        <v>1</v>
      </c>
      <c r="E1162" s="99"/>
      <c r="F1162" s="99" t="s">
        <v>29</v>
      </c>
      <c r="G1162" s="99"/>
      <c r="H1162" s="100">
        <v>42780</v>
      </c>
      <c r="I1162" s="100"/>
      <c r="J1162" s="100">
        <v>42780</v>
      </c>
      <c r="K1162" s="100"/>
      <c r="L1162" s="82" t="s">
        <v>648</v>
      </c>
      <c r="M1162" s="82"/>
      <c r="N1162" s="101">
        <v>222</v>
      </c>
      <c r="O1162" s="101"/>
    </row>
    <row r="1163" spans="1:15" ht="45" customHeight="1" x14ac:dyDescent="0.25">
      <c r="A1163" s="17" t="s">
        <v>528</v>
      </c>
      <c r="B1163" s="98" t="s">
        <v>1263</v>
      </c>
      <c r="C1163" s="98"/>
      <c r="D1163" s="99">
        <f t="shared" si="18"/>
        <v>1</v>
      </c>
      <c r="E1163" s="99"/>
      <c r="F1163" s="99" t="s">
        <v>29</v>
      </c>
      <c r="G1163" s="99"/>
      <c r="H1163" s="100">
        <v>42796</v>
      </c>
      <c r="I1163" s="100"/>
      <c r="J1163" s="100">
        <v>42796</v>
      </c>
      <c r="K1163" s="100"/>
      <c r="L1163" s="82" t="s">
        <v>648</v>
      </c>
      <c r="M1163" s="82"/>
      <c r="N1163" s="101">
        <v>441</v>
      </c>
      <c r="O1163" s="101"/>
    </row>
    <row r="1164" spans="1:15" ht="45" customHeight="1" x14ac:dyDescent="0.25">
      <c r="A1164" s="17" t="s">
        <v>528</v>
      </c>
      <c r="B1164" s="98" t="s">
        <v>1263</v>
      </c>
      <c r="C1164" s="98"/>
      <c r="D1164" s="99">
        <f t="shared" si="18"/>
        <v>1</v>
      </c>
      <c r="E1164" s="99"/>
      <c r="F1164" s="99" t="s">
        <v>29</v>
      </c>
      <c r="G1164" s="99"/>
      <c r="H1164" s="100">
        <v>42796</v>
      </c>
      <c r="I1164" s="100"/>
      <c r="J1164" s="100">
        <v>42796</v>
      </c>
      <c r="K1164" s="100"/>
      <c r="L1164" s="82" t="s">
        <v>648</v>
      </c>
      <c r="M1164" s="82"/>
      <c r="N1164" s="101">
        <v>162</v>
      </c>
      <c r="O1164" s="101"/>
    </row>
    <row r="1165" spans="1:15" ht="45" customHeight="1" x14ac:dyDescent="0.25">
      <c r="A1165" s="17" t="s">
        <v>528</v>
      </c>
      <c r="B1165" s="98" t="s">
        <v>1684</v>
      </c>
      <c r="C1165" s="98"/>
      <c r="D1165" s="99">
        <f t="shared" si="18"/>
        <v>1</v>
      </c>
      <c r="E1165" s="99"/>
      <c r="F1165" s="99" t="s">
        <v>29</v>
      </c>
      <c r="G1165" s="99"/>
      <c r="H1165" s="100">
        <v>42821</v>
      </c>
      <c r="I1165" s="100"/>
      <c r="J1165" s="100">
        <v>42821</v>
      </c>
      <c r="K1165" s="100"/>
      <c r="L1165" s="82" t="s">
        <v>648</v>
      </c>
      <c r="M1165" s="82"/>
      <c r="N1165" s="101">
        <v>388</v>
      </c>
      <c r="O1165" s="101"/>
    </row>
    <row r="1166" spans="1:15" ht="45" customHeight="1" x14ac:dyDescent="0.25">
      <c r="A1166" s="17" t="s">
        <v>528</v>
      </c>
      <c r="B1166" s="98" t="s">
        <v>1684</v>
      </c>
      <c r="C1166" s="98"/>
      <c r="D1166" s="99">
        <f t="shared" si="18"/>
        <v>1</v>
      </c>
      <c r="E1166" s="99"/>
      <c r="F1166" s="99" t="s">
        <v>29</v>
      </c>
      <c r="G1166" s="99"/>
      <c r="H1166" s="100">
        <v>42821</v>
      </c>
      <c r="I1166" s="100"/>
      <c r="J1166" s="100">
        <v>42821</v>
      </c>
      <c r="K1166" s="100"/>
      <c r="L1166" s="82" t="s">
        <v>648</v>
      </c>
      <c r="M1166" s="82"/>
      <c r="N1166" s="101">
        <v>262</v>
      </c>
      <c r="O1166" s="101"/>
    </row>
    <row r="1167" spans="1:15" ht="45" customHeight="1" x14ac:dyDescent="0.25">
      <c r="A1167" s="17" t="s">
        <v>528</v>
      </c>
      <c r="B1167" s="98" t="s">
        <v>489</v>
      </c>
      <c r="C1167" s="98"/>
      <c r="D1167" s="99">
        <f t="shared" si="18"/>
        <v>1</v>
      </c>
      <c r="E1167" s="99"/>
      <c r="F1167" s="99" t="s">
        <v>29</v>
      </c>
      <c r="G1167" s="99"/>
      <c r="H1167" s="100">
        <v>42837</v>
      </c>
      <c r="I1167" s="100"/>
      <c r="J1167" s="100">
        <v>42837</v>
      </c>
      <c r="K1167" s="100"/>
      <c r="L1167" s="82" t="s">
        <v>648</v>
      </c>
      <c r="M1167" s="82"/>
      <c r="N1167" s="101">
        <v>453</v>
      </c>
      <c r="O1167" s="101"/>
    </row>
    <row r="1168" spans="1:15" ht="45" customHeight="1" x14ac:dyDescent="0.25">
      <c r="A1168" s="17" t="s">
        <v>528</v>
      </c>
      <c r="B1168" s="98" t="s">
        <v>489</v>
      </c>
      <c r="C1168" s="98"/>
      <c r="D1168" s="99">
        <f t="shared" si="18"/>
        <v>1</v>
      </c>
      <c r="E1168" s="99"/>
      <c r="F1168" s="99" t="s">
        <v>29</v>
      </c>
      <c r="G1168" s="99"/>
      <c r="H1168" s="100">
        <v>42837</v>
      </c>
      <c r="I1168" s="100"/>
      <c r="J1168" s="100">
        <v>42837</v>
      </c>
      <c r="K1168" s="100"/>
      <c r="L1168" s="82" t="s">
        <v>648</v>
      </c>
      <c r="M1168" s="82"/>
      <c r="N1168" s="101">
        <v>229</v>
      </c>
      <c r="O1168" s="101"/>
    </row>
    <row r="1169" spans="1:15" ht="45" customHeight="1" x14ac:dyDescent="0.25">
      <c r="A1169" s="17" t="s">
        <v>528</v>
      </c>
      <c r="B1169" s="98" t="s">
        <v>1453</v>
      </c>
      <c r="C1169" s="98"/>
      <c r="D1169" s="99">
        <f t="shared" si="18"/>
        <v>1</v>
      </c>
      <c r="E1169" s="99"/>
      <c r="F1169" s="99" t="s">
        <v>29</v>
      </c>
      <c r="G1169" s="99"/>
      <c r="H1169" s="100">
        <v>42807</v>
      </c>
      <c r="I1169" s="100"/>
      <c r="J1169" s="100">
        <v>42807</v>
      </c>
      <c r="K1169" s="100"/>
      <c r="L1169" s="82" t="s">
        <v>648</v>
      </c>
      <c r="M1169" s="82"/>
      <c r="N1169" s="101">
        <v>453</v>
      </c>
      <c r="O1169" s="101"/>
    </row>
    <row r="1170" spans="1:15" ht="45" customHeight="1" x14ac:dyDescent="0.25">
      <c r="A1170" s="17" t="s">
        <v>528</v>
      </c>
      <c r="B1170" s="98" t="s">
        <v>1685</v>
      </c>
      <c r="C1170" s="98"/>
      <c r="D1170" s="99">
        <f t="shared" si="18"/>
        <v>1</v>
      </c>
      <c r="E1170" s="99"/>
      <c r="F1170" s="99" t="s">
        <v>29</v>
      </c>
      <c r="G1170" s="99"/>
      <c r="H1170" s="100">
        <v>42800</v>
      </c>
      <c r="I1170" s="100"/>
      <c r="J1170" s="100">
        <v>42800</v>
      </c>
      <c r="K1170" s="100"/>
      <c r="L1170" s="82" t="s">
        <v>648</v>
      </c>
      <c r="M1170" s="82"/>
      <c r="N1170" s="101">
        <v>194</v>
      </c>
      <c r="O1170" s="101"/>
    </row>
    <row r="1171" spans="1:15" ht="45" customHeight="1" x14ac:dyDescent="0.25">
      <c r="A1171" s="17" t="s">
        <v>528</v>
      </c>
      <c r="B1171" s="98" t="s">
        <v>14</v>
      </c>
      <c r="C1171" s="98"/>
      <c r="D1171" s="99">
        <f t="shared" si="18"/>
        <v>1</v>
      </c>
      <c r="E1171" s="99"/>
      <c r="F1171" s="99" t="s">
        <v>15</v>
      </c>
      <c r="G1171" s="99"/>
      <c r="H1171" s="100">
        <v>42817</v>
      </c>
      <c r="I1171" s="100"/>
      <c r="J1171" s="100">
        <v>42817</v>
      </c>
      <c r="K1171" s="100"/>
      <c r="L1171" s="82" t="s">
        <v>648</v>
      </c>
      <c r="M1171" s="82"/>
      <c r="N1171" s="101">
        <v>558</v>
      </c>
      <c r="O1171" s="101"/>
    </row>
    <row r="1172" spans="1:15" ht="45" customHeight="1" x14ac:dyDescent="0.25">
      <c r="A1172" s="17" t="s">
        <v>528</v>
      </c>
      <c r="B1172" s="98" t="s">
        <v>1685</v>
      </c>
      <c r="C1172" s="98"/>
      <c r="D1172" s="99">
        <f t="shared" si="18"/>
        <v>1</v>
      </c>
      <c r="E1172" s="99"/>
      <c r="F1172" s="99" t="s">
        <v>29</v>
      </c>
      <c r="G1172" s="99"/>
      <c r="H1172" s="100">
        <v>42800</v>
      </c>
      <c r="I1172" s="100"/>
      <c r="J1172" s="100">
        <v>42800</v>
      </c>
      <c r="K1172" s="100"/>
      <c r="L1172" s="82" t="s">
        <v>648</v>
      </c>
      <c r="M1172" s="82"/>
      <c r="N1172" s="101">
        <v>316</v>
      </c>
      <c r="O1172" s="101"/>
    </row>
    <row r="1173" spans="1:15" ht="45" customHeight="1" x14ac:dyDescent="0.25">
      <c r="A1173" s="17" t="s">
        <v>528</v>
      </c>
      <c r="B1173" s="98" t="s">
        <v>14</v>
      </c>
      <c r="C1173" s="98"/>
      <c r="D1173" s="99">
        <f t="shared" si="18"/>
        <v>1</v>
      </c>
      <c r="E1173" s="99"/>
      <c r="F1173" s="99" t="s">
        <v>15</v>
      </c>
      <c r="G1173" s="99"/>
      <c r="H1173" s="100">
        <v>42858</v>
      </c>
      <c r="I1173" s="100"/>
      <c r="J1173" s="100">
        <v>42858</v>
      </c>
      <c r="K1173" s="100"/>
      <c r="L1173" s="82" t="s">
        <v>648</v>
      </c>
      <c r="M1173" s="82"/>
      <c r="N1173" s="101">
        <v>324</v>
      </c>
      <c r="O1173" s="101"/>
    </row>
    <row r="1174" spans="1:15" ht="45" customHeight="1" x14ac:dyDescent="0.25">
      <c r="A1174" s="17" t="s">
        <v>528</v>
      </c>
      <c r="B1174" s="98" t="s">
        <v>1686</v>
      </c>
      <c r="C1174" s="98"/>
      <c r="D1174" s="99">
        <f t="shared" si="18"/>
        <v>1</v>
      </c>
      <c r="E1174" s="99"/>
      <c r="F1174" s="99" t="s">
        <v>29</v>
      </c>
      <c r="G1174" s="99"/>
      <c r="H1174" s="100">
        <v>42831</v>
      </c>
      <c r="I1174" s="100"/>
      <c r="J1174" s="100">
        <v>42831</v>
      </c>
      <c r="K1174" s="100"/>
      <c r="L1174" s="82" t="s">
        <v>648</v>
      </c>
      <c r="M1174" s="82"/>
      <c r="N1174" s="101">
        <v>194</v>
      </c>
      <c r="O1174" s="101"/>
    </row>
    <row r="1175" spans="1:15" ht="45" customHeight="1" x14ac:dyDescent="0.25">
      <c r="A1175" s="17" t="s">
        <v>528</v>
      </c>
      <c r="B1175" s="98" t="s">
        <v>14</v>
      </c>
      <c r="C1175" s="98"/>
      <c r="D1175" s="99">
        <f t="shared" si="18"/>
        <v>1</v>
      </c>
      <c r="E1175" s="99"/>
      <c r="F1175" s="99" t="s">
        <v>15</v>
      </c>
      <c r="G1175" s="99"/>
      <c r="H1175" s="100">
        <v>42845</v>
      </c>
      <c r="I1175" s="100"/>
      <c r="J1175" s="100">
        <v>42845</v>
      </c>
      <c r="K1175" s="100"/>
      <c r="L1175" s="82" t="s">
        <v>648</v>
      </c>
      <c r="M1175" s="82"/>
      <c r="N1175" s="101">
        <v>576</v>
      </c>
      <c r="O1175" s="101"/>
    </row>
    <row r="1176" spans="1:15" ht="45" customHeight="1" x14ac:dyDescent="0.25">
      <c r="A1176" s="17" t="s">
        <v>528</v>
      </c>
      <c r="B1176" s="98" t="s">
        <v>1686</v>
      </c>
      <c r="C1176" s="98"/>
      <c r="D1176" s="99">
        <f t="shared" si="18"/>
        <v>1</v>
      </c>
      <c r="E1176" s="99"/>
      <c r="F1176" s="99" t="s">
        <v>29</v>
      </c>
      <c r="G1176" s="99"/>
      <c r="H1176" s="100">
        <v>42831</v>
      </c>
      <c r="I1176" s="100"/>
      <c r="J1176" s="100">
        <v>42831</v>
      </c>
      <c r="K1176" s="100"/>
      <c r="L1176" s="82" t="s">
        <v>648</v>
      </c>
      <c r="M1176" s="82"/>
      <c r="N1176" s="101">
        <v>451</v>
      </c>
      <c r="O1176" s="101"/>
    </row>
    <row r="1177" spans="1:15" ht="45" customHeight="1" x14ac:dyDescent="0.25">
      <c r="A1177" s="17" t="s">
        <v>528</v>
      </c>
      <c r="B1177" s="98" t="s">
        <v>1263</v>
      </c>
      <c r="C1177" s="98"/>
      <c r="D1177" s="99">
        <f t="shared" si="18"/>
        <v>1</v>
      </c>
      <c r="E1177" s="99"/>
      <c r="F1177" s="99" t="s">
        <v>29</v>
      </c>
      <c r="G1177" s="99"/>
      <c r="H1177" s="100">
        <v>42867</v>
      </c>
      <c r="I1177" s="100"/>
      <c r="J1177" s="100">
        <v>42867</v>
      </c>
      <c r="K1177" s="100"/>
      <c r="L1177" s="82" t="s">
        <v>648</v>
      </c>
      <c r="M1177" s="82"/>
      <c r="N1177" s="101">
        <v>453</v>
      </c>
      <c r="O1177" s="101"/>
    </row>
    <row r="1178" spans="1:15" ht="45" customHeight="1" x14ac:dyDescent="0.25">
      <c r="A1178" s="17" t="s">
        <v>528</v>
      </c>
      <c r="B1178" s="98" t="s">
        <v>1687</v>
      </c>
      <c r="C1178" s="98"/>
      <c r="D1178" s="99">
        <f t="shared" si="18"/>
        <v>1</v>
      </c>
      <c r="E1178" s="99"/>
      <c r="F1178" s="99" t="s">
        <v>1688</v>
      </c>
      <c r="G1178" s="99"/>
      <c r="H1178" s="100">
        <v>42844</v>
      </c>
      <c r="I1178" s="100"/>
      <c r="J1178" s="100">
        <v>42844</v>
      </c>
      <c r="K1178" s="100"/>
      <c r="L1178" s="82" t="s">
        <v>648</v>
      </c>
      <c r="M1178" s="82"/>
      <c r="N1178" s="101">
        <v>327</v>
      </c>
      <c r="O1178" s="101"/>
    </row>
    <row r="1179" spans="1:15" ht="45" customHeight="1" x14ac:dyDescent="0.25">
      <c r="A1179" s="17" t="s">
        <v>528</v>
      </c>
      <c r="B1179" s="98" t="s">
        <v>14</v>
      </c>
      <c r="C1179" s="98"/>
      <c r="D1179" s="99">
        <f t="shared" si="18"/>
        <v>1</v>
      </c>
      <c r="E1179" s="99"/>
      <c r="F1179" s="99" t="s">
        <v>15</v>
      </c>
      <c r="G1179" s="99"/>
      <c r="H1179" s="100">
        <v>42867</v>
      </c>
      <c r="I1179" s="100"/>
      <c r="J1179" s="100">
        <v>42867</v>
      </c>
      <c r="K1179" s="100"/>
      <c r="L1179" s="82" t="s">
        <v>648</v>
      </c>
      <c r="M1179" s="82"/>
      <c r="N1179" s="101">
        <v>225</v>
      </c>
      <c r="O1179" s="101"/>
    </row>
    <row r="1180" spans="1:15" ht="45" customHeight="1" x14ac:dyDescent="0.25">
      <c r="A1180" s="17" t="s">
        <v>528</v>
      </c>
      <c r="B1180" s="98" t="s">
        <v>1263</v>
      </c>
      <c r="C1180" s="98"/>
      <c r="D1180" s="99">
        <f t="shared" si="18"/>
        <v>1</v>
      </c>
      <c r="E1180" s="99"/>
      <c r="F1180" s="99" t="s">
        <v>29</v>
      </c>
      <c r="G1180" s="99"/>
      <c r="H1180" s="100">
        <v>42867</v>
      </c>
      <c r="I1180" s="100"/>
      <c r="J1180" s="100">
        <v>42867</v>
      </c>
      <c r="K1180" s="100"/>
      <c r="L1180" s="82" t="s">
        <v>648</v>
      </c>
      <c r="M1180" s="82"/>
      <c r="N1180" s="101">
        <v>229</v>
      </c>
      <c r="O1180" s="101"/>
    </row>
    <row r="1181" spans="1:15" ht="45" customHeight="1" x14ac:dyDescent="0.25">
      <c r="A1181" s="17" t="s">
        <v>528</v>
      </c>
      <c r="B1181" s="98" t="s">
        <v>1687</v>
      </c>
      <c r="C1181" s="98"/>
      <c r="D1181" s="99">
        <f t="shared" si="18"/>
        <v>1</v>
      </c>
      <c r="E1181" s="99"/>
      <c r="F1181" s="99" t="s">
        <v>1688</v>
      </c>
      <c r="G1181" s="99"/>
      <c r="H1181" s="100">
        <v>42844</v>
      </c>
      <c r="I1181" s="100"/>
      <c r="J1181" s="100">
        <v>42844</v>
      </c>
      <c r="K1181" s="100"/>
      <c r="L1181" s="82" t="s">
        <v>648</v>
      </c>
      <c r="M1181" s="82"/>
      <c r="N1181" s="101">
        <v>600</v>
      </c>
      <c r="O1181" s="101"/>
    </row>
    <row r="1182" spans="1:15" ht="45" customHeight="1" x14ac:dyDescent="0.25">
      <c r="A1182" s="17" t="s">
        <v>528</v>
      </c>
      <c r="B1182" s="98" t="s">
        <v>1689</v>
      </c>
      <c r="C1182" s="98"/>
      <c r="D1182" s="99">
        <f t="shared" si="18"/>
        <v>1</v>
      </c>
      <c r="E1182" s="99"/>
      <c r="F1182" s="99" t="s">
        <v>29</v>
      </c>
      <c r="G1182" s="99"/>
      <c r="H1182" s="100">
        <v>42859</v>
      </c>
      <c r="I1182" s="100"/>
      <c r="J1182" s="100">
        <v>42859</v>
      </c>
      <c r="K1182" s="100"/>
      <c r="L1182" s="82" t="s">
        <v>648</v>
      </c>
      <c r="M1182" s="82"/>
      <c r="N1182" s="101">
        <v>194</v>
      </c>
      <c r="O1182" s="101"/>
    </row>
    <row r="1183" spans="1:15" ht="45" customHeight="1" x14ac:dyDescent="0.25">
      <c r="A1183" s="17" t="s">
        <v>528</v>
      </c>
      <c r="B1183" s="98" t="s">
        <v>1684</v>
      </c>
      <c r="C1183" s="98"/>
      <c r="D1183" s="99">
        <f t="shared" si="18"/>
        <v>1</v>
      </c>
      <c r="E1183" s="99"/>
      <c r="F1183" s="99" t="s">
        <v>29</v>
      </c>
      <c r="G1183" s="99"/>
      <c r="H1183" s="100">
        <v>42877</v>
      </c>
      <c r="I1183" s="100"/>
      <c r="J1183" s="100">
        <v>42877</v>
      </c>
      <c r="K1183" s="100"/>
      <c r="L1183" s="82" t="s">
        <v>648</v>
      </c>
      <c r="M1183" s="82"/>
      <c r="N1183" s="101">
        <v>388</v>
      </c>
      <c r="O1183" s="101"/>
    </row>
    <row r="1184" spans="1:15" ht="45" customHeight="1" x14ac:dyDescent="0.25">
      <c r="A1184" s="17" t="s">
        <v>528</v>
      </c>
      <c r="B1184" s="98" t="s">
        <v>1689</v>
      </c>
      <c r="C1184" s="98"/>
      <c r="D1184" s="99">
        <f t="shared" si="18"/>
        <v>1</v>
      </c>
      <c r="E1184" s="99"/>
      <c r="F1184" s="99" t="s">
        <v>29</v>
      </c>
      <c r="G1184" s="99"/>
      <c r="H1184" s="100">
        <v>42859</v>
      </c>
      <c r="I1184" s="100"/>
      <c r="J1184" s="100">
        <v>42859</v>
      </c>
      <c r="K1184" s="100"/>
      <c r="L1184" s="82" t="s">
        <v>648</v>
      </c>
      <c r="M1184" s="82"/>
      <c r="N1184" s="101">
        <v>600</v>
      </c>
      <c r="O1184" s="101"/>
    </row>
    <row r="1185" spans="1:15" ht="45" customHeight="1" x14ac:dyDescent="0.25">
      <c r="A1185" s="17" t="s">
        <v>528</v>
      </c>
      <c r="B1185" s="98" t="s">
        <v>1684</v>
      </c>
      <c r="C1185" s="98"/>
      <c r="D1185" s="99">
        <f t="shared" si="18"/>
        <v>1</v>
      </c>
      <c r="E1185" s="99"/>
      <c r="F1185" s="99" t="s">
        <v>29</v>
      </c>
      <c r="G1185" s="99"/>
      <c r="H1185" s="100">
        <v>42877</v>
      </c>
      <c r="I1185" s="100"/>
      <c r="J1185" s="100">
        <v>42877</v>
      </c>
      <c r="K1185" s="100"/>
      <c r="L1185" s="82" t="s">
        <v>648</v>
      </c>
      <c r="M1185" s="82"/>
      <c r="N1185" s="101">
        <v>319</v>
      </c>
      <c r="O1185" s="101"/>
    </row>
    <row r="1186" spans="1:15" ht="45" customHeight="1" x14ac:dyDescent="0.25">
      <c r="A1186" s="17" t="s">
        <v>528</v>
      </c>
      <c r="B1186" s="98" t="s">
        <v>14</v>
      </c>
      <c r="C1186" s="98"/>
      <c r="D1186" s="99">
        <f t="shared" si="18"/>
        <v>1</v>
      </c>
      <c r="E1186" s="99"/>
      <c r="F1186" s="99" t="s">
        <v>15</v>
      </c>
      <c r="G1186" s="99"/>
      <c r="H1186" s="100">
        <v>42886</v>
      </c>
      <c r="I1186" s="100"/>
      <c r="J1186" s="100">
        <v>42886</v>
      </c>
      <c r="K1186" s="100"/>
      <c r="L1186" s="82" t="s">
        <v>648</v>
      </c>
      <c r="M1186" s="82"/>
      <c r="N1186" s="101">
        <v>198</v>
      </c>
      <c r="O1186" s="101"/>
    </row>
    <row r="1187" spans="1:15" ht="45" customHeight="1" x14ac:dyDescent="0.25">
      <c r="A1187" s="17" t="s">
        <v>528</v>
      </c>
      <c r="B1187" s="98" t="s">
        <v>1690</v>
      </c>
      <c r="C1187" s="98"/>
      <c r="D1187" s="99">
        <f t="shared" si="18"/>
        <v>1</v>
      </c>
      <c r="E1187" s="99"/>
      <c r="F1187" s="99" t="s">
        <v>29</v>
      </c>
      <c r="G1187" s="99"/>
      <c r="H1187" s="100">
        <v>42894</v>
      </c>
      <c r="I1187" s="100"/>
      <c r="J1187" s="100">
        <v>42894</v>
      </c>
      <c r="K1187" s="100"/>
      <c r="L1187" s="82" t="s">
        <v>648</v>
      </c>
      <c r="M1187" s="82"/>
      <c r="N1187" s="101">
        <v>194</v>
      </c>
      <c r="O1187" s="101"/>
    </row>
    <row r="1188" spans="1:15" ht="45" customHeight="1" x14ac:dyDescent="0.25">
      <c r="A1188" s="17" t="s">
        <v>528</v>
      </c>
      <c r="B1188" s="98" t="s">
        <v>14</v>
      </c>
      <c r="C1188" s="98"/>
      <c r="D1188" s="99">
        <f t="shared" si="18"/>
        <v>1</v>
      </c>
      <c r="E1188" s="99"/>
      <c r="F1188" s="99" t="s">
        <v>15</v>
      </c>
      <c r="G1188" s="99"/>
      <c r="H1188" s="100">
        <v>42905</v>
      </c>
      <c r="I1188" s="100"/>
      <c r="J1188" s="100">
        <v>42905</v>
      </c>
      <c r="K1188" s="100"/>
      <c r="L1188" s="82" t="s">
        <v>648</v>
      </c>
      <c r="M1188" s="82"/>
      <c r="N1188" s="101">
        <v>468</v>
      </c>
      <c r="O1188" s="101"/>
    </row>
    <row r="1189" spans="1:15" ht="45" customHeight="1" x14ac:dyDescent="0.25">
      <c r="A1189" s="17" t="s">
        <v>528</v>
      </c>
      <c r="B1189" s="98" t="s">
        <v>1690</v>
      </c>
      <c r="C1189" s="98"/>
      <c r="D1189" s="99">
        <f t="shared" si="18"/>
        <v>1</v>
      </c>
      <c r="E1189" s="99"/>
      <c r="F1189" s="99" t="s">
        <v>29</v>
      </c>
      <c r="G1189" s="99"/>
      <c r="H1189" s="100">
        <v>42894</v>
      </c>
      <c r="I1189" s="100"/>
      <c r="J1189" s="100">
        <v>42894</v>
      </c>
      <c r="K1189" s="100"/>
      <c r="L1189" s="82" t="s">
        <v>648</v>
      </c>
      <c r="M1189" s="82"/>
      <c r="N1189" s="101">
        <v>600</v>
      </c>
      <c r="O1189" s="101"/>
    </row>
    <row r="1190" spans="1:15" ht="45" customHeight="1" x14ac:dyDescent="0.25">
      <c r="A1190" s="17" t="s">
        <v>528</v>
      </c>
      <c r="B1190" s="98" t="s">
        <v>1691</v>
      </c>
      <c r="C1190" s="98"/>
      <c r="D1190" s="99">
        <f t="shared" si="18"/>
        <v>1</v>
      </c>
      <c r="E1190" s="99"/>
      <c r="F1190" s="99" t="s">
        <v>29</v>
      </c>
      <c r="G1190" s="99"/>
      <c r="H1190" s="100">
        <v>42913</v>
      </c>
      <c r="I1190" s="100"/>
      <c r="J1190" s="100">
        <v>42913</v>
      </c>
      <c r="K1190" s="100"/>
      <c r="L1190" s="82" t="s">
        <v>648</v>
      </c>
      <c r="M1190" s="82"/>
      <c r="N1190" s="101">
        <v>288</v>
      </c>
      <c r="O1190" s="101"/>
    </row>
    <row r="1191" spans="1:15" ht="45" customHeight="1" x14ac:dyDescent="0.25">
      <c r="A1191" s="17" t="s">
        <v>528</v>
      </c>
      <c r="B1191" s="98" t="s">
        <v>1691</v>
      </c>
      <c r="C1191" s="98"/>
      <c r="D1191" s="99">
        <f t="shared" si="18"/>
        <v>1</v>
      </c>
      <c r="E1191" s="99"/>
      <c r="F1191" s="99" t="s">
        <v>29</v>
      </c>
      <c r="G1191" s="99"/>
      <c r="H1191" s="100">
        <v>42913</v>
      </c>
      <c r="I1191" s="100"/>
      <c r="J1191" s="100">
        <v>42913</v>
      </c>
      <c r="K1191" s="100"/>
      <c r="L1191" s="82" t="s">
        <v>648</v>
      </c>
      <c r="M1191" s="82"/>
      <c r="N1191" s="101">
        <v>139</v>
      </c>
      <c r="O1191" s="101"/>
    </row>
    <row r="1192" spans="1:15" ht="45" customHeight="1" x14ac:dyDescent="0.25">
      <c r="A1192" s="17" t="s">
        <v>528</v>
      </c>
      <c r="B1192" s="98" t="s">
        <v>14</v>
      </c>
      <c r="C1192" s="98"/>
      <c r="D1192" s="99">
        <f t="shared" si="18"/>
        <v>1</v>
      </c>
      <c r="E1192" s="99"/>
      <c r="F1192" s="99" t="s">
        <v>15</v>
      </c>
      <c r="G1192" s="99"/>
      <c r="H1192" s="100">
        <v>42921</v>
      </c>
      <c r="I1192" s="100"/>
      <c r="J1192" s="100">
        <v>42921</v>
      </c>
      <c r="K1192" s="100"/>
      <c r="L1192" s="82" t="s">
        <v>648</v>
      </c>
      <c r="M1192" s="82"/>
      <c r="N1192" s="101">
        <v>342</v>
      </c>
      <c r="O1192" s="101"/>
    </row>
    <row r="1193" spans="1:15" ht="45" customHeight="1" x14ac:dyDescent="0.25">
      <c r="A1193" s="17" t="s">
        <v>528</v>
      </c>
      <c r="B1193" s="98" t="s">
        <v>1692</v>
      </c>
      <c r="C1193" s="98"/>
      <c r="D1193" s="99">
        <f t="shared" si="18"/>
        <v>1</v>
      </c>
      <c r="E1193" s="99"/>
      <c r="F1193" s="99" t="s">
        <v>29</v>
      </c>
      <c r="G1193" s="99"/>
      <c r="H1193" s="100">
        <v>42923</v>
      </c>
      <c r="I1193" s="100"/>
      <c r="J1193" s="100">
        <v>42923</v>
      </c>
      <c r="K1193" s="100"/>
      <c r="L1193" s="82" t="s">
        <v>648</v>
      </c>
      <c r="M1193" s="82"/>
      <c r="N1193" s="101">
        <v>194</v>
      </c>
      <c r="O1193" s="101"/>
    </row>
    <row r="1194" spans="1:15" ht="45" customHeight="1" x14ac:dyDescent="0.25">
      <c r="A1194" s="17" t="s">
        <v>528</v>
      </c>
      <c r="B1194" s="98" t="s">
        <v>14</v>
      </c>
      <c r="C1194" s="98"/>
      <c r="D1194" s="99">
        <f t="shared" si="18"/>
        <v>1</v>
      </c>
      <c r="E1194" s="99"/>
      <c r="F1194" s="99" t="s">
        <v>15</v>
      </c>
      <c r="G1194" s="99"/>
      <c r="H1194" s="100">
        <v>42937</v>
      </c>
      <c r="I1194" s="100"/>
      <c r="J1194" s="100">
        <v>42937</v>
      </c>
      <c r="K1194" s="100"/>
      <c r="L1194" s="82" t="s">
        <v>648</v>
      </c>
      <c r="M1194" s="82"/>
      <c r="N1194" s="101">
        <v>324</v>
      </c>
      <c r="O1194" s="101"/>
    </row>
    <row r="1195" spans="1:15" ht="45" customHeight="1" x14ac:dyDescent="0.25">
      <c r="A1195" s="17" t="s">
        <v>528</v>
      </c>
      <c r="B1195" s="98" t="s">
        <v>1692</v>
      </c>
      <c r="C1195" s="98"/>
      <c r="D1195" s="99">
        <f t="shared" si="18"/>
        <v>1</v>
      </c>
      <c r="E1195" s="99"/>
      <c r="F1195" s="99" t="s">
        <v>29</v>
      </c>
      <c r="G1195" s="99"/>
      <c r="H1195" s="100">
        <v>42923</v>
      </c>
      <c r="I1195" s="100"/>
      <c r="J1195" s="100">
        <v>42923</v>
      </c>
      <c r="K1195" s="100"/>
      <c r="L1195" s="82" t="s">
        <v>648</v>
      </c>
      <c r="M1195" s="82"/>
      <c r="N1195" s="101">
        <v>139</v>
      </c>
      <c r="O1195" s="101"/>
    </row>
    <row r="1196" spans="1:15" ht="45" customHeight="1" x14ac:dyDescent="0.25">
      <c r="A1196" s="17" t="s">
        <v>528</v>
      </c>
      <c r="B1196" s="98" t="s">
        <v>1693</v>
      </c>
      <c r="C1196" s="98"/>
      <c r="D1196" s="99">
        <f t="shared" si="18"/>
        <v>1</v>
      </c>
      <c r="E1196" s="99"/>
      <c r="F1196" s="99" t="s">
        <v>29</v>
      </c>
      <c r="G1196" s="99"/>
      <c r="H1196" s="100">
        <v>42970</v>
      </c>
      <c r="I1196" s="100"/>
      <c r="J1196" s="100">
        <v>42970</v>
      </c>
      <c r="K1196" s="100"/>
      <c r="L1196" s="82" t="s">
        <v>648</v>
      </c>
      <c r="M1196" s="82"/>
      <c r="N1196" s="101">
        <v>388</v>
      </c>
      <c r="O1196" s="101"/>
    </row>
    <row r="1197" spans="1:15" ht="45" customHeight="1" x14ac:dyDescent="0.25">
      <c r="A1197" s="17" t="s">
        <v>528</v>
      </c>
      <c r="B1197" s="98" t="s">
        <v>14</v>
      </c>
      <c r="C1197" s="98"/>
      <c r="D1197" s="99">
        <f t="shared" si="18"/>
        <v>1</v>
      </c>
      <c r="E1197" s="99"/>
      <c r="F1197" s="99" t="s">
        <v>15</v>
      </c>
      <c r="G1197" s="99"/>
      <c r="H1197" s="100">
        <v>42970</v>
      </c>
      <c r="I1197" s="100"/>
      <c r="J1197" s="100">
        <v>42970</v>
      </c>
      <c r="K1197" s="100"/>
      <c r="L1197" s="82" t="s">
        <v>648</v>
      </c>
      <c r="M1197" s="82"/>
      <c r="N1197" s="101">
        <v>468</v>
      </c>
      <c r="O1197" s="101"/>
    </row>
    <row r="1198" spans="1:15" ht="45" customHeight="1" x14ac:dyDescent="0.25">
      <c r="A1198" s="17" t="s">
        <v>528</v>
      </c>
      <c r="B1198" s="98" t="s">
        <v>1693</v>
      </c>
      <c r="C1198" s="98"/>
      <c r="D1198" s="99">
        <f t="shared" si="18"/>
        <v>1</v>
      </c>
      <c r="E1198" s="99"/>
      <c r="F1198" s="99" t="s">
        <v>29</v>
      </c>
      <c r="G1198" s="99"/>
      <c r="H1198" s="100">
        <v>42970</v>
      </c>
      <c r="I1198" s="100"/>
      <c r="J1198" s="100">
        <v>42970</v>
      </c>
      <c r="K1198" s="100"/>
      <c r="L1198" s="82" t="s">
        <v>648</v>
      </c>
      <c r="M1198" s="82"/>
      <c r="N1198" s="101">
        <v>934</v>
      </c>
      <c r="O1198" s="101"/>
    </row>
    <row r="1199" spans="1:15" ht="45" customHeight="1" x14ac:dyDescent="0.25">
      <c r="A1199" s="17" t="s">
        <v>528</v>
      </c>
      <c r="B1199" s="98" t="s">
        <v>1694</v>
      </c>
      <c r="C1199" s="98"/>
      <c r="D1199" s="99">
        <f t="shared" si="18"/>
        <v>1</v>
      </c>
      <c r="E1199" s="99"/>
      <c r="F1199" s="99" t="s">
        <v>29</v>
      </c>
      <c r="G1199" s="99"/>
      <c r="H1199" s="100">
        <v>42942</v>
      </c>
      <c r="I1199" s="100"/>
      <c r="J1199" s="100">
        <v>42942</v>
      </c>
      <c r="K1199" s="100"/>
      <c r="L1199" s="82" t="s">
        <v>648</v>
      </c>
      <c r="M1199" s="82"/>
      <c r="N1199" s="101">
        <v>194</v>
      </c>
      <c r="O1199" s="101"/>
    </row>
    <row r="1200" spans="1:15" ht="45" customHeight="1" x14ac:dyDescent="0.25">
      <c r="A1200" s="17" t="s">
        <v>528</v>
      </c>
      <c r="B1200" s="98" t="s">
        <v>14</v>
      </c>
      <c r="C1200" s="98"/>
      <c r="D1200" s="99">
        <f t="shared" si="18"/>
        <v>1</v>
      </c>
      <c r="E1200" s="99"/>
      <c r="F1200" s="99" t="s">
        <v>15</v>
      </c>
      <c r="G1200" s="99"/>
      <c r="H1200" s="100">
        <v>42954</v>
      </c>
      <c r="I1200" s="100"/>
      <c r="J1200" s="100">
        <v>42954</v>
      </c>
      <c r="K1200" s="100"/>
      <c r="L1200" s="82" t="s">
        <v>648</v>
      </c>
      <c r="M1200" s="82"/>
      <c r="N1200" s="101">
        <v>572</v>
      </c>
      <c r="O1200" s="101"/>
    </row>
    <row r="1201" spans="1:15" ht="45" customHeight="1" x14ac:dyDescent="0.25">
      <c r="A1201" s="17" t="s">
        <v>528</v>
      </c>
      <c r="B1201" s="98" t="s">
        <v>1694</v>
      </c>
      <c r="C1201" s="98"/>
      <c r="D1201" s="99">
        <f t="shared" si="18"/>
        <v>1</v>
      </c>
      <c r="E1201" s="99"/>
      <c r="F1201" s="99" t="s">
        <v>29</v>
      </c>
      <c r="G1201" s="99"/>
      <c r="H1201" s="100">
        <v>42942</v>
      </c>
      <c r="I1201" s="100"/>
      <c r="J1201" s="100">
        <v>42942</v>
      </c>
      <c r="K1201" s="100"/>
      <c r="L1201" s="82" t="s">
        <v>648</v>
      </c>
      <c r="M1201" s="82"/>
      <c r="N1201" s="101">
        <v>600</v>
      </c>
      <c r="O1201" s="101"/>
    </row>
    <row r="1202" spans="1:15" ht="45" customHeight="1" x14ac:dyDescent="0.25">
      <c r="A1202" s="17" t="s">
        <v>528</v>
      </c>
      <c r="B1202" s="98" t="s">
        <v>529</v>
      </c>
      <c r="C1202" s="98"/>
      <c r="D1202" s="99">
        <f t="shared" si="18"/>
        <v>1</v>
      </c>
      <c r="E1202" s="99"/>
      <c r="F1202" s="99" t="s">
        <v>29</v>
      </c>
      <c r="G1202" s="99"/>
      <c r="H1202" s="100">
        <v>42954</v>
      </c>
      <c r="I1202" s="100"/>
      <c r="J1202" s="100">
        <v>42954</v>
      </c>
      <c r="K1202" s="100"/>
      <c r="L1202" s="82" t="s">
        <v>648</v>
      </c>
      <c r="M1202" s="82"/>
      <c r="N1202" s="101">
        <v>600</v>
      </c>
      <c r="O1202" s="101"/>
    </row>
    <row r="1203" spans="1:15" ht="45" customHeight="1" x14ac:dyDescent="0.25">
      <c r="A1203" s="17" t="s">
        <v>528</v>
      </c>
      <c r="B1203" s="98" t="s">
        <v>14</v>
      </c>
      <c r="C1203" s="98"/>
      <c r="D1203" s="99">
        <f t="shared" si="18"/>
        <v>1</v>
      </c>
      <c r="E1203" s="99"/>
      <c r="F1203" s="99" t="s">
        <v>15</v>
      </c>
      <c r="G1203" s="99"/>
      <c r="H1203" s="100">
        <v>42996</v>
      </c>
      <c r="I1203" s="100"/>
      <c r="J1203" s="100">
        <v>43007</v>
      </c>
      <c r="K1203" s="100"/>
      <c r="L1203" s="82" t="s">
        <v>648</v>
      </c>
      <c r="M1203" s="82"/>
      <c r="N1203" s="101">
        <v>360</v>
      </c>
      <c r="O1203" s="101"/>
    </row>
    <row r="1204" spans="1:15" ht="45" customHeight="1" x14ac:dyDescent="0.25">
      <c r="A1204" s="17" t="s">
        <v>528</v>
      </c>
      <c r="B1204" s="98" t="s">
        <v>1695</v>
      </c>
      <c r="C1204" s="98"/>
      <c r="D1204" s="99">
        <f t="shared" si="18"/>
        <v>1</v>
      </c>
      <c r="E1204" s="99"/>
      <c r="F1204" s="99" t="s">
        <v>29</v>
      </c>
      <c r="G1204" s="99"/>
      <c r="H1204" s="100">
        <v>43011</v>
      </c>
      <c r="I1204" s="100"/>
      <c r="J1204" s="100">
        <v>43011</v>
      </c>
      <c r="K1204" s="100"/>
      <c r="L1204" s="82" t="s">
        <v>648</v>
      </c>
      <c r="M1204" s="82"/>
      <c r="N1204" s="101">
        <v>194</v>
      </c>
      <c r="O1204" s="101"/>
    </row>
    <row r="1205" spans="1:15" ht="45" customHeight="1" x14ac:dyDescent="0.25">
      <c r="A1205" s="17" t="s">
        <v>528</v>
      </c>
      <c r="B1205" s="98" t="s">
        <v>14</v>
      </c>
      <c r="C1205" s="98"/>
      <c r="D1205" s="99">
        <f t="shared" si="18"/>
        <v>1</v>
      </c>
      <c r="E1205" s="99"/>
      <c r="F1205" s="99" t="s">
        <v>15</v>
      </c>
      <c r="G1205" s="99"/>
      <c r="H1205" s="100">
        <v>43021</v>
      </c>
      <c r="I1205" s="100"/>
      <c r="J1205" s="100">
        <v>43021</v>
      </c>
      <c r="K1205" s="100"/>
      <c r="L1205" s="82" t="s">
        <v>648</v>
      </c>
      <c r="M1205" s="82"/>
      <c r="N1205" s="101">
        <v>333</v>
      </c>
      <c r="O1205" s="101"/>
    </row>
    <row r="1206" spans="1:15" ht="45" customHeight="1" x14ac:dyDescent="0.25">
      <c r="A1206" s="17" t="s">
        <v>528</v>
      </c>
      <c r="B1206" s="98" t="s">
        <v>1695</v>
      </c>
      <c r="C1206" s="98"/>
      <c r="D1206" s="99">
        <f t="shared" si="18"/>
        <v>1</v>
      </c>
      <c r="E1206" s="99"/>
      <c r="F1206" s="99" t="s">
        <v>29</v>
      </c>
      <c r="G1206" s="99"/>
      <c r="H1206" s="100">
        <v>43011</v>
      </c>
      <c r="I1206" s="100"/>
      <c r="J1206" s="100">
        <v>43011</v>
      </c>
      <c r="K1206" s="100"/>
      <c r="L1206" s="82" t="s">
        <v>648</v>
      </c>
      <c r="M1206" s="82"/>
      <c r="N1206" s="101">
        <v>109.99</v>
      </c>
      <c r="O1206" s="101"/>
    </row>
    <row r="1207" spans="1:15" ht="45" customHeight="1" x14ac:dyDescent="0.25">
      <c r="A1207" s="17" t="s">
        <v>528</v>
      </c>
      <c r="B1207" s="98" t="s">
        <v>1696</v>
      </c>
      <c r="C1207" s="98"/>
      <c r="D1207" s="99">
        <f t="shared" si="18"/>
        <v>1</v>
      </c>
      <c r="E1207" s="99"/>
      <c r="F1207" s="99" t="s">
        <v>29</v>
      </c>
      <c r="G1207" s="99"/>
      <c r="H1207" s="100">
        <v>42983</v>
      </c>
      <c r="I1207" s="100"/>
      <c r="J1207" s="100">
        <v>42983</v>
      </c>
      <c r="K1207" s="100"/>
      <c r="L1207" s="82" t="s">
        <v>648</v>
      </c>
      <c r="M1207" s="82"/>
      <c r="N1207" s="101">
        <v>194</v>
      </c>
      <c r="O1207" s="101"/>
    </row>
    <row r="1208" spans="1:15" ht="45" customHeight="1" x14ac:dyDescent="0.25">
      <c r="A1208" s="17" t="s">
        <v>528</v>
      </c>
      <c r="B1208" s="98" t="s">
        <v>14</v>
      </c>
      <c r="C1208" s="98"/>
      <c r="D1208" s="99">
        <f t="shared" si="18"/>
        <v>1</v>
      </c>
      <c r="E1208" s="99"/>
      <c r="F1208" s="99" t="s">
        <v>15</v>
      </c>
      <c r="G1208" s="99"/>
      <c r="H1208" s="100">
        <v>42993</v>
      </c>
      <c r="I1208" s="100"/>
      <c r="J1208" s="100">
        <v>42993</v>
      </c>
      <c r="K1208" s="100"/>
      <c r="L1208" s="82" t="s">
        <v>648</v>
      </c>
      <c r="M1208" s="82"/>
      <c r="N1208" s="101">
        <v>252</v>
      </c>
      <c r="O1208" s="101"/>
    </row>
    <row r="1209" spans="1:15" ht="45" customHeight="1" x14ac:dyDescent="0.25">
      <c r="A1209" s="17" t="s">
        <v>528</v>
      </c>
      <c r="B1209" s="98" t="s">
        <v>1697</v>
      </c>
      <c r="C1209" s="98"/>
      <c r="D1209" s="99">
        <f t="shared" si="18"/>
        <v>1</v>
      </c>
      <c r="E1209" s="99"/>
      <c r="F1209" s="99" t="s">
        <v>29</v>
      </c>
      <c r="G1209" s="99"/>
      <c r="H1209" s="100">
        <v>43038</v>
      </c>
      <c r="I1209" s="100"/>
      <c r="J1209" s="100">
        <v>43038</v>
      </c>
      <c r="K1209" s="100"/>
      <c r="L1209" s="82" t="s">
        <v>648</v>
      </c>
      <c r="M1209" s="82"/>
      <c r="N1209" s="101">
        <v>194</v>
      </c>
      <c r="O1209" s="101"/>
    </row>
    <row r="1210" spans="1:15" ht="45" customHeight="1" x14ac:dyDescent="0.25">
      <c r="A1210" s="17" t="s">
        <v>528</v>
      </c>
      <c r="B1210" s="98" t="s">
        <v>14</v>
      </c>
      <c r="C1210" s="98"/>
      <c r="D1210" s="99">
        <f t="shared" si="18"/>
        <v>1</v>
      </c>
      <c r="E1210" s="99"/>
      <c r="F1210" s="99" t="s">
        <v>15</v>
      </c>
      <c r="G1210" s="99"/>
      <c r="H1210" s="100">
        <v>43024</v>
      </c>
      <c r="I1210" s="100"/>
      <c r="J1210" s="100">
        <v>43039</v>
      </c>
      <c r="K1210" s="100"/>
      <c r="L1210" s="82" t="s">
        <v>648</v>
      </c>
      <c r="M1210" s="82"/>
      <c r="N1210" s="101">
        <v>378</v>
      </c>
      <c r="O1210" s="101"/>
    </row>
    <row r="1211" spans="1:15" ht="45" customHeight="1" x14ac:dyDescent="0.25">
      <c r="A1211" s="17" t="s">
        <v>528</v>
      </c>
      <c r="B1211" s="98" t="s">
        <v>14</v>
      </c>
      <c r="C1211" s="98"/>
      <c r="D1211" s="99">
        <f t="shared" si="18"/>
        <v>1</v>
      </c>
      <c r="E1211" s="99"/>
      <c r="F1211" s="99" t="s">
        <v>15</v>
      </c>
      <c r="G1211" s="99"/>
      <c r="H1211" s="100">
        <v>43040</v>
      </c>
      <c r="I1211" s="100"/>
      <c r="J1211" s="100">
        <v>43054</v>
      </c>
      <c r="K1211" s="100"/>
      <c r="L1211" s="82" t="s">
        <v>648</v>
      </c>
      <c r="M1211" s="82"/>
      <c r="N1211" s="101">
        <v>324</v>
      </c>
      <c r="O1211" s="101"/>
    </row>
    <row r="1212" spans="1:15" ht="45" customHeight="1" x14ac:dyDescent="0.25">
      <c r="A1212" s="17" t="s">
        <v>528</v>
      </c>
      <c r="B1212" s="98" t="s">
        <v>1686</v>
      </c>
      <c r="C1212" s="98"/>
      <c r="D1212" s="99">
        <f t="shared" si="18"/>
        <v>1</v>
      </c>
      <c r="E1212" s="99"/>
      <c r="F1212" s="99" t="s">
        <v>29</v>
      </c>
      <c r="G1212" s="99"/>
      <c r="H1212" s="100">
        <v>43049</v>
      </c>
      <c r="I1212" s="100"/>
      <c r="J1212" s="100">
        <v>43049</v>
      </c>
      <c r="K1212" s="100"/>
      <c r="L1212" s="82" t="s">
        <v>648</v>
      </c>
      <c r="M1212" s="82"/>
      <c r="N1212" s="101">
        <v>338</v>
      </c>
      <c r="O1212" s="101"/>
    </row>
    <row r="1213" spans="1:15" ht="45" customHeight="1" x14ac:dyDescent="0.25">
      <c r="A1213" s="17" t="s">
        <v>528</v>
      </c>
      <c r="B1213" s="98" t="s">
        <v>1686</v>
      </c>
      <c r="C1213" s="98"/>
      <c r="D1213" s="99">
        <f t="shared" si="18"/>
        <v>1</v>
      </c>
      <c r="E1213" s="99"/>
      <c r="F1213" s="99" t="s">
        <v>29</v>
      </c>
      <c r="G1213" s="99"/>
      <c r="H1213" s="100">
        <v>43049</v>
      </c>
      <c r="I1213" s="100"/>
      <c r="J1213" s="100">
        <v>43049</v>
      </c>
      <c r="K1213" s="100"/>
      <c r="L1213" s="82" t="s">
        <v>648</v>
      </c>
      <c r="M1213" s="82"/>
      <c r="N1213" s="101">
        <v>243</v>
      </c>
      <c r="O1213" s="101"/>
    </row>
    <row r="1214" spans="1:15" ht="45" customHeight="1" x14ac:dyDescent="0.25">
      <c r="A1214" s="17" t="s">
        <v>528</v>
      </c>
      <c r="B1214" s="98" t="s">
        <v>1263</v>
      </c>
      <c r="C1214" s="98"/>
      <c r="D1214" s="99">
        <f t="shared" si="18"/>
        <v>1</v>
      </c>
      <c r="E1214" s="99"/>
      <c r="F1214" s="99" t="s">
        <v>29</v>
      </c>
      <c r="G1214" s="99"/>
      <c r="H1214" s="100">
        <v>43014</v>
      </c>
      <c r="I1214" s="100"/>
      <c r="J1214" s="100">
        <v>43014</v>
      </c>
      <c r="K1214" s="100"/>
      <c r="L1214" s="82" t="s">
        <v>648</v>
      </c>
      <c r="M1214" s="82"/>
      <c r="N1214" s="101">
        <v>338</v>
      </c>
      <c r="O1214" s="101"/>
    </row>
    <row r="1215" spans="1:15" ht="45" customHeight="1" x14ac:dyDescent="0.25">
      <c r="A1215" s="17" t="s">
        <v>528</v>
      </c>
      <c r="B1215" s="98" t="s">
        <v>1263</v>
      </c>
      <c r="C1215" s="98"/>
      <c r="D1215" s="99">
        <f t="shared" si="18"/>
        <v>1</v>
      </c>
      <c r="E1215" s="99"/>
      <c r="F1215" s="99" t="s">
        <v>29</v>
      </c>
      <c r="G1215" s="99"/>
      <c r="H1215" s="100">
        <v>43014</v>
      </c>
      <c r="I1215" s="100"/>
      <c r="J1215" s="100">
        <v>43014</v>
      </c>
      <c r="K1215" s="100"/>
      <c r="L1215" s="82" t="s">
        <v>648</v>
      </c>
      <c r="M1215" s="82"/>
      <c r="N1215" s="101">
        <v>481</v>
      </c>
      <c r="O1215" s="101"/>
    </row>
    <row r="1216" spans="1:15" ht="45" customHeight="1" x14ac:dyDescent="0.25">
      <c r="A1216" s="17" t="s">
        <v>528</v>
      </c>
      <c r="B1216" s="98" t="s">
        <v>14</v>
      </c>
      <c r="C1216" s="98"/>
      <c r="D1216" s="99">
        <f t="shared" si="18"/>
        <v>1</v>
      </c>
      <c r="E1216" s="99"/>
      <c r="F1216" s="99" t="s">
        <v>15</v>
      </c>
      <c r="G1216" s="99"/>
      <c r="H1216" s="100">
        <v>43067</v>
      </c>
      <c r="I1216" s="100"/>
      <c r="J1216" s="100">
        <v>43063</v>
      </c>
      <c r="K1216" s="100"/>
      <c r="L1216" s="82" t="s">
        <v>648</v>
      </c>
      <c r="M1216" s="82"/>
      <c r="N1216" s="101">
        <v>270</v>
      </c>
      <c r="O1216" s="101"/>
    </row>
    <row r="1217" spans="1:15" ht="45" customHeight="1" x14ac:dyDescent="0.25">
      <c r="A1217" s="17" t="s">
        <v>528</v>
      </c>
      <c r="B1217" s="98" t="s">
        <v>1698</v>
      </c>
      <c r="C1217" s="98"/>
      <c r="D1217" s="99">
        <f t="shared" si="18"/>
        <v>1</v>
      </c>
      <c r="E1217" s="99"/>
      <c r="F1217" s="99" t="s">
        <v>29</v>
      </c>
      <c r="G1217" s="99"/>
      <c r="H1217" s="100">
        <v>43060</v>
      </c>
      <c r="I1217" s="100"/>
      <c r="J1217" s="100">
        <v>43060</v>
      </c>
      <c r="K1217" s="100"/>
      <c r="L1217" s="82" t="s">
        <v>648</v>
      </c>
      <c r="M1217" s="82"/>
      <c r="N1217" s="101">
        <v>194</v>
      </c>
      <c r="O1217" s="101"/>
    </row>
    <row r="1218" spans="1:15" ht="45" customHeight="1" x14ac:dyDescent="0.25">
      <c r="A1218" s="17" t="s">
        <v>528</v>
      </c>
      <c r="B1218" s="98" t="s">
        <v>1698</v>
      </c>
      <c r="C1218" s="98"/>
      <c r="D1218" s="99">
        <f t="shared" si="18"/>
        <v>1</v>
      </c>
      <c r="E1218" s="99"/>
      <c r="F1218" s="99" t="s">
        <v>29</v>
      </c>
      <c r="G1218" s="99"/>
      <c r="H1218" s="100">
        <v>43060</v>
      </c>
      <c r="I1218" s="100"/>
      <c r="J1218" s="100">
        <v>43060</v>
      </c>
      <c r="K1218" s="100"/>
      <c r="L1218" s="82" t="s">
        <v>648</v>
      </c>
      <c r="M1218" s="82"/>
      <c r="N1218" s="101">
        <v>600</v>
      </c>
      <c r="O1218" s="101"/>
    </row>
    <row r="1219" spans="1:15" ht="45" customHeight="1" x14ac:dyDescent="0.25">
      <c r="A1219" s="17" t="s">
        <v>528</v>
      </c>
      <c r="B1219" s="98" t="s">
        <v>1699</v>
      </c>
      <c r="C1219" s="98"/>
      <c r="D1219" s="99">
        <f t="shared" si="18"/>
        <v>1</v>
      </c>
      <c r="E1219" s="99"/>
      <c r="F1219" s="99" t="s">
        <v>29</v>
      </c>
      <c r="G1219" s="99"/>
      <c r="H1219" s="100">
        <v>43070</v>
      </c>
      <c r="I1219" s="100"/>
      <c r="J1219" s="100">
        <v>43070</v>
      </c>
      <c r="K1219" s="100"/>
      <c r="L1219" s="82" t="s">
        <v>648</v>
      </c>
      <c r="M1219" s="82"/>
      <c r="N1219" s="101">
        <v>333</v>
      </c>
      <c r="O1219" s="101"/>
    </row>
    <row r="1220" spans="1:15" ht="45" customHeight="1" x14ac:dyDescent="0.25">
      <c r="A1220" s="17" t="s">
        <v>528</v>
      </c>
      <c r="B1220" s="98" t="s">
        <v>1700</v>
      </c>
      <c r="C1220" s="98"/>
      <c r="D1220" s="99">
        <f t="shared" si="18"/>
        <v>1</v>
      </c>
      <c r="E1220" s="99"/>
      <c r="F1220" s="99" t="s">
        <v>29</v>
      </c>
      <c r="G1220" s="99"/>
      <c r="H1220" s="100">
        <v>43033</v>
      </c>
      <c r="I1220" s="100"/>
      <c r="J1220" s="100">
        <v>43033</v>
      </c>
      <c r="K1220" s="100"/>
      <c r="L1220" s="82" t="s">
        <v>648</v>
      </c>
      <c r="M1220" s="82"/>
      <c r="N1220" s="101">
        <v>194</v>
      </c>
      <c r="O1220" s="101"/>
    </row>
    <row r="1221" spans="1:15" ht="45" customHeight="1" x14ac:dyDescent="0.25">
      <c r="A1221" s="17" t="s">
        <v>528</v>
      </c>
      <c r="B1221" s="98" t="s">
        <v>1699</v>
      </c>
      <c r="C1221" s="98"/>
      <c r="D1221" s="99">
        <f t="shared" si="18"/>
        <v>1</v>
      </c>
      <c r="E1221" s="99"/>
      <c r="F1221" s="99" t="s">
        <v>29</v>
      </c>
      <c r="G1221" s="99"/>
      <c r="H1221" s="100">
        <v>43070</v>
      </c>
      <c r="I1221" s="100"/>
      <c r="J1221" s="100">
        <v>43070</v>
      </c>
      <c r="K1221" s="100"/>
      <c r="L1221" s="82" t="s">
        <v>648</v>
      </c>
      <c r="M1221" s="82"/>
      <c r="N1221" s="101">
        <v>956</v>
      </c>
      <c r="O1221" s="101"/>
    </row>
    <row r="1222" spans="1:15" ht="45" customHeight="1" x14ac:dyDescent="0.25">
      <c r="A1222" s="17" t="s">
        <v>544</v>
      </c>
      <c r="B1222" s="98" t="s">
        <v>1701</v>
      </c>
      <c r="C1222" s="98"/>
      <c r="D1222" s="99">
        <f t="shared" si="18"/>
        <v>1</v>
      </c>
      <c r="E1222" s="99"/>
      <c r="F1222" s="99" t="s">
        <v>29</v>
      </c>
      <c r="G1222" s="99"/>
      <c r="H1222" s="100">
        <v>42738</v>
      </c>
      <c r="I1222" s="100"/>
      <c r="J1222" s="100">
        <v>42738</v>
      </c>
      <c r="K1222" s="100"/>
      <c r="L1222" s="82" t="s">
        <v>648</v>
      </c>
      <c r="M1222" s="82"/>
      <c r="N1222" s="101">
        <v>568.03</v>
      </c>
      <c r="O1222" s="101"/>
    </row>
    <row r="1223" spans="1:15" ht="45" customHeight="1" x14ac:dyDescent="0.25">
      <c r="A1223" s="17" t="s">
        <v>544</v>
      </c>
      <c r="B1223" s="98" t="s">
        <v>1701</v>
      </c>
      <c r="C1223" s="98"/>
      <c r="D1223" s="99">
        <f t="shared" si="18"/>
        <v>1</v>
      </c>
      <c r="E1223" s="99"/>
      <c r="F1223" s="99" t="s">
        <v>29</v>
      </c>
      <c r="G1223" s="99"/>
      <c r="H1223" s="100">
        <v>42745</v>
      </c>
      <c r="I1223" s="100"/>
      <c r="J1223" s="100">
        <v>42745</v>
      </c>
      <c r="K1223" s="100"/>
      <c r="L1223" s="82" t="s">
        <v>648</v>
      </c>
      <c r="M1223" s="82"/>
      <c r="N1223" s="101">
        <v>688</v>
      </c>
      <c r="O1223" s="101"/>
    </row>
    <row r="1224" spans="1:15" ht="45" customHeight="1" x14ac:dyDescent="0.25">
      <c r="A1224" s="17" t="s">
        <v>544</v>
      </c>
      <c r="B1224" s="98" t="s">
        <v>1701</v>
      </c>
      <c r="C1224" s="98"/>
      <c r="D1224" s="99">
        <f t="shared" si="18"/>
        <v>1</v>
      </c>
      <c r="E1224" s="99"/>
      <c r="F1224" s="99" t="s">
        <v>29</v>
      </c>
      <c r="G1224" s="99"/>
      <c r="H1224" s="100">
        <v>42747</v>
      </c>
      <c r="I1224" s="100"/>
      <c r="J1224" s="100">
        <v>42747</v>
      </c>
      <c r="K1224" s="100"/>
      <c r="L1224" s="82" t="s">
        <v>648</v>
      </c>
      <c r="M1224" s="82"/>
      <c r="N1224" s="101">
        <v>689</v>
      </c>
      <c r="O1224" s="101"/>
    </row>
    <row r="1225" spans="1:15" ht="45" customHeight="1" x14ac:dyDescent="0.25">
      <c r="A1225" s="17" t="s">
        <v>544</v>
      </c>
      <c r="B1225" s="98" t="s">
        <v>1701</v>
      </c>
      <c r="C1225" s="98"/>
      <c r="D1225" s="99">
        <f t="shared" si="18"/>
        <v>1</v>
      </c>
      <c r="E1225" s="99"/>
      <c r="F1225" s="99" t="s">
        <v>29</v>
      </c>
      <c r="G1225" s="99"/>
      <c r="H1225" s="100">
        <v>42748</v>
      </c>
      <c r="I1225" s="100"/>
      <c r="J1225" s="100">
        <v>42748</v>
      </c>
      <c r="K1225" s="100"/>
      <c r="L1225" s="82" t="s">
        <v>648</v>
      </c>
      <c r="M1225" s="82"/>
      <c r="N1225" s="101">
        <v>690</v>
      </c>
      <c r="O1225" s="101"/>
    </row>
    <row r="1226" spans="1:15" ht="45" customHeight="1" x14ac:dyDescent="0.25">
      <c r="A1226" s="17" t="s">
        <v>544</v>
      </c>
      <c r="B1226" s="98" t="s">
        <v>1264</v>
      </c>
      <c r="C1226" s="98"/>
      <c r="D1226" s="99">
        <f t="shared" ref="D1226:D1289" si="19">C1226+1</f>
        <v>1</v>
      </c>
      <c r="E1226" s="99"/>
      <c r="F1226" s="99" t="s">
        <v>29</v>
      </c>
      <c r="G1226" s="99"/>
      <c r="H1226" s="100">
        <v>42745</v>
      </c>
      <c r="I1226" s="100"/>
      <c r="J1226" s="100">
        <v>42745</v>
      </c>
      <c r="K1226" s="100"/>
      <c r="L1226" s="82" t="s">
        <v>648</v>
      </c>
      <c r="M1226" s="82"/>
      <c r="N1226" s="101">
        <v>538.01</v>
      </c>
      <c r="O1226" s="101"/>
    </row>
    <row r="1227" spans="1:15" ht="45" customHeight="1" x14ac:dyDescent="0.25">
      <c r="A1227" s="17" t="s">
        <v>544</v>
      </c>
      <c r="B1227" s="98" t="s">
        <v>14</v>
      </c>
      <c r="C1227" s="98"/>
      <c r="D1227" s="99">
        <f t="shared" si="19"/>
        <v>1</v>
      </c>
      <c r="E1227" s="99"/>
      <c r="F1227" s="99" t="s">
        <v>15</v>
      </c>
      <c r="G1227" s="99"/>
      <c r="H1227" s="100">
        <v>42747</v>
      </c>
      <c r="I1227" s="100"/>
      <c r="J1227" s="100">
        <v>42747</v>
      </c>
      <c r="K1227" s="100"/>
      <c r="L1227" s="82" t="s">
        <v>648</v>
      </c>
      <c r="M1227" s="82"/>
      <c r="N1227" s="101">
        <v>306</v>
      </c>
      <c r="O1227" s="101"/>
    </row>
    <row r="1228" spans="1:15" ht="45" customHeight="1" x14ac:dyDescent="0.25">
      <c r="A1228" s="17" t="s">
        <v>544</v>
      </c>
      <c r="B1228" s="98" t="s">
        <v>1701</v>
      </c>
      <c r="C1228" s="98"/>
      <c r="D1228" s="99">
        <f t="shared" si="19"/>
        <v>1</v>
      </c>
      <c r="E1228" s="99"/>
      <c r="F1228" s="99" t="s">
        <v>29</v>
      </c>
      <c r="G1228" s="99"/>
      <c r="H1228" s="100">
        <v>42738</v>
      </c>
      <c r="I1228" s="100"/>
      <c r="J1228" s="100">
        <v>42738</v>
      </c>
      <c r="K1228" s="100"/>
      <c r="L1228" s="82" t="s">
        <v>648</v>
      </c>
      <c r="M1228" s="82"/>
      <c r="N1228" s="101">
        <v>415</v>
      </c>
      <c r="O1228" s="101"/>
    </row>
    <row r="1229" spans="1:15" ht="45" customHeight="1" x14ac:dyDescent="0.25">
      <c r="A1229" s="17" t="s">
        <v>544</v>
      </c>
      <c r="B1229" s="98" t="s">
        <v>1702</v>
      </c>
      <c r="C1229" s="98"/>
      <c r="D1229" s="99">
        <f t="shared" si="19"/>
        <v>1</v>
      </c>
      <c r="E1229" s="99"/>
      <c r="F1229" s="99" t="s">
        <v>29</v>
      </c>
      <c r="G1229" s="99"/>
      <c r="H1229" s="100">
        <v>42760</v>
      </c>
      <c r="I1229" s="100"/>
      <c r="J1229" s="100">
        <v>42760</v>
      </c>
      <c r="K1229" s="100"/>
      <c r="L1229" s="82" t="s">
        <v>648</v>
      </c>
      <c r="M1229" s="82"/>
      <c r="N1229" s="101">
        <v>694</v>
      </c>
      <c r="O1229" s="101"/>
    </row>
    <row r="1230" spans="1:15" ht="45" customHeight="1" x14ac:dyDescent="0.25">
      <c r="A1230" s="17" t="s">
        <v>544</v>
      </c>
      <c r="B1230" s="98" t="s">
        <v>1702</v>
      </c>
      <c r="C1230" s="98"/>
      <c r="D1230" s="99">
        <f t="shared" si="19"/>
        <v>1</v>
      </c>
      <c r="E1230" s="99"/>
      <c r="F1230" s="99" t="s">
        <v>29</v>
      </c>
      <c r="G1230" s="99"/>
      <c r="H1230" s="100">
        <v>42752</v>
      </c>
      <c r="I1230" s="100"/>
      <c r="J1230" s="100">
        <v>42752</v>
      </c>
      <c r="K1230" s="100"/>
      <c r="L1230" s="82" t="s">
        <v>648</v>
      </c>
      <c r="M1230" s="82"/>
      <c r="N1230" s="101">
        <v>595</v>
      </c>
      <c r="O1230" s="101"/>
    </row>
    <row r="1231" spans="1:15" ht="45" customHeight="1" x14ac:dyDescent="0.25">
      <c r="A1231" s="17" t="s">
        <v>544</v>
      </c>
      <c r="B1231" s="98" t="s">
        <v>1702</v>
      </c>
      <c r="C1231" s="98"/>
      <c r="D1231" s="99">
        <f t="shared" si="19"/>
        <v>1</v>
      </c>
      <c r="E1231" s="99"/>
      <c r="F1231" s="99" t="s">
        <v>29</v>
      </c>
      <c r="G1231" s="99"/>
      <c r="H1231" s="100">
        <v>42758</v>
      </c>
      <c r="I1231" s="100"/>
      <c r="J1231" s="100">
        <v>42758</v>
      </c>
      <c r="K1231" s="100"/>
      <c r="L1231" s="82" t="s">
        <v>648</v>
      </c>
      <c r="M1231" s="82"/>
      <c r="N1231" s="101">
        <v>594.01</v>
      </c>
      <c r="O1231" s="101"/>
    </row>
    <row r="1232" spans="1:15" ht="45" customHeight="1" x14ac:dyDescent="0.25">
      <c r="A1232" s="17" t="s">
        <v>544</v>
      </c>
      <c r="B1232" s="98" t="s">
        <v>1702</v>
      </c>
      <c r="C1232" s="98"/>
      <c r="D1232" s="99">
        <f t="shared" si="19"/>
        <v>1</v>
      </c>
      <c r="E1232" s="99"/>
      <c r="F1232" s="99" t="s">
        <v>29</v>
      </c>
      <c r="G1232" s="99"/>
      <c r="H1232" s="100">
        <v>42755</v>
      </c>
      <c r="I1232" s="100"/>
      <c r="J1232" s="100">
        <v>42755</v>
      </c>
      <c r="K1232" s="100"/>
      <c r="L1232" s="82" t="s">
        <v>648</v>
      </c>
      <c r="M1232" s="82"/>
      <c r="N1232" s="101">
        <v>690</v>
      </c>
      <c r="O1232" s="101"/>
    </row>
    <row r="1233" spans="1:15" ht="45" customHeight="1" x14ac:dyDescent="0.25">
      <c r="A1233" s="17" t="s">
        <v>544</v>
      </c>
      <c r="B1233" s="98" t="s">
        <v>14</v>
      </c>
      <c r="C1233" s="98"/>
      <c r="D1233" s="99">
        <f t="shared" si="19"/>
        <v>1</v>
      </c>
      <c r="E1233" s="99"/>
      <c r="F1233" s="99" t="s">
        <v>15</v>
      </c>
      <c r="G1233" s="99"/>
      <c r="H1233" s="100">
        <v>42761</v>
      </c>
      <c r="I1233" s="100"/>
      <c r="J1233" s="100">
        <v>42761</v>
      </c>
      <c r="K1233" s="100"/>
      <c r="L1233" s="82" t="s">
        <v>648</v>
      </c>
      <c r="M1233" s="82"/>
      <c r="N1233" s="101">
        <v>324</v>
      </c>
      <c r="O1233" s="101"/>
    </row>
    <row r="1234" spans="1:15" ht="45" customHeight="1" x14ac:dyDescent="0.25">
      <c r="A1234" s="17" t="s">
        <v>544</v>
      </c>
      <c r="B1234" s="98" t="s">
        <v>1703</v>
      </c>
      <c r="C1234" s="98"/>
      <c r="D1234" s="99">
        <f t="shared" si="19"/>
        <v>1</v>
      </c>
      <c r="E1234" s="99"/>
      <c r="F1234" s="99" t="s">
        <v>29</v>
      </c>
      <c r="G1234" s="99"/>
      <c r="H1234" s="100">
        <v>42773</v>
      </c>
      <c r="I1234" s="100"/>
      <c r="J1234" s="100">
        <v>42773</v>
      </c>
      <c r="K1234" s="100"/>
      <c r="L1234" s="82" t="s">
        <v>648</v>
      </c>
      <c r="M1234" s="82"/>
      <c r="N1234" s="101">
        <v>694</v>
      </c>
      <c r="O1234" s="101"/>
    </row>
    <row r="1235" spans="1:15" ht="45" customHeight="1" x14ac:dyDescent="0.25">
      <c r="A1235" s="17" t="s">
        <v>544</v>
      </c>
      <c r="B1235" s="98" t="s">
        <v>1703</v>
      </c>
      <c r="C1235" s="98"/>
      <c r="D1235" s="99">
        <f t="shared" si="19"/>
        <v>1</v>
      </c>
      <c r="E1235" s="99"/>
      <c r="F1235" s="99" t="s">
        <v>29</v>
      </c>
      <c r="G1235" s="99"/>
      <c r="H1235" s="100">
        <v>42761</v>
      </c>
      <c r="I1235" s="100"/>
      <c r="J1235" s="100">
        <v>42761</v>
      </c>
      <c r="K1235" s="100"/>
      <c r="L1235" s="82" t="s">
        <v>648</v>
      </c>
      <c r="M1235" s="82"/>
      <c r="N1235" s="101">
        <v>694</v>
      </c>
      <c r="O1235" s="101"/>
    </row>
    <row r="1236" spans="1:15" ht="45" customHeight="1" x14ac:dyDescent="0.25">
      <c r="A1236" s="17" t="s">
        <v>544</v>
      </c>
      <c r="B1236" s="98" t="s">
        <v>1703</v>
      </c>
      <c r="C1236" s="98"/>
      <c r="D1236" s="99">
        <f t="shared" si="19"/>
        <v>1</v>
      </c>
      <c r="E1236" s="99"/>
      <c r="F1236" s="99" t="s">
        <v>29</v>
      </c>
      <c r="G1236" s="99"/>
      <c r="H1236" s="100">
        <v>42768</v>
      </c>
      <c r="I1236" s="100"/>
      <c r="J1236" s="100">
        <v>42768</v>
      </c>
      <c r="K1236" s="100"/>
      <c r="L1236" s="82" t="s">
        <v>648</v>
      </c>
      <c r="M1236" s="82"/>
      <c r="N1236" s="101">
        <v>694</v>
      </c>
      <c r="O1236" s="101"/>
    </row>
    <row r="1237" spans="1:15" ht="45" customHeight="1" x14ac:dyDescent="0.25">
      <c r="A1237" s="17" t="s">
        <v>544</v>
      </c>
      <c r="B1237" s="98" t="s">
        <v>1703</v>
      </c>
      <c r="C1237" s="98"/>
      <c r="D1237" s="99">
        <f t="shared" si="19"/>
        <v>1</v>
      </c>
      <c r="E1237" s="99"/>
      <c r="F1237" s="99" t="s">
        <v>29</v>
      </c>
      <c r="G1237" s="99"/>
      <c r="H1237" s="100">
        <v>42773</v>
      </c>
      <c r="I1237" s="100"/>
      <c r="J1237" s="100">
        <v>42773</v>
      </c>
      <c r="K1237" s="100"/>
      <c r="L1237" s="82" t="s">
        <v>648</v>
      </c>
      <c r="M1237" s="82"/>
      <c r="N1237" s="101">
        <v>542</v>
      </c>
      <c r="O1237" s="101"/>
    </row>
    <row r="1238" spans="1:15" ht="45" customHeight="1" x14ac:dyDescent="0.25">
      <c r="A1238" s="17" t="s">
        <v>544</v>
      </c>
      <c r="B1238" s="98" t="s">
        <v>1703</v>
      </c>
      <c r="C1238" s="98"/>
      <c r="D1238" s="99">
        <f t="shared" si="19"/>
        <v>1</v>
      </c>
      <c r="E1238" s="99"/>
      <c r="F1238" s="99" t="s">
        <v>29</v>
      </c>
      <c r="G1238" s="99"/>
      <c r="H1238" s="100">
        <v>42761</v>
      </c>
      <c r="I1238" s="100"/>
      <c r="J1238" s="100">
        <v>42761</v>
      </c>
      <c r="K1238" s="100"/>
      <c r="L1238" s="82" t="s">
        <v>648</v>
      </c>
      <c r="M1238" s="82"/>
      <c r="N1238" s="101">
        <v>526</v>
      </c>
      <c r="O1238" s="101"/>
    </row>
    <row r="1239" spans="1:15" ht="45" customHeight="1" x14ac:dyDescent="0.25">
      <c r="A1239" s="17" t="s">
        <v>544</v>
      </c>
      <c r="B1239" s="98" t="s">
        <v>1703</v>
      </c>
      <c r="C1239" s="98"/>
      <c r="D1239" s="99">
        <f t="shared" si="19"/>
        <v>1</v>
      </c>
      <c r="E1239" s="99"/>
      <c r="F1239" s="99" t="s">
        <v>29</v>
      </c>
      <c r="G1239" s="99"/>
      <c r="H1239" s="100">
        <v>42768</v>
      </c>
      <c r="I1239" s="100"/>
      <c r="J1239" s="100">
        <v>42768</v>
      </c>
      <c r="K1239" s="100"/>
      <c r="L1239" s="82" t="s">
        <v>648</v>
      </c>
      <c r="M1239" s="82"/>
      <c r="N1239" s="101">
        <v>330</v>
      </c>
      <c r="O1239" s="101"/>
    </row>
    <row r="1240" spans="1:15" ht="45" customHeight="1" x14ac:dyDescent="0.25">
      <c r="A1240" s="17" t="s">
        <v>544</v>
      </c>
      <c r="B1240" s="98" t="s">
        <v>1702</v>
      </c>
      <c r="C1240" s="98"/>
      <c r="D1240" s="99">
        <f t="shared" si="19"/>
        <v>1</v>
      </c>
      <c r="E1240" s="99"/>
      <c r="F1240" s="99" t="s">
        <v>29</v>
      </c>
      <c r="G1240" s="99"/>
      <c r="H1240" s="100">
        <v>42753</v>
      </c>
      <c r="I1240" s="100"/>
      <c r="J1240" s="100">
        <v>42753</v>
      </c>
      <c r="K1240" s="100"/>
      <c r="L1240" s="82" t="s">
        <v>648</v>
      </c>
      <c r="M1240" s="82"/>
      <c r="N1240" s="101">
        <v>606</v>
      </c>
      <c r="O1240" s="101"/>
    </row>
    <row r="1241" spans="1:15" ht="45" customHeight="1" x14ac:dyDescent="0.25">
      <c r="A1241" s="17" t="s">
        <v>544</v>
      </c>
      <c r="B1241" s="98" t="s">
        <v>1704</v>
      </c>
      <c r="C1241" s="98"/>
      <c r="D1241" s="99">
        <f t="shared" si="19"/>
        <v>1</v>
      </c>
      <c r="E1241" s="99"/>
      <c r="F1241" s="99" t="s">
        <v>29</v>
      </c>
      <c r="G1241" s="99"/>
      <c r="H1241" s="100">
        <v>42751</v>
      </c>
      <c r="I1241" s="100"/>
      <c r="J1241" s="100">
        <v>42751</v>
      </c>
      <c r="K1241" s="100"/>
      <c r="L1241" s="82" t="s">
        <v>648</v>
      </c>
      <c r="M1241" s="82"/>
      <c r="N1241" s="101">
        <v>690</v>
      </c>
      <c r="O1241" s="101"/>
    </row>
    <row r="1242" spans="1:15" ht="45" customHeight="1" x14ac:dyDescent="0.25">
      <c r="A1242" s="17" t="s">
        <v>544</v>
      </c>
      <c r="B1242" s="98" t="s">
        <v>1705</v>
      </c>
      <c r="C1242" s="98"/>
      <c r="D1242" s="99">
        <f t="shared" si="19"/>
        <v>1</v>
      </c>
      <c r="E1242" s="99"/>
      <c r="F1242" s="99" t="s">
        <v>29</v>
      </c>
      <c r="G1242" s="99"/>
      <c r="H1242" s="100">
        <v>42774</v>
      </c>
      <c r="I1242" s="100"/>
      <c r="J1242" s="100">
        <v>42774</v>
      </c>
      <c r="K1242" s="100"/>
      <c r="L1242" s="82" t="s">
        <v>648</v>
      </c>
      <c r="M1242" s="82"/>
      <c r="N1242" s="101">
        <v>694</v>
      </c>
      <c r="O1242" s="101"/>
    </row>
    <row r="1243" spans="1:15" ht="45" customHeight="1" x14ac:dyDescent="0.25">
      <c r="A1243" s="17" t="s">
        <v>544</v>
      </c>
      <c r="B1243" s="98" t="s">
        <v>1706</v>
      </c>
      <c r="C1243" s="98"/>
      <c r="D1243" s="99">
        <f t="shared" si="19"/>
        <v>1</v>
      </c>
      <c r="E1243" s="99"/>
      <c r="F1243" s="99" t="s">
        <v>29</v>
      </c>
      <c r="G1243" s="99"/>
      <c r="H1243" s="100">
        <v>42761</v>
      </c>
      <c r="I1243" s="100"/>
      <c r="J1243" s="100">
        <v>42761</v>
      </c>
      <c r="K1243" s="100"/>
      <c r="L1243" s="82" t="s">
        <v>648</v>
      </c>
      <c r="M1243" s="82"/>
      <c r="N1243" s="101">
        <v>694</v>
      </c>
      <c r="O1243" s="101"/>
    </row>
    <row r="1244" spans="1:15" ht="45" customHeight="1" x14ac:dyDescent="0.25">
      <c r="A1244" s="17" t="s">
        <v>544</v>
      </c>
      <c r="B1244" s="98" t="s">
        <v>1706</v>
      </c>
      <c r="C1244" s="98"/>
      <c r="D1244" s="99">
        <f t="shared" si="19"/>
        <v>1</v>
      </c>
      <c r="E1244" s="99"/>
      <c r="F1244" s="99" t="s">
        <v>29</v>
      </c>
      <c r="G1244" s="99"/>
      <c r="H1244" s="100">
        <v>42768</v>
      </c>
      <c r="I1244" s="100"/>
      <c r="J1244" s="100">
        <v>42768</v>
      </c>
      <c r="K1244" s="100"/>
      <c r="L1244" s="82" t="s">
        <v>648</v>
      </c>
      <c r="M1244" s="82"/>
      <c r="N1244" s="101">
        <v>624.13</v>
      </c>
      <c r="O1244" s="101"/>
    </row>
    <row r="1245" spans="1:15" ht="45" customHeight="1" x14ac:dyDescent="0.25">
      <c r="A1245" s="17" t="s">
        <v>544</v>
      </c>
      <c r="B1245" s="98" t="s">
        <v>1706</v>
      </c>
      <c r="C1245" s="98"/>
      <c r="D1245" s="99">
        <f t="shared" si="19"/>
        <v>1</v>
      </c>
      <c r="E1245" s="99"/>
      <c r="F1245" s="99" t="s">
        <v>29</v>
      </c>
      <c r="G1245" s="99"/>
      <c r="H1245" s="100">
        <v>42773</v>
      </c>
      <c r="I1245" s="100"/>
      <c r="J1245" s="100">
        <v>42773</v>
      </c>
      <c r="K1245" s="100"/>
      <c r="L1245" s="82" t="s">
        <v>648</v>
      </c>
      <c r="M1245" s="82"/>
      <c r="N1245" s="101">
        <v>594.01</v>
      </c>
      <c r="O1245" s="101"/>
    </row>
    <row r="1246" spans="1:15" ht="45" customHeight="1" x14ac:dyDescent="0.25">
      <c r="A1246" s="17" t="s">
        <v>544</v>
      </c>
      <c r="B1246" s="98" t="s">
        <v>1706</v>
      </c>
      <c r="C1246" s="98"/>
      <c r="D1246" s="99">
        <f t="shared" si="19"/>
        <v>1</v>
      </c>
      <c r="E1246" s="99"/>
      <c r="F1246" s="99" t="s">
        <v>29</v>
      </c>
      <c r="G1246" s="99"/>
      <c r="H1246" s="100">
        <v>42769</v>
      </c>
      <c r="I1246" s="100"/>
      <c r="J1246" s="100">
        <v>42769</v>
      </c>
      <c r="K1246" s="100"/>
      <c r="L1246" s="82" t="s">
        <v>648</v>
      </c>
      <c r="M1246" s="82"/>
      <c r="N1246" s="101">
        <v>694</v>
      </c>
      <c r="O1246" s="101"/>
    </row>
    <row r="1247" spans="1:15" ht="45" customHeight="1" x14ac:dyDescent="0.25">
      <c r="A1247" s="17" t="s">
        <v>544</v>
      </c>
      <c r="B1247" s="98" t="s">
        <v>1706</v>
      </c>
      <c r="C1247" s="98"/>
      <c r="D1247" s="99">
        <f t="shared" si="19"/>
        <v>1</v>
      </c>
      <c r="E1247" s="99"/>
      <c r="F1247" s="99" t="s">
        <v>29</v>
      </c>
      <c r="G1247" s="99"/>
      <c r="H1247" s="100">
        <v>42775</v>
      </c>
      <c r="I1247" s="100"/>
      <c r="J1247" s="100">
        <v>42775</v>
      </c>
      <c r="K1247" s="100"/>
      <c r="L1247" s="82" t="s">
        <v>648</v>
      </c>
      <c r="M1247" s="82"/>
      <c r="N1247" s="101">
        <v>694</v>
      </c>
      <c r="O1247" s="101"/>
    </row>
    <row r="1248" spans="1:15" ht="45" customHeight="1" x14ac:dyDescent="0.25">
      <c r="A1248" s="17" t="s">
        <v>544</v>
      </c>
      <c r="B1248" s="98" t="s">
        <v>14</v>
      </c>
      <c r="C1248" s="98"/>
      <c r="D1248" s="99">
        <f t="shared" si="19"/>
        <v>1</v>
      </c>
      <c r="E1248" s="99"/>
      <c r="F1248" s="99" t="s">
        <v>15</v>
      </c>
      <c r="G1248" s="99"/>
      <c r="H1248" s="100">
        <v>42786</v>
      </c>
      <c r="I1248" s="100"/>
      <c r="J1248" s="100">
        <v>42786</v>
      </c>
      <c r="K1248" s="100"/>
      <c r="L1248" s="82" t="s">
        <v>648</v>
      </c>
      <c r="M1248" s="82"/>
      <c r="N1248" s="101">
        <v>612</v>
      </c>
      <c r="O1248" s="101"/>
    </row>
    <row r="1249" spans="1:15" ht="45" customHeight="1" x14ac:dyDescent="0.25">
      <c r="A1249" s="17" t="s">
        <v>544</v>
      </c>
      <c r="B1249" s="98" t="s">
        <v>1705</v>
      </c>
      <c r="C1249" s="98"/>
      <c r="D1249" s="99">
        <f t="shared" si="19"/>
        <v>1</v>
      </c>
      <c r="E1249" s="99"/>
      <c r="F1249" s="99" t="s">
        <v>29</v>
      </c>
      <c r="G1249" s="99"/>
      <c r="H1249" s="100">
        <v>42774</v>
      </c>
      <c r="I1249" s="100"/>
      <c r="J1249" s="100">
        <v>42774</v>
      </c>
      <c r="K1249" s="100"/>
      <c r="L1249" s="82" t="s">
        <v>648</v>
      </c>
      <c r="M1249" s="82"/>
      <c r="N1249" s="101">
        <v>238</v>
      </c>
      <c r="O1249" s="101"/>
    </row>
    <row r="1250" spans="1:15" ht="45" customHeight="1" x14ac:dyDescent="0.25">
      <c r="A1250" s="17" t="s">
        <v>544</v>
      </c>
      <c r="B1250" s="98" t="s">
        <v>1707</v>
      </c>
      <c r="C1250" s="98"/>
      <c r="D1250" s="99">
        <f t="shared" si="19"/>
        <v>1</v>
      </c>
      <c r="E1250" s="99"/>
      <c r="F1250" s="99" t="s">
        <v>29</v>
      </c>
      <c r="G1250" s="99"/>
      <c r="H1250" s="100">
        <v>42800</v>
      </c>
      <c r="I1250" s="100"/>
      <c r="J1250" s="100">
        <v>42823</v>
      </c>
      <c r="K1250" s="100"/>
      <c r="L1250" s="82" t="s">
        <v>648</v>
      </c>
      <c r="M1250" s="82"/>
      <c r="N1250" s="101">
        <v>694</v>
      </c>
      <c r="O1250" s="101"/>
    </row>
    <row r="1251" spans="1:15" ht="45" customHeight="1" x14ac:dyDescent="0.25">
      <c r="A1251" s="17" t="s">
        <v>544</v>
      </c>
      <c r="B1251" s="98" t="s">
        <v>1708</v>
      </c>
      <c r="C1251" s="98"/>
      <c r="D1251" s="99">
        <f t="shared" si="19"/>
        <v>1</v>
      </c>
      <c r="E1251" s="99"/>
      <c r="F1251" s="99" t="s">
        <v>29</v>
      </c>
      <c r="G1251" s="99"/>
      <c r="H1251" s="100">
        <v>42782</v>
      </c>
      <c r="I1251" s="100"/>
      <c r="J1251" s="100">
        <v>42823</v>
      </c>
      <c r="K1251" s="100"/>
      <c r="L1251" s="82" t="s">
        <v>648</v>
      </c>
      <c r="M1251" s="82"/>
      <c r="N1251" s="101">
        <v>694</v>
      </c>
      <c r="O1251" s="101"/>
    </row>
    <row r="1252" spans="1:15" ht="45" customHeight="1" x14ac:dyDescent="0.25">
      <c r="A1252" s="17" t="s">
        <v>544</v>
      </c>
      <c r="B1252" s="98" t="s">
        <v>1709</v>
      </c>
      <c r="C1252" s="98"/>
      <c r="D1252" s="99">
        <f t="shared" si="19"/>
        <v>1</v>
      </c>
      <c r="E1252" s="99"/>
      <c r="F1252" s="99" t="s">
        <v>29</v>
      </c>
      <c r="G1252" s="99"/>
      <c r="H1252" s="100">
        <v>42783</v>
      </c>
      <c r="I1252" s="100"/>
      <c r="J1252" s="100">
        <v>42824</v>
      </c>
      <c r="K1252" s="100"/>
      <c r="L1252" s="82" t="s">
        <v>648</v>
      </c>
      <c r="M1252" s="82"/>
      <c r="N1252" s="101">
        <v>694</v>
      </c>
      <c r="O1252" s="101"/>
    </row>
    <row r="1253" spans="1:15" ht="45" customHeight="1" x14ac:dyDescent="0.25">
      <c r="A1253" s="17" t="s">
        <v>544</v>
      </c>
      <c r="B1253" s="98" t="s">
        <v>1708</v>
      </c>
      <c r="C1253" s="98"/>
      <c r="D1253" s="99">
        <f t="shared" si="19"/>
        <v>1</v>
      </c>
      <c r="E1253" s="99"/>
      <c r="F1253" s="99" t="s">
        <v>29</v>
      </c>
      <c r="G1253" s="99"/>
      <c r="H1253" s="100">
        <v>42786</v>
      </c>
      <c r="I1253" s="100"/>
      <c r="J1253" s="100">
        <v>42823</v>
      </c>
      <c r="K1253" s="100"/>
      <c r="L1253" s="82" t="s">
        <v>648</v>
      </c>
      <c r="M1253" s="82"/>
      <c r="N1253" s="101">
        <v>694</v>
      </c>
      <c r="O1253" s="101"/>
    </row>
    <row r="1254" spans="1:15" ht="45" customHeight="1" x14ac:dyDescent="0.25">
      <c r="A1254" s="17" t="s">
        <v>544</v>
      </c>
      <c r="B1254" s="98" t="s">
        <v>1710</v>
      </c>
      <c r="C1254" s="98"/>
      <c r="D1254" s="99">
        <f t="shared" si="19"/>
        <v>1</v>
      </c>
      <c r="E1254" s="99"/>
      <c r="F1254" s="99" t="s">
        <v>29</v>
      </c>
      <c r="G1254" s="99"/>
      <c r="H1254" s="100">
        <v>42782</v>
      </c>
      <c r="I1254" s="100"/>
      <c r="J1254" s="100">
        <v>42823</v>
      </c>
      <c r="K1254" s="100"/>
      <c r="L1254" s="82" t="s">
        <v>648</v>
      </c>
      <c r="M1254" s="82"/>
      <c r="N1254" s="101">
        <v>660.13</v>
      </c>
      <c r="O1254" s="101"/>
    </row>
    <row r="1255" spans="1:15" ht="45" customHeight="1" x14ac:dyDescent="0.25">
      <c r="A1255" s="17" t="s">
        <v>544</v>
      </c>
      <c r="B1255" s="98" t="s">
        <v>14</v>
      </c>
      <c r="C1255" s="98"/>
      <c r="D1255" s="99">
        <f t="shared" si="19"/>
        <v>1</v>
      </c>
      <c r="E1255" s="99"/>
      <c r="F1255" s="99" t="s">
        <v>15</v>
      </c>
      <c r="G1255" s="99"/>
      <c r="H1255" s="100">
        <v>42807</v>
      </c>
      <c r="I1255" s="100"/>
      <c r="J1255" s="100">
        <v>42810</v>
      </c>
      <c r="K1255" s="100"/>
      <c r="L1255" s="82" t="s">
        <v>648</v>
      </c>
      <c r="M1255" s="82"/>
      <c r="N1255" s="101">
        <v>504</v>
      </c>
      <c r="O1255" s="101"/>
    </row>
    <row r="1256" spans="1:15" ht="45" customHeight="1" x14ac:dyDescent="0.25">
      <c r="A1256" s="17" t="s">
        <v>544</v>
      </c>
      <c r="B1256" s="98" t="s">
        <v>1710</v>
      </c>
      <c r="C1256" s="98"/>
      <c r="D1256" s="99">
        <f t="shared" si="19"/>
        <v>1</v>
      </c>
      <c r="E1256" s="99"/>
      <c r="F1256" s="99" t="s">
        <v>29</v>
      </c>
      <c r="G1256" s="99"/>
      <c r="H1256" s="100">
        <v>42782</v>
      </c>
      <c r="I1256" s="100"/>
      <c r="J1256" s="100">
        <v>42823</v>
      </c>
      <c r="K1256" s="100"/>
      <c r="L1256" s="82" t="s">
        <v>648</v>
      </c>
      <c r="M1256" s="82"/>
      <c r="N1256" s="101">
        <v>155</v>
      </c>
      <c r="O1256" s="101"/>
    </row>
    <row r="1257" spans="1:15" ht="45" customHeight="1" x14ac:dyDescent="0.25">
      <c r="A1257" s="17" t="s">
        <v>544</v>
      </c>
      <c r="B1257" s="98" t="s">
        <v>1709</v>
      </c>
      <c r="C1257" s="98"/>
      <c r="D1257" s="99">
        <f t="shared" si="19"/>
        <v>1</v>
      </c>
      <c r="E1257" s="99"/>
      <c r="F1257" s="99" t="s">
        <v>29</v>
      </c>
      <c r="G1257" s="99"/>
      <c r="H1257" s="100">
        <v>42783</v>
      </c>
      <c r="I1257" s="100"/>
      <c r="J1257" s="100">
        <v>42824</v>
      </c>
      <c r="K1257" s="100"/>
      <c r="L1257" s="82" t="s">
        <v>648</v>
      </c>
      <c r="M1257" s="82"/>
      <c r="N1257" s="101">
        <v>376.5</v>
      </c>
      <c r="O1257" s="101"/>
    </row>
    <row r="1258" spans="1:15" ht="45" customHeight="1" x14ac:dyDescent="0.25">
      <c r="A1258" s="17" t="s">
        <v>544</v>
      </c>
      <c r="B1258" s="98" t="s">
        <v>14</v>
      </c>
      <c r="C1258" s="98"/>
      <c r="D1258" s="99">
        <f t="shared" si="19"/>
        <v>1</v>
      </c>
      <c r="E1258" s="99"/>
      <c r="F1258" s="99" t="s">
        <v>15</v>
      </c>
      <c r="G1258" s="99"/>
      <c r="H1258" s="100">
        <v>42850</v>
      </c>
      <c r="I1258" s="100"/>
      <c r="J1258" s="100">
        <v>42850</v>
      </c>
      <c r="K1258" s="100"/>
      <c r="L1258" s="82" t="s">
        <v>648</v>
      </c>
      <c r="M1258" s="82"/>
      <c r="N1258" s="101">
        <v>1224</v>
      </c>
      <c r="O1258" s="101"/>
    </row>
    <row r="1259" spans="1:15" ht="45" customHeight="1" x14ac:dyDescent="0.25">
      <c r="A1259" s="17" t="s">
        <v>544</v>
      </c>
      <c r="B1259" s="98" t="s">
        <v>1711</v>
      </c>
      <c r="C1259" s="98"/>
      <c r="D1259" s="99">
        <f t="shared" si="19"/>
        <v>1</v>
      </c>
      <c r="E1259" s="99"/>
      <c r="F1259" s="99" t="s">
        <v>29</v>
      </c>
      <c r="G1259" s="99"/>
      <c r="H1259" s="100">
        <v>42809</v>
      </c>
      <c r="I1259" s="100"/>
      <c r="J1259" s="100">
        <v>42809</v>
      </c>
      <c r="K1259" s="100"/>
      <c r="L1259" s="82" t="s">
        <v>648</v>
      </c>
      <c r="M1259" s="82"/>
      <c r="N1259" s="101">
        <v>694</v>
      </c>
      <c r="O1259" s="101"/>
    </row>
    <row r="1260" spans="1:15" ht="45" customHeight="1" x14ac:dyDescent="0.25">
      <c r="A1260" s="17" t="s">
        <v>544</v>
      </c>
      <c r="B1260" s="98" t="s">
        <v>1712</v>
      </c>
      <c r="C1260" s="98"/>
      <c r="D1260" s="99">
        <f t="shared" si="19"/>
        <v>1</v>
      </c>
      <c r="E1260" s="99"/>
      <c r="F1260" s="99" t="s">
        <v>29</v>
      </c>
      <c r="G1260" s="99"/>
      <c r="H1260" s="100">
        <v>42821</v>
      </c>
      <c r="I1260" s="100"/>
      <c r="J1260" s="100">
        <v>42821</v>
      </c>
      <c r="K1260" s="100"/>
      <c r="L1260" s="82" t="s">
        <v>648</v>
      </c>
      <c r="M1260" s="82"/>
      <c r="N1260" s="101">
        <v>694</v>
      </c>
      <c r="O1260" s="101"/>
    </row>
    <row r="1261" spans="1:15" ht="45" customHeight="1" x14ac:dyDescent="0.25">
      <c r="A1261" s="17" t="s">
        <v>544</v>
      </c>
      <c r="B1261" s="98" t="s">
        <v>1712</v>
      </c>
      <c r="C1261" s="98"/>
      <c r="D1261" s="99">
        <f t="shared" si="19"/>
        <v>1</v>
      </c>
      <c r="E1261" s="99"/>
      <c r="F1261" s="99" t="s">
        <v>29</v>
      </c>
      <c r="G1261" s="99"/>
      <c r="H1261" s="100">
        <v>42850</v>
      </c>
      <c r="I1261" s="100"/>
      <c r="J1261" s="100">
        <v>42850</v>
      </c>
      <c r="K1261" s="100"/>
      <c r="L1261" s="82" t="s">
        <v>648</v>
      </c>
      <c r="M1261" s="82"/>
      <c r="N1261" s="101">
        <v>694</v>
      </c>
      <c r="O1261" s="101"/>
    </row>
    <row r="1262" spans="1:15" ht="45" customHeight="1" x14ac:dyDescent="0.25">
      <c r="A1262" s="17" t="s">
        <v>544</v>
      </c>
      <c r="B1262" s="98" t="s">
        <v>1440</v>
      </c>
      <c r="C1262" s="98"/>
      <c r="D1262" s="99">
        <f t="shared" si="19"/>
        <v>1</v>
      </c>
      <c r="E1262" s="99"/>
      <c r="F1262" s="99" t="s">
        <v>29</v>
      </c>
      <c r="G1262" s="99"/>
      <c r="H1262" s="100">
        <v>42842</v>
      </c>
      <c r="I1262" s="100"/>
      <c r="J1262" s="100">
        <v>42842</v>
      </c>
      <c r="K1262" s="100"/>
      <c r="L1262" s="82" t="s">
        <v>648</v>
      </c>
      <c r="M1262" s="82"/>
      <c r="N1262" s="101">
        <v>694</v>
      </c>
      <c r="O1262" s="101"/>
    </row>
    <row r="1263" spans="1:15" ht="45" customHeight="1" x14ac:dyDescent="0.25">
      <c r="A1263" s="17" t="s">
        <v>544</v>
      </c>
      <c r="B1263" s="98" t="s">
        <v>1440</v>
      </c>
      <c r="C1263" s="98"/>
      <c r="D1263" s="99">
        <f t="shared" si="19"/>
        <v>1</v>
      </c>
      <c r="E1263" s="99"/>
      <c r="F1263" s="99" t="s">
        <v>29</v>
      </c>
      <c r="G1263" s="99"/>
      <c r="H1263" s="100">
        <v>42818</v>
      </c>
      <c r="I1263" s="100"/>
      <c r="J1263" s="100">
        <v>42818</v>
      </c>
      <c r="K1263" s="100"/>
      <c r="L1263" s="82" t="s">
        <v>648</v>
      </c>
      <c r="M1263" s="82"/>
      <c r="N1263" s="101">
        <v>684</v>
      </c>
      <c r="O1263" s="101"/>
    </row>
    <row r="1264" spans="1:15" ht="45" customHeight="1" x14ac:dyDescent="0.25">
      <c r="A1264" s="17" t="s">
        <v>544</v>
      </c>
      <c r="B1264" s="98" t="s">
        <v>1713</v>
      </c>
      <c r="C1264" s="98"/>
      <c r="D1264" s="99">
        <f t="shared" si="19"/>
        <v>1</v>
      </c>
      <c r="E1264" s="99"/>
      <c r="F1264" s="99" t="s">
        <v>29</v>
      </c>
      <c r="G1264" s="99"/>
      <c r="H1264" s="100">
        <v>42822</v>
      </c>
      <c r="I1264" s="100"/>
      <c r="J1264" s="100">
        <v>42822</v>
      </c>
      <c r="K1264" s="100"/>
      <c r="L1264" s="82" t="s">
        <v>648</v>
      </c>
      <c r="M1264" s="82"/>
      <c r="N1264" s="101">
        <v>652</v>
      </c>
      <c r="O1264" s="101"/>
    </row>
    <row r="1265" spans="1:15" ht="45" customHeight="1" x14ac:dyDescent="0.25">
      <c r="A1265" s="17" t="s">
        <v>544</v>
      </c>
      <c r="B1265" s="98" t="s">
        <v>1712</v>
      </c>
      <c r="C1265" s="98"/>
      <c r="D1265" s="99">
        <f t="shared" si="19"/>
        <v>1</v>
      </c>
      <c r="E1265" s="99"/>
      <c r="F1265" s="99" t="s">
        <v>29</v>
      </c>
      <c r="G1265" s="99"/>
      <c r="H1265" s="100">
        <v>42844</v>
      </c>
      <c r="I1265" s="100"/>
      <c r="J1265" s="100">
        <v>42844</v>
      </c>
      <c r="K1265" s="100"/>
      <c r="L1265" s="82" t="s">
        <v>648</v>
      </c>
      <c r="M1265" s="82"/>
      <c r="N1265" s="101">
        <v>694</v>
      </c>
      <c r="O1265" s="101"/>
    </row>
    <row r="1266" spans="1:15" ht="45" customHeight="1" x14ac:dyDescent="0.25">
      <c r="A1266" s="17" t="s">
        <v>544</v>
      </c>
      <c r="B1266" s="98" t="s">
        <v>1712</v>
      </c>
      <c r="C1266" s="98"/>
      <c r="D1266" s="99">
        <f t="shared" si="19"/>
        <v>1</v>
      </c>
      <c r="E1266" s="99"/>
      <c r="F1266" s="99" t="s">
        <v>29</v>
      </c>
      <c r="G1266" s="99"/>
      <c r="H1266" s="100">
        <v>42851</v>
      </c>
      <c r="I1266" s="100"/>
      <c r="J1266" s="100">
        <v>42851</v>
      </c>
      <c r="K1266" s="100"/>
      <c r="L1266" s="82" t="s">
        <v>648</v>
      </c>
      <c r="M1266" s="82"/>
      <c r="N1266" s="101">
        <v>694</v>
      </c>
      <c r="O1266" s="101"/>
    </row>
    <row r="1267" spans="1:15" ht="45" customHeight="1" x14ac:dyDescent="0.25">
      <c r="A1267" s="17" t="s">
        <v>544</v>
      </c>
      <c r="B1267" s="98" t="s">
        <v>1712</v>
      </c>
      <c r="C1267" s="98"/>
      <c r="D1267" s="99">
        <f t="shared" si="19"/>
        <v>1</v>
      </c>
      <c r="E1267" s="99"/>
      <c r="F1267" s="99" t="s">
        <v>29</v>
      </c>
      <c r="G1267" s="99"/>
      <c r="H1267" s="100">
        <v>42846</v>
      </c>
      <c r="I1267" s="100"/>
      <c r="J1267" s="100">
        <v>42846</v>
      </c>
      <c r="K1267" s="100"/>
      <c r="L1267" s="82" t="s">
        <v>648</v>
      </c>
      <c r="M1267" s="82"/>
      <c r="N1267" s="101">
        <v>694</v>
      </c>
      <c r="O1267" s="101"/>
    </row>
    <row r="1268" spans="1:15" ht="45" customHeight="1" x14ac:dyDescent="0.25">
      <c r="A1268" s="17" t="s">
        <v>544</v>
      </c>
      <c r="B1268" s="98" t="s">
        <v>1712</v>
      </c>
      <c r="C1268" s="98"/>
      <c r="D1268" s="99">
        <f t="shared" si="19"/>
        <v>1</v>
      </c>
      <c r="E1268" s="99"/>
      <c r="F1268" s="99" t="s">
        <v>29</v>
      </c>
      <c r="G1268" s="99"/>
      <c r="H1268" s="100">
        <v>42835</v>
      </c>
      <c r="I1268" s="100"/>
      <c r="J1268" s="100">
        <v>42835</v>
      </c>
      <c r="K1268" s="100"/>
      <c r="L1268" s="82" t="s">
        <v>648</v>
      </c>
      <c r="M1268" s="82"/>
      <c r="N1268" s="101">
        <v>694</v>
      </c>
      <c r="O1268" s="101"/>
    </row>
    <row r="1269" spans="1:15" ht="45" customHeight="1" x14ac:dyDescent="0.25">
      <c r="A1269" s="17" t="s">
        <v>544</v>
      </c>
      <c r="B1269" s="98" t="s">
        <v>1712</v>
      </c>
      <c r="C1269" s="98"/>
      <c r="D1269" s="99">
        <f t="shared" si="19"/>
        <v>1</v>
      </c>
      <c r="E1269" s="99"/>
      <c r="F1269" s="99" t="s">
        <v>29</v>
      </c>
      <c r="G1269" s="99"/>
      <c r="H1269" s="100">
        <v>42865</v>
      </c>
      <c r="I1269" s="100"/>
      <c r="J1269" s="100">
        <v>42865</v>
      </c>
      <c r="K1269" s="100"/>
      <c r="L1269" s="82" t="s">
        <v>648</v>
      </c>
      <c r="M1269" s="82"/>
      <c r="N1269" s="101">
        <v>694</v>
      </c>
      <c r="O1269" s="101"/>
    </row>
    <row r="1270" spans="1:15" ht="45" customHeight="1" x14ac:dyDescent="0.25">
      <c r="A1270" s="17" t="s">
        <v>544</v>
      </c>
      <c r="B1270" s="98" t="s">
        <v>1712</v>
      </c>
      <c r="C1270" s="98"/>
      <c r="D1270" s="99">
        <f t="shared" si="19"/>
        <v>1</v>
      </c>
      <c r="E1270" s="99"/>
      <c r="F1270" s="99" t="s">
        <v>29</v>
      </c>
      <c r="G1270" s="99"/>
      <c r="H1270" s="100">
        <v>42840</v>
      </c>
      <c r="I1270" s="100"/>
      <c r="J1270" s="100">
        <v>42840</v>
      </c>
      <c r="K1270" s="100"/>
      <c r="L1270" s="82" t="s">
        <v>648</v>
      </c>
      <c r="M1270" s="82"/>
      <c r="N1270" s="101">
        <v>639</v>
      </c>
      <c r="O1270" s="101"/>
    </row>
    <row r="1271" spans="1:15" ht="45" customHeight="1" x14ac:dyDescent="0.25">
      <c r="A1271" s="17" t="s">
        <v>544</v>
      </c>
      <c r="B1271" s="98" t="s">
        <v>1711</v>
      </c>
      <c r="C1271" s="98"/>
      <c r="D1271" s="99">
        <f t="shared" si="19"/>
        <v>1</v>
      </c>
      <c r="E1271" s="99"/>
      <c r="F1271" s="99" t="s">
        <v>29</v>
      </c>
      <c r="G1271" s="99"/>
      <c r="H1271" s="100">
        <v>42809</v>
      </c>
      <c r="I1271" s="100"/>
      <c r="J1271" s="100">
        <v>42809</v>
      </c>
      <c r="K1271" s="100"/>
      <c r="L1271" s="82" t="s">
        <v>648</v>
      </c>
      <c r="M1271" s="82"/>
      <c r="N1271" s="101">
        <v>214</v>
      </c>
      <c r="O1271" s="101"/>
    </row>
    <row r="1272" spans="1:15" ht="45" customHeight="1" x14ac:dyDescent="0.25">
      <c r="A1272" s="17" t="s">
        <v>544</v>
      </c>
      <c r="B1272" s="98" t="s">
        <v>1712</v>
      </c>
      <c r="C1272" s="98"/>
      <c r="D1272" s="99">
        <f t="shared" si="19"/>
        <v>1</v>
      </c>
      <c r="E1272" s="99"/>
      <c r="F1272" s="99" t="s">
        <v>29</v>
      </c>
      <c r="G1272" s="99"/>
      <c r="H1272" s="100">
        <v>42821</v>
      </c>
      <c r="I1272" s="100"/>
      <c r="J1272" s="100">
        <v>42821</v>
      </c>
      <c r="K1272" s="100"/>
      <c r="L1272" s="82" t="s">
        <v>648</v>
      </c>
      <c r="M1272" s="82"/>
      <c r="N1272" s="101">
        <v>458</v>
      </c>
      <c r="O1272" s="101"/>
    </row>
    <row r="1273" spans="1:15" ht="45" customHeight="1" x14ac:dyDescent="0.25">
      <c r="A1273" s="17" t="s">
        <v>544</v>
      </c>
      <c r="B1273" s="98" t="s">
        <v>1712</v>
      </c>
      <c r="C1273" s="98"/>
      <c r="D1273" s="99">
        <f t="shared" si="19"/>
        <v>1</v>
      </c>
      <c r="E1273" s="99"/>
      <c r="F1273" s="99" t="s">
        <v>29</v>
      </c>
      <c r="G1273" s="99"/>
      <c r="H1273" s="100">
        <v>42850</v>
      </c>
      <c r="I1273" s="100"/>
      <c r="J1273" s="100">
        <v>42850</v>
      </c>
      <c r="K1273" s="100"/>
      <c r="L1273" s="82" t="s">
        <v>648</v>
      </c>
      <c r="M1273" s="82"/>
      <c r="N1273" s="101">
        <v>229</v>
      </c>
      <c r="O1273" s="101"/>
    </row>
    <row r="1274" spans="1:15" ht="45" customHeight="1" x14ac:dyDescent="0.25">
      <c r="A1274" s="17" t="s">
        <v>544</v>
      </c>
      <c r="B1274" s="98" t="s">
        <v>1440</v>
      </c>
      <c r="C1274" s="98"/>
      <c r="D1274" s="99">
        <f t="shared" si="19"/>
        <v>1</v>
      </c>
      <c r="E1274" s="99"/>
      <c r="F1274" s="99" t="s">
        <v>29</v>
      </c>
      <c r="G1274" s="99"/>
      <c r="H1274" s="100">
        <v>42842</v>
      </c>
      <c r="I1274" s="100"/>
      <c r="J1274" s="100">
        <v>42842</v>
      </c>
      <c r="K1274" s="100"/>
      <c r="L1274" s="82" t="s">
        <v>648</v>
      </c>
      <c r="M1274" s="82"/>
      <c r="N1274" s="101">
        <v>173</v>
      </c>
      <c r="O1274" s="101"/>
    </row>
    <row r="1275" spans="1:15" ht="45" customHeight="1" x14ac:dyDescent="0.25">
      <c r="A1275" s="17" t="s">
        <v>544</v>
      </c>
      <c r="B1275" s="98" t="s">
        <v>1440</v>
      </c>
      <c r="C1275" s="98"/>
      <c r="D1275" s="99">
        <f t="shared" si="19"/>
        <v>1</v>
      </c>
      <c r="E1275" s="99"/>
      <c r="F1275" s="99" t="s">
        <v>29</v>
      </c>
      <c r="G1275" s="99"/>
      <c r="H1275" s="100">
        <v>42818</v>
      </c>
      <c r="I1275" s="100"/>
      <c r="J1275" s="100">
        <v>42818</v>
      </c>
      <c r="K1275" s="100"/>
      <c r="L1275" s="82" t="s">
        <v>648</v>
      </c>
      <c r="M1275" s="82"/>
      <c r="N1275" s="101">
        <v>158</v>
      </c>
      <c r="O1275" s="101"/>
    </row>
    <row r="1276" spans="1:15" ht="45" customHeight="1" x14ac:dyDescent="0.25">
      <c r="A1276" s="17" t="s">
        <v>544</v>
      </c>
      <c r="B1276" s="98" t="s">
        <v>1713</v>
      </c>
      <c r="C1276" s="98"/>
      <c r="D1276" s="99">
        <f t="shared" si="19"/>
        <v>1</v>
      </c>
      <c r="E1276" s="99"/>
      <c r="F1276" s="99" t="s">
        <v>29</v>
      </c>
      <c r="G1276" s="99"/>
      <c r="H1276" s="100">
        <v>42822</v>
      </c>
      <c r="I1276" s="100"/>
      <c r="J1276" s="100">
        <v>42822</v>
      </c>
      <c r="K1276" s="100"/>
      <c r="L1276" s="82" t="s">
        <v>648</v>
      </c>
      <c r="M1276" s="82"/>
      <c r="N1276" s="101">
        <v>118</v>
      </c>
      <c r="O1276" s="101"/>
    </row>
    <row r="1277" spans="1:15" ht="45" customHeight="1" x14ac:dyDescent="0.25">
      <c r="A1277" s="17" t="s">
        <v>544</v>
      </c>
      <c r="B1277" s="98" t="s">
        <v>1714</v>
      </c>
      <c r="C1277" s="98"/>
      <c r="D1277" s="99">
        <f t="shared" si="19"/>
        <v>1</v>
      </c>
      <c r="E1277" s="99"/>
      <c r="F1277" s="99" t="s">
        <v>29</v>
      </c>
      <c r="G1277" s="99"/>
      <c r="H1277" s="100">
        <v>42909</v>
      </c>
      <c r="I1277" s="100"/>
      <c r="J1277" s="100">
        <v>42909</v>
      </c>
      <c r="K1277" s="100"/>
      <c r="L1277" s="82" t="s">
        <v>648</v>
      </c>
      <c r="M1277" s="82"/>
      <c r="N1277" s="101">
        <v>694</v>
      </c>
      <c r="O1277" s="101"/>
    </row>
    <row r="1278" spans="1:15" ht="45" customHeight="1" x14ac:dyDescent="0.25">
      <c r="A1278" s="17" t="s">
        <v>544</v>
      </c>
      <c r="B1278" s="98" t="s">
        <v>1714</v>
      </c>
      <c r="C1278" s="98"/>
      <c r="D1278" s="99">
        <f t="shared" si="19"/>
        <v>1</v>
      </c>
      <c r="E1278" s="99"/>
      <c r="F1278" s="99" t="s">
        <v>29</v>
      </c>
      <c r="G1278" s="99"/>
      <c r="H1278" s="100">
        <v>42915</v>
      </c>
      <c r="I1278" s="100"/>
      <c r="J1278" s="100">
        <v>42933</v>
      </c>
      <c r="K1278" s="100"/>
      <c r="L1278" s="82" t="s">
        <v>648</v>
      </c>
      <c r="M1278" s="82"/>
      <c r="N1278" s="101">
        <v>664</v>
      </c>
      <c r="O1278" s="101"/>
    </row>
    <row r="1279" spans="1:15" ht="45" customHeight="1" x14ac:dyDescent="0.25">
      <c r="A1279" s="17" t="s">
        <v>544</v>
      </c>
      <c r="B1279" s="98" t="s">
        <v>1714</v>
      </c>
      <c r="C1279" s="98"/>
      <c r="D1279" s="99">
        <f t="shared" si="19"/>
        <v>1</v>
      </c>
      <c r="E1279" s="99"/>
      <c r="F1279" s="99" t="s">
        <v>29</v>
      </c>
      <c r="G1279" s="99"/>
      <c r="H1279" s="100">
        <v>42888</v>
      </c>
      <c r="I1279" s="100"/>
      <c r="J1279" s="100">
        <v>42888</v>
      </c>
      <c r="K1279" s="100"/>
      <c r="L1279" s="82" t="s">
        <v>648</v>
      </c>
      <c r="M1279" s="82"/>
      <c r="N1279" s="101">
        <v>694</v>
      </c>
      <c r="O1279" s="101"/>
    </row>
    <row r="1280" spans="1:15" ht="45" customHeight="1" x14ac:dyDescent="0.25">
      <c r="A1280" s="17" t="s">
        <v>544</v>
      </c>
      <c r="B1280" s="98" t="s">
        <v>1715</v>
      </c>
      <c r="C1280" s="98"/>
      <c r="D1280" s="99">
        <f t="shared" si="19"/>
        <v>1</v>
      </c>
      <c r="E1280" s="99"/>
      <c r="F1280" s="99" t="s">
        <v>29</v>
      </c>
      <c r="G1280" s="99"/>
      <c r="H1280" s="100">
        <v>42915</v>
      </c>
      <c r="I1280" s="100"/>
      <c r="J1280" s="100">
        <v>42915</v>
      </c>
      <c r="K1280" s="100"/>
      <c r="L1280" s="82" t="s">
        <v>648</v>
      </c>
      <c r="M1280" s="82"/>
      <c r="N1280" s="101">
        <v>694</v>
      </c>
      <c r="O1280" s="101"/>
    </row>
    <row r="1281" spans="1:15" ht="45" customHeight="1" x14ac:dyDescent="0.25">
      <c r="A1281" s="17" t="s">
        <v>544</v>
      </c>
      <c r="B1281" s="98" t="s">
        <v>1714</v>
      </c>
      <c r="C1281" s="98"/>
      <c r="D1281" s="99">
        <f t="shared" si="19"/>
        <v>1</v>
      </c>
      <c r="E1281" s="99"/>
      <c r="F1281" s="99" t="s">
        <v>29</v>
      </c>
      <c r="G1281" s="99"/>
      <c r="H1281" s="100">
        <v>42877</v>
      </c>
      <c r="I1281" s="100"/>
      <c r="J1281" s="100">
        <v>42877</v>
      </c>
      <c r="K1281" s="100"/>
      <c r="L1281" s="82" t="s">
        <v>648</v>
      </c>
      <c r="M1281" s="82"/>
      <c r="N1281" s="101">
        <v>694</v>
      </c>
      <c r="O1281" s="101"/>
    </row>
    <row r="1282" spans="1:15" ht="45" customHeight="1" x14ac:dyDescent="0.25">
      <c r="A1282" s="17" t="s">
        <v>544</v>
      </c>
      <c r="B1282" s="98" t="s">
        <v>1716</v>
      </c>
      <c r="C1282" s="98"/>
      <c r="D1282" s="99">
        <f t="shared" si="19"/>
        <v>1</v>
      </c>
      <c r="E1282" s="99"/>
      <c r="F1282" s="99" t="s">
        <v>29</v>
      </c>
      <c r="G1282" s="99"/>
      <c r="H1282" s="100">
        <v>42913</v>
      </c>
      <c r="I1282" s="100"/>
      <c r="J1282" s="100">
        <v>42913</v>
      </c>
      <c r="K1282" s="100"/>
      <c r="L1282" s="82" t="s">
        <v>648</v>
      </c>
      <c r="M1282" s="82"/>
      <c r="N1282" s="101">
        <v>594</v>
      </c>
      <c r="O1282" s="101"/>
    </row>
    <row r="1283" spans="1:15" ht="45" customHeight="1" x14ac:dyDescent="0.25">
      <c r="A1283" s="17" t="s">
        <v>544</v>
      </c>
      <c r="B1283" s="98" t="s">
        <v>1714</v>
      </c>
      <c r="C1283" s="98"/>
      <c r="D1283" s="99">
        <f t="shared" si="19"/>
        <v>1</v>
      </c>
      <c r="E1283" s="99"/>
      <c r="F1283" s="99" t="s">
        <v>29</v>
      </c>
      <c r="G1283" s="99"/>
      <c r="H1283" s="100">
        <v>42888</v>
      </c>
      <c r="I1283" s="100"/>
      <c r="J1283" s="100">
        <v>42888</v>
      </c>
      <c r="K1283" s="100"/>
      <c r="L1283" s="82" t="s">
        <v>648</v>
      </c>
      <c r="M1283" s="82"/>
      <c r="N1283" s="101">
        <v>166</v>
      </c>
      <c r="O1283" s="101"/>
    </row>
    <row r="1284" spans="1:15" ht="45" customHeight="1" x14ac:dyDescent="0.25">
      <c r="A1284" s="17" t="s">
        <v>544</v>
      </c>
      <c r="B1284" s="98" t="s">
        <v>1714</v>
      </c>
      <c r="C1284" s="98"/>
      <c r="D1284" s="99">
        <f t="shared" si="19"/>
        <v>1</v>
      </c>
      <c r="E1284" s="99"/>
      <c r="F1284" s="99" t="s">
        <v>29</v>
      </c>
      <c r="G1284" s="99"/>
      <c r="H1284" s="100">
        <v>42877</v>
      </c>
      <c r="I1284" s="100"/>
      <c r="J1284" s="100">
        <v>42877</v>
      </c>
      <c r="K1284" s="100"/>
      <c r="L1284" s="82" t="s">
        <v>648</v>
      </c>
      <c r="M1284" s="82"/>
      <c r="N1284" s="101">
        <v>166</v>
      </c>
      <c r="O1284" s="101"/>
    </row>
    <row r="1285" spans="1:15" ht="45" customHeight="1" x14ac:dyDescent="0.25">
      <c r="A1285" s="17" t="s">
        <v>544</v>
      </c>
      <c r="B1285" s="98" t="s">
        <v>14</v>
      </c>
      <c r="C1285" s="98"/>
      <c r="D1285" s="99">
        <f t="shared" si="19"/>
        <v>1</v>
      </c>
      <c r="E1285" s="99"/>
      <c r="F1285" s="99" t="s">
        <v>15</v>
      </c>
      <c r="G1285" s="99"/>
      <c r="H1285" s="100">
        <v>42923</v>
      </c>
      <c r="I1285" s="100"/>
      <c r="J1285" s="100">
        <v>42923</v>
      </c>
      <c r="K1285" s="100"/>
      <c r="L1285" s="82" t="s">
        <v>648</v>
      </c>
      <c r="M1285" s="82"/>
      <c r="N1285" s="101">
        <v>1872</v>
      </c>
      <c r="O1285" s="101"/>
    </row>
    <row r="1286" spans="1:15" ht="45" customHeight="1" x14ac:dyDescent="0.25">
      <c r="A1286" s="17" t="s">
        <v>544</v>
      </c>
      <c r="B1286" s="98" t="s">
        <v>1717</v>
      </c>
      <c r="C1286" s="98"/>
      <c r="D1286" s="99">
        <f t="shared" si="19"/>
        <v>1</v>
      </c>
      <c r="E1286" s="99"/>
      <c r="F1286" s="99" t="s">
        <v>29</v>
      </c>
      <c r="G1286" s="99"/>
      <c r="H1286" s="100">
        <v>42985</v>
      </c>
      <c r="I1286" s="100"/>
      <c r="J1286" s="100">
        <v>42985</v>
      </c>
      <c r="K1286" s="100"/>
      <c r="L1286" s="82" t="s">
        <v>648</v>
      </c>
      <c r="M1286" s="82"/>
      <c r="N1286" s="101">
        <v>694</v>
      </c>
      <c r="O1286" s="101"/>
    </row>
    <row r="1287" spans="1:15" ht="45" customHeight="1" x14ac:dyDescent="0.25">
      <c r="A1287" s="17" t="s">
        <v>544</v>
      </c>
      <c r="B1287" s="98" t="s">
        <v>1717</v>
      </c>
      <c r="C1287" s="98"/>
      <c r="D1287" s="99">
        <f t="shared" si="19"/>
        <v>1</v>
      </c>
      <c r="E1287" s="99"/>
      <c r="F1287" s="99" t="s">
        <v>29</v>
      </c>
      <c r="G1287" s="99"/>
      <c r="H1287" s="100">
        <v>42979</v>
      </c>
      <c r="I1287" s="100"/>
      <c r="J1287" s="100">
        <v>42979</v>
      </c>
      <c r="K1287" s="100"/>
      <c r="L1287" s="82" t="s">
        <v>648</v>
      </c>
      <c r="M1287" s="82"/>
      <c r="N1287" s="101">
        <v>644</v>
      </c>
      <c r="O1287" s="101"/>
    </row>
    <row r="1288" spans="1:15" ht="45" customHeight="1" x14ac:dyDescent="0.25">
      <c r="A1288" s="17" t="s">
        <v>544</v>
      </c>
      <c r="B1288" s="98" t="s">
        <v>1717</v>
      </c>
      <c r="C1288" s="98"/>
      <c r="D1288" s="99">
        <f t="shared" si="19"/>
        <v>1</v>
      </c>
      <c r="E1288" s="99"/>
      <c r="F1288" s="99" t="s">
        <v>29</v>
      </c>
      <c r="G1288" s="99"/>
      <c r="H1288" s="100">
        <v>42983</v>
      </c>
      <c r="I1288" s="100"/>
      <c r="J1288" s="100">
        <v>42983</v>
      </c>
      <c r="K1288" s="100"/>
      <c r="L1288" s="82" t="s">
        <v>648</v>
      </c>
      <c r="M1288" s="82"/>
      <c r="N1288" s="101">
        <v>694</v>
      </c>
      <c r="O1288" s="101"/>
    </row>
    <row r="1289" spans="1:15" ht="45" customHeight="1" x14ac:dyDescent="0.25">
      <c r="A1289" s="17" t="s">
        <v>544</v>
      </c>
      <c r="B1289" s="98" t="s">
        <v>1717</v>
      </c>
      <c r="C1289" s="98"/>
      <c r="D1289" s="99">
        <f t="shared" si="19"/>
        <v>1</v>
      </c>
      <c r="E1289" s="99"/>
      <c r="F1289" s="99" t="s">
        <v>29</v>
      </c>
      <c r="G1289" s="99"/>
      <c r="H1289" s="100">
        <v>42990</v>
      </c>
      <c r="I1289" s="100"/>
      <c r="J1289" s="100">
        <v>42990</v>
      </c>
      <c r="K1289" s="100"/>
      <c r="L1289" s="82" t="s">
        <v>648</v>
      </c>
      <c r="M1289" s="82"/>
      <c r="N1289" s="101">
        <v>694</v>
      </c>
      <c r="O1289" s="101"/>
    </row>
    <row r="1290" spans="1:15" ht="45" customHeight="1" x14ac:dyDescent="0.25">
      <c r="A1290" s="17" t="s">
        <v>544</v>
      </c>
      <c r="B1290" s="98" t="s">
        <v>1718</v>
      </c>
      <c r="C1290" s="98"/>
      <c r="D1290" s="99">
        <f t="shared" ref="D1290:D1353" si="20">C1290+1</f>
        <v>1</v>
      </c>
      <c r="E1290" s="99"/>
      <c r="F1290" s="99" t="s">
        <v>29</v>
      </c>
      <c r="G1290" s="99"/>
      <c r="H1290" s="100">
        <v>42904</v>
      </c>
      <c r="I1290" s="100"/>
      <c r="J1290" s="100">
        <v>42904</v>
      </c>
      <c r="K1290" s="100"/>
      <c r="L1290" s="82" t="s">
        <v>648</v>
      </c>
      <c r="M1290" s="82"/>
      <c r="N1290" s="101">
        <v>694</v>
      </c>
      <c r="O1290" s="101"/>
    </row>
    <row r="1291" spans="1:15" ht="45" customHeight="1" x14ac:dyDescent="0.25">
      <c r="A1291" s="17" t="s">
        <v>544</v>
      </c>
      <c r="B1291" s="98" t="s">
        <v>1717</v>
      </c>
      <c r="C1291" s="98"/>
      <c r="D1291" s="99">
        <f t="shared" si="20"/>
        <v>1</v>
      </c>
      <c r="E1291" s="99"/>
      <c r="F1291" s="99" t="s">
        <v>29</v>
      </c>
      <c r="G1291" s="99"/>
      <c r="H1291" s="100">
        <v>42998</v>
      </c>
      <c r="I1291" s="100"/>
      <c r="J1291" s="100">
        <v>42998</v>
      </c>
      <c r="K1291" s="100"/>
      <c r="L1291" s="82" t="s">
        <v>648</v>
      </c>
      <c r="M1291" s="82"/>
      <c r="N1291" s="101">
        <v>694</v>
      </c>
      <c r="O1291" s="101"/>
    </row>
    <row r="1292" spans="1:15" ht="45" customHeight="1" x14ac:dyDescent="0.25">
      <c r="A1292" s="17" t="s">
        <v>544</v>
      </c>
      <c r="B1292" s="98" t="s">
        <v>1717</v>
      </c>
      <c r="C1292" s="98"/>
      <c r="D1292" s="99">
        <f t="shared" si="20"/>
        <v>1</v>
      </c>
      <c r="E1292" s="99"/>
      <c r="F1292" s="99" t="s">
        <v>29</v>
      </c>
      <c r="G1292" s="99"/>
      <c r="H1292" s="100">
        <v>42996</v>
      </c>
      <c r="I1292" s="100"/>
      <c r="J1292" s="100">
        <v>42996</v>
      </c>
      <c r="K1292" s="100"/>
      <c r="L1292" s="82" t="s">
        <v>648</v>
      </c>
      <c r="M1292" s="82"/>
      <c r="N1292" s="101">
        <v>494</v>
      </c>
      <c r="O1292" s="101"/>
    </row>
    <row r="1293" spans="1:15" ht="45" customHeight="1" x14ac:dyDescent="0.25">
      <c r="A1293" s="17" t="s">
        <v>544</v>
      </c>
      <c r="B1293" s="98" t="s">
        <v>1717</v>
      </c>
      <c r="C1293" s="98"/>
      <c r="D1293" s="99">
        <f t="shared" si="20"/>
        <v>1</v>
      </c>
      <c r="E1293" s="99"/>
      <c r="F1293" s="99" t="s">
        <v>29</v>
      </c>
      <c r="G1293" s="99"/>
      <c r="H1293" s="100">
        <v>43005</v>
      </c>
      <c r="I1293" s="100"/>
      <c r="J1293" s="100">
        <v>43005</v>
      </c>
      <c r="K1293" s="100"/>
      <c r="L1293" s="82" t="s">
        <v>648</v>
      </c>
      <c r="M1293" s="82"/>
      <c r="N1293" s="101">
        <v>694</v>
      </c>
      <c r="O1293" s="101"/>
    </row>
    <row r="1294" spans="1:15" ht="45" customHeight="1" x14ac:dyDescent="0.25">
      <c r="A1294" s="17" t="s">
        <v>544</v>
      </c>
      <c r="B1294" s="98" t="s">
        <v>1719</v>
      </c>
      <c r="C1294" s="98"/>
      <c r="D1294" s="99">
        <f t="shared" si="20"/>
        <v>1</v>
      </c>
      <c r="E1294" s="99"/>
      <c r="F1294" s="99" t="s">
        <v>29</v>
      </c>
      <c r="G1294" s="99"/>
      <c r="H1294" s="100">
        <v>43000</v>
      </c>
      <c r="I1294" s="100"/>
      <c r="J1294" s="100">
        <v>43000</v>
      </c>
      <c r="K1294" s="100"/>
      <c r="L1294" s="82" t="s">
        <v>648</v>
      </c>
      <c r="M1294" s="82"/>
      <c r="N1294" s="101">
        <v>694</v>
      </c>
      <c r="O1294" s="101"/>
    </row>
    <row r="1295" spans="1:15" ht="45" customHeight="1" x14ac:dyDescent="0.25">
      <c r="A1295" s="17" t="s">
        <v>544</v>
      </c>
      <c r="B1295" s="98" t="s">
        <v>1717</v>
      </c>
      <c r="C1295" s="98"/>
      <c r="D1295" s="99">
        <f t="shared" si="20"/>
        <v>1</v>
      </c>
      <c r="E1295" s="99"/>
      <c r="F1295" s="99" t="s">
        <v>29</v>
      </c>
      <c r="G1295" s="99"/>
      <c r="H1295" s="100">
        <v>43006</v>
      </c>
      <c r="I1295" s="100"/>
      <c r="J1295" s="100">
        <v>43006</v>
      </c>
      <c r="K1295" s="100"/>
      <c r="L1295" s="82" t="s">
        <v>648</v>
      </c>
      <c r="M1295" s="82"/>
      <c r="N1295" s="101">
        <v>594.03</v>
      </c>
      <c r="O1295" s="101"/>
    </row>
    <row r="1296" spans="1:15" ht="45" customHeight="1" x14ac:dyDescent="0.25">
      <c r="A1296" s="17" t="s">
        <v>544</v>
      </c>
      <c r="B1296" s="98" t="s">
        <v>1720</v>
      </c>
      <c r="C1296" s="98"/>
      <c r="D1296" s="99">
        <f t="shared" si="20"/>
        <v>1</v>
      </c>
      <c r="E1296" s="99"/>
      <c r="F1296" s="99" t="s">
        <v>29</v>
      </c>
      <c r="G1296" s="99"/>
      <c r="H1296" s="100">
        <v>43010</v>
      </c>
      <c r="I1296" s="100"/>
      <c r="J1296" s="100">
        <v>43010</v>
      </c>
      <c r="K1296" s="100"/>
      <c r="L1296" s="82" t="s">
        <v>648</v>
      </c>
      <c r="M1296" s="82"/>
      <c r="N1296" s="101">
        <v>288</v>
      </c>
      <c r="O1296" s="101"/>
    </row>
    <row r="1297" spans="1:15" ht="45" customHeight="1" x14ac:dyDescent="0.25">
      <c r="A1297" s="17" t="s">
        <v>544</v>
      </c>
      <c r="B1297" s="98" t="s">
        <v>1717</v>
      </c>
      <c r="C1297" s="98"/>
      <c r="D1297" s="99">
        <f t="shared" si="20"/>
        <v>1</v>
      </c>
      <c r="E1297" s="99"/>
      <c r="F1297" s="99" t="s">
        <v>29</v>
      </c>
      <c r="G1297" s="99"/>
      <c r="H1297" s="100">
        <v>42998</v>
      </c>
      <c r="I1297" s="100"/>
      <c r="J1297" s="100">
        <v>42998</v>
      </c>
      <c r="K1297" s="100"/>
      <c r="L1297" s="82" t="s">
        <v>648</v>
      </c>
      <c r="M1297" s="82"/>
      <c r="N1297" s="101">
        <v>694</v>
      </c>
      <c r="O1297" s="101"/>
    </row>
    <row r="1298" spans="1:15" ht="45" customHeight="1" x14ac:dyDescent="0.25">
      <c r="A1298" s="17" t="s">
        <v>544</v>
      </c>
      <c r="B1298" s="98" t="s">
        <v>1717</v>
      </c>
      <c r="C1298" s="98"/>
      <c r="D1298" s="99">
        <f t="shared" si="20"/>
        <v>1</v>
      </c>
      <c r="E1298" s="99"/>
      <c r="F1298" s="99" t="s">
        <v>29</v>
      </c>
      <c r="G1298" s="99"/>
      <c r="H1298" s="100">
        <v>43007</v>
      </c>
      <c r="I1298" s="100"/>
      <c r="J1298" s="100">
        <v>43007</v>
      </c>
      <c r="K1298" s="100"/>
      <c r="L1298" s="82" t="s">
        <v>648</v>
      </c>
      <c r="M1298" s="82"/>
      <c r="N1298" s="101">
        <v>694</v>
      </c>
      <c r="O1298" s="101"/>
    </row>
    <row r="1299" spans="1:15" ht="45" customHeight="1" x14ac:dyDescent="0.25">
      <c r="A1299" s="17" t="s">
        <v>544</v>
      </c>
      <c r="B1299" s="98" t="s">
        <v>1717</v>
      </c>
      <c r="C1299" s="98"/>
      <c r="D1299" s="99">
        <f t="shared" si="20"/>
        <v>1</v>
      </c>
      <c r="E1299" s="99"/>
      <c r="F1299" s="99" t="s">
        <v>29</v>
      </c>
      <c r="G1299" s="99"/>
      <c r="H1299" s="100">
        <v>42985</v>
      </c>
      <c r="I1299" s="100"/>
      <c r="J1299" s="100">
        <v>42985</v>
      </c>
      <c r="K1299" s="100"/>
      <c r="L1299" s="82" t="s">
        <v>648</v>
      </c>
      <c r="M1299" s="82"/>
      <c r="N1299" s="101">
        <v>455.5</v>
      </c>
      <c r="O1299" s="101"/>
    </row>
    <row r="1300" spans="1:15" ht="45" customHeight="1" x14ac:dyDescent="0.25">
      <c r="A1300" s="17" t="s">
        <v>544</v>
      </c>
      <c r="B1300" s="98" t="s">
        <v>1720</v>
      </c>
      <c r="C1300" s="98"/>
      <c r="D1300" s="99">
        <f t="shared" si="20"/>
        <v>1</v>
      </c>
      <c r="E1300" s="99"/>
      <c r="F1300" s="99" t="s">
        <v>29</v>
      </c>
      <c r="G1300" s="99"/>
      <c r="H1300" s="100">
        <v>43010</v>
      </c>
      <c r="I1300" s="100"/>
      <c r="J1300" s="100">
        <v>43010</v>
      </c>
      <c r="K1300" s="100"/>
      <c r="L1300" s="82" t="s">
        <v>648</v>
      </c>
      <c r="M1300" s="82"/>
      <c r="N1300" s="101">
        <v>171</v>
      </c>
      <c r="O1300" s="101"/>
    </row>
    <row r="1301" spans="1:15" ht="45" customHeight="1" x14ac:dyDescent="0.25">
      <c r="A1301" s="17" t="s">
        <v>544</v>
      </c>
      <c r="B1301" s="98" t="s">
        <v>14</v>
      </c>
      <c r="C1301" s="98"/>
      <c r="D1301" s="99">
        <f t="shared" si="20"/>
        <v>1</v>
      </c>
      <c r="E1301" s="99"/>
      <c r="F1301" s="99" t="s">
        <v>15</v>
      </c>
      <c r="G1301" s="99"/>
      <c r="H1301" s="100">
        <v>43013</v>
      </c>
      <c r="I1301" s="100"/>
      <c r="J1301" s="100">
        <v>43013</v>
      </c>
      <c r="K1301" s="100"/>
      <c r="L1301" s="82" t="s">
        <v>648</v>
      </c>
      <c r="M1301" s="82"/>
      <c r="N1301" s="101">
        <v>576</v>
      </c>
      <c r="O1301" s="101"/>
    </row>
    <row r="1302" spans="1:15" ht="45" customHeight="1" x14ac:dyDescent="0.25">
      <c r="A1302" s="17" t="s">
        <v>544</v>
      </c>
      <c r="B1302" s="98" t="s">
        <v>14</v>
      </c>
      <c r="C1302" s="98"/>
      <c r="D1302" s="99">
        <f t="shared" si="20"/>
        <v>1</v>
      </c>
      <c r="E1302" s="99"/>
      <c r="F1302" s="99" t="s">
        <v>15</v>
      </c>
      <c r="G1302" s="99"/>
      <c r="H1302" s="100">
        <v>42984</v>
      </c>
      <c r="I1302" s="100"/>
      <c r="J1302" s="100">
        <v>42984</v>
      </c>
      <c r="K1302" s="100"/>
      <c r="L1302" s="82" t="s">
        <v>648</v>
      </c>
      <c r="M1302" s="82"/>
      <c r="N1302" s="101">
        <v>1422</v>
      </c>
      <c r="O1302" s="101"/>
    </row>
    <row r="1303" spans="1:15" ht="45" customHeight="1" x14ac:dyDescent="0.25">
      <c r="A1303" s="17" t="s">
        <v>544</v>
      </c>
      <c r="B1303" s="98" t="s">
        <v>1721</v>
      </c>
      <c r="C1303" s="98"/>
      <c r="D1303" s="99">
        <f t="shared" si="20"/>
        <v>1</v>
      </c>
      <c r="E1303" s="99"/>
      <c r="F1303" s="99" t="s">
        <v>29</v>
      </c>
      <c r="G1303" s="99"/>
      <c r="H1303" s="100">
        <v>42949</v>
      </c>
      <c r="I1303" s="100"/>
      <c r="J1303" s="100">
        <v>42949</v>
      </c>
      <c r="K1303" s="100"/>
      <c r="L1303" s="82" t="s">
        <v>648</v>
      </c>
      <c r="M1303" s="82"/>
      <c r="N1303" s="101">
        <v>639</v>
      </c>
      <c r="O1303" s="101"/>
    </row>
    <row r="1304" spans="1:15" ht="45" customHeight="1" x14ac:dyDescent="0.25">
      <c r="A1304" s="17" t="s">
        <v>544</v>
      </c>
      <c r="B1304" s="98" t="s">
        <v>1721</v>
      </c>
      <c r="C1304" s="98"/>
      <c r="D1304" s="99">
        <f t="shared" si="20"/>
        <v>1</v>
      </c>
      <c r="E1304" s="99"/>
      <c r="F1304" s="99" t="s">
        <v>29</v>
      </c>
      <c r="G1304" s="99"/>
      <c r="H1304" s="100">
        <v>42951</v>
      </c>
      <c r="I1304" s="100"/>
      <c r="J1304" s="100">
        <v>42951</v>
      </c>
      <c r="K1304" s="100"/>
      <c r="L1304" s="82" t="s">
        <v>648</v>
      </c>
      <c r="M1304" s="82"/>
      <c r="N1304" s="101">
        <v>694</v>
      </c>
      <c r="O1304" s="101"/>
    </row>
    <row r="1305" spans="1:15" ht="45" customHeight="1" x14ac:dyDescent="0.25">
      <c r="A1305" s="17" t="s">
        <v>544</v>
      </c>
      <c r="B1305" s="98" t="s">
        <v>1721</v>
      </c>
      <c r="C1305" s="98"/>
      <c r="D1305" s="99">
        <f t="shared" si="20"/>
        <v>1</v>
      </c>
      <c r="E1305" s="99"/>
      <c r="F1305" s="99" t="s">
        <v>29</v>
      </c>
      <c r="G1305" s="99"/>
      <c r="H1305" s="100">
        <v>42930</v>
      </c>
      <c r="I1305" s="100"/>
      <c r="J1305" s="100">
        <v>42930</v>
      </c>
      <c r="K1305" s="100"/>
      <c r="L1305" s="82" t="s">
        <v>648</v>
      </c>
      <c r="M1305" s="82"/>
      <c r="N1305" s="101">
        <v>694</v>
      </c>
      <c r="O1305" s="101"/>
    </row>
    <row r="1306" spans="1:15" ht="45" customHeight="1" x14ac:dyDescent="0.25">
      <c r="A1306" s="17" t="s">
        <v>544</v>
      </c>
      <c r="B1306" s="98" t="s">
        <v>1721</v>
      </c>
      <c r="C1306" s="98"/>
      <c r="D1306" s="99">
        <f t="shared" si="20"/>
        <v>1</v>
      </c>
      <c r="E1306" s="99"/>
      <c r="F1306" s="99" t="s">
        <v>29</v>
      </c>
      <c r="G1306" s="99"/>
      <c r="H1306" s="100">
        <v>42964</v>
      </c>
      <c r="I1306" s="100"/>
      <c r="J1306" s="100">
        <v>42964</v>
      </c>
      <c r="K1306" s="100"/>
      <c r="L1306" s="82" t="s">
        <v>648</v>
      </c>
      <c r="M1306" s="82"/>
      <c r="N1306" s="101">
        <v>597</v>
      </c>
      <c r="O1306" s="101"/>
    </row>
    <row r="1307" spans="1:15" ht="45" customHeight="1" x14ac:dyDescent="0.25">
      <c r="A1307" s="17" t="s">
        <v>544</v>
      </c>
      <c r="B1307" s="98" t="s">
        <v>1721</v>
      </c>
      <c r="C1307" s="98"/>
      <c r="D1307" s="99">
        <f t="shared" si="20"/>
        <v>1</v>
      </c>
      <c r="E1307" s="99"/>
      <c r="F1307" s="99" t="s">
        <v>29</v>
      </c>
      <c r="G1307" s="99"/>
      <c r="H1307" s="100">
        <v>42958</v>
      </c>
      <c r="I1307" s="100"/>
      <c r="J1307" s="100">
        <v>42958</v>
      </c>
      <c r="K1307" s="100"/>
      <c r="L1307" s="82" t="s">
        <v>648</v>
      </c>
      <c r="M1307" s="82"/>
      <c r="N1307" s="101">
        <v>487.11</v>
      </c>
      <c r="O1307" s="101"/>
    </row>
    <row r="1308" spans="1:15" ht="45" customHeight="1" x14ac:dyDescent="0.25">
      <c r="A1308" s="17" t="s">
        <v>544</v>
      </c>
      <c r="B1308" s="98" t="s">
        <v>1721</v>
      </c>
      <c r="C1308" s="98"/>
      <c r="D1308" s="99">
        <f t="shared" si="20"/>
        <v>1</v>
      </c>
      <c r="E1308" s="99"/>
      <c r="F1308" s="99" t="s">
        <v>29</v>
      </c>
      <c r="G1308" s="99"/>
      <c r="H1308" s="100">
        <v>42921</v>
      </c>
      <c r="I1308" s="100"/>
      <c r="J1308" s="100">
        <v>42921</v>
      </c>
      <c r="K1308" s="100"/>
      <c r="L1308" s="82" t="s">
        <v>648</v>
      </c>
      <c r="M1308" s="82"/>
      <c r="N1308" s="101">
        <v>694</v>
      </c>
      <c r="O1308" s="101"/>
    </row>
    <row r="1309" spans="1:15" ht="45" customHeight="1" x14ac:dyDescent="0.25">
      <c r="A1309" s="17" t="s">
        <v>544</v>
      </c>
      <c r="B1309" s="98" t="s">
        <v>1721</v>
      </c>
      <c r="C1309" s="98"/>
      <c r="D1309" s="99">
        <f t="shared" si="20"/>
        <v>1</v>
      </c>
      <c r="E1309" s="99"/>
      <c r="F1309" s="99" t="s">
        <v>29</v>
      </c>
      <c r="G1309" s="99"/>
      <c r="H1309" s="100">
        <v>42934</v>
      </c>
      <c r="I1309" s="100"/>
      <c r="J1309" s="100">
        <v>42934</v>
      </c>
      <c r="K1309" s="100"/>
      <c r="L1309" s="82" t="s">
        <v>648</v>
      </c>
      <c r="M1309" s="82"/>
      <c r="N1309" s="101">
        <v>694</v>
      </c>
      <c r="O1309" s="101"/>
    </row>
    <row r="1310" spans="1:15" ht="45" customHeight="1" x14ac:dyDescent="0.25">
      <c r="A1310" s="17" t="s">
        <v>544</v>
      </c>
      <c r="B1310" s="98" t="s">
        <v>1721</v>
      </c>
      <c r="C1310" s="98"/>
      <c r="D1310" s="99">
        <f t="shared" si="20"/>
        <v>1</v>
      </c>
      <c r="E1310" s="99"/>
      <c r="F1310" s="99" t="s">
        <v>29</v>
      </c>
      <c r="G1310" s="99"/>
      <c r="H1310" s="100">
        <v>42935</v>
      </c>
      <c r="I1310" s="100"/>
      <c r="J1310" s="100">
        <v>42935</v>
      </c>
      <c r="K1310" s="100"/>
      <c r="L1310" s="82" t="s">
        <v>648</v>
      </c>
      <c r="M1310" s="82"/>
      <c r="N1310" s="101">
        <v>288</v>
      </c>
      <c r="O1310" s="101"/>
    </row>
    <row r="1311" spans="1:15" ht="45" customHeight="1" x14ac:dyDescent="0.25">
      <c r="A1311" s="17" t="s">
        <v>544</v>
      </c>
      <c r="B1311" s="98" t="s">
        <v>1721</v>
      </c>
      <c r="C1311" s="98"/>
      <c r="D1311" s="99">
        <f t="shared" si="20"/>
        <v>1</v>
      </c>
      <c r="E1311" s="99"/>
      <c r="F1311" s="99" t="s">
        <v>29</v>
      </c>
      <c r="G1311" s="99"/>
      <c r="H1311" s="100">
        <v>42935</v>
      </c>
      <c r="I1311" s="100"/>
      <c r="J1311" s="100">
        <v>42935</v>
      </c>
      <c r="K1311" s="100"/>
      <c r="L1311" s="82" t="s">
        <v>648</v>
      </c>
      <c r="M1311" s="82"/>
      <c r="N1311" s="101">
        <v>152</v>
      </c>
      <c r="O1311" s="101"/>
    </row>
    <row r="1312" spans="1:15" ht="45" customHeight="1" x14ac:dyDescent="0.25">
      <c r="A1312" s="17" t="s">
        <v>544</v>
      </c>
      <c r="B1312" s="98" t="s">
        <v>14</v>
      </c>
      <c r="C1312" s="98"/>
      <c r="D1312" s="99">
        <f t="shared" si="20"/>
        <v>1</v>
      </c>
      <c r="E1312" s="99"/>
      <c r="F1312" s="99" t="s">
        <v>15</v>
      </c>
      <c r="G1312" s="99"/>
      <c r="H1312" s="100">
        <v>43048</v>
      </c>
      <c r="I1312" s="100"/>
      <c r="J1312" s="100">
        <v>43048</v>
      </c>
      <c r="K1312" s="100"/>
      <c r="L1312" s="82" t="s">
        <v>648</v>
      </c>
      <c r="M1312" s="82"/>
      <c r="N1312" s="101">
        <v>774</v>
      </c>
      <c r="O1312" s="101"/>
    </row>
    <row r="1313" spans="1:15" ht="45" customHeight="1" x14ac:dyDescent="0.25">
      <c r="A1313" s="17" t="s">
        <v>544</v>
      </c>
      <c r="B1313" s="98" t="s">
        <v>1272</v>
      </c>
      <c r="C1313" s="98"/>
      <c r="D1313" s="99">
        <f t="shared" si="20"/>
        <v>1</v>
      </c>
      <c r="E1313" s="99"/>
      <c r="F1313" s="99" t="s">
        <v>29</v>
      </c>
      <c r="G1313" s="99"/>
      <c r="H1313" s="100">
        <v>43014</v>
      </c>
      <c r="I1313" s="100"/>
      <c r="J1313" s="100">
        <v>43014</v>
      </c>
      <c r="K1313" s="100"/>
      <c r="L1313" s="82" t="s">
        <v>648</v>
      </c>
      <c r="M1313" s="82"/>
      <c r="N1313" s="101">
        <v>694</v>
      </c>
      <c r="O1313" s="101"/>
    </row>
    <row r="1314" spans="1:15" ht="45" customHeight="1" x14ac:dyDescent="0.25">
      <c r="A1314" s="17" t="s">
        <v>544</v>
      </c>
      <c r="B1314" s="98" t="s">
        <v>1722</v>
      </c>
      <c r="C1314" s="98"/>
      <c r="D1314" s="99">
        <f t="shared" si="20"/>
        <v>1</v>
      </c>
      <c r="E1314" s="99"/>
      <c r="F1314" s="99" t="s">
        <v>29</v>
      </c>
      <c r="G1314" s="99"/>
      <c r="H1314" s="100">
        <v>43053</v>
      </c>
      <c r="I1314" s="100"/>
      <c r="J1314" s="100">
        <v>43053</v>
      </c>
      <c r="K1314" s="100"/>
      <c r="L1314" s="82" t="s">
        <v>648</v>
      </c>
      <c r="M1314" s="82"/>
      <c r="N1314" s="101">
        <v>694.22</v>
      </c>
      <c r="O1314" s="101"/>
    </row>
    <row r="1315" spans="1:15" ht="45" customHeight="1" x14ac:dyDescent="0.25">
      <c r="A1315" s="17" t="s">
        <v>544</v>
      </c>
      <c r="B1315" s="98" t="s">
        <v>1272</v>
      </c>
      <c r="C1315" s="98"/>
      <c r="D1315" s="99">
        <f t="shared" si="20"/>
        <v>1</v>
      </c>
      <c r="E1315" s="99"/>
      <c r="F1315" s="99" t="s">
        <v>29</v>
      </c>
      <c r="G1315" s="99"/>
      <c r="H1315" s="100">
        <v>43048</v>
      </c>
      <c r="I1315" s="100"/>
      <c r="J1315" s="100">
        <v>43045</v>
      </c>
      <c r="K1315" s="100"/>
      <c r="L1315" s="82" t="s">
        <v>648</v>
      </c>
      <c r="M1315" s="82"/>
      <c r="N1315" s="101">
        <v>694</v>
      </c>
      <c r="O1315" s="101"/>
    </row>
    <row r="1316" spans="1:15" ht="45" customHeight="1" x14ac:dyDescent="0.25">
      <c r="A1316" s="17" t="s">
        <v>544</v>
      </c>
      <c r="B1316" s="98" t="s">
        <v>1272</v>
      </c>
      <c r="C1316" s="98"/>
      <c r="D1316" s="99">
        <f t="shared" si="20"/>
        <v>1</v>
      </c>
      <c r="E1316" s="99"/>
      <c r="F1316" s="99" t="s">
        <v>29</v>
      </c>
      <c r="G1316" s="99"/>
      <c r="H1316" s="100">
        <v>43056</v>
      </c>
      <c r="I1316" s="100"/>
      <c r="J1316" s="100">
        <v>43056</v>
      </c>
      <c r="K1316" s="100"/>
      <c r="L1316" s="82" t="s">
        <v>648</v>
      </c>
      <c r="M1316" s="82"/>
      <c r="N1316" s="101">
        <v>544</v>
      </c>
      <c r="O1316" s="101"/>
    </row>
    <row r="1317" spans="1:15" ht="45" customHeight="1" x14ac:dyDescent="0.25">
      <c r="A1317" s="17" t="s">
        <v>544</v>
      </c>
      <c r="B1317" s="98" t="s">
        <v>1722</v>
      </c>
      <c r="C1317" s="98"/>
      <c r="D1317" s="99">
        <f t="shared" si="20"/>
        <v>1</v>
      </c>
      <c r="E1317" s="99"/>
      <c r="F1317" s="99" t="s">
        <v>29</v>
      </c>
      <c r="G1317" s="99"/>
      <c r="H1317" s="100">
        <v>43024</v>
      </c>
      <c r="I1317" s="100"/>
      <c r="J1317" s="100">
        <v>43024</v>
      </c>
      <c r="K1317" s="100"/>
      <c r="L1317" s="82" t="s">
        <v>648</v>
      </c>
      <c r="M1317" s="82"/>
      <c r="N1317" s="101">
        <v>684.13</v>
      </c>
      <c r="O1317" s="101"/>
    </row>
    <row r="1318" spans="1:15" ht="45" customHeight="1" x14ac:dyDescent="0.25">
      <c r="A1318" s="17" t="s">
        <v>544</v>
      </c>
      <c r="B1318" s="98" t="s">
        <v>1272</v>
      </c>
      <c r="C1318" s="98"/>
      <c r="D1318" s="99">
        <f t="shared" si="20"/>
        <v>1</v>
      </c>
      <c r="E1318" s="99"/>
      <c r="F1318" s="99" t="s">
        <v>29</v>
      </c>
      <c r="G1318" s="99"/>
      <c r="H1318" s="100">
        <v>43034</v>
      </c>
      <c r="I1318" s="100"/>
      <c r="J1318" s="100">
        <v>43034</v>
      </c>
      <c r="K1318" s="100"/>
      <c r="L1318" s="82" t="s">
        <v>648</v>
      </c>
      <c r="M1318" s="82"/>
      <c r="N1318" s="101">
        <v>694</v>
      </c>
      <c r="O1318" s="101"/>
    </row>
    <row r="1319" spans="1:15" ht="45" customHeight="1" x14ac:dyDescent="0.25">
      <c r="A1319" s="17" t="s">
        <v>544</v>
      </c>
      <c r="B1319" s="98" t="s">
        <v>1272</v>
      </c>
      <c r="C1319" s="98"/>
      <c r="D1319" s="99">
        <f t="shared" si="20"/>
        <v>1</v>
      </c>
      <c r="E1319" s="99"/>
      <c r="F1319" s="99" t="s">
        <v>29</v>
      </c>
      <c r="G1319" s="99"/>
      <c r="H1319" s="100">
        <v>43042</v>
      </c>
      <c r="I1319" s="100"/>
      <c r="J1319" s="100">
        <v>43042</v>
      </c>
      <c r="K1319" s="100"/>
      <c r="L1319" s="82" t="s">
        <v>648</v>
      </c>
      <c r="M1319" s="82"/>
      <c r="N1319" s="101">
        <v>597</v>
      </c>
      <c r="O1319" s="101"/>
    </row>
    <row r="1320" spans="1:15" ht="45" customHeight="1" x14ac:dyDescent="0.25">
      <c r="A1320" s="17" t="s">
        <v>544</v>
      </c>
      <c r="B1320" s="98" t="s">
        <v>1722</v>
      </c>
      <c r="C1320" s="98"/>
      <c r="D1320" s="99">
        <f t="shared" si="20"/>
        <v>1</v>
      </c>
      <c r="E1320" s="99"/>
      <c r="F1320" s="99" t="s">
        <v>29</v>
      </c>
      <c r="G1320" s="99"/>
      <c r="H1320" s="100">
        <v>43039</v>
      </c>
      <c r="I1320" s="100"/>
      <c r="J1320" s="100">
        <v>43039</v>
      </c>
      <c r="K1320" s="100"/>
      <c r="L1320" s="82" t="s">
        <v>648</v>
      </c>
      <c r="M1320" s="82"/>
      <c r="N1320" s="101">
        <v>684.2</v>
      </c>
      <c r="O1320" s="101"/>
    </row>
    <row r="1321" spans="1:15" ht="45" customHeight="1" x14ac:dyDescent="0.25">
      <c r="A1321" s="17" t="s">
        <v>544</v>
      </c>
      <c r="B1321" s="98" t="s">
        <v>1272</v>
      </c>
      <c r="C1321" s="98"/>
      <c r="D1321" s="99">
        <f t="shared" si="20"/>
        <v>1</v>
      </c>
      <c r="E1321" s="99"/>
      <c r="F1321" s="99" t="s">
        <v>29</v>
      </c>
      <c r="G1321" s="99"/>
      <c r="H1321" s="100">
        <v>43019</v>
      </c>
      <c r="I1321" s="100"/>
      <c r="J1321" s="100">
        <v>43019</v>
      </c>
      <c r="K1321" s="100"/>
      <c r="L1321" s="82" t="s">
        <v>648</v>
      </c>
      <c r="M1321" s="82"/>
      <c r="N1321" s="101">
        <v>694</v>
      </c>
      <c r="O1321" s="101"/>
    </row>
    <row r="1322" spans="1:15" ht="45" customHeight="1" x14ac:dyDescent="0.25">
      <c r="A1322" s="17" t="s">
        <v>544</v>
      </c>
      <c r="B1322" s="98" t="s">
        <v>14</v>
      </c>
      <c r="C1322" s="98"/>
      <c r="D1322" s="99">
        <f t="shared" si="20"/>
        <v>1</v>
      </c>
      <c r="E1322" s="99"/>
      <c r="F1322" s="99" t="s">
        <v>15</v>
      </c>
      <c r="G1322" s="99"/>
      <c r="H1322" s="100">
        <v>43054</v>
      </c>
      <c r="I1322" s="100"/>
      <c r="J1322" s="100">
        <v>43061</v>
      </c>
      <c r="K1322" s="100"/>
      <c r="L1322" s="82" t="s">
        <v>648</v>
      </c>
      <c r="M1322" s="82"/>
      <c r="N1322" s="101">
        <v>504</v>
      </c>
      <c r="O1322" s="101"/>
    </row>
    <row r="1323" spans="1:15" ht="45" customHeight="1" x14ac:dyDescent="0.25">
      <c r="A1323" s="17" t="s">
        <v>1723</v>
      </c>
      <c r="B1323" s="98" t="s">
        <v>1712</v>
      </c>
      <c r="C1323" s="98"/>
      <c r="D1323" s="99">
        <f t="shared" si="20"/>
        <v>1</v>
      </c>
      <c r="E1323" s="99"/>
      <c r="F1323" s="99" t="s">
        <v>29</v>
      </c>
      <c r="G1323" s="99"/>
      <c r="H1323" s="100">
        <v>42745</v>
      </c>
      <c r="I1323" s="100"/>
      <c r="J1323" s="100">
        <v>42745</v>
      </c>
      <c r="K1323" s="100"/>
      <c r="L1323" s="82" t="s">
        <v>648</v>
      </c>
      <c r="M1323" s="82"/>
      <c r="N1323" s="101">
        <v>396</v>
      </c>
      <c r="O1323" s="101"/>
    </row>
    <row r="1324" spans="1:15" ht="45" customHeight="1" x14ac:dyDescent="0.25">
      <c r="A1324" s="17" t="s">
        <v>1723</v>
      </c>
      <c r="B1324" s="98" t="s">
        <v>1712</v>
      </c>
      <c r="C1324" s="98"/>
      <c r="D1324" s="99">
        <f t="shared" si="20"/>
        <v>1</v>
      </c>
      <c r="E1324" s="99"/>
      <c r="F1324" s="99" t="s">
        <v>29</v>
      </c>
      <c r="G1324" s="99"/>
      <c r="H1324" s="100">
        <v>42745</v>
      </c>
      <c r="I1324" s="100"/>
      <c r="J1324" s="100">
        <v>42745</v>
      </c>
      <c r="K1324" s="100"/>
      <c r="L1324" s="82" t="s">
        <v>648</v>
      </c>
      <c r="M1324" s="82"/>
      <c r="N1324" s="101">
        <v>254</v>
      </c>
      <c r="O1324" s="101"/>
    </row>
    <row r="1325" spans="1:15" ht="45" customHeight="1" x14ac:dyDescent="0.25">
      <c r="A1325" s="17" t="s">
        <v>1723</v>
      </c>
      <c r="B1325" s="98" t="s">
        <v>1724</v>
      </c>
      <c r="C1325" s="98"/>
      <c r="D1325" s="99">
        <f t="shared" si="20"/>
        <v>1</v>
      </c>
      <c r="E1325" s="99"/>
      <c r="F1325" s="99" t="s">
        <v>12</v>
      </c>
      <c r="G1325" s="99"/>
      <c r="H1325" s="100">
        <v>42926</v>
      </c>
      <c r="I1325" s="100"/>
      <c r="J1325" s="100">
        <v>42927</v>
      </c>
      <c r="K1325" s="100"/>
      <c r="L1325" s="82" t="s">
        <v>648</v>
      </c>
      <c r="M1325" s="82"/>
      <c r="N1325" s="101">
        <v>1662.02</v>
      </c>
      <c r="O1325" s="101"/>
    </row>
    <row r="1326" spans="1:15" ht="45" customHeight="1" x14ac:dyDescent="0.25">
      <c r="A1326" s="17" t="s">
        <v>1723</v>
      </c>
      <c r="B1326" s="98" t="s">
        <v>1725</v>
      </c>
      <c r="C1326" s="98"/>
      <c r="D1326" s="99">
        <f t="shared" si="20"/>
        <v>1</v>
      </c>
      <c r="E1326" s="99"/>
      <c r="F1326" s="99" t="s">
        <v>12</v>
      </c>
      <c r="G1326" s="99"/>
      <c r="H1326" s="100">
        <v>42936</v>
      </c>
      <c r="I1326" s="100"/>
      <c r="J1326" s="100">
        <v>42937</v>
      </c>
      <c r="K1326" s="100"/>
      <c r="L1326" s="82" t="s">
        <v>648</v>
      </c>
      <c r="M1326" s="82"/>
      <c r="N1326" s="101">
        <v>1880</v>
      </c>
      <c r="O1326" s="101"/>
    </row>
    <row r="1327" spans="1:15" ht="45" customHeight="1" x14ac:dyDescent="0.25">
      <c r="A1327" s="17" t="s">
        <v>1723</v>
      </c>
      <c r="B1327" s="98" t="s">
        <v>1724</v>
      </c>
      <c r="C1327" s="98"/>
      <c r="D1327" s="99">
        <f t="shared" si="20"/>
        <v>1</v>
      </c>
      <c r="E1327" s="99"/>
      <c r="F1327" s="99" t="s">
        <v>12</v>
      </c>
      <c r="G1327" s="99"/>
      <c r="H1327" s="100">
        <v>42926</v>
      </c>
      <c r="I1327" s="100"/>
      <c r="J1327" s="100">
        <v>42927</v>
      </c>
      <c r="K1327" s="100"/>
      <c r="L1327" s="82" t="s">
        <v>648</v>
      </c>
      <c r="M1327" s="82"/>
      <c r="N1327" s="101">
        <v>253</v>
      </c>
      <c r="O1327" s="101"/>
    </row>
    <row r="1328" spans="1:15" ht="45" customHeight="1" x14ac:dyDescent="0.25">
      <c r="A1328" s="17" t="s">
        <v>1723</v>
      </c>
      <c r="B1328" s="98" t="s">
        <v>1725</v>
      </c>
      <c r="C1328" s="98"/>
      <c r="D1328" s="99">
        <f t="shared" si="20"/>
        <v>1</v>
      </c>
      <c r="E1328" s="99"/>
      <c r="F1328" s="99" t="s">
        <v>12</v>
      </c>
      <c r="G1328" s="99"/>
      <c r="H1328" s="100">
        <v>42936</v>
      </c>
      <c r="I1328" s="100"/>
      <c r="J1328" s="100">
        <v>42937</v>
      </c>
      <c r="K1328" s="100"/>
      <c r="L1328" s="82" t="s">
        <v>648</v>
      </c>
      <c r="M1328" s="82"/>
      <c r="N1328" s="101">
        <v>158</v>
      </c>
      <c r="O1328" s="101"/>
    </row>
    <row r="1329" spans="1:15" ht="45" customHeight="1" x14ac:dyDescent="0.25">
      <c r="A1329" s="17" t="s">
        <v>1723</v>
      </c>
      <c r="B1329" s="98" t="s">
        <v>1475</v>
      </c>
      <c r="C1329" s="98"/>
      <c r="D1329" s="99">
        <f t="shared" si="20"/>
        <v>1</v>
      </c>
      <c r="E1329" s="99"/>
      <c r="F1329" s="99" t="s">
        <v>29</v>
      </c>
      <c r="G1329" s="99"/>
      <c r="H1329" s="100">
        <v>43028</v>
      </c>
      <c r="I1329" s="100"/>
      <c r="J1329" s="100">
        <v>43028</v>
      </c>
      <c r="K1329" s="100"/>
      <c r="L1329" s="82" t="s">
        <v>648</v>
      </c>
      <c r="M1329" s="82"/>
      <c r="N1329" s="101">
        <v>408</v>
      </c>
      <c r="O1329" s="101"/>
    </row>
    <row r="1330" spans="1:15" ht="45" customHeight="1" x14ac:dyDescent="0.25">
      <c r="A1330" s="17" t="s">
        <v>1723</v>
      </c>
      <c r="B1330" s="98" t="s">
        <v>1475</v>
      </c>
      <c r="C1330" s="98"/>
      <c r="D1330" s="99">
        <f t="shared" si="20"/>
        <v>1</v>
      </c>
      <c r="E1330" s="99"/>
      <c r="F1330" s="99" t="s">
        <v>29</v>
      </c>
      <c r="G1330" s="99"/>
      <c r="H1330" s="100">
        <v>43028</v>
      </c>
      <c r="I1330" s="100"/>
      <c r="J1330" s="100">
        <v>43028</v>
      </c>
      <c r="K1330" s="100"/>
      <c r="L1330" s="82" t="s">
        <v>648</v>
      </c>
      <c r="M1330" s="82"/>
      <c r="N1330" s="101">
        <v>229.9</v>
      </c>
      <c r="O1330" s="101"/>
    </row>
    <row r="1331" spans="1:15" ht="45" customHeight="1" x14ac:dyDescent="0.25">
      <c r="A1331" s="17" t="s">
        <v>569</v>
      </c>
      <c r="B1331" s="98" t="s">
        <v>415</v>
      </c>
      <c r="C1331" s="98"/>
      <c r="D1331" s="99">
        <f t="shared" si="20"/>
        <v>1</v>
      </c>
      <c r="E1331" s="99"/>
      <c r="F1331" s="99" t="s">
        <v>29</v>
      </c>
      <c r="G1331" s="99"/>
      <c r="H1331" s="100">
        <v>42872</v>
      </c>
      <c r="I1331" s="100"/>
      <c r="J1331" s="100">
        <v>42872</v>
      </c>
      <c r="K1331" s="100"/>
      <c r="L1331" s="82" t="s">
        <v>648</v>
      </c>
      <c r="M1331" s="82"/>
      <c r="N1331" s="101">
        <v>715</v>
      </c>
      <c r="O1331" s="101"/>
    </row>
    <row r="1332" spans="1:15" ht="45" customHeight="1" x14ac:dyDescent="0.25">
      <c r="A1332" s="17" t="s">
        <v>569</v>
      </c>
      <c r="B1332" s="98" t="s">
        <v>1726</v>
      </c>
      <c r="C1332" s="98"/>
      <c r="D1332" s="99">
        <f t="shared" si="20"/>
        <v>1</v>
      </c>
      <c r="E1332" s="99"/>
      <c r="F1332" s="99" t="s">
        <v>29</v>
      </c>
      <c r="G1332" s="99"/>
      <c r="H1332" s="100">
        <v>42832</v>
      </c>
      <c r="I1332" s="100"/>
      <c r="J1332" s="100">
        <v>42833</v>
      </c>
      <c r="K1332" s="100"/>
      <c r="L1332" s="82" t="s">
        <v>648</v>
      </c>
      <c r="M1332" s="82"/>
      <c r="N1332" s="101">
        <v>752</v>
      </c>
      <c r="O1332" s="101"/>
    </row>
    <row r="1333" spans="1:15" ht="45" customHeight="1" x14ac:dyDescent="0.25">
      <c r="A1333" s="17" t="s">
        <v>569</v>
      </c>
      <c r="B1333" s="98" t="s">
        <v>1727</v>
      </c>
      <c r="C1333" s="98"/>
      <c r="D1333" s="99">
        <f t="shared" si="20"/>
        <v>1</v>
      </c>
      <c r="E1333" s="99"/>
      <c r="F1333" s="99" t="s">
        <v>29</v>
      </c>
      <c r="G1333" s="99"/>
      <c r="H1333" s="100">
        <v>42852</v>
      </c>
      <c r="I1333" s="100"/>
      <c r="J1333" s="100">
        <v>42852</v>
      </c>
      <c r="K1333" s="100"/>
      <c r="L1333" s="82" t="s">
        <v>648</v>
      </c>
      <c r="M1333" s="82"/>
      <c r="N1333" s="101">
        <v>368</v>
      </c>
      <c r="O1333" s="101"/>
    </row>
    <row r="1334" spans="1:15" ht="45" customHeight="1" x14ac:dyDescent="0.25">
      <c r="A1334" s="17" t="s">
        <v>569</v>
      </c>
      <c r="B1334" s="98" t="s">
        <v>1727</v>
      </c>
      <c r="C1334" s="98"/>
      <c r="D1334" s="99">
        <f t="shared" si="20"/>
        <v>1</v>
      </c>
      <c r="E1334" s="99"/>
      <c r="F1334" s="99" t="s">
        <v>29</v>
      </c>
      <c r="G1334" s="99"/>
      <c r="H1334" s="100">
        <v>42852</v>
      </c>
      <c r="I1334" s="100"/>
      <c r="J1334" s="100">
        <v>42852</v>
      </c>
      <c r="K1334" s="100"/>
      <c r="L1334" s="82" t="s">
        <v>648</v>
      </c>
      <c r="M1334" s="82"/>
      <c r="N1334" s="101">
        <v>230</v>
      </c>
      <c r="O1334" s="101"/>
    </row>
    <row r="1335" spans="1:15" ht="45" customHeight="1" x14ac:dyDescent="0.25">
      <c r="A1335" s="17" t="s">
        <v>569</v>
      </c>
      <c r="B1335" s="98" t="s">
        <v>1728</v>
      </c>
      <c r="C1335" s="98"/>
      <c r="D1335" s="99">
        <f t="shared" si="20"/>
        <v>1</v>
      </c>
      <c r="E1335" s="99"/>
      <c r="F1335" s="99" t="s">
        <v>29</v>
      </c>
      <c r="G1335" s="99"/>
      <c r="H1335" s="100">
        <v>42843</v>
      </c>
      <c r="I1335" s="100"/>
      <c r="J1335" s="100">
        <v>42843</v>
      </c>
      <c r="K1335" s="100"/>
      <c r="L1335" s="82" t="s">
        <v>648</v>
      </c>
      <c r="M1335" s="82"/>
      <c r="N1335" s="101">
        <v>368</v>
      </c>
      <c r="O1335" s="101"/>
    </row>
    <row r="1336" spans="1:15" ht="45" customHeight="1" x14ac:dyDescent="0.25">
      <c r="A1336" s="17" t="s">
        <v>569</v>
      </c>
      <c r="B1336" s="98" t="s">
        <v>1729</v>
      </c>
      <c r="C1336" s="98"/>
      <c r="D1336" s="99">
        <f t="shared" si="20"/>
        <v>1</v>
      </c>
      <c r="E1336" s="99"/>
      <c r="F1336" s="99" t="s">
        <v>29</v>
      </c>
      <c r="G1336" s="99"/>
      <c r="H1336" s="100">
        <v>42940</v>
      </c>
      <c r="I1336" s="100"/>
      <c r="J1336" s="100">
        <v>42940</v>
      </c>
      <c r="K1336" s="100"/>
      <c r="L1336" s="82" t="s">
        <v>648</v>
      </c>
      <c r="M1336" s="82"/>
      <c r="N1336" s="101">
        <v>673</v>
      </c>
      <c r="O1336" s="101"/>
    </row>
    <row r="1337" spans="1:15" ht="45" customHeight="1" x14ac:dyDescent="0.25">
      <c r="A1337" s="17" t="s">
        <v>569</v>
      </c>
      <c r="B1337" s="98" t="s">
        <v>1729</v>
      </c>
      <c r="C1337" s="98"/>
      <c r="D1337" s="99">
        <f t="shared" si="20"/>
        <v>1</v>
      </c>
      <c r="E1337" s="99"/>
      <c r="F1337" s="99" t="s">
        <v>29</v>
      </c>
      <c r="G1337" s="99"/>
      <c r="H1337" s="100">
        <v>42940</v>
      </c>
      <c r="I1337" s="100"/>
      <c r="J1337" s="100">
        <v>42940</v>
      </c>
      <c r="K1337" s="100"/>
      <c r="L1337" s="82" t="s">
        <v>648</v>
      </c>
      <c r="M1337" s="82"/>
      <c r="N1337" s="101">
        <v>223</v>
      </c>
      <c r="O1337" s="101"/>
    </row>
    <row r="1338" spans="1:15" ht="45" customHeight="1" x14ac:dyDescent="0.25">
      <c r="A1338" s="17" t="s">
        <v>569</v>
      </c>
      <c r="B1338" s="98" t="s">
        <v>1730</v>
      </c>
      <c r="C1338" s="98"/>
      <c r="D1338" s="99">
        <f t="shared" si="20"/>
        <v>1</v>
      </c>
      <c r="E1338" s="99"/>
      <c r="F1338" s="99" t="s">
        <v>29</v>
      </c>
      <c r="G1338" s="99"/>
      <c r="H1338" s="100">
        <v>43004</v>
      </c>
      <c r="I1338" s="100"/>
      <c r="J1338" s="100">
        <v>43004</v>
      </c>
      <c r="K1338" s="100"/>
      <c r="L1338" s="82" t="s">
        <v>648</v>
      </c>
      <c r="M1338" s="82"/>
      <c r="N1338" s="101">
        <v>715</v>
      </c>
      <c r="O1338" s="101"/>
    </row>
    <row r="1339" spans="1:15" ht="45" customHeight="1" x14ac:dyDescent="0.25">
      <c r="A1339" s="17" t="s">
        <v>569</v>
      </c>
      <c r="B1339" s="98" t="s">
        <v>1731</v>
      </c>
      <c r="C1339" s="98"/>
      <c r="D1339" s="99">
        <f t="shared" si="20"/>
        <v>1</v>
      </c>
      <c r="E1339" s="99"/>
      <c r="F1339" s="99" t="s">
        <v>29</v>
      </c>
      <c r="G1339" s="99"/>
      <c r="H1339" s="100">
        <v>42997</v>
      </c>
      <c r="I1339" s="100"/>
      <c r="J1339" s="100">
        <v>42997</v>
      </c>
      <c r="K1339" s="100"/>
      <c r="L1339" s="82" t="s">
        <v>648</v>
      </c>
      <c r="M1339" s="82"/>
      <c r="N1339" s="101">
        <v>348</v>
      </c>
      <c r="O1339" s="101"/>
    </row>
    <row r="1340" spans="1:15" ht="45" customHeight="1" x14ac:dyDescent="0.25">
      <c r="A1340" s="17" t="s">
        <v>569</v>
      </c>
      <c r="B1340" s="98" t="s">
        <v>1730</v>
      </c>
      <c r="C1340" s="98"/>
      <c r="D1340" s="99">
        <f t="shared" si="20"/>
        <v>1</v>
      </c>
      <c r="E1340" s="99"/>
      <c r="F1340" s="99" t="s">
        <v>29</v>
      </c>
      <c r="G1340" s="99"/>
      <c r="H1340" s="100">
        <v>43004</v>
      </c>
      <c r="I1340" s="100"/>
      <c r="J1340" s="100">
        <v>43004</v>
      </c>
      <c r="K1340" s="100"/>
      <c r="L1340" s="82" t="s">
        <v>648</v>
      </c>
      <c r="M1340" s="82"/>
      <c r="N1340" s="101">
        <v>297</v>
      </c>
      <c r="O1340" s="101"/>
    </row>
    <row r="1341" spans="1:15" ht="45" customHeight="1" x14ac:dyDescent="0.25">
      <c r="A1341" s="17" t="s">
        <v>569</v>
      </c>
      <c r="B1341" s="98" t="s">
        <v>1732</v>
      </c>
      <c r="C1341" s="98"/>
      <c r="D1341" s="99">
        <f t="shared" si="20"/>
        <v>1</v>
      </c>
      <c r="E1341" s="99"/>
      <c r="F1341" s="99" t="s">
        <v>29</v>
      </c>
      <c r="G1341" s="99"/>
      <c r="H1341" s="100">
        <v>43025</v>
      </c>
      <c r="I1341" s="100"/>
      <c r="J1341" s="100">
        <v>43025</v>
      </c>
      <c r="K1341" s="100"/>
      <c r="L1341" s="82" t="s">
        <v>648</v>
      </c>
      <c r="M1341" s="82"/>
      <c r="N1341" s="101">
        <v>714</v>
      </c>
      <c r="O1341" s="101"/>
    </row>
    <row r="1342" spans="1:15" ht="45" customHeight="1" x14ac:dyDescent="0.25">
      <c r="A1342" s="17" t="s">
        <v>569</v>
      </c>
      <c r="B1342" s="98" t="s">
        <v>1732</v>
      </c>
      <c r="C1342" s="98"/>
      <c r="D1342" s="99">
        <f t="shared" si="20"/>
        <v>1</v>
      </c>
      <c r="E1342" s="99"/>
      <c r="F1342" s="99" t="s">
        <v>29</v>
      </c>
      <c r="G1342" s="99"/>
      <c r="H1342" s="100">
        <v>43025</v>
      </c>
      <c r="I1342" s="100"/>
      <c r="J1342" s="100">
        <v>43025</v>
      </c>
      <c r="K1342" s="100"/>
      <c r="L1342" s="82" t="s">
        <v>648</v>
      </c>
      <c r="M1342" s="82"/>
      <c r="N1342" s="101">
        <v>182</v>
      </c>
      <c r="O1342" s="101"/>
    </row>
    <row r="1343" spans="1:15" ht="45" customHeight="1" x14ac:dyDescent="0.25">
      <c r="A1343" s="17" t="s">
        <v>1733</v>
      </c>
      <c r="B1343" s="98" t="s">
        <v>14</v>
      </c>
      <c r="C1343" s="98"/>
      <c r="D1343" s="99">
        <f t="shared" si="20"/>
        <v>1</v>
      </c>
      <c r="E1343" s="99"/>
      <c r="F1343" s="99" t="s">
        <v>15</v>
      </c>
      <c r="G1343" s="99"/>
      <c r="H1343" s="100">
        <v>42748</v>
      </c>
      <c r="I1343" s="100"/>
      <c r="J1343" s="100">
        <v>42748</v>
      </c>
      <c r="K1343" s="100"/>
      <c r="L1343" s="82" t="s">
        <v>648</v>
      </c>
      <c r="M1343" s="82"/>
      <c r="N1343" s="101">
        <v>160</v>
      </c>
      <c r="O1343" s="101"/>
    </row>
    <row r="1344" spans="1:15" ht="45" customHeight="1" x14ac:dyDescent="0.25">
      <c r="A1344" s="17" t="s">
        <v>1733</v>
      </c>
      <c r="B1344" s="98" t="s">
        <v>14</v>
      </c>
      <c r="C1344" s="98"/>
      <c r="D1344" s="99">
        <f t="shared" si="20"/>
        <v>1</v>
      </c>
      <c r="E1344" s="99"/>
      <c r="F1344" s="99" t="s">
        <v>15</v>
      </c>
      <c r="G1344" s="99"/>
      <c r="H1344" s="100">
        <v>42759</v>
      </c>
      <c r="I1344" s="100"/>
      <c r="J1344" s="100">
        <v>42760</v>
      </c>
      <c r="K1344" s="100"/>
      <c r="L1344" s="82" t="s">
        <v>648</v>
      </c>
      <c r="M1344" s="82"/>
      <c r="N1344" s="101">
        <v>125</v>
      </c>
      <c r="O1344" s="101"/>
    </row>
    <row r="1345" spans="1:15" ht="45" customHeight="1" x14ac:dyDescent="0.25">
      <c r="A1345" s="17" t="s">
        <v>1733</v>
      </c>
      <c r="B1345" s="98" t="s">
        <v>14</v>
      </c>
      <c r="C1345" s="98"/>
      <c r="D1345" s="99">
        <f t="shared" si="20"/>
        <v>1</v>
      </c>
      <c r="E1345" s="99"/>
      <c r="F1345" s="99" t="s">
        <v>15</v>
      </c>
      <c r="G1345" s="99"/>
      <c r="H1345" s="100">
        <v>42783</v>
      </c>
      <c r="I1345" s="100"/>
      <c r="J1345" s="100">
        <v>42783</v>
      </c>
      <c r="K1345" s="100"/>
      <c r="L1345" s="82" t="s">
        <v>648</v>
      </c>
      <c r="M1345" s="82"/>
      <c r="N1345" s="101">
        <v>20</v>
      </c>
      <c r="O1345" s="101"/>
    </row>
    <row r="1346" spans="1:15" ht="45" customHeight="1" x14ac:dyDescent="0.25">
      <c r="A1346" s="17" t="s">
        <v>1733</v>
      </c>
      <c r="B1346" s="98" t="s">
        <v>1734</v>
      </c>
      <c r="C1346" s="98"/>
      <c r="D1346" s="99">
        <f t="shared" si="20"/>
        <v>1</v>
      </c>
      <c r="E1346" s="99"/>
      <c r="F1346" s="99" t="s">
        <v>12</v>
      </c>
      <c r="G1346" s="99"/>
      <c r="H1346" s="100">
        <v>42804</v>
      </c>
      <c r="I1346" s="100"/>
      <c r="J1346" s="100">
        <v>42807</v>
      </c>
      <c r="K1346" s="100"/>
      <c r="L1346" s="82" t="s">
        <v>648</v>
      </c>
      <c r="M1346" s="82"/>
      <c r="N1346" s="101">
        <v>1520.11</v>
      </c>
      <c r="O1346" s="101"/>
    </row>
    <row r="1347" spans="1:15" ht="45" customHeight="1" x14ac:dyDescent="0.25">
      <c r="A1347" s="17" t="s">
        <v>1733</v>
      </c>
      <c r="B1347" s="98" t="s">
        <v>1735</v>
      </c>
      <c r="C1347" s="98"/>
      <c r="D1347" s="99">
        <f t="shared" si="20"/>
        <v>1</v>
      </c>
      <c r="E1347" s="99"/>
      <c r="F1347" s="99" t="s">
        <v>12</v>
      </c>
      <c r="G1347" s="99"/>
      <c r="H1347" s="100">
        <v>42804</v>
      </c>
      <c r="I1347" s="100"/>
      <c r="J1347" s="100">
        <v>42807</v>
      </c>
      <c r="K1347" s="100"/>
      <c r="L1347" s="82" t="s">
        <v>648</v>
      </c>
      <c r="M1347" s="82"/>
      <c r="N1347" s="101">
        <v>313</v>
      </c>
      <c r="O1347" s="101"/>
    </row>
    <row r="1348" spans="1:15" ht="45" customHeight="1" x14ac:dyDescent="0.25">
      <c r="A1348" s="17" t="s">
        <v>1733</v>
      </c>
      <c r="B1348" s="98" t="s">
        <v>14</v>
      </c>
      <c r="C1348" s="98"/>
      <c r="D1348" s="99">
        <f t="shared" si="20"/>
        <v>1</v>
      </c>
      <c r="E1348" s="99"/>
      <c r="F1348" s="99" t="s">
        <v>15</v>
      </c>
      <c r="G1348" s="99"/>
      <c r="H1348" s="100">
        <v>42807</v>
      </c>
      <c r="I1348" s="100"/>
      <c r="J1348" s="100">
        <v>42833</v>
      </c>
      <c r="K1348" s="100"/>
      <c r="L1348" s="82" t="s">
        <v>648</v>
      </c>
      <c r="M1348" s="82"/>
      <c r="N1348" s="101">
        <v>100</v>
      </c>
      <c r="O1348" s="101"/>
    </row>
    <row r="1349" spans="1:15" ht="45" customHeight="1" x14ac:dyDescent="0.25">
      <c r="A1349" s="17" t="s">
        <v>1733</v>
      </c>
      <c r="B1349" s="98" t="s">
        <v>1736</v>
      </c>
      <c r="C1349" s="98"/>
      <c r="D1349" s="99">
        <f t="shared" si="20"/>
        <v>1</v>
      </c>
      <c r="E1349" s="99"/>
      <c r="F1349" s="99" t="s">
        <v>12</v>
      </c>
      <c r="G1349" s="99"/>
      <c r="H1349" s="100">
        <v>42806</v>
      </c>
      <c r="I1349" s="100"/>
      <c r="J1349" s="100">
        <v>42807</v>
      </c>
      <c r="K1349" s="100"/>
      <c r="L1349" s="82" t="s">
        <v>648</v>
      </c>
      <c r="M1349" s="82"/>
      <c r="N1349" s="101">
        <v>100.01</v>
      </c>
      <c r="O1349" s="101"/>
    </row>
    <row r="1350" spans="1:15" ht="45" customHeight="1" x14ac:dyDescent="0.25">
      <c r="A1350" s="17" t="s">
        <v>1733</v>
      </c>
      <c r="B1350" s="98" t="s">
        <v>14</v>
      </c>
      <c r="C1350" s="98"/>
      <c r="D1350" s="99">
        <f t="shared" si="20"/>
        <v>1</v>
      </c>
      <c r="E1350" s="99"/>
      <c r="F1350" s="99" t="s">
        <v>15</v>
      </c>
      <c r="G1350" s="99"/>
      <c r="H1350" s="100">
        <v>42859</v>
      </c>
      <c r="I1350" s="100"/>
      <c r="J1350" s="100">
        <v>42884</v>
      </c>
      <c r="K1350" s="100"/>
      <c r="L1350" s="82" t="s">
        <v>648</v>
      </c>
      <c r="M1350" s="82"/>
      <c r="N1350" s="101">
        <v>135</v>
      </c>
      <c r="O1350" s="101"/>
    </row>
    <row r="1351" spans="1:15" ht="45" customHeight="1" x14ac:dyDescent="0.25">
      <c r="A1351" s="17" t="s">
        <v>1733</v>
      </c>
      <c r="B1351" s="98" t="s">
        <v>1737</v>
      </c>
      <c r="C1351" s="98"/>
      <c r="D1351" s="99">
        <f t="shared" si="20"/>
        <v>1</v>
      </c>
      <c r="E1351" s="99"/>
      <c r="F1351" s="99" t="s">
        <v>1738</v>
      </c>
      <c r="G1351" s="99"/>
      <c r="H1351" s="100">
        <v>42858</v>
      </c>
      <c r="I1351" s="100"/>
      <c r="J1351" s="100">
        <v>42859</v>
      </c>
      <c r="K1351" s="100"/>
      <c r="L1351" s="82" t="s">
        <v>648</v>
      </c>
      <c r="M1351" s="82"/>
      <c r="N1351" s="101">
        <v>135</v>
      </c>
      <c r="O1351" s="101"/>
    </row>
    <row r="1352" spans="1:15" ht="45" customHeight="1" x14ac:dyDescent="0.25">
      <c r="A1352" s="17" t="s">
        <v>1733</v>
      </c>
      <c r="B1352" s="98" t="s">
        <v>1739</v>
      </c>
      <c r="C1352" s="98"/>
      <c r="D1352" s="99">
        <f t="shared" si="20"/>
        <v>1</v>
      </c>
      <c r="E1352" s="99"/>
      <c r="F1352" s="99" t="s">
        <v>29</v>
      </c>
      <c r="G1352" s="99"/>
      <c r="H1352" s="100">
        <v>42872</v>
      </c>
      <c r="I1352" s="100"/>
      <c r="J1352" s="100">
        <v>42872</v>
      </c>
      <c r="K1352" s="100"/>
      <c r="L1352" s="82" t="s">
        <v>648</v>
      </c>
      <c r="M1352" s="82"/>
      <c r="N1352" s="101">
        <v>35</v>
      </c>
      <c r="O1352" s="101"/>
    </row>
    <row r="1353" spans="1:15" ht="45" customHeight="1" x14ac:dyDescent="0.25">
      <c r="A1353" s="17" t="s">
        <v>1733</v>
      </c>
      <c r="B1353" s="98" t="s">
        <v>1740</v>
      </c>
      <c r="C1353" s="98"/>
      <c r="D1353" s="99">
        <f t="shared" si="20"/>
        <v>1</v>
      </c>
      <c r="E1353" s="99"/>
      <c r="F1353" s="99" t="s">
        <v>29</v>
      </c>
      <c r="G1353" s="99"/>
      <c r="H1353" s="100">
        <v>42845</v>
      </c>
      <c r="I1353" s="100"/>
      <c r="J1353" s="100">
        <v>42845</v>
      </c>
      <c r="K1353" s="100"/>
      <c r="L1353" s="82" t="s">
        <v>648</v>
      </c>
      <c r="M1353" s="82"/>
      <c r="N1353" s="101">
        <v>70</v>
      </c>
      <c r="O1353" s="101"/>
    </row>
    <row r="1354" spans="1:15" ht="45" customHeight="1" x14ac:dyDescent="0.25">
      <c r="A1354" s="17" t="s">
        <v>1733</v>
      </c>
      <c r="B1354" s="98" t="s">
        <v>1741</v>
      </c>
      <c r="C1354" s="98"/>
      <c r="D1354" s="99">
        <f t="shared" ref="D1354:D1417" si="21">C1354+1</f>
        <v>1</v>
      </c>
      <c r="E1354" s="99"/>
      <c r="F1354" s="99" t="s">
        <v>12</v>
      </c>
      <c r="G1354" s="99"/>
      <c r="H1354" s="100">
        <v>42879</v>
      </c>
      <c r="I1354" s="100"/>
      <c r="J1354" s="100">
        <v>42879</v>
      </c>
      <c r="K1354" s="100"/>
      <c r="L1354" s="82" t="s">
        <v>648</v>
      </c>
      <c r="M1354" s="82"/>
      <c r="N1354" s="101">
        <v>369</v>
      </c>
      <c r="O1354" s="101"/>
    </row>
    <row r="1355" spans="1:15" ht="45" customHeight="1" x14ac:dyDescent="0.25">
      <c r="A1355" s="17" t="s">
        <v>1733</v>
      </c>
      <c r="B1355" s="98" t="s">
        <v>14</v>
      </c>
      <c r="C1355" s="98"/>
      <c r="D1355" s="99">
        <f t="shared" si="21"/>
        <v>1</v>
      </c>
      <c r="E1355" s="99"/>
      <c r="F1355" s="99" t="s">
        <v>15</v>
      </c>
      <c r="G1355" s="99"/>
      <c r="H1355" s="100">
        <v>42879</v>
      </c>
      <c r="I1355" s="100"/>
      <c r="J1355" s="100">
        <v>42879</v>
      </c>
      <c r="K1355" s="100"/>
      <c r="L1355" s="82" t="s">
        <v>648</v>
      </c>
      <c r="M1355" s="82"/>
      <c r="N1355" s="101">
        <v>350</v>
      </c>
      <c r="O1355" s="101"/>
    </row>
    <row r="1356" spans="1:15" ht="45" customHeight="1" x14ac:dyDescent="0.25">
      <c r="A1356" s="17" t="s">
        <v>1733</v>
      </c>
      <c r="B1356" s="98" t="s">
        <v>1742</v>
      </c>
      <c r="C1356" s="98"/>
      <c r="D1356" s="99">
        <f t="shared" si="21"/>
        <v>1</v>
      </c>
      <c r="E1356" s="99"/>
      <c r="F1356" s="99" t="s">
        <v>29</v>
      </c>
      <c r="G1356" s="99"/>
      <c r="H1356" s="100">
        <v>42909</v>
      </c>
      <c r="I1356" s="100"/>
      <c r="J1356" s="100">
        <v>42909</v>
      </c>
      <c r="K1356" s="100"/>
      <c r="L1356" s="82" t="s">
        <v>648</v>
      </c>
      <c r="M1356" s="82"/>
      <c r="N1356" s="101">
        <v>651.99</v>
      </c>
      <c r="O1356" s="101"/>
    </row>
    <row r="1357" spans="1:15" ht="45" customHeight="1" x14ac:dyDescent="0.25">
      <c r="A1357" s="17" t="s">
        <v>1733</v>
      </c>
      <c r="B1357" s="98" t="s">
        <v>1743</v>
      </c>
      <c r="C1357" s="98"/>
      <c r="D1357" s="99">
        <f t="shared" si="21"/>
        <v>1</v>
      </c>
      <c r="E1357" s="99"/>
      <c r="F1357" s="99" t="s">
        <v>29</v>
      </c>
      <c r="G1357" s="99"/>
      <c r="H1357" s="100">
        <v>42907</v>
      </c>
      <c r="I1357" s="100"/>
      <c r="J1357" s="100">
        <v>42907</v>
      </c>
      <c r="K1357" s="100"/>
      <c r="L1357" s="82" t="s">
        <v>648</v>
      </c>
      <c r="M1357" s="82"/>
      <c r="N1357" s="101">
        <v>358</v>
      </c>
      <c r="O1357" s="101"/>
    </row>
    <row r="1358" spans="1:15" ht="45" customHeight="1" x14ac:dyDescent="0.25">
      <c r="A1358" s="17" t="s">
        <v>1733</v>
      </c>
      <c r="B1358" s="98" t="s">
        <v>1744</v>
      </c>
      <c r="C1358" s="98"/>
      <c r="D1358" s="99">
        <f t="shared" si="21"/>
        <v>1</v>
      </c>
      <c r="E1358" s="99"/>
      <c r="F1358" s="99" t="s">
        <v>29</v>
      </c>
      <c r="G1358" s="99"/>
      <c r="H1358" s="100">
        <v>42912</v>
      </c>
      <c r="I1358" s="100"/>
      <c r="J1358" s="100">
        <v>42912</v>
      </c>
      <c r="K1358" s="100"/>
      <c r="L1358" s="82" t="s">
        <v>648</v>
      </c>
      <c r="M1358" s="82"/>
      <c r="N1358" s="101">
        <v>358</v>
      </c>
      <c r="O1358" s="101"/>
    </row>
    <row r="1359" spans="1:15" ht="45" customHeight="1" x14ac:dyDescent="0.25">
      <c r="A1359" s="17" t="s">
        <v>1733</v>
      </c>
      <c r="B1359" s="98" t="s">
        <v>14</v>
      </c>
      <c r="C1359" s="98"/>
      <c r="D1359" s="99">
        <f t="shared" si="21"/>
        <v>1</v>
      </c>
      <c r="E1359" s="99"/>
      <c r="F1359" s="99" t="s">
        <v>15</v>
      </c>
      <c r="G1359" s="99"/>
      <c r="H1359" s="100">
        <v>42930</v>
      </c>
      <c r="I1359" s="100"/>
      <c r="J1359" s="100">
        <v>42930</v>
      </c>
      <c r="K1359" s="100"/>
      <c r="L1359" s="82" t="s">
        <v>648</v>
      </c>
      <c r="M1359" s="82"/>
      <c r="N1359" s="101">
        <v>280</v>
      </c>
      <c r="O1359" s="101"/>
    </row>
    <row r="1360" spans="1:15" ht="45" customHeight="1" x14ac:dyDescent="0.25">
      <c r="A1360" s="17" t="s">
        <v>1733</v>
      </c>
      <c r="B1360" s="98" t="s">
        <v>1745</v>
      </c>
      <c r="C1360" s="98"/>
      <c r="D1360" s="99">
        <f t="shared" si="21"/>
        <v>1</v>
      </c>
      <c r="E1360" s="99"/>
      <c r="F1360" s="99" t="s">
        <v>1348</v>
      </c>
      <c r="G1360" s="99"/>
      <c r="H1360" s="100">
        <v>42982</v>
      </c>
      <c r="I1360" s="100"/>
      <c r="J1360" s="100">
        <v>42982</v>
      </c>
      <c r="K1360" s="100"/>
      <c r="L1360" s="82" t="s">
        <v>648</v>
      </c>
      <c r="M1360" s="82"/>
      <c r="N1360" s="101">
        <v>195</v>
      </c>
      <c r="O1360" s="101"/>
    </row>
    <row r="1361" spans="1:15" ht="45" customHeight="1" x14ac:dyDescent="0.25">
      <c r="A1361" s="17" t="s">
        <v>1733</v>
      </c>
      <c r="B1361" s="98" t="s">
        <v>1745</v>
      </c>
      <c r="C1361" s="98"/>
      <c r="D1361" s="99">
        <f t="shared" si="21"/>
        <v>1</v>
      </c>
      <c r="E1361" s="99"/>
      <c r="F1361" s="99" t="s">
        <v>1348</v>
      </c>
      <c r="G1361" s="99"/>
      <c r="H1361" s="100">
        <v>42989</v>
      </c>
      <c r="I1361" s="100"/>
      <c r="J1361" s="100">
        <v>42989</v>
      </c>
      <c r="K1361" s="100"/>
      <c r="L1361" s="82" t="s">
        <v>648</v>
      </c>
      <c r="M1361" s="82"/>
      <c r="N1361" s="101">
        <v>195</v>
      </c>
      <c r="O1361" s="101"/>
    </row>
    <row r="1362" spans="1:15" ht="45" customHeight="1" x14ac:dyDescent="0.25">
      <c r="A1362" s="17" t="s">
        <v>1733</v>
      </c>
      <c r="B1362" s="98" t="s">
        <v>1745</v>
      </c>
      <c r="C1362" s="98"/>
      <c r="D1362" s="99">
        <f t="shared" si="21"/>
        <v>1</v>
      </c>
      <c r="E1362" s="99"/>
      <c r="F1362" s="99" t="s">
        <v>1348</v>
      </c>
      <c r="G1362" s="99"/>
      <c r="H1362" s="100">
        <v>42985</v>
      </c>
      <c r="I1362" s="100"/>
      <c r="J1362" s="100">
        <v>42985</v>
      </c>
      <c r="K1362" s="100"/>
      <c r="L1362" s="82" t="s">
        <v>648</v>
      </c>
      <c r="M1362" s="82"/>
      <c r="N1362" s="101">
        <v>10</v>
      </c>
      <c r="O1362" s="101"/>
    </row>
    <row r="1363" spans="1:15" ht="45" customHeight="1" x14ac:dyDescent="0.25">
      <c r="A1363" s="17" t="s">
        <v>1733</v>
      </c>
      <c r="B1363" s="98" t="s">
        <v>1746</v>
      </c>
      <c r="C1363" s="98"/>
      <c r="D1363" s="99">
        <f t="shared" si="21"/>
        <v>1</v>
      </c>
      <c r="E1363" s="99"/>
      <c r="F1363" s="99" t="s">
        <v>29</v>
      </c>
      <c r="G1363" s="99"/>
      <c r="H1363" s="100">
        <v>42997</v>
      </c>
      <c r="I1363" s="100"/>
      <c r="J1363" s="100">
        <v>42997</v>
      </c>
      <c r="K1363" s="100"/>
      <c r="L1363" s="82" t="s">
        <v>648</v>
      </c>
      <c r="M1363" s="82"/>
      <c r="N1363" s="101">
        <v>70</v>
      </c>
      <c r="O1363" s="101"/>
    </row>
    <row r="1364" spans="1:15" ht="45" customHeight="1" x14ac:dyDescent="0.25">
      <c r="A1364" s="17" t="s">
        <v>1733</v>
      </c>
      <c r="B1364" s="98" t="s">
        <v>1745</v>
      </c>
      <c r="C1364" s="98"/>
      <c r="D1364" s="99">
        <f t="shared" si="21"/>
        <v>1</v>
      </c>
      <c r="E1364" s="99"/>
      <c r="F1364" s="99" t="s">
        <v>1348</v>
      </c>
      <c r="G1364" s="99"/>
      <c r="H1364" s="100">
        <v>42989</v>
      </c>
      <c r="I1364" s="100"/>
      <c r="J1364" s="100">
        <v>42989</v>
      </c>
      <c r="K1364" s="100"/>
      <c r="L1364" s="82" t="s">
        <v>648</v>
      </c>
      <c r="M1364" s="82"/>
      <c r="N1364" s="101">
        <v>175</v>
      </c>
      <c r="O1364" s="101"/>
    </row>
    <row r="1365" spans="1:15" ht="45" customHeight="1" x14ac:dyDescent="0.25">
      <c r="A1365" s="17" t="s">
        <v>1733</v>
      </c>
      <c r="B1365" s="98" t="s">
        <v>1745</v>
      </c>
      <c r="C1365" s="98"/>
      <c r="D1365" s="99">
        <f t="shared" si="21"/>
        <v>1</v>
      </c>
      <c r="E1365" s="99"/>
      <c r="F1365" s="99" t="s">
        <v>1348</v>
      </c>
      <c r="G1365" s="99"/>
      <c r="H1365" s="100">
        <v>42990</v>
      </c>
      <c r="I1365" s="100"/>
      <c r="J1365" s="100">
        <v>42990</v>
      </c>
      <c r="K1365" s="100"/>
      <c r="L1365" s="82" t="s">
        <v>648</v>
      </c>
      <c r="M1365" s="82"/>
      <c r="N1365" s="101">
        <v>190</v>
      </c>
      <c r="O1365" s="101"/>
    </row>
    <row r="1366" spans="1:15" ht="45" customHeight="1" x14ac:dyDescent="0.25">
      <c r="A1366" s="17" t="s">
        <v>1733</v>
      </c>
      <c r="B1366" s="98" t="s">
        <v>14</v>
      </c>
      <c r="C1366" s="98"/>
      <c r="D1366" s="99">
        <f t="shared" si="21"/>
        <v>1</v>
      </c>
      <c r="E1366" s="99"/>
      <c r="F1366" s="99" t="s">
        <v>15</v>
      </c>
      <c r="G1366" s="99"/>
      <c r="H1366" s="100">
        <v>42990</v>
      </c>
      <c r="I1366" s="100"/>
      <c r="J1366" s="100">
        <v>42990</v>
      </c>
      <c r="K1366" s="100"/>
      <c r="L1366" s="82" t="s">
        <v>648</v>
      </c>
      <c r="M1366" s="82"/>
      <c r="N1366" s="101">
        <v>310</v>
      </c>
      <c r="O1366" s="101"/>
    </row>
    <row r="1367" spans="1:15" ht="45" customHeight="1" x14ac:dyDescent="0.25">
      <c r="A1367" s="17" t="s">
        <v>1733</v>
      </c>
      <c r="B1367" s="98" t="s">
        <v>1747</v>
      </c>
      <c r="C1367" s="98"/>
      <c r="D1367" s="99">
        <f t="shared" si="21"/>
        <v>1</v>
      </c>
      <c r="E1367" s="99"/>
      <c r="F1367" s="99" t="s">
        <v>29</v>
      </c>
      <c r="G1367" s="99"/>
      <c r="H1367" s="100">
        <v>43046</v>
      </c>
      <c r="I1367" s="100"/>
      <c r="J1367" s="100">
        <v>43046</v>
      </c>
      <c r="K1367" s="100"/>
      <c r="L1367" s="82" t="s">
        <v>648</v>
      </c>
      <c r="M1367" s="82"/>
      <c r="N1367" s="101">
        <v>20</v>
      </c>
      <c r="O1367" s="101"/>
    </row>
    <row r="1368" spans="1:15" ht="45" customHeight="1" x14ac:dyDescent="0.25">
      <c r="A1368" s="17" t="s">
        <v>1733</v>
      </c>
      <c r="B1368" s="98" t="s">
        <v>1748</v>
      </c>
      <c r="C1368" s="98"/>
      <c r="D1368" s="99">
        <f t="shared" si="21"/>
        <v>1</v>
      </c>
      <c r="E1368" s="99"/>
      <c r="F1368" s="99" t="s">
        <v>1749</v>
      </c>
      <c r="G1368" s="99"/>
      <c r="H1368" s="100">
        <v>43044</v>
      </c>
      <c r="I1368" s="100"/>
      <c r="J1368" s="100">
        <v>43045</v>
      </c>
      <c r="K1368" s="100"/>
      <c r="L1368" s="82" t="s">
        <v>648</v>
      </c>
      <c r="M1368" s="82"/>
      <c r="N1368" s="101">
        <v>412.2</v>
      </c>
      <c r="O1368" s="101"/>
    </row>
    <row r="1369" spans="1:15" ht="45" customHeight="1" x14ac:dyDescent="0.25">
      <c r="A1369" s="17" t="s">
        <v>1733</v>
      </c>
      <c r="B1369" s="98" t="s">
        <v>1748</v>
      </c>
      <c r="C1369" s="98"/>
      <c r="D1369" s="99">
        <f t="shared" si="21"/>
        <v>1</v>
      </c>
      <c r="E1369" s="99"/>
      <c r="F1369" s="99" t="s">
        <v>1749</v>
      </c>
      <c r="G1369" s="99"/>
      <c r="H1369" s="100">
        <v>43044</v>
      </c>
      <c r="I1369" s="100"/>
      <c r="J1369" s="100">
        <v>43045</v>
      </c>
      <c r="K1369" s="100"/>
      <c r="L1369" s="82" t="s">
        <v>648</v>
      </c>
      <c r="M1369" s="82"/>
      <c r="N1369" s="101">
        <v>164</v>
      </c>
      <c r="O1369" s="101"/>
    </row>
    <row r="1370" spans="1:15" ht="45" customHeight="1" x14ac:dyDescent="0.25">
      <c r="A1370" s="17" t="s">
        <v>1733</v>
      </c>
      <c r="B1370" s="98" t="s">
        <v>1750</v>
      </c>
      <c r="C1370" s="98"/>
      <c r="D1370" s="99">
        <f t="shared" si="21"/>
        <v>1</v>
      </c>
      <c r="E1370" s="99"/>
      <c r="F1370" s="99" t="s">
        <v>1348</v>
      </c>
      <c r="G1370" s="99"/>
      <c r="H1370" s="100">
        <v>42935</v>
      </c>
      <c r="I1370" s="100"/>
      <c r="J1370" s="100">
        <v>42936</v>
      </c>
      <c r="K1370" s="100"/>
      <c r="L1370" s="82" t="s">
        <v>648</v>
      </c>
      <c r="M1370" s="82"/>
      <c r="N1370" s="101">
        <v>250</v>
      </c>
      <c r="O1370" s="101"/>
    </row>
    <row r="1371" spans="1:15" ht="45" customHeight="1" x14ac:dyDescent="0.25">
      <c r="A1371" s="17" t="s">
        <v>1733</v>
      </c>
      <c r="B1371" s="98" t="s">
        <v>1750</v>
      </c>
      <c r="C1371" s="98"/>
      <c r="D1371" s="99">
        <f t="shared" si="21"/>
        <v>1</v>
      </c>
      <c r="E1371" s="99"/>
      <c r="F1371" s="99" t="s">
        <v>1348</v>
      </c>
      <c r="G1371" s="99"/>
      <c r="H1371" s="100">
        <v>42935</v>
      </c>
      <c r="I1371" s="100"/>
      <c r="J1371" s="100">
        <v>42936</v>
      </c>
      <c r="K1371" s="100"/>
      <c r="L1371" s="82" t="s">
        <v>648</v>
      </c>
      <c r="M1371" s="82"/>
      <c r="N1371" s="101">
        <v>250</v>
      </c>
      <c r="O1371" s="101"/>
    </row>
    <row r="1372" spans="1:15" ht="45" customHeight="1" x14ac:dyDescent="0.25">
      <c r="A1372" s="17" t="s">
        <v>1733</v>
      </c>
      <c r="B1372" s="98" t="s">
        <v>14</v>
      </c>
      <c r="C1372" s="98"/>
      <c r="D1372" s="99">
        <f t="shared" si="21"/>
        <v>1</v>
      </c>
      <c r="E1372" s="99"/>
      <c r="F1372" s="99" t="s">
        <v>15</v>
      </c>
      <c r="G1372" s="99"/>
      <c r="H1372" s="100">
        <v>42955</v>
      </c>
      <c r="I1372" s="100"/>
      <c r="J1372" s="100">
        <v>42955</v>
      </c>
      <c r="K1372" s="100"/>
      <c r="L1372" s="82" t="s">
        <v>648</v>
      </c>
      <c r="M1372" s="82"/>
      <c r="N1372" s="101">
        <v>1410</v>
      </c>
      <c r="O1372" s="101"/>
    </row>
    <row r="1373" spans="1:15" ht="45" customHeight="1" x14ac:dyDescent="0.25">
      <c r="A1373" s="17" t="s">
        <v>1733</v>
      </c>
      <c r="B1373" s="98" t="s">
        <v>1751</v>
      </c>
      <c r="C1373" s="98"/>
      <c r="D1373" s="99">
        <f t="shared" si="21"/>
        <v>1</v>
      </c>
      <c r="E1373" s="99"/>
      <c r="F1373" s="99" t="s">
        <v>1348</v>
      </c>
      <c r="G1373" s="99"/>
      <c r="H1373" s="100">
        <v>42953</v>
      </c>
      <c r="I1373" s="100"/>
      <c r="J1373" s="100">
        <v>42954</v>
      </c>
      <c r="K1373" s="100"/>
      <c r="L1373" s="82" t="s">
        <v>648</v>
      </c>
      <c r="M1373" s="82"/>
      <c r="N1373" s="101">
        <v>100</v>
      </c>
      <c r="O1373" s="101"/>
    </row>
    <row r="1374" spans="1:15" ht="45" customHeight="1" x14ac:dyDescent="0.25">
      <c r="A1374" s="17" t="s">
        <v>1733</v>
      </c>
      <c r="B1374" s="98" t="s">
        <v>14</v>
      </c>
      <c r="C1374" s="98"/>
      <c r="D1374" s="99">
        <f t="shared" si="21"/>
        <v>1</v>
      </c>
      <c r="E1374" s="99"/>
      <c r="F1374" s="99" t="s">
        <v>15</v>
      </c>
      <c r="G1374" s="99"/>
      <c r="H1374" s="100">
        <v>42967</v>
      </c>
      <c r="I1374" s="100"/>
      <c r="J1374" s="100">
        <v>42982</v>
      </c>
      <c r="K1374" s="100"/>
      <c r="L1374" s="82" t="s">
        <v>648</v>
      </c>
      <c r="M1374" s="82"/>
      <c r="N1374" s="101">
        <v>240</v>
      </c>
      <c r="O1374" s="101"/>
    </row>
    <row r="1375" spans="1:15" ht="45" customHeight="1" x14ac:dyDescent="0.25">
      <c r="A1375" s="17" t="s">
        <v>1733</v>
      </c>
      <c r="B1375" s="98" t="s">
        <v>1752</v>
      </c>
      <c r="C1375" s="98"/>
      <c r="D1375" s="99">
        <f t="shared" si="21"/>
        <v>1</v>
      </c>
      <c r="E1375" s="99"/>
      <c r="F1375" s="99" t="s">
        <v>29</v>
      </c>
      <c r="G1375" s="99"/>
      <c r="H1375" s="100">
        <v>42951</v>
      </c>
      <c r="I1375" s="100"/>
      <c r="J1375" s="100">
        <v>42951</v>
      </c>
      <c r="K1375" s="100"/>
      <c r="L1375" s="82" t="s">
        <v>648</v>
      </c>
      <c r="M1375" s="82"/>
      <c r="N1375" s="101">
        <v>80</v>
      </c>
      <c r="O1375" s="101"/>
    </row>
    <row r="1376" spans="1:15" ht="45" customHeight="1" x14ac:dyDescent="0.25">
      <c r="A1376" s="17" t="s">
        <v>1733</v>
      </c>
      <c r="B1376" s="98" t="s">
        <v>1753</v>
      </c>
      <c r="C1376" s="98"/>
      <c r="D1376" s="99">
        <f t="shared" si="21"/>
        <v>1</v>
      </c>
      <c r="E1376" s="99"/>
      <c r="F1376" s="99" t="s">
        <v>29</v>
      </c>
      <c r="G1376" s="99"/>
      <c r="H1376" s="100">
        <v>42949</v>
      </c>
      <c r="I1376" s="100"/>
      <c r="J1376" s="100">
        <v>42949</v>
      </c>
      <c r="K1376" s="100"/>
      <c r="L1376" s="82" t="s">
        <v>648</v>
      </c>
      <c r="M1376" s="82"/>
      <c r="N1376" s="101">
        <v>90</v>
      </c>
      <c r="O1376" s="101"/>
    </row>
    <row r="1377" spans="1:15" ht="45" customHeight="1" x14ac:dyDescent="0.25">
      <c r="A1377" s="17" t="s">
        <v>1733</v>
      </c>
      <c r="B1377" s="98" t="s">
        <v>1754</v>
      </c>
      <c r="C1377" s="98"/>
      <c r="D1377" s="99">
        <f t="shared" si="21"/>
        <v>1</v>
      </c>
      <c r="E1377" s="99"/>
      <c r="F1377" s="99" t="s">
        <v>12</v>
      </c>
      <c r="G1377" s="99"/>
      <c r="H1377" s="100">
        <v>42962</v>
      </c>
      <c r="I1377" s="100"/>
      <c r="J1377" s="100">
        <v>42965</v>
      </c>
      <c r="K1377" s="100"/>
      <c r="L1377" s="82" t="s">
        <v>648</v>
      </c>
      <c r="M1377" s="82"/>
      <c r="N1377" s="101">
        <v>395</v>
      </c>
      <c r="O1377" s="101"/>
    </row>
    <row r="1378" spans="1:15" ht="45" customHeight="1" x14ac:dyDescent="0.25">
      <c r="A1378" s="17" t="s">
        <v>1733</v>
      </c>
      <c r="B1378" s="98" t="s">
        <v>1743</v>
      </c>
      <c r="C1378" s="98"/>
      <c r="D1378" s="99">
        <f t="shared" si="21"/>
        <v>1</v>
      </c>
      <c r="E1378" s="99"/>
      <c r="F1378" s="99" t="s">
        <v>29</v>
      </c>
      <c r="G1378" s="99"/>
      <c r="H1378" s="100">
        <v>42962</v>
      </c>
      <c r="I1378" s="100"/>
      <c r="J1378" s="100">
        <v>42962</v>
      </c>
      <c r="K1378" s="100"/>
      <c r="L1378" s="82" t="s">
        <v>648</v>
      </c>
      <c r="M1378" s="82"/>
      <c r="N1378" s="101">
        <v>70</v>
      </c>
      <c r="O1378" s="101"/>
    </row>
    <row r="1379" spans="1:15" ht="45" customHeight="1" x14ac:dyDescent="0.25">
      <c r="A1379" s="17" t="s">
        <v>1755</v>
      </c>
      <c r="B1379" s="98" t="s">
        <v>1756</v>
      </c>
      <c r="C1379" s="98"/>
      <c r="D1379" s="99">
        <f t="shared" si="21"/>
        <v>1</v>
      </c>
      <c r="E1379" s="99"/>
      <c r="F1379" s="99" t="s">
        <v>12</v>
      </c>
      <c r="G1379" s="99"/>
      <c r="H1379" s="100">
        <v>42835</v>
      </c>
      <c r="I1379" s="100"/>
      <c r="J1379" s="100">
        <v>42835</v>
      </c>
      <c r="K1379" s="100"/>
      <c r="L1379" s="82" t="s">
        <v>648</v>
      </c>
      <c r="M1379" s="82"/>
      <c r="N1379" s="101">
        <v>1443</v>
      </c>
      <c r="O1379" s="101"/>
    </row>
    <row r="1380" spans="1:15" ht="45" customHeight="1" x14ac:dyDescent="0.25">
      <c r="A1380" s="17" t="s">
        <v>1755</v>
      </c>
      <c r="B1380" s="98" t="s">
        <v>1757</v>
      </c>
      <c r="C1380" s="98"/>
      <c r="D1380" s="99">
        <f t="shared" si="21"/>
        <v>1</v>
      </c>
      <c r="E1380" s="99"/>
      <c r="F1380" s="99" t="s">
        <v>12</v>
      </c>
      <c r="G1380" s="99"/>
      <c r="H1380" s="100">
        <v>42863</v>
      </c>
      <c r="I1380" s="100"/>
      <c r="J1380" s="100">
        <v>42863</v>
      </c>
      <c r="K1380" s="100"/>
      <c r="L1380" s="82" t="s">
        <v>648</v>
      </c>
      <c r="M1380" s="82"/>
      <c r="N1380" s="101">
        <v>1599</v>
      </c>
      <c r="O1380" s="101"/>
    </row>
    <row r="1381" spans="1:15" ht="45" customHeight="1" x14ac:dyDescent="0.25">
      <c r="A1381" s="17" t="s">
        <v>1755</v>
      </c>
      <c r="B1381" s="98" t="s">
        <v>1757</v>
      </c>
      <c r="C1381" s="98"/>
      <c r="D1381" s="99">
        <f t="shared" si="21"/>
        <v>1</v>
      </c>
      <c r="E1381" s="99"/>
      <c r="F1381" s="99" t="s">
        <v>12</v>
      </c>
      <c r="G1381" s="99"/>
      <c r="H1381" s="100">
        <v>42863</v>
      </c>
      <c r="I1381" s="100"/>
      <c r="J1381" s="100">
        <v>42863</v>
      </c>
      <c r="K1381" s="100"/>
      <c r="L1381" s="82" t="s">
        <v>648</v>
      </c>
      <c r="M1381" s="82"/>
      <c r="N1381" s="101">
        <v>229</v>
      </c>
      <c r="O1381" s="101"/>
    </row>
    <row r="1382" spans="1:15" ht="45" customHeight="1" x14ac:dyDescent="0.25">
      <c r="A1382" s="17" t="s">
        <v>1296</v>
      </c>
      <c r="B1382" s="98" t="s">
        <v>14</v>
      </c>
      <c r="C1382" s="98"/>
      <c r="D1382" s="99">
        <f t="shared" si="21"/>
        <v>1</v>
      </c>
      <c r="E1382" s="99"/>
      <c r="F1382" s="99" t="s">
        <v>15</v>
      </c>
      <c r="G1382" s="99"/>
      <c r="H1382" s="100">
        <v>42950</v>
      </c>
      <c r="I1382" s="100"/>
      <c r="J1382" s="100">
        <v>42950</v>
      </c>
      <c r="K1382" s="100"/>
      <c r="L1382" s="82" t="s">
        <v>648</v>
      </c>
      <c r="M1382" s="82"/>
      <c r="N1382" s="101">
        <v>350</v>
      </c>
      <c r="O1382" s="101"/>
    </row>
    <row r="1383" spans="1:15" ht="45" customHeight="1" x14ac:dyDescent="0.25">
      <c r="A1383" s="17" t="s">
        <v>1758</v>
      </c>
      <c r="B1383" s="98" t="s">
        <v>1759</v>
      </c>
      <c r="C1383" s="98"/>
      <c r="D1383" s="99">
        <f t="shared" si="21"/>
        <v>1</v>
      </c>
      <c r="E1383" s="99"/>
      <c r="F1383" s="99" t="s">
        <v>29</v>
      </c>
      <c r="G1383" s="99"/>
      <c r="H1383" s="100">
        <v>42971</v>
      </c>
      <c r="I1383" s="100"/>
      <c r="J1383" s="100">
        <v>42971</v>
      </c>
      <c r="K1383" s="100"/>
      <c r="L1383" s="82" t="s">
        <v>648</v>
      </c>
      <c r="M1383" s="82"/>
      <c r="N1383" s="101">
        <v>569.29999999999995</v>
      </c>
      <c r="O1383" s="101"/>
    </row>
    <row r="1384" spans="1:15" ht="45" customHeight="1" x14ac:dyDescent="0.25">
      <c r="A1384" s="17" t="s">
        <v>1758</v>
      </c>
      <c r="B1384" s="98" t="s">
        <v>1759</v>
      </c>
      <c r="C1384" s="98"/>
      <c r="D1384" s="99">
        <f t="shared" si="21"/>
        <v>1</v>
      </c>
      <c r="E1384" s="99"/>
      <c r="F1384" s="99" t="s">
        <v>29</v>
      </c>
      <c r="G1384" s="99"/>
      <c r="H1384" s="100">
        <v>42971</v>
      </c>
      <c r="I1384" s="100"/>
      <c r="J1384" s="100">
        <v>42971</v>
      </c>
      <c r="K1384" s="100"/>
      <c r="L1384" s="82" t="s">
        <v>648</v>
      </c>
      <c r="M1384" s="82"/>
      <c r="N1384" s="101">
        <v>493.01</v>
      </c>
      <c r="O1384" s="101"/>
    </row>
    <row r="1385" spans="1:15" ht="45" customHeight="1" x14ac:dyDescent="0.25">
      <c r="A1385" s="17" t="s">
        <v>1758</v>
      </c>
      <c r="B1385" s="98" t="s">
        <v>14</v>
      </c>
      <c r="C1385" s="98"/>
      <c r="D1385" s="99">
        <f t="shared" si="21"/>
        <v>1</v>
      </c>
      <c r="E1385" s="99"/>
      <c r="F1385" s="99" t="s">
        <v>15</v>
      </c>
      <c r="G1385" s="99"/>
      <c r="H1385" s="100">
        <v>42947</v>
      </c>
      <c r="I1385" s="100"/>
      <c r="J1385" s="100">
        <v>42947</v>
      </c>
      <c r="K1385" s="100"/>
      <c r="L1385" s="82" t="s">
        <v>648</v>
      </c>
      <c r="M1385" s="82"/>
      <c r="N1385" s="101">
        <v>5740</v>
      </c>
      <c r="O1385" s="101"/>
    </row>
    <row r="1386" spans="1:15" ht="45" customHeight="1" x14ac:dyDescent="0.25">
      <c r="A1386" s="17" t="s">
        <v>1758</v>
      </c>
      <c r="B1386" s="98" t="s">
        <v>1760</v>
      </c>
      <c r="C1386" s="98"/>
      <c r="D1386" s="99">
        <f t="shared" si="21"/>
        <v>1</v>
      </c>
      <c r="E1386" s="99"/>
      <c r="F1386" s="99" t="s">
        <v>29</v>
      </c>
      <c r="G1386" s="99"/>
      <c r="H1386" s="100">
        <v>43018</v>
      </c>
      <c r="I1386" s="100"/>
      <c r="J1386" s="100">
        <v>43018</v>
      </c>
      <c r="K1386" s="100"/>
      <c r="L1386" s="82" t="s">
        <v>648</v>
      </c>
      <c r="M1386" s="82"/>
      <c r="N1386" s="101">
        <v>644</v>
      </c>
      <c r="O1386" s="101"/>
    </row>
    <row r="1387" spans="1:15" ht="45" customHeight="1" x14ac:dyDescent="0.25">
      <c r="A1387" s="17" t="s">
        <v>1758</v>
      </c>
      <c r="B1387" s="98" t="s">
        <v>1761</v>
      </c>
      <c r="C1387" s="98"/>
      <c r="D1387" s="99">
        <f t="shared" si="21"/>
        <v>1</v>
      </c>
      <c r="E1387" s="99"/>
      <c r="F1387" s="99" t="s">
        <v>29</v>
      </c>
      <c r="G1387" s="99"/>
      <c r="H1387" s="100">
        <v>43006</v>
      </c>
      <c r="I1387" s="100"/>
      <c r="J1387" s="100">
        <v>43006</v>
      </c>
      <c r="K1387" s="100"/>
      <c r="L1387" s="82" t="s">
        <v>648</v>
      </c>
      <c r="M1387" s="82"/>
      <c r="N1387" s="101">
        <v>866.01</v>
      </c>
      <c r="O1387" s="101"/>
    </row>
    <row r="1388" spans="1:15" ht="45" customHeight="1" x14ac:dyDescent="0.25">
      <c r="A1388" s="17" t="s">
        <v>1758</v>
      </c>
      <c r="B1388" s="98" t="s">
        <v>1760</v>
      </c>
      <c r="C1388" s="98"/>
      <c r="D1388" s="99">
        <f t="shared" si="21"/>
        <v>1</v>
      </c>
      <c r="E1388" s="99"/>
      <c r="F1388" s="99" t="s">
        <v>29</v>
      </c>
      <c r="G1388" s="99"/>
      <c r="H1388" s="100">
        <v>43018</v>
      </c>
      <c r="I1388" s="100"/>
      <c r="J1388" s="100">
        <v>43018</v>
      </c>
      <c r="K1388" s="100"/>
      <c r="L1388" s="82" t="s">
        <v>648</v>
      </c>
      <c r="M1388" s="82"/>
      <c r="N1388" s="101">
        <v>399</v>
      </c>
      <c r="O1388" s="101"/>
    </row>
    <row r="1389" spans="1:15" ht="45" customHeight="1" x14ac:dyDescent="0.25">
      <c r="A1389" s="17" t="s">
        <v>1758</v>
      </c>
      <c r="B1389" s="98" t="s">
        <v>14</v>
      </c>
      <c r="C1389" s="98"/>
      <c r="D1389" s="99">
        <f t="shared" si="21"/>
        <v>1</v>
      </c>
      <c r="E1389" s="99"/>
      <c r="F1389" s="99" t="s">
        <v>15</v>
      </c>
      <c r="G1389" s="99"/>
      <c r="H1389" s="100">
        <v>42979</v>
      </c>
      <c r="I1389" s="100"/>
      <c r="J1389" s="100">
        <v>43006</v>
      </c>
      <c r="K1389" s="100"/>
      <c r="L1389" s="82" t="s">
        <v>648</v>
      </c>
      <c r="M1389" s="82"/>
      <c r="N1389" s="101">
        <v>5370</v>
      </c>
      <c r="O1389" s="101"/>
    </row>
    <row r="1390" spans="1:15" ht="45" customHeight="1" x14ac:dyDescent="0.25">
      <c r="A1390" s="17" t="s">
        <v>1758</v>
      </c>
      <c r="B1390" s="98" t="s">
        <v>14</v>
      </c>
      <c r="C1390" s="98"/>
      <c r="D1390" s="99">
        <f t="shared" si="21"/>
        <v>1</v>
      </c>
      <c r="E1390" s="99"/>
      <c r="F1390" s="99" t="s">
        <v>15</v>
      </c>
      <c r="G1390" s="99"/>
      <c r="H1390" s="100">
        <v>43009</v>
      </c>
      <c r="I1390" s="100"/>
      <c r="J1390" s="100">
        <v>43069</v>
      </c>
      <c r="K1390" s="100"/>
      <c r="L1390" s="82" t="s">
        <v>648</v>
      </c>
      <c r="M1390" s="82"/>
      <c r="N1390" s="101">
        <v>2570</v>
      </c>
      <c r="O1390" s="101"/>
    </row>
    <row r="1391" spans="1:15" ht="45" customHeight="1" x14ac:dyDescent="0.25">
      <c r="A1391" s="17" t="s">
        <v>1758</v>
      </c>
      <c r="B1391" s="98" t="s">
        <v>14</v>
      </c>
      <c r="C1391" s="98"/>
      <c r="D1391" s="99">
        <f t="shared" si="21"/>
        <v>1</v>
      </c>
      <c r="E1391" s="99"/>
      <c r="F1391" s="99" t="s">
        <v>15</v>
      </c>
      <c r="G1391" s="99"/>
      <c r="H1391" s="100">
        <v>43070</v>
      </c>
      <c r="I1391" s="100"/>
      <c r="J1391" s="100">
        <v>43100</v>
      </c>
      <c r="K1391" s="100"/>
      <c r="L1391" s="82" t="s">
        <v>648</v>
      </c>
      <c r="M1391" s="82"/>
      <c r="N1391" s="101">
        <v>2465</v>
      </c>
      <c r="O1391" s="101"/>
    </row>
    <row r="1392" spans="1:15" ht="45" customHeight="1" x14ac:dyDescent="0.25">
      <c r="A1392" s="17" t="s">
        <v>1762</v>
      </c>
      <c r="B1392" s="98" t="s">
        <v>1754</v>
      </c>
      <c r="C1392" s="98"/>
      <c r="D1392" s="99">
        <f t="shared" si="21"/>
        <v>1</v>
      </c>
      <c r="E1392" s="99"/>
      <c r="F1392" s="99" t="s">
        <v>12</v>
      </c>
      <c r="G1392" s="99"/>
      <c r="H1392" s="100">
        <v>42962</v>
      </c>
      <c r="I1392" s="100"/>
      <c r="J1392" s="100">
        <v>42965</v>
      </c>
      <c r="K1392" s="100"/>
      <c r="L1392" s="82" t="s">
        <v>648</v>
      </c>
      <c r="M1392" s="82"/>
      <c r="N1392" s="101">
        <v>60</v>
      </c>
      <c r="O1392" s="101"/>
    </row>
    <row r="1393" spans="1:15" ht="45" customHeight="1" x14ac:dyDescent="0.25">
      <c r="A1393" s="17" t="s">
        <v>1763</v>
      </c>
      <c r="B1393" s="98" t="s">
        <v>1764</v>
      </c>
      <c r="C1393" s="98"/>
      <c r="D1393" s="99">
        <f t="shared" si="21"/>
        <v>1</v>
      </c>
      <c r="E1393" s="99"/>
      <c r="F1393" s="99" t="s">
        <v>12</v>
      </c>
      <c r="G1393" s="99"/>
      <c r="H1393" s="100">
        <v>42744</v>
      </c>
      <c r="I1393" s="100"/>
      <c r="J1393" s="100">
        <v>42744</v>
      </c>
      <c r="K1393" s="100"/>
      <c r="L1393" s="82" t="s">
        <v>648</v>
      </c>
      <c r="M1393" s="82"/>
      <c r="N1393" s="101">
        <v>50</v>
      </c>
      <c r="O1393" s="101"/>
    </row>
    <row r="1394" spans="1:15" ht="45" customHeight="1" x14ac:dyDescent="0.25">
      <c r="A1394" s="17" t="s">
        <v>1763</v>
      </c>
      <c r="B1394" s="98" t="s">
        <v>1764</v>
      </c>
      <c r="C1394" s="98"/>
      <c r="D1394" s="99">
        <f t="shared" si="21"/>
        <v>1</v>
      </c>
      <c r="E1394" s="99"/>
      <c r="F1394" s="99" t="s">
        <v>12</v>
      </c>
      <c r="G1394" s="99"/>
      <c r="H1394" s="100">
        <v>42752</v>
      </c>
      <c r="I1394" s="100"/>
      <c r="J1394" s="100">
        <v>42752</v>
      </c>
      <c r="K1394" s="100"/>
      <c r="L1394" s="82" t="s">
        <v>648</v>
      </c>
      <c r="M1394" s="82"/>
      <c r="N1394" s="101">
        <v>81</v>
      </c>
      <c r="O1394" s="101"/>
    </row>
    <row r="1395" spans="1:15" ht="45" customHeight="1" x14ac:dyDescent="0.25">
      <c r="A1395" s="17" t="s">
        <v>1763</v>
      </c>
      <c r="B1395" s="98" t="s">
        <v>1765</v>
      </c>
      <c r="C1395" s="98"/>
      <c r="D1395" s="99">
        <f t="shared" si="21"/>
        <v>1</v>
      </c>
      <c r="E1395" s="99"/>
      <c r="F1395" s="99" t="s">
        <v>29</v>
      </c>
      <c r="G1395" s="99"/>
      <c r="H1395" s="100">
        <v>42787</v>
      </c>
      <c r="I1395" s="100"/>
      <c r="J1395" s="100">
        <v>42787</v>
      </c>
      <c r="K1395" s="100"/>
      <c r="L1395" s="82" t="s">
        <v>648</v>
      </c>
      <c r="M1395" s="82"/>
      <c r="N1395" s="101">
        <v>302</v>
      </c>
      <c r="O1395" s="101"/>
    </row>
    <row r="1396" spans="1:15" ht="45" customHeight="1" x14ac:dyDescent="0.25">
      <c r="A1396" s="17" t="s">
        <v>1763</v>
      </c>
      <c r="B1396" s="98" t="s">
        <v>1766</v>
      </c>
      <c r="C1396" s="98"/>
      <c r="D1396" s="99">
        <f t="shared" si="21"/>
        <v>1</v>
      </c>
      <c r="E1396" s="99"/>
      <c r="F1396" s="99" t="s">
        <v>29</v>
      </c>
      <c r="G1396" s="99"/>
      <c r="H1396" s="100">
        <v>42780</v>
      </c>
      <c r="I1396" s="100"/>
      <c r="J1396" s="100">
        <v>42780</v>
      </c>
      <c r="K1396" s="100"/>
      <c r="L1396" s="82" t="s">
        <v>648</v>
      </c>
      <c r="M1396" s="82"/>
      <c r="N1396" s="101">
        <v>182</v>
      </c>
      <c r="O1396" s="101"/>
    </row>
    <row r="1397" spans="1:15" ht="45" customHeight="1" x14ac:dyDescent="0.25">
      <c r="A1397" s="17" t="s">
        <v>1763</v>
      </c>
      <c r="B1397" s="98" t="s">
        <v>1767</v>
      </c>
      <c r="C1397" s="98"/>
      <c r="D1397" s="99">
        <f t="shared" si="21"/>
        <v>1</v>
      </c>
      <c r="E1397" s="99"/>
      <c r="F1397" s="99" t="s">
        <v>29</v>
      </c>
      <c r="G1397" s="99"/>
      <c r="H1397" s="100">
        <v>42767</v>
      </c>
      <c r="I1397" s="100"/>
      <c r="J1397" s="100">
        <v>42767</v>
      </c>
      <c r="K1397" s="100"/>
      <c r="L1397" s="82" t="s">
        <v>648</v>
      </c>
      <c r="M1397" s="82"/>
      <c r="N1397" s="101">
        <v>194</v>
      </c>
      <c r="O1397" s="101"/>
    </row>
    <row r="1398" spans="1:15" ht="45" customHeight="1" x14ac:dyDescent="0.25">
      <c r="A1398" s="17" t="s">
        <v>1763</v>
      </c>
      <c r="B1398" s="98" t="s">
        <v>1768</v>
      </c>
      <c r="C1398" s="98"/>
      <c r="D1398" s="99">
        <f t="shared" si="21"/>
        <v>1</v>
      </c>
      <c r="E1398" s="99"/>
      <c r="F1398" s="99" t="s">
        <v>29</v>
      </c>
      <c r="G1398" s="99"/>
      <c r="H1398" s="100">
        <v>42767</v>
      </c>
      <c r="I1398" s="100"/>
      <c r="J1398" s="100">
        <v>42767</v>
      </c>
      <c r="K1398" s="100"/>
      <c r="L1398" s="82" t="s">
        <v>648</v>
      </c>
      <c r="M1398" s="82"/>
      <c r="N1398" s="101">
        <v>1000</v>
      </c>
      <c r="O1398" s="101"/>
    </row>
    <row r="1399" spans="1:15" ht="45" customHeight="1" x14ac:dyDescent="0.25">
      <c r="A1399" s="17" t="s">
        <v>1763</v>
      </c>
      <c r="B1399" s="98" t="s">
        <v>1767</v>
      </c>
      <c r="C1399" s="98"/>
      <c r="D1399" s="99">
        <f t="shared" si="21"/>
        <v>1</v>
      </c>
      <c r="E1399" s="99"/>
      <c r="F1399" s="99" t="s">
        <v>29</v>
      </c>
      <c r="G1399" s="99"/>
      <c r="H1399" s="100">
        <v>42767</v>
      </c>
      <c r="I1399" s="100"/>
      <c r="J1399" s="100">
        <v>42767</v>
      </c>
      <c r="K1399" s="100"/>
      <c r="L1399" s="82" t="s">
        <v>648</v>
      </c>
      <c r="M1399" s="82"/>
      <c r="N1399" s="101">
        <v>95</v>
      </c>
      <c r="O1399" s="101"/>
    </row>
    <row r="1400" spans="1:15" ht="45" customHeight="1" x14ac:dyDescent="0.25">
      <c r="A1400" s="17" t="s">
        <v>1763</v>
      </c>
      <c r="B1400" s="98" t="s">
        <v>1769</v>
      </c>
      <c r="C1400" s="98"/>
      <c r="D1400" s="99">
        <f t="shared" si="21"/>
        <v>1</v>
      </c>
      <c r="E1400" s="99"/>
      <c r="F1400" s="99" t="s">
        <v>29</v>
      </c>
      <c r="G1400" s="99"/>
      <c r="H1400" s="100">
        <v>42783</v>
      </c>
      <c r="I1400" s="100"/>
      <c r="J1400" s="100">
        <v>42783</v>
      </c>
      <c r="K1400" s="100"/>
      <c r="L1400" s="82" t="s">
        <v>648</v>
      </c>
      <c r="M1400" s="82"/>
      <c r="N1400" s="101">
        <v>500.04</v>
      </c>
      <c r="O1400" s="101"/>
    </row>
    <row r="1401" spans="1:15" ht="45" customHeight="1" x14ac:dyDescent="0.25">
      <c r="A1401" s="17" t="s">
        <v>1763</v>
      </c>
      <c r="B1401" s="98" t="s">
        <v>1769</v>
      </c>
      <c r="C1401" s="98"/>
      <c r="D1401" s="99">
        <f t="shared" si="21"/>
        <v>1</v>
      </c>
      <c r="E1401" s="99"/>
      <c r="F1401" s="99" t="s">
        <v>29</v>
      </c>
      <c r="G1401" s="99"/>
      <c r="H1401" s="100">
        <v>42783</v>
      </c>
      <c r="I1401" s="100"/>
      <c r="J1401" s="100">
        <v>42783</v>
      </c>
      <c r="K1401" s="100"/>
      <c r="L1401" s="82" t="s">
        <v>648</v>
      </c>
      <c r="M1401" s="82"/>
      <c r="N1401" s="101">
        <v>194</v>
      </c>
      <c r="O1401" s="101"/>
    </row>
    <row r="1402" spans="1:15" ht="45" customHeight="1" x14ac:dyDescent="0.25">
      <c r="A1402" s="17" t="s">
        <v>1763</v>
      </c>
      <c r="B1402" s="98" t="s">
        <v>1770</v>
      </c>
      <c r="C1402" s="98"/>
      <c r="D1402" s="99">
        <f t="shared" si="21"/>
        <v>1</v>
      </c>
      <c r="E1402" s="99"/>
      <c r="F1402" s="99" t="s">
        <v>1771</v>
      </c>
      <c r="G1402" s="99"/>
      <c r="H1402" s="100">
        <v>42783</v>
      </c>
      <c r="I1402" s="100"/>
      <c r="J1402" s="100">
        <v>42783</v>
      </c>
      <c r="K1402" s="100"/>
      <c r="L1402" s="82" t="s">
        <v>648</v>
      </c>
      <c r="M1402" s="82"/>
      <c r="N1402" s="101">
        <v>54</v>
      </c>
      <c r="O1402" s="101"/>
    </row>
    <row r="1403" spans="1:15" ht="45" customHeight="1" x14ac:dyDescent="0.25">
      <c r="A1403" s="17" t="s">
        <v>1763</v>
      </c>
      <c r="B1403" s="98" t="s">
        <v>1772</v>
      </c>
      <c r="C1403" s="98"/>
      <c r="D1403" s="99">
        <f t="shared" si="21"/>
        <v>1</v>
      </c>
      <c r="E1403" s="99"/>
      <c r="F1403" s="99" t="s">
        <v>29</v>
      </c>
      <c r="G1403" s="99"/>
      <c r="H1403" s="100">
        <v>42797</v>
      </c>
      <c r="I1403" s="100"/>
      <c r="J1403" s="100">
        <v>42797</v>
      </c>
      <c r="K1403" s="100"/>
      <c r="L1403" s="82" t="s">
        <v>648</v>
      </c>
      <c r="M1403" s="82"/>
      <c r="N1403" s="101">
        <v>614</v>
      </c>
      <c r="O1403" s="101"/>
    </row>
    <row r="1404" spans="1:15" ht="45" customHeight="1" x14ac:dyDescent="0.25">
      <c r="A1404" s="17" t="s">
        <v>1763</v>
      </c>
      <c r="B1404" s="98" t="s">
        <v>1773</v>
      </c>
      <c r="C1404" s="98"/>
      <c r="D1404" s="99">
        <f t="shared" si="21"/>
        <v>1</v>
      </c>
      <c r="E1404" s="99"/>
      <c r="F1404" s="99" t="s">
        <v>1771</v>
      </c>
      <c r="G1404" s="99"/>
      <c r="H1404" s="100">
        <v>42780</v>
      </c>
      <c r="I1404" s="100"/>
      <c r="J1404" s="100">
        <v>42780</v>
      </c>
      <c r="K1404" s="100"/>
      <c r="L1404" s="82" t="s">
        <v>648</v>
      </c>
      <c r="M1404" s="82"/>
      <c r="N1404" s="101">
        <v>82</v>
      </c>
      <c r="O1404" s="101"/>
    </row>
    <row r="1405" spans="1:15" ht="45" customHeight="1" x14ac:dyDescent="0.25">
      <c r="A1405" s="17" t="s">
        <v>1763</v>
      </c>
      <c r="B1405" s="98" t="s">
        <v>1769</v>
      </c>
      <c r="C1405" s="98"/>
      <c r="D1405" s="99">
        <f t="shared" si="21"/>
        <v>1</v>
      </c>
      <c r="E1405" s="99"/>
      <c r="F1405" s="99" t="s">
        <v>29</v>
      </c>
      <c r="G1405" s="99"/>
      <c r="H1405" s="100">
        <v>42783</v>
      </c>
      <c r="I1405" s="100"/>
      <c r="J1405" s="100">
        <v>42783</v>
      </c>
      <c r="K1405" s="100"/>
      <c r="L1405" s="82" t="s">
        <v>648</v>
      </c>
      <c r="M1405" s="82"/>
      <c r="N1405" s="101">
        <v>367</v>
      </c>
      <c r="O1405" s="101"/>
    </row>
    <row r="1406" spans="1:15" ht="45" customHeight="1" x14ac:dyDescent="0.25">
      <c r="A1406" s="17" t="s">
        <v>1763</v>
      </c>
      <c r="B1406" s="98" t="s">
        <v>1774</v>
      </c>
      <c r="C1406" s="98"/>
      <c r="D1406" s="99">
        <f t="shared" si="21"/>
        <v>1</v>
      </c>
      <c r="E1406" s="99"/>
      <c r="F1406" s="99" t="s">
        <v>29</v>
      </c>
      <c r="G1406" s="99"/>
      <c r="H1406" s="100">
        <v>42804</v>
      </c>
      <c r="I1406" s="100"/>
      <c r="J1406" s="100">
        <v>42804</v>
      </c>
      <c r="K1406" s="100"/>
      <c r="L1406" s="82" t="s">
        <v>648</v>
      </c>
      <c r="M1406" s="82"/>
      <c r="N1406" s="101">
        <v>291</v>
      </c>
      <c r="O1406" s="101"/>
    </row>
    <row r="1407" spans="1:15" ht="45" customHeight="1" x14ac:dyDescent="0.25">
      <c r="A1407" s="17" t="s">
        <v>1763</v>
      </c>
      <c r="B1407" s="98" t="s">
        <v>1736</v>
      </c>
      <c r="C1407" s="98"/>
      <c r="D1407" s="99">
        <f t="shared" si="21"/>
        <v>1</v>
      </c>
      <c r="E1407" s="99"/>
      <c r="F1407" s="99" t="s">
        <v>12</v>
      </c>
      <c r="G1407" s="99"/>
      <c r="H1407" s="100">
        <v>42806</v>
      </c>
      <c r="I1407" s="100"/>
      <c r="J1407" s="100">
        <v>42807</v>
      </c>
      <c r="K1407" s="100"/>
      <c r="L1407" s="82" t="s">
        <v>648</v>
      </c>
      <c r="M1407" s="82"/>
      <c r="N1407" s="101">
        <v>375</v>
      </c>
      <c r="O1407" s="101"/>
    </row>
    <row r="1408" spans="1:15" ht="45" customHeight="1" x14ac:dyDescent="0.25">
      <c r="A1408" s="17" t="s">
        <v>1763</v>
      </c>
      <c r="B1408" s="98" t="s">
        <v>1775</v>
      </c>
      <c r="C1408" s="98"/>
      <c r="D1408" s="99">
        <f t="shared" si="21"/>
        <v>1</v>
      </c>
      <c r="E1408" s="99"/>
      <c r="F1408" s="99" t="s">
        <v>1776</v>
      </c>
      <c r="G1408" s="99"/>
      <c r="H1408" s="100">
        <v>42854</v>
      </c>
      <c r="I1408" s="100"/>
      <c r="J1408" s="100">
        <v>42854</v>
      </c>
      <c r="K1408" s="100"/>
      <c r="L1408" s="82" t="s">
        <v>648</v>
      </c>
      <c r="M1408" s="82"/>
      <c r="N1408" s="101">
        <v>110</v>
      </c>
      <c r="O1408" s="101"/>
    </row>
    <row r="1409" spans="1:15" ht="45" customHeight="1" x14ac:dyDescent="0.25">
      <c r="A1409" s="17" t="s">
        <v>1763</v>
      </c>
      <c r="B1409" s="98" t="s">
        <v>1775</v>
      </c>
      <c r="C1409" s="98"/>
      <c r="D1409" s="99">
        <f t="shared" si="21"/>
        <v>1</v>
      </c>
      <c r="E1409" s="99"/>
      <c r="F1409" s="99" t="s">
        <v>1776</v>
      </c>
      <c r="G1409" s="99"/>
      <c r="H1409" s="100">
        <v>42854</v>
      </c>
      <c r="I1409" s="100"/>
      <c r="J1409" s="100">
        <v>42854</v>
      </c>
      <c r="K1409" s="100"/>
      <c r="L1409" s="82" t="s">
        <v>648</v>
      </c>
      <c r="M1409" s="82"/>
      <c r="N1409" s="101">
        <v>107</v>
      </c>
      <c r="O1409" s="101"/>
    </row>
    <row r="1410" spans="1:15" ht="45" customHeight="1" x14ac:dyDescent="0.25">
      <c r="A1410" s="17" t="s">
        <v>1763</v>
      </c>
      <c r="B1410" s="98" t="s">
        <v>1739</v>
      </c>
      <c r="C1410" s="98"/>
      <c r="D1410" s="99">
        <f t="shared" si="21"/>
        <v>1</v>
      </c>
      <c r="E1410" s="99"/>
      <c r="F1410" s="99" t="s">
        <v>29</v>
      </c>
      <c r="G1410" s="99"/>
      <c r="H1410" s="100">
        <v>42872</v>
      </c>
      <c r="I1410" s="100"/>
      <c r="J1410" s="100">
        <v>42872</v>
      </c>
      <c r="K1410" s="100"/>
      <c r="L1410" s="82" t="s">
        <v>648</v>
      </c>
      <c r="M1410" s="82"/>
      <c r="N1410" s="101">
        <v>288</v>
      </c>
      <c r="O1410" s="101"/>
    </row>
    <row r="1411" spans="1:15" ht="45" customHeight="1" x14ac:dyDescent="0.25">
      <c r="A1411" s="17" t="s">
        <v>1763</v>
      </c>
      <c r="B1411" s="98" t="s">
        <v>1737</v>
      </c>
      <c r="C1411" s="98"/>
      <c r="D1411" s="99">
        <f t="shared" si="21"/>
        <v>1</v>
      </c>
      <c r="E1411" s="99"/>
      <c r="F1411" s="99" t="s">
        <v>1738</v>
      </c>
      <c r="G1411" s="99"/>
      <c r="H1411" s="100">
        <v>42858</v>
      </c>
      <c r="I1411" s="100"/>
      <c r="J1411" s="100">
        <v>42859</v>
      </c>
      <c r="K1411" s="100"/>
      <c r="L1411" s="82" t="s">
        <v>648</v>
      </c>
      <c r="M1411" s="82"/>
      <c r="N1411" s="101">
        <v>1128</v>
      </c>
      <c r="O1411" s="101"/>
    </row>
    <row r="1412" spans="1:15" ht="45" customHeight="1" x14ac:dyDescent="0.25">
      <c r="A1412" s="17" t="s">
        <v>1763</v>
      </c>
      <c r="B1412" s="98" t="s">
        <v>1777</v>
      </c>
      <c r="C1412" s="98"/>
      <c r="D1412" s="99">
        <f t="shared" si="21"/>
        <v>1</v>
      </c>
      <c r="E1412" s="99"/>
      <c r="F1412" s="99" t="s">
        <v>29</v>
      </c>
      <c r="G1412" s="99"/>
      <c r="H1412" s="100">
        <v>42761</v>
      </c>
      <c r="I1412" s="100"/>
      <c r="J1412" s="100">
        <v>42761</v>
      </c>
      <c r="K1412" s="100"/>
      <c r="L1412" s="82" t="s">
        <v>648</v>
      </c>
      <c r="M1412" s="82"/>
      <c r="N1412" s="101">
        <v>652</v>
      </c>
      <c r="O1412" s="101"/>
    </row>
    <row r="1413" spans="1:15" ht="45" customHeight="1" x14ac:dyDescent="0.25">
      <c r="A1413" s="17" t="s">
        <v>1763</v>
      </c>
      <c r="B1413" s="98" t="s">
        <v>1740</v>
      </c>
      <c r="C1413" s="98"/>
      <c r="D1413" s="99">
        <f t="shared" si="21"/>
        <v>1</v>
      </c>
      <c r="E1413" s="99"/>
      <c r="F1413" s="99" t="s">
        <v>29</v>
      </c>
      <c r="G1413" s="99"/>
      <c r="H1413" s="100">
        <v>42845</v>
      </c>
      <c r="I1413" s="100"/>
      <c r="J1413" s="100">
        <v>42845</v>
      </c>
      <c r="K1413" s="100"/>
      <c r="L1413" s="82" t="s">
        <v>648</v>
      </c>
      <c r="M1413" s="82"/>
      <c r="N1413" s="101">
        <v>288</v>
      </c>
      <c r="O1413" s="101"/>
    </row>
    <row r="1414" spans="1:15" ht="45" customHeight="1" x14ac:dyDescent="0.25">
      <c r="A1414" s="17" t="s">
        <v>1763</v>
      </c>
      <c r="B1414" s="98" t="s">
        <v>1741</v>
      </c>
      <c r="C1414" s="98"/>
      <c r="D1414" s="99">
        <f t="shared" si="21"/>
        <v>1</v>
      </c>
      <c r="E1414" s="99"/>
      <c r="F1414" s="99" t="s">
        <v>12</v>
      </c>
      <c r="G1414" s="99"/>
      <c r="H1414" s="100">
        <v>42879</v>
      </c>
      <c r="I1414" s="100"/>
      <c r="J1414" s="100">
        <v>42879</v>
      </c>
      <c r="K1414" s="100"/>
      <c r="L1414" s="82" t="s">
        <v>648</v>
      </c>
      <c r="M1414" s="82"/>
      <c r="N1414" s="101">
        <v>1070</v>
      </c>
      <c r="O1414" s="101"/>
    </row>
    <row r="1415" spans="1:15" ht="45" customHeight="1" x14ac:dyDescent="0.25">
      <c r="A1415" s="17" t="s">
        <v>1763</v>
      </c>
      <c r="B1415" s="98" t="s">
        <v>1778</v>
      </c>
      <c r="C1415" s="98"/>
      <c r="D1415" s="99">
        <f t="shared" si="21"/>
        <v>1</v>
      </c>
      <c r="E1415" s="99"/>
      <c r="F1415" s="99" t="s">
        <v>29</v>
      </c>
      <c r="G1415" s="99"/>
      <c r="H1415" s="100">
        <v>42886</v>
      </c>
      <c r="I1415" s="100"/>
      <c r="J1415" s="100">
        <v>42886</v>
      </c>
      <c r="K1415" s="100"/>
      <c r="L1415" s="82" t="s">
        <v>648</v>
      </c>
      <c r="M1415" s="82"/>
      <c r="N1415" s="101">
        <v>652</v>
      </c>
      <c r="O1415" s="101"/>
    </row>
    <row r="1416" spans="1:15" ht="45" customHeight="1" x14ac:dyDescent="0.25">
      <c r="A1416" s="17" t="s">
        <v>1763</v>
      </c>
      <c r="B1416" s="98" t="s">
        <v>1779</v>
      </c>
      <c r="C1416" s="98"/>
      <c r="D1416" s="99">
        <f t="shared" si="21"/>
        <v>1</v>
      </c>
      <c r="E1416" s="99"/>
      <c r="F1416" s="99" t="s">
        <v>12</v>
      </c>
      <c r="G1416" s="99"/>
      <c r="H1416" s="100">
        <v>42879</v>
      </c>
      <c r="I1416" s="100"/>
      <c r="J1416" s="100">
        <v>42888</v>
      </c>
      <c r="K1416" s="100"/>
      <c r="L1416" s="82" t="s">
        <v>648</v>
      </c>
      <c r="M1416" s="82"/>
      <c r="N1416" s="101">
        <v>1765</v>
      </c>
      <c r="O1416" s="101"/>
    </row>
    <row r="1417" spans="1:15" ht="45" customHeight="1" x14ac:dyDescent="0.25">
      <c r="A1417" s="17" t="s">
        <v>1763</v>
      </c>
      <c r="B1417" s="98" t="s">
        <v>1780</v>
      </c>
      <c r="C1417" s="98"/>
      <c r="D1417" s="99">
        <f t="shared" si="21"/>
        <v>1</v>
      </c>
      <c r="E1417" s="99"/>
      <c r="F1417" s="99" t="s">
        <v>29</v>
      </c>
      <c r="G1417" s="99"/>
      <c r="H1417" s="100">
        <v>42878</v>
      </c>
      <c r="I1417" s="100"/>
      <c r="J1417" s="100">
        <v>42879</v>
      </c>
      <c r="K1417" s="100"/>
      <c r="L1417" s="82" t="s">
        <v>648</v>
      </c>
      <c r="M1417" s="82"/>
      <c r="N1417" s="101">
        <v>1144.06</v>
      </c>
      <c r="O1417" s="101"/>
    </row>
    <row r="1418" spans="1:15" ht="45" customHeight="1" x14ac:dyDescent="0.25">
      <c r="A1418" s="17" t="s">
        <v>1763</v>
      </c>
      <c r="B1418" s="98" t="s">
        <v>1779</v>
      </c>
      <c r="C1418" s="98"/>
      <c r="D1418" s="99">
        <f t="shared" ref="D1418:D1481" si="22">C1418+1</f>
        <v>1</v>
      </c>
      <c r="E1418" s="99"/>
      <c r="F1418" s="99" t="s">
        <v>12</v>
      </c>
      <c r="G1418" s="99"/>
      <c r="H1418" s="100">
        <v>42879</v>
      </c>
      <c r="I1418" s="100"/>
      <c r="J1418" s="100">
        <v>42888</v>
      </c>
      <c r="K1418" s="100"/>
      <c r="L1418" s="82" t="s">
        <v>648</v>
      </c>
      <c r="M1418" s="82"/>
      <c r="N1418" s="101">
        <v>343.04</v>
      </c>
      <c r="O1418" s="101"/>
    </row>
    <row r="1419" spans="1:15" ht="45" customHeight="1" x14ac:dyDescent="0.25">
      <c r="A1419" s="17" t="s">
        <v>1763</v>
      </c>
      <c r="B1419" s="98" t="s">
        <v>1781</v>
      </c>
      <c r="C1419" s="98"/>
      <c r="D1419" s="99">
        <f t="shared" si="22"/>
        <v>1</v>
      </c>
      <c r="E1419" s="99"/>
      <c r="F1419" s="99" t="s">
        <v>12</v>
      </c>
      <c r="G1419" s="99"/>
      <c r="H1419" s="100">
        <v>42882</v>
      </c>
      <c r="I1419" s="100"/>
      <c r="J1419" s="100">
        <v>42888</v>
      </c>
      <c r="K1419" s="100"/>
      <c r="L1419" s="82" t="s">
        <v>648</v>
      </c>
      <c r="M1419" s="82"/>
      <c r="N1419" s="101">
        <v>140</v>
      </c>
      <c r="O1419" s="101"/>
    </row>
    <row r="1420" spans="1:15" ht="45" customHeight="1" x14ac:dyDescent="0.25">
      <c r="A1420" s="17" t="s">
        <v>1763</v>
      </c>
      <c r="B1420" s="98" t="s">
        <v>1780</v>
      </c>
      <c r="C1420" s="98"/>
      <c r="D1420" s="99">
        <f t="shared" si="22"/>
        <v>1</v>
      </c>
      <c r="E1420" s="99"/>
      <c r="F1420" s="99" t="s">
        <v>29</v>
      </c>
      <c r="G1420" s="99"/>
      <c r="H1420" s="100">
        <v>42878</v>
      </c>
      <c r="I1420" s="100"/>
      <c r="J1420" s="100">
        <v>42879</v>
      </c>
      <c r="K1420" s="100"/>
      <c r="L1420" s="82" t="s">
        <v>648</v>
      </c>
      <c r="M1420" s="82"/>
      <c r="N1420" s="101">
        <v>353.8</v>
      </c>
      <c r="O1420" s="101"/>
    </row>
    <row r="1421" spans="1:15" ht="45" customHeight="1" x14ac:dyDescent="0.25">
      <c r="A1421" s="17" t="s">
        <v>1763</v>
      </c>
      <c r="B1421" s="98" t="s">
        <v>1782</v>
      </c>
      <c r="C1421" s="98"/>
      <c r="D1421" s="99">
        <f t="shared" si="22"/>
        <v>1</v>
      </c>
      <c r="E1421" s="99"/>
      <c r="F1421" s="99" t="s">
        <v>12</v>
      </c>
      <c r="G1421" s="99"/>
      <c r="H1421" s="100">
        <v>42923</v>
      </c>
      <c r="I1421" s="100"/>
      <c r="J1421" s="100">
        <v>42923</v>
      </c>
      <c r="K1421" s="100"/>
      <c r="L1421" s="82" t="s">
        <v>648</v>
      </c>
      <c r="M1421" s="82"/>
      <c r="N1421" s="101">
        <v>121</v>
      </c>
      <c r="O1421" s="101"/>
    </row>
    <row r="1422" spans="1:15" ht="45" customHeight="1" x14ac:dyDescent="0.25">
      <c r="A1422" s="17" t="s">
        <v>1763</v>
      </c>
      <c r="B1422" s="98" t="s">
        <v>1782</v>
      </c>
      <c r="C1422" s="98"/>
      <c r="D1422" s="99">
        <f t="shared" si="22"/>
        <v>1</v>
      </c>
      <c r="E1422" s="99"/>
      <c r="F1422" s="99" t="s">
        <v>12</v>
      </c>
      <c r="G1422" s="99"/>
      <c r="H1422" s="100">
        <v>42929</v>
      </c>
      <c r="I1422" s="100"/>
      <c r="J1422" s="100">
        <v>42929</v>
      </c>
      <c r="K1422" s="100"/>
      <c r="L1422" s="82" t="s">
        <v>648</v>
      </c>
      <c r="M1422" s="82"/>
      <c r="N1422" s="101">
        <v>376</v>
      </c>
      <c r="O1422" s="101"/>
    </row>
    <row r="1423" spans="1:15" ht="45" customHeight="1" x14ac:dyDescent="0.25">
      <c r="A1423" s="17" t="s">
        <v>1763</v>
      </c>
      <c r="B1423" s="98" t="s">
        <v>1745</v>
      </c>
      <c r="C1423" s="98"/>
      <c r="D1423" s="99">
        <f t="shared" si="22"/>
        <v>1</v>
      </c>
      <c r="E1423" s="99"/>
      <c r="F1423" s="99" t="s">
        <v>1348</v>
      </c>
      <c r="G1423" s="99"/>
      <c r="H1423" s="100">
        <v>42982</v>
      </c>
      <c r="I1423" s="100"/>
      <c r="J1423" s="100">
        <v>42989</v>
      </c>
      <c r="K1423" s="100"/>
      <c r="L1423" s="82" t="s">
        <v>648</v>
      </c>
      <c r="M1423" s="82"/>
      <c r="N1423" s="101">
        <v>1160</v>
      </c>
      <c r="O1423" s="101"/>
    </row>
    <row r="1424" spans="1:15" ht="45" customHeight="1" x14ac:dyDescent="0.25">
      <c r="A1424" s="17" t="s">
        <v>1763</v>
      </c>
      <c r="B1424" s="98" t="s">
        <v>1746</v>
      </c>
      <c r="C1424" s="98"/>
      <c r="D1424" s="99">
        <f t="shared" si="22"/>
        <v>1</v>
      </c>
      <c r="E1424" s="99"/>
      <c r="F1424" s="99" t="s">
        <v>29</v>
      </c>
      <c r="G1424" s="99"/>
      <c r="H1424" s="100">
        <v>42997</v>
      </c>
      <c r="I1424" s="100"/>
      <c r="J1424" s="100">
        <v>42997</v>
      </c>
      <c r="K1424" s="100"/>
      <c r="L1424" s="82" t="s">
        <v>648</v>
      </c>
      <c r="M1424" s="82"/>
      <c r="N1424" s="101">
        <v>236</v>
      </c>
      <c r="O1424" s="101"/>
    </row>
    <row r="1425" spans="1:15" ht="45" customHeight="1" x14ac:dyDescent="0.25">
      <c r="A1425" s="17" t="s">
        <v>1763</v>
      </c>
      <c r="B1425" s="98" t="s">
        <v>1745</v>
      </c>
      <c r="C1425" s="98"/>
      <c r="D1425" s="99">
        <f t="shared" si="22"/>
        <v>1</v>
      </c>
      <c r="E1425" s="99"/>
      <c r="F1425" s="99" t="s">
        <v>1348</v>
      </c>
      <c r="G1425" s="99"/>
      <c r="H1425" s="100">
        <v>42988</v>
      </c>
      <c r="I1425" s="100"/>
      <c r="J1425" s="100">
        <v>42990</v>
      </c>
      <c r="K1425" s="100"/>
      <c r="L1425" s="82" t="s">
        <v>648</v>
      </c>
      <c r="M1425" s="82"/>
      <c r="N1425" s="101">
        <v>2030</v>
      </c>
      <c r="O1425" s="101"/>
    </row>
    <row r="1426" spans="1:15" ht="45" customHeight="1" x14ac:dyDescent="0.25">
      <c r="A1426" s="17" t="s">
        <v>1763</v>
      </c>
      <c r="B1426" s="98" t="s">
        <v>1783</v>
      </c>
      <c r="C1426" s="98"/>
      <c r="D1426" s="99">
        <f t="shared" si="22"/>
        <v>1</v>
      </c>
      <c r="E1426" s="99"/>
      <c r="F1426" s="99" t="s">
        <v>29</v>
      </c>
      <c r="G1426" s="99"/>
      <c r="H1426" s="100">
        <v>43014</v>
      </c>
      <c r="I1426" s="100"/>
      <c r="J1426" s="100">
        <v>43014</v>
      </c>
      <c r="K1426" s="100"/>
      <c r="L1426" s="82" t="s">
        <v>648</v>
      </c>
      <c r="M1426" s="82"/>
      <c r="N1426" s="101">
        <v>302</v>
      </c>
      <c r="O1426" s="101"/>
    </row>
    <row r="1427" spans="1:15" ht="45" customHeight="1" x14ac:dyDescent="0.25">
      <c r="A1427" s="17" t="s">
        <v>1763</v>
      </c>
      <c r="B1427" s="98" t="s">
        <v>1745</v>
      </c>
      <c r="C1427" s="98"/>
      <c r="D1427" s="99">
        <f t="shared" si="22"/>
        <v>1</v>
      </c>
      <c r="E1427" s="99"/>
      <c r="F1427" s="99" t="s">
        <v>1348</v>
      </c>
      <c r="G1427" s="99"/>
      <c r="H1427" s="100">
        <v>42990</v>
      </c>
      <c r="I1427" s="100"/>
      <c r="J1427" s="100">
        <v>42990</v>
      </c>
      <c r="K1427" s="100"/>
      <c r="L1427" s="82" t="s">
        <v>648</v>
      </c>
      <c r="M1427" s="82"/>
      <c r="N1427" s="101">
        <v>65</v>
      </c>
      <c r="O1427" s="101"/>
    </row>
    <row r="1428" spans="1:15" ht="45" customHeight="1" x14ac:dyDescent="0.25">
      <c r="A1428" s="17" t="s">
        <v>1763</v>
      </c>
      <c r="B1428" s="98" t="s">
        <v>1745</v>
      </c>
      <c r="C1428" s="98"/>
      <c r="D1428" s="99">
        <f t="shared" si="22"/>
        <v>1</v>
      </c>
      <c r="E1428" s="99"/>
      <c r="F1428" s="99" t="s">
        <v>1348</v>
      </c>
      <c r="G1428" s="99"/>
      <c r="H1428" s="100">
        <v>42983</v>
      </c>
      <c r="I1428" s="100"/>
      <c r="J1428" s="100">
        <v>42989</v>
      </c>
      <c r="K1428" s="100"/>
      <c r="L1428" s="82" t="s">
        <v>648</v>
      </c>
      <c r="M1428" s="82"/>
      <c r="N1428" s="101">
        <v>140</v>
      </c>
      <c r="O1428" s="101"/>
    </row>
    <row r="1429" spans="1:15" ht="45" customHeight="1" x14ac:dyDescent="0.25">
      <c r="A1429" s="17" t="s">
        <v>1763</v>
      </c>
      <c r="B1429" s="98" t="s">
        <v>1784</v>
      </c>
      <c r="C1429" s="98"/>
      <c r="D1429" s="99">
        <f t="shared" si="22"/>
        <v>1</v>
      </c>
      <c r="E1429" s="99"/>
      <c r="F1429" s="99" t="s">
        <v>1348</v>
      </c>
      <c r="G1429" s="99"/>
      <c r="H1429" s="100">
        <v>42983</v>
      </c>
      <c r="I1429" s="100"/>
      <c r="J1429" s="100">
        <v>42989</v>
      </c>
      <c r="K1429" s="100"/>
      <c r="L1429" s="82" t="s">
        <v>648</v>
      </c>
      <c r="M1429" s="82"/>
      <c r="N1429" s="101">
        <v>140</v>
      </c>
      <c r="O1429" s="101"/>
    </row>
    <row r="1430" spans="1:15" ht="45" customHeight="1" x14ac:dyDescent="0.25">
      <c r="A1430" s="17" t="s">
        <v>1763</v>
      </c>
      <c r="B1430" s="98" t="s">
        <v>1784</v>
      </c>
      <c r="C1430" s="98"/>
      <c r="D1430" s="99">
        <f t="shared" si="22"/>
        <v>1</v>
      </c>
      <c r="E1430" s="99"/>
      <c r="F1430" s="99" t="s">
        <v>1348</v>
      </c>
      <c r="G1430" s="99"/>
      <c r="H1430" s="100">
        <v>42983</v>
      </c>
      <c r="I1430" s="100"/>
      <c r="J1430" s="100">
        <v>42989</v>
      </c>
      <c r="K1430" s="100"/>
      <c r="L1430" s="82" t="s">
        <v>648</v>
      </c>
      <c r="M1430" s="82"/>
      <c r="N1430" s="101">
        <v>273.2</v>
      </c>
      <c r="O1430" s="101"/>
    </row>
    <row r="1431" spans="1:15" ht="45" customHeight="1" x14ac:dyDescent="0.25">
      <c r="A1431" s="17" t="s">
        <v>1763</v>
      </c>
      <c r="B1431" s="98" t="s">
        <v>1785</v>
      </c>
      <c r="C1431" s="98"/>
      <c r="D1431" s="99">
        <f t="shared" si="22"/>
        <v>1</v>
      </c>
      <c r="E1431" s="99"/>
      <c r="F1431" s="99" t="s">
        <v>29</v>
      </c>
      <c r="G1431" s="99"/>
      <c r="H1431" s="100">
        <v>43021</v>
      </c>
      <c r="I1431" s="100"/>
      <c r="J1431" s="100">
        <v>43021</v>
      </c>
      <c r="K1431" s="100"/>
      <c r="L1431" s="82" t="s">
        <v>648</v>
      </c>
      <c r="M1431" s="82"/>
      <c r="N1431" s="101">
        <v>194</v>
      </c>
      <c r="O1431" s="101"/>
    </row>
    <row r="1432" spans="1:15" ht="45" customHeight="1" x14ac:dyDescent="0.25">
      <c r="A1432" s="17" t="s">
        <v>1763</v>
      </c>
      <c r="B1432" s="98" t="s">
        <v>1747</v>
      </c>
      <c r="C1432" s="98"/>
      <c r="D1432" s="99">
        <f t="shared" si="22"/>
        <v>1</v>
      </c>
      <c r="E1432" s="99"/>
      <c r="F1432" s="99" t="s">
        <v>29</v>
      </c>
      <c r="G1432" s="99"/>
      <c r="H1432" s="100">
        <v>43046</v>
      </c>
      <c r="I1432" s="100"/>
      <c r="J1432" s="100">
        <v>43046</v>
      </c>
      <c r="K1432" s="100"/>
      <c r="L1432" s="82" t="s">
        <v>648</v>
      </c>
      <c r="M1432" s="82"/>
      <c r="N1432" s="101">
        <v>194</v>
      </c>
      <c r="O1432" s="101"/>
    </row>
    <row r="1433" spans="1:15" ht="45" customHeight="1" x14ac:dyDescent="0.25">
      <c r="A1433" s="17" t="s">
        <v>1763</v>
      </c>
      <c r="B1433" s="98" t="s">
        <v>1748</v>
      </c>
      <c r="C1433" s="98"/>
      <c r="D1433" s="99">
        <f t="shared" si="22"/>
        <v>1</v>
      </c>
      <c r="E1433" s="99"/>
      <c r="F1433" s="99" t="s">
        <v>1749</v>
      </c>
      <c r="G1433" s="99"/>
      <c r="H1433" s="100">
        <v>43044</v>
      </c>
      <c r="I1433" s="100"/>
      <c r="J1433" s="100">
        <v>43045</v>
      </c>
      <c r="K1433" s="100"/>
      <c r="L1433" s="82" t="s">
        <v>648</v>
      </c>
      <c r="M1433" s="82"/>
      <c r="N1433" s="101">
        <v>624</v>
      </c>
      <c r="O1433" s="101"/>
    </row>
    <row r="1434" spans="1:15" ht="45" customHeight="1" x14ac:dyDescent="0.25">
      <c r="A1434" s="17" t="s">
        <v>1763</v>
      </c>
      <c r="B1434" s="98" t="s">
        <v>1747</v>
      </c>
      <c r="C1434" s="98"/>
      <c r="D1434" s="99">
        <f t="shared" si="22"/>
        <v>1</v>
      </c>
      <c r="E1434" s="99"/>
      <c r="F1434" s="99" t="s">
        <v>29</v>
      </c>
      <c r="G1434" s="99"/>
      <c r="H1434" s="100">
        <v>43046</v>
      </c>
      <c r="I1434" s="100"/>
      <c r="J1434" s="100">
        <v>43046</v>
      </c>
      <c r="K1434" s="100"/>
      <c r="L1434" s="82" t="s">
        <v>648</v>
      </c>
      <c r="M1434" s="82"/>
      <c r="N1434" s="101">
        <v>333</v>
      </c>
      <c r="O1434" s="101"/>
    </row>
    <row r="1435" spans="1:15" ht="45" customHeight="1" x14ac:dyDescent="0.25">
      <c r="A1435" s="17" t="s">
        <v>1763</v>
      </c>
      <c r="B1435" s="98" t="s">
        <v>1786</v>
      </c>
      <c r="C1435" s="98"/>
      <c r="D1435" s="99">
        <f t="shared" si="22"/>
        <v>1</v>
      </c>
      <c r="E1435" s="99"/>
      <c r="F1435" s="99" t="s">
        <v>1348</v>
      </c>
      <c r="G1435" s="99"/>
      <c r="H1435" s="100">
        <v>42935</v>
      </c>
      <c r="I1435" s="100"/>
      <c r="J1435" s="100">
        <v>42936</v>
      </c>
      <c r="K1435" s="100"/>
      <c r="L1435" s="82" t="s">
        <v>648</v>
      </c>
      <c r="M1435" s="82"/>
      <c r="N1435" s="101">
        <v>1972</v>
      </c>
      <c r="O1435" s="101"/>
    </row>
    <row r="1436" spans="1:15" ht="45" customHeight="1" x14ac:dyDescent="0.25">
      <c r="A1436" s="17" t="s">
        <v>1763</v>
      </c>
      <c r="B1436" s="98" t="s">
        <v>1787</v>
      </c>
      <c r="C1436" s="98"/>
      <c r="D1436" s="99">
        <f t="shared" si="22"/>
        <v>1</v>
      </c>
      <c r="E1436" s="99"/>
      <c r="F1436" s="99" t="s">
        <v>29</v>
      </c>
      <c r="G1436" s="99"/>
      <c r="H1436" s="100">
        <v>42950</v>
      </c>
      <c r="I1436" s="100"/>
      <c r="J1436" s="100">
        <v>42950</v>
      </c>
      <c r="K1436" s="100"/>
      <c r="L1436" s="82" t="s">
        <v>648</v>
      </c>
      <c r="M1436" s="82"/>
      <c r="N1436" s="101">
        <v>458.42</v>
      </c>
      <c r="O1436" s="101"/>
    </row>
    <row r="1437" spans="1:15" ht="45" customHeight="1" x14ac:dyDescent="0.25">
      <c r="A1437" s="17" t="s">
        <v>1763</v>
      </c>
      <c r="B1437" s="98" t="s">
        <v>1787</v>
      </c>
      <c r="C1437" s="98"/>
      <c r="D1437" s="99">
        <f t="shared" si="22"/>
        <v>1</v>
      </c>
      <c r="E1437" s="99"/>
      <c r="F1437" s="99" t="s">
        <v>29</v>
      </c>
      <c r="G1437" s="99"/>
      <c r="H1437" s="100">
        <v>42950</v>
      </c>
      <c r="I1437" s="100"/>
      <c r="J1437" s="100">
        <v>42950</v>
      </c>
      <c r="K1437" s="100"/>
      <c r="L1437" s="82" t="s">
        <v>648</v>
      </c>
      <c r="M1437" s="82"/>
      <c r="N1437" s="101">
        <v>194</v>
      </c>
      <c r="O1437" s="101"/>
    </row>
    <row r="1438" spans="1:15" ht="45" customHeight="1" x14ac:dyDescent="0.25">
      <c r="A1438" s="17" t="s">
        <v>1763</v>
      </c>
      <c r="B1438" s="98" t="s">
        <v>1787</v>
      </c>
      <c r="C1438" s="98"/>
      <c r="D1438" s="99">
        <f t="shared" si="22"/>
        <v>1</v>
      </c>
      <c r="E1438" s="99"/>
      <c r="F1438" s="99" t="s">
        <v>29</v>
      </c>
      <c r="G1438" s="99"/>
      <c r="H1438" s="100">
        <v>42950</v>
      </c>
      <c r="I1438" s="100"/>
      <c r="J1438" s="100">
        <v>42950</v>
      </c>
      <c r="K1438" s="100"/>
      <c r="L1438" s="82" t="s">
        <v>648</v>
      </c>
      <c r="M1438" s="82"/>
      <c r="N1438" s="101">
        <v>597</v>
      </c>
      <c r="O1438" s="101"/>
    </row>
    <row r="1439" spans="1:15" ht="45" customHeight="1" x14ac:dyDescent="0.25">
      <c r="A1439" s="17" t="s">
        <v>1763</v>
      </c>
      <c r="B1439" s="98" t="s">
        <v>1787</v>
      </c>
      <c r="C1439" s="98"/>
      <c r="D1439" s="99">
        <f t="shared" si="22"/>
        <v>1</v>
      </c>
      <c r="E1439" s="99"/>
      <c r="F1439" s="99" t="s">
        <v>29</v>
      </c>
      <c r="G1439" s="99"/>
      <c r="H1439" s="100">
        <v>42950</v>
      </c>
      <c r="I1439" s="100"/>
      <c r="J1439" s="100">
        <v>42950</v>
      </c>
      <c r="K1439" s="100"/>
      <c r="L1439" s="82" t="s">
        <v>648</v>
      </c>
      <c r="M1439" s="82"/>
      <c r="N1439" s="101">
        <v>194</v>
      </c>
      <c r="O1439" s="101"/>
    </row>
    <row r="1440" spans="1:15" ht="45" customHeight="1" x14ac:dyDescent="0.25">
      <c r="A1440" s="17" t="s">
        <v>1763</v>
      </c>
      <c r="B1440" s="98" t="s">
        <v>1788</v>
      </c>
      <c r="C1440" s="98"/>
      <c r="D1440" s="99">
        <f t="shared" si="22"/>
        <v>1</v>
      </c>
      <c r="E1440" s="99"/>
      <c r="F1440" s="99" t="s">
        <v>1348</v>
      </c>
      <c r="G1440" s="99"/>
      <c r="H1440" s="100">
        <v>42954</v>
      </c>
      <c r="I1440" s="100"/>
      <c r="J1440" s="100">
        <v>42954</v>
      </c>
      <c r="K1440" s="100"/>
      <c r="L1440" s="82" t="s">
        <v>648</v>
      </c>
      <c r="M1440" s="82"/>
      <c r="N1440" s="101">
        <v>1400</v>
      </c>
      <c r="O1440" s="101"/>
    </row>
    <row r="1441" spans="1:15" ht="45" customHeight="1" x14ac:dyDescent="0.25">
      <c r="A1441" s="17" t="s">
        <v>1763</v>
      </c>
      <c r="B1441" s="98" t="s">
        <v>1786</v>
      </c>
      <c r="C1441" s="98"/>
      <c r="D1441" s="99">
        <f t="shared" si="22"/>
        <v>1</v>
      </c>
      <c r="E1441" s="99"/>
      <c r="F1441" s="99" t="s">
        <v>1348</v>
      </c>
      <c r="G1441" s="99"/>
      <c r="H1441" s="100">
        <v>42935</v>
      </c>
      <c r="I1441" s="100"/>
      <c r="J1441" s="100">
        <v>42936</v>
      </c>
      <c r="K1441" s="100"/>
      <c r="L1441" s="82" t="s">
        <v>648</v>
      </c>
      <c r="M1441" s="82"/>
      <c r="N1441" s="101">
        <v>289</v>
      </c>
      <c r="O1441" s="101"/>
    </row>
    <row r="1442" spans="1:15" ht="45" customHeight="1" x14ac:dyDescent="0.25">
      <c r="A1442" s="17" t="s">
        <v>1763</v>
      </c>
      <c r="B1442" s="98" t="s">
        <v>1789</v>
      </c>
      <c r="C1442" s="98"/>
      <c r="D1442" s="99">
        <f t="shared" si="22"/>
        <v>1</v>
      </c>
      <c r="E1442" s="99"/>
      <c r="F1442" s="99" t="s">
        <v>1348</v>
      </c>
      <c r="G1442" s="99"/>
      <c r="H1442" s="100">
        <v>42926</v>
      </c>
      <c r="I1442" s="100"/>
      <c r="J1442" s="100">
        <v>42926</v>
      </c>
      <c r="K1442" s="100"/>
      <c r="L1442" s="82" t="s">
        <v>648</v>
      </c>
      <c r="M1442" s="82"/>
      <c r="N1442" s="101">
        <v>150</v>
      </c>
      <c r="O1442" s="101"/>
    </row>
    <row r="1443" spans="1:15" ht="45" customHeight="1" x14ac:dyDescent="0.25">
      <c r="A1443" s="17" t="s">
        <v>1763</v>
      </c>
      <c r="B1443" s="98" t="s">
        <v>1787</v>
      </c>
      <c r="C1443" s="98"/>
      <c r="D1443" s="99">
        <f t="shared" si="22"/>
        <v>1</v>
      </c>
      <c r="E1443" s="99"/>
      <c r="F1443" s="99" t="s">
        <v>29</v>
      </c>
      <c r="G1443" s="99"/>
      <c r="H1443" s="100">
        <v>42950</v>
      </c>
      <c r="I1443" s="100"/>
      <c r="J1443" s="100">
        <v>42950</v>
      </c>
      <c r="K1443" s="100"/>
      <c r="L1443" s="82" t="s">
        <v>648</v>
      </c>
      <c r="M1443" s="82"/>
      <c r="N1443" s="101">
        <v>71</v>
      </c>
      <c r="O1443" s="101"/>
    </row>
    <row r="1444" spans="1:15" ht="45" customHeight="1" x14ac:dyDescent="0.25">
      <c r="A1444" s="17" t="s">
        <v>1763</v>
      </c>
      <c r="B1444" s="98" t="s">
        <v>1788</v>
      </c>
      <c r="C1444" s="98"/>
      <c r="D1444" s="99">
        <f t="shared" si="22"/>
        <v>1</v>
      </c>
      <c r="E1444" s="99"/>
      <c r="F1444" s="99" t="s">
        <v>1348</v>
      </c>
      <c r="G1444" s="99"/>
      <c r="H1444" s="100">
        <v>42954</v>
      </c>
      <c r="I1444" s="100"/>
      <c r="J1444" s="100">
        <v>42954</v>
      </c>
      <c r="K1444" s="100"/>
      <c r="L1444" s="82" t="s">
        <v>648</v>
      </c>
      <c r="M1444" s="82"/>
      <c r="N1444" s="101">
        <v>30</v>
      </c>
      <c r="O1444" s="101"/>
    </row>
    <row r="1445" spans="1:15" ht="45" customHeight="1" x14ac:dyDescent="0.25">
      <c r="A1445" s="17" t="s">
        <v>1763</v>
      </c>
      <c r="B1445" s="98" t="s">
        <v>1790</v>
      </c>
      <c r="C1445" s="98"/>
      <c r="D1445" s="99">
        <f t="shared" si="22"/>
        <v>1</v>
      </c>
      <c r="E1445" s="99"/>
      <c r="F1445" s="99" t="s">
        <v>12</v>
      </c>
      <c r="G1445" s="99"/>
      <c r="H1445" s="100">
        <v>42967</v>
      </c>
      <c r="I1445" s="100"/>
      <c r="J1445" s="100">
        <v>42975</v>
      </c>
      <c r="K1445" s="100"/>
      <c r="L1445" s="82" t="s">
        <v>648</v>
      </c>
      <c r="M1445" s="82"/>
      <c r="N1445" s="101">
        <v>1350</v>
      </c>
      <c r="O1445" s="101"/>
    </row>
    <row r="1446" spans="1:15" ht="45" customHeight="1" x14ac:dyDescent="0.25">
      <c r="A1446" s="17" t="s">
        <v>1763</v>
      </c>
      <c r="B1446" s="98" t="s">
        <v>1791</v>
      </c>
      <c r="C1446" s="98"/>
      <c r="D1446" s="99">
        <f t="shared" si="22"/>
        <v>1</v>
      </c>
      <c r="E1446" s="99"/>
      <c r="F1446" s="99" t="s">
        <v>12</v>
      </c>
      <c r="G1446" s="99"/>
      <c r="H1446" s="100">
        <v>42975</v>
      </c>
      <c r="I1446" s="100"/>
      <c r="J1446" s="100">
        <v>42982</v>
      </c>
      <c r="K1446" s="100"/>
      <c r="L1446" s="82" t="s">
        <v>648</v>
      </c>
      <c r="M1446" s="82"/>
      <c r="N1446" s="101">
        <v>1355</v>
      </c>
      <c r="O1446" s="101"/>
    </row>
    <row r="1447" spans="1:15" ht="45" customHeight="1" x14ac:dyDescent="0.25">
      <c r="A1447" s="17" t="s">
        <v>1763</v>
      </c>
      <c r="B1447" s="98" t="s">
        <v>1791</v>
      </c>
      <c r="C1447" s="98"/>
      <c r="D1447" s="99">
        <f t="shared" si="22"/>
        <v>1</v>
      </c>
      <c r="E1447" s="99"/>
      <c r="F1447" s="99" t="s">
        <v>12</v>
      </c>
      <c r="G1447" s="99"/>
      <c r="H1447" s="100">
        <v>42975</v>
      </c>
      <c r="I1447" s="100"/>
      <c r="J1447" s="100">
        <v>42982</v>
      </c>
      <c r="K1447" s="100"/>
      <c r="L1447" s="82" t="s">
        <v>648</v>
      </c>
      <c r="M1447" s="82"/>
      <c r="N1447" s="101">
        <v>455</v>
      </c>
      <c r="O1447" s="101"/>
    </row>
    <row r="1448" spans="1:15" ht="45" customHeight="1" x14ac:dyDescent="0.25">
      <c r="A1448" s="17" t="s">
        <v>1763</v>
      </c>
      <c r="B1448" s="98" t="s">
        <v>1792</v>
      </c>
      <c r="C1448" s="98"/>
      <c r="D1448" s="99">
        <f t="shared" si="22"/>
        <v>1</v>
      </c>
      <c r="E1448" s="99"/>
      <c r="F1448" s="99" t="s">
        <v>29</v>
      </c>
      <c r="G1448" s="99"/>
      <c r="H1448" s="100">
        <v>42991</v>
      </c>
      <c r="I1448" s="100"/>
      <c r="J1448" s="100">
        <v>42991</v>
      </c>
      <c r="K1448" s="100"/>
      <c r="L1448" s="82" t="s">
        <v>648</v>
      </c>
      <c r="M1448" s="82"/>
      <c r="N1448" s="101">
        <v>694</v>
      </c>
      <c r="O1448" s="101"/>
    </row>
    <row r="1449" spans="1:15" ht="45" customHeight="1" x14ac:dyDescent="0.25">
      <c r="A1449" s="17" t="s">
        <v>1763</v>
      </c>
      <c r="B1449" s="98" t="s">
        <v>1793</v>
      </c>
      <c r="C1449" s="98"/>
      <c r="D1449" s="99">
        <f t="shared" si="22"/>
        <v>1</v>
      </c>
      <c r="E1449" s="99"/>
      <c r="F1449" s="99" t="s">
        <v>29</v>
      </c>
      <c r="G1449" s="99"/>
      <c r="H1449" s="100">
        <v>42983</v>
      </c>
      <c r="I1449" s="100"/>
      <c r="J1449" s="100">
        <v>42983</v>
      </c>
      <c r="K1449" s="100"/>
      <c r="L1449" s="82" t="s">
        <v>648</v>
      </c>
      <c r="M1449" s="82"/>
      <c r="N1449" s="101">
        <v>652</v>
      </c>
      <c r="O1449" s="101"/>
    </row>
    <row r="1450" spans="1:15" ht="45" customHeight="1" x14ac:dyDescent="0.25">
      <c r="A1450" s="17" t="s">
        <v>1763</v>
      </c>
      <c r="B1450" s="98" t="s">
        <v>1791</v>
      </c>
      <c r="C1450" s="98"/>
      <c r="D1450" s="99">
        <f t="shared" si="22"/>
        <v>1</v>
      </c>
      <c r="E1450" s="99"/>
      <c r="F1450" s="99" t="s">
        <v>12</v>
      </c>
      <c r="G1450" s="99"/>
      <c r="H1450" s="100">
        <v>42975</v>
      </c>
      <c r="I1450" s="100"/>
      <c r="J1450" s="100">
        <v>42982</v>
      </c>
      <c r="K1450" s="100"/>
      <c r="L1450" s="82" t="s">
        <v>648</v>
      </c>
      <c r="M1450" s="82"/>
      <c r="N1450" s="101">
        <v>140</v>
      </c>
      <c r="O1450" s="101"/>
    </row>
    <row r="1451" spans="1:15" ht="45" customHeight="1" x14ac:dyDescent="0.25">
      <c r="A1451" s="17" t="s">
        <v>1763</v>
      </c>
      <c r="B1451" s="98" t="s">
        <v>1790</v>
      </c>
      <c r="C1451" s="98"/>
      <c r="D1451" s="99">
        <f t="shared" si="22"/>
        <v>1</v>
      </c>
      <c r="E1451" s="99"/>
      <c r="F1451" s="99" t="s">
        <v>12</v>
      </c>
      <c r="G1451" s="99"/>
      <c r="H1451" s="100">
        <v>42967</v>
      </c>
      <c r="I1451" s="100"/>
      <c r="J1451" s="100">
        <v>42975</v>
      </c>
      <c r="K1451" s="100"/>
      <c r="L1451" s="82" t="s">
        <v>648</v>
      </c>
      <c r="M1451" s="82"/>
      <c r="N1451" s="101">
        <v>285.01</v>
      </c>
      <c r="O1451" s="101"/>
    </row>
    <row r="1452" spans="1:15" ht="45" customHeight="1" x14ac:dyDescent="0.25">
      <c r="A1452" s="17" t="s">
        <v>1763</v>
      </c>
      <c r="B1452" s="98" t="s">
        <v>1792</v>
      </c>
      <c r="C1452" s="98"/>
      <c r="D1452" s="99">
        <f t="shared" si="22"/>
        <v>1</v>
      </c>
      <c r="E1452" s="99"/>
      <c r="F1452" s="99" t="s">
        <v>29</v>
      </c>
      <c r="G1452" s="99"/>
      <c r="H1452" s="100">
        <v>42991</v>
      </c>
      <c r="I1452" s="100"/>
      <c r="J1452" s="100">
        <v>42991</v>
      </c>
      <c r="K1452" s="100"/>
      <c r="L1452" s="82" t="s">
        <v>648</v>
      </c>
      <c r="M1452" s="82"/>
      <c r="N1452" s="101">
        <v>406</v>
      </c>
      <c r="O1452" s="101"/>
    </row>
    <row r="1453" spans="1:15" ht="45" customHeight="1" x14ac:dyDescent="0.25">
      <c r="A1453" s="17" t="s">
        <v>1763</v>
      </c>
      <c r="B1453" s="98" t="s">
        <v>1752</v>
      </c>
      <c r="C1453" s="98"/>
      <c r="D1453" s="99">
        <f t="shared" si="22"/>
        <v>1</v>
      </c>
      <c r="E1453" s="99"/>
      <c r="F1453" s="99" t="s">
        <v>29</v>
      </c>
      <c r="G1453" s="99"/>
      <c r="H1453" s="100">
        <v>42951</v>
      </c>
      <c r="I1453" s="100"/>
      <c r="J1453" s="100">
        <v>42951</v>
      </c>
      <c r="K1453" s="100"/>
      <c r="L1453" s="82" t="s">
        <v>648</v>
      </c>
      <c r="M1453" s="82"/>
      <c r="N1453" s="101">
        <v>245</v>
      </c>
      <c r="O1453" s="101"/>
    </row>
    <row r="1454" spans="1:15" ht="45" customHeight="1" x14ac:dyDescent="0.25">
      <c r="A1454" s="17" t="s">
        <v>1763</v>
      </c>
      <c r="B1454" s="98" t="s">
        <v>1753</v>
      </c>
      <c r="C1454" s="98"/>
      <c r="D1454" s="99">
        <f t="shared" si="22"/>
        <v>1</v>
      </c>
      <c r="E1454" s="99"/>
      <c r="F1454" s="99" t="s">
        <v>29</v>
      </c>
      <c r="G1454" s="99"/>
      <c r="H1454" s="100">
        <v>42949</v>
      </c>
      <c r="I1454" s="100"/>
      <c r="J1454" s="100">
        <v>42949</v>
      </c>
      <c r="K1454" s="100"/>
      <c r="L1454" s="82" t="s">
        <v>648</v>
      </c>
      <c r="M1454" s="82"/>
      <c r="N1454" s="101">
        <v>222</v>
      </c>
      <c r="O1454" s="101"/>
    </row>
    <row r="1455" spans="1:15" ht="45" customHeight="1" x14ac:dyDescent="0.25">
      <c r="A1455" s="17" t="s">
        <v>1763</v>
      </c>
      <c r="B1455" s="98" t="s">
        <v>1794</v>
      </c>
      <c r="C1455" s="98"/>
      <c r="D1455" s="99">
        <f t="shared" si="22"/>
        <v>1</v>
      </c>
      <c r="E1455" s="99"/>
      <c r="F1455" s="99" t="s">
        <v>12</v>
      </c>
      <c r="G1455" s="99"/>
      <c r="H1455" s="100">
        <v>42964</v>
      </c>
      <c r="I1455" s="100"/>
      <c r="J1455" s="100">
        <v>42964</v>
      </c>
      <c r="K1455" s="100"/>
      <c r="L1455" s="82" t="s">
        <v>648</v>
      </c>
      <c r="M1455" s="82"/>
      <c r="N1455" s="101">
        <v>1160</v>
      </c>
      <c r="O1455" s="101"/>
    </row>
    <row r="1456" spans="1:15" ht="45" customHeight="1" x14ac:dyDescent="0.25">
      <c r="A1456" s="17" t="s">
        <v>1763</v>
      </c>
      <c r="B1456" s="98" t="s">
        <v>1743</v>
      </c>
      <c r="C1456" s="98"/>
      <c r="D1456" s="99">
        <f t="shared" si="22"/>
        <v>1</v>
      </c>
      <c r="E1456" s="99"/>
      <c r="F1456" s="99" t="s">
        <v>29</v>
      </c>
      <c r="G1456" s="99"/>
      <c r="H1456" s="100">
        <v>42962</v>
      </c>
      <c r="I1456" s="100"/>
      <c r="J1456" s="100">
        <v>42962</v>
      </c>
      <c r="K1456" s="100"/>
      <c r="L1456" s="82" t="s">
        <v>648</v>
      </c>
      <c r="M1456" s="82"/>
      <c r="N1456" s="101">
        <v>288</v>
      </c>
      <c r="O1456" s="101"/>
    </row>
    <row r="1457" spans="1:15" ht="45" customHeight="1" x14ac:dyDescent="0.25">
      <c r="A1457" s="17" t="s">
        <v>1763</v>
      </c>
      <c r="B1457" s="98" t="s">
        <v>1752</v>
      </c>
      <c r="C1457" s="98"/>
      <c r="D1457" s="99">
        <f t="shared" si="22"/>
        <v>1</v>
      </c>
      <c r="E1457" s="99"/>
      <c r="F1457" s="99" t="s">
        <v>29</v>
      </c>
      <c r="G1457" s="99"/>
      <c r="H1457" s="100">
        <v>42951</v>
      </c>
      <c r="I1457" s="100"/>
      <c r="J1457" s="100">
        <v>42951</v>
      </c>
      <c r="K1457" s="100"/>
      <c r="L1457" s="82" t="s">
        <v>648</v>
      </c>
      <c r="M1457" s="82"/>
      <c r="N1457" s="101">
        <v>77</v>
      </c>
      <c r="O1457" s="101"/>
    </row>
    <row r="1458" spans="1:15" ht="45" customHeight="1" x14ac:dyDescent="0.25">
      <c r="A1458" s="17" t="s">
        <v>1763</v>
      </c>
      <c r="B1458" s="98" t="s">
        <v>1753</v>
      </c>
      <c r="C1458" s="98"/>
      <c r="D1458" s="99">
        <f t="shared" si="22"/>
        <v>1</v>
      </c>
      <c r="E1458" s="99"/>
      <c r="F1458" s="99" t="s">
        <v>29</v>
      </c>
      <c r="G1458" s="99"/>
      <c r="H1458" s="100">
        <v>42949</v>
      </c>
      <c r="I1458" s="100"/>
      <c r="J1458" s="100">
        <v>42949</v>
      </c>
      <c r="K1458" s="100"/>
      <c r="L1458" s="82" t="s">
        <v>648</v>
      </c>
      <c r="M1458" s="82"/>
      <c r="N1458" s="101">
        <v>111</v>
      </c>
      <c r="O1458" s="101"/>
    </row>
    <row r="1459" spans="1:15" ht="45" customHeight="1" x14ac:dyDescent="0.25">
      <c r="A1459" s="17" t="s">
        <v>1763</v>
      </c>
      <c r="B1459" s="98" t="s">
        <v>1795</v>
      </c>
      <c r="C1459" s="98"/>
      <c r="D1459" s="99">
        <f t="shared" si="22"/>
        <v>1</v>
      </c>
      <c r="E1459" s="99"/>
      <c r="F1459" s="99" t="s">
        <v>29</v>
      </c>
      <c r="G1459" s="99"/>
      <c r="H1459" s="100">
        <v>43063</v>
      </c>
      <c r="I1459" s="100"/>
      <c r="J1459" s="100">
        <v>43063</v>
      </c>
      <c r="K1459" s="100"/>
      <c r="L1459" s="82" t="s">
        <v>648</v>
      </c>
      <c r="M1459" s="82"/>
      <c r="N1459" s="101">
        <v>374</v>
      </c>
      <c r="O1459" s="101"/>
    </row>
    <row r="1460" spans="1:15" ht="45" customHeight="1" x14ac:dyDescent="0.25">
      <c r="A1460" s="17" t="s">
        <v>572</v>
      </c>
      <c r="B1460" s="98" t="s">
        <v>14</v>
      </c>
      <c r="C1460" s="98"/>
      <c r="D1460" s="99">
        <f t="shared" si="22"/>
        <v>1</v>
      </c>
      <c r="E1460" s="99"/>
      <c r="F1460" s="99" t="s">
        <v>15</v>
      </c>
      <c r="G1460" s="99"/>
      <c r="H1460" s="100">
        <v>42761</v>
      </c>
      <c r="I1460" s="100"/>
      <c r="J1460" s="100">
        <v>42766</v>
      </c>
      <c r="K1460" s="100"/>
      <c r="L1460" s="82" t="s">
        <v>648</v>
      </c>
      <c r="M1460" s="82"/>
      <c r="N1460" s="101">
        <v>1630</v>
      </c>
      <c r="O1460" s="101"/>
    </row>
    <row r="1461" spans="1:15" ht="45" customHeight="1" x14ac:dyDescent="0.25">
      <c r="A1461" s="17" t="s">
        <v>572</v>
      </c>
      <c r="B1461" s="98" t="s">
        <v>14</v>
      </c>
      <c r="C1461" s="98"/>
      <c r="D1461" s="99">
        <f t="shared" si="22"/>
        <v>1</v>
      </c>
      <c r="E1461" s="99"/>
      <c r="F1461" s="99" t="s">
        <v>15</v>
      </c>
      <c r="G1461" s="99"/>
      <c r="H1461" s="100">
        <v>42786</v>
      </c>
      <c r="I1461" s="100"/>
      <c r="J1461" s="100">
        <v>42786</v>
      </c>
      <c r="K1461" s="100"/>
      <c r="L1461" s="82" t="s">
        <v>648</v>
      </c>
      <c r="M1461" s="82"/>
      <c r="N1461" s="101">
        <v>200</v>
      </c>
      <c r="O1461" s="101"/>
    </row>
    <row r="1462" spans="1:15" ht="45" customHeight="1" x14ac:dyDescent="0.25">
      <c r="A1462" s="17" t="s">
        <v>572</v>
      </c>
      <c r="B1462" s="98" t="s">
        <v>14</v>
      </c>
      <c r="C1462" s="98"/>
      <c r="D1462" s="99">
        <f t="shared" si="22"/>
        <v>1</v>
      </c>
      <c r="E1462" s="99"/>
      <c r="F1462" s="99" t="s">
        <v>15</v>
      </c>
      <c r="G1462" s="99"/>
      <c r="H1462" s="100">
        <v>42788</v>
      </c>
      <c r="I1462" s="100"/>
      <c r="J1462" s="100">
        <v>42797</v>
      </c>
      <c r="K1462" s="100"/>
      <c r="L1462" s="82" t="s">
        <v>648</v>
      </c>
      <c r="M1462" s="82"/>
      <c r="N1462" s="101">
        <v>2320</v>
      </c>
      <c r="O1462" s="101"/>
    </row>
    <row r="1463" spans="1:15" ht="45" customHeight="1" x14ac:dyDescent="0.25">
      <c r="A1463" s="17" t="s">
        <v>572</v>
      </c>
      <c r="B1463" s="98" t="s">
        <v>14</v>
      </c>
      <c r="C1463" s="98"/>
      <c r="D1463" s="99">
        <f t="shared" si="22"/>
        <v>1</v>
      </c>
      <c r="E1463" s="99"/>
      <c r="F1463" s="99" t="s">
        <v>15</v>
      </c>
      <c r="G1463" s="99"/>
      <c r="H1463" s="100">
        <v>42849</v>
      </c>
      <c r="I1463" s="100"/>
      <c r="J1463" s="100">
        <v>42853</v>
      </c>
      <c r="K1463" s="100"/>
      <c r="L1463" s="82" t="s">
        <v>648</v>
      </c>
      <c r="M1463" s="82"/>
      <c r="N1463" s="101">
        <v>2220</v>
      </c>
      <c r="O1463" s="101"/>
    </row>
    <row r="1464" spans="1:15" ht="45" customHeight="1" x14ac:dyDescent="0.25">
      <c r="A1464" s="17" t="s">
        <v>572</v>
      </c>
      <c r="B1464" s="98" t="s">
        <v>14</v>
      </c>
      <c r="C1464" s="98"/>
      <c r="D1464" s="99">
        <f t="shared" si="22"/>
        <v>1</v>
      </c>
      <c r="E1464" s="99"/>
      <c r="F1464" s="99" t="s">
        <v>15</v>
      </c>
      <c r="G1464" s="99"/>
      <c r="H1464" s="100">
        <v>42881</v>
      </c>
      <c r="I1464" s="100"/>
      <c r="J1464" s="100">
        <v>42881</v>
      </c>
      <c r="K1464" s="100"/>
      <c r="L1464" s="82" t="s">
        <v>648</v>
      </c>
      <c r="M1464" s="82"/>
      <c r="N1464" s="101">
        <v>3430</v>
      </c>
      <c r="O1464" s="101"/>
    </row>
    <row r="1465" spans="1:15" ht="45" customHeight="1" x14ac:dyDescent="0.25">
      <c r="A1465" s="17" t="s">
        <v>572</v>
      </c>
      <c r="B1465" s="98" t="s">
        <v>14</v>
      </c>
      <c r="C1465" s="98"/>
      <c r="D1465" s="99">
        <f t="shared" si="22"/>
        <v>1</v>
      </c>
      <c r="E1465" s="99"/>
      <c r="F1465" s="99" t="s">
        <v>15</v>
      </c>
      <c r="G1465" s="99"/>
      <c r="H1465" s="100">
        <v>42837</v>
      </c>
      <c r="I1465" s="100"/>
      <c r="J1465" s="100">
        <v>42846</v>
      </c>
      <c r="K1465" s="100"/>
      <c r="L1465" s="82" t="s">
        <v>648</v>
      </c>
      <c r="M1465" s="82"/>
      <c r="N1465" s="101">
        <v>2220</v>
      </c>
      <c r="O1465" s="101"/>
    </row>
    <row r="1466" spans="1:15" ht="45" customHeight="1" x14ac:dyDescent="0.25">
      <c r="A1466" s="17" t="s">
        <v>572</v>
      </c>
      <c r="B1466" s="98" t="s">
        <v>14</v>
      </c>
      <c r="C1466" s="98"/>
      <c r="D1466" s="99">
        <f t="shared" si="22"/>
        <v>1</v>
      </c>
      <c r="E1466" s="99"/>
      <c r="F1466" s="99" t="s">
        <v>15</v>
      </c>
      <c r="G1466" s="99"/>
      <c r="H1466" s="100">
        <v>42866</v>
      </c>
      <c r="I1466" s="100"/>
      <c r="J1466" s="100">
        <v>42872</v>
      </c>
      <c r="K1466" s="100"/>
      <c r="L1466" s="82" t="s">
        <v>648</v>
      </c>
      <c r="M1466" s="82"/>
      <c r="N1466" s="101">
        <v>1850</v>
      </c>
      <c r="O1466" s="101"/>
    </row>
    <row r="1467" spans="1:15" ht="45" customHeight="1" x14ac:dyDescent="0.25">
      <c r="A1467" s="17" t="s">
        <v>572</v>
      </c>
      <c r="B1467" s="98" t="s">
        <v>14</v>
      </c>
      <c r="C1467" s="98"/>
      <c r="D1467" s="99">
        <f t="shared" si="22"/>
        <v>1</v>
      </c>
      <c r="E1467" s="99"/>
      <c r="F1467" s="99" t="s">
        <v>15</v>
      </c>
      <c r="G1467" s="99"/>
      <c r="H1467" s="100">
        <v>42926</v>
      </c>
      <c r="I1467" s="100"/>
      <c r="J1467" s="100">
        <v>42930</v>
      </c>
      <c r="K1467" s="100"/>
      <c r="L1467" s="82" t="s">
        <v>648</v>
      </c>
      <c r="M1467" s="82"/>
      <c r="N1467" s="101">
        <v>1950</v>
      </c>
      <c r="O1467" s="101"/>
    </row>
    <row r="1468" spans="1:15" ht="45" customHeight="1" x14ac:dyDescent="0.25">
      <c r="A1468" s="17" t="s">
        <v>572</v>
      </c>
      <c r="B1468" s="98" t="s">
        <v>14</v>
      </c>
      <c r="C1468" s="98"/>
      <c r="D1468" s="99">
        <f t="shared" si="22"/>
        <v>1</v>
      </c>
      <c r="E1468" s="99"/>
      <c r="F1468" s="99" t="s">
        <v>15</v>
      </c>
      <c r="G1468" s="99"/>
      <c r="H1468" s="100">
        <v>42879</v>
      </c>
      <c r="I1468" s="100"/>
      <c r="J1468" s="100">
        <v>42886</v>
      </c>
      <c r="K1468" s="100"/>
      <c r="L1468" s="82" t="s">
        <v>648</v>
      </c>
      <c r="M1468" s="82"/>
      <c r="N1468" s="101">
        <v>2320</v>
      </c>
      <c r="O1468" s="101"/>
    </row>
    <row r="1469" spans="1:15" ht="45" customHeight="1" x14ac:dyDescent="0.25">
      <c r="A1469" s="17" t="s">
        <v>572</v>
      </c>
      <c r="B1469" s="98" t="s">
        <v>14</v>
      </c>
      <c r="C1469" s="98"/>
      <c r="D1469" s="99">
        <f t="shared" si="22"/>
        <v>1</v>
      </c>
      <c r="E1469" s="99"/>
      <c r="F1469" s="99" t="s">
        <v>15</v>
      </c>
      <c r="G1469" s="99"/>
      <c r="H1469" s="100">
        <v>42898</v>
      </c>
      <c r="I1469" s="100"/>
      <c r="J1469" s="100">
        <v>42902</v>
      </c>
      <c r="K1469" s="100"/>
      <c r="L1469" s="82" t="s">
        <v>648</v>
      </c>
      <c r="M1469" s="82"/>
      <c r="N1469" s="101">
        <v>1850</v>
      </c>
      <c r="O1469" s="101"/>
    </row>
    <row r="1470" spans="1:15" ht="45" customHeight="1" x14ac:dyDescent="0.25">
      <c r="A1470" s="17" t="s">
        <v>572</v>
      </c>
      <c r="B1470" s="98" t="s">
        <v>14</v>
      </c>
      <c r="C1470" s="98"/>
      <c r="D1470" s="99">
        <f t="shared" si="22"/>
        <v>1</v>
      </c>
      <c r="E1470" s="99"/>
      <c r="F1470" s="99" t="s">
        <v>15</v>
      </c>
      <c r="G1470" s="99"/>
      <c r="H1470" s="100">
        <v>42940</v>
      </c>
      <c r="I1470" s="100"/>
      <c r="J1470" s="100">
        <v>42951</v>
      </c>
      <c r="K1470" s="100"/>
      <c r="L1470" s="82" t="s">
        <v>648</v>
      </c>
      <c r="M1470" s="82"/>
      <c r="N1470" s="101">
        <v>4150</v>
      </c>
      <c r="O1470" s="101"/>
    </row>
    <row r="1471" spans="1:15" ht="45" customHeight="1" x14ac:dyDescent="0.25">
      <c r="A1471" s="17" t="s">
        <v>572</v>
      </c>
      <c r="B1471" s="98" t="s">
        <v>14</v>
      </c>
      <c r="C1471" s="98"/>
      <c r="D1471" s="99">
        <f t="shared" si="22"/>
        <v>1</v>
      </c>
      <c r="E1471" s="99"/>
      <c r="F1471" s="99" t="s">
        <v>15</v>
      </c>
      <c r="G1471" s="99"/>
      <c r="H1471" s="100">
        <v>42970</v>
      </c>
      <c r="I1471" s="100"/>
      <c r="J1471" s="100">
        <v>42978</v>
      </c>
      <c r="K1471" s="100"/>
      <c r="L1471" s="82" t="s">
        <v>648</v>
      </c>
      <c r="M1471" s="82"/>
      <c r="N1471" s="101">
        <v>5540</v>
      </c>
      <c r="O1471" s="101"/>
    </row>
    <row r="1472" spans="1:15" ht="45" customHeight="1" x14ac:dyDescent="0.25">
      <c r="A1472" s="17" t="s">
        <v>572</v>
      </c>
      <c r="B1472" s="98" t="s">
        <v>14</v>
      </c>
      <c r="C1472" s="98"/>
      <c r="D1472" s="99">
        <f t="shared" si="22"/>
        <v>1</v>
      </c>
      <c r="E1472" s="99"/>
      <c r="F1472" s="99" t="s">
        <v>15</v>
      </c>
      <c r="G1472" s="99"/>
      <c r="H1472" s="100">
        <v>42914</v>
      </c>
      <c r="I1472" s="100"/>
      <c r="J1472" s="100">
        <v>42921</v>
      </c>
      <c r="K1472" s="100"/>
      <c r="L1472" s="82" t="s">
        <v>648</v>
      </c>
      <c r="M1472" s="82"/>
      <c r="N1472" s="101">
        <v>2220</v>
      </c>
      <c r="O1472" s="101"/>
    </row>
    <row r="1473" spans="1:15" ht="45" customHeight="1" x14ac:dyDescent="0.25">
      <c r="A1473" s="17" t="s">
        <v>572</v>
      </c>
      <c r="B1473" s="98" t="s">
        <v>14</v>
      </c>
      <c r="C1473" s="98"/>
      <c r="D1473" s="99">
        <f t="shared" si="22"/>
        <v>1</v>
      </c>
      <c r="E1473" s="99"/>
      <c r="F1473" s="99" t="s">
        <v>15</v>
      </c>
      <c r="G1473" s="99"/>
      <c r="H1473" s="100">
        <v>43018</v>
      </c>
      <c r="I1473" s="100"/>
      <c r="J1473" s="100">
        <v>43018</v>
      </c>
      <c r="K1473" s="100"/>
      <c r="L1473" s="82" t="s">
        <v>648</v>
      </c>
      <c r="M1473" s="82"/>
      <c r="N1473" s="101">
        <v>100</v>
      </c>
      <c r="O1473" s="101"/>
    </row>
    <row r="1474" spans="1:15" ht="45" customHeight="1" x14ac:dyDescent="0.25">
      <c r="A1474" s="17" t="s">
        <v>572</v>
      </c>
      <c r="B1474" s="98" t="s">
        <v>14</v>
      </c>
      <c r="C1474" s="98"/>
      <c r="D1474" s="99">
        <f t="shared" si="22"/>
        <v>1</v>
      </c>
      <c r="E1474" s="99"/>
      <c r="F1474" s="99" t="s">
        <v>15</v>
      </c>
      <c r="G1474" s="99"/>
      <c r="H1474" s="100">
        <v>43031</v>
      </c>
      <c r="I1474" s="100"/>
      <c r="J1474" s="100">
        <v>43042</v>
      </c>
      <c r="K1474" s="100"/>
      <c r="L1474" s="82" t="s">
        <v>648</v>
      </c>
      <c r="M1474" s="82"/>
      <c r="N1474" s="101">
        <v>3280</v>
      </c>
      <c r="O1474" s="101"/>
    </row>
    <row r="1475" spans="1:15" ht="45" customHeight="1" x14ac:dyDescent="0.25">
      <c r="A1475" s="17" t="s">
        <v>572</v>
      </c>
      <c r="B1475" s="98" t="s">
        <v>14</v>
      </c>
      <c r="C1475" s="98"/>
      <c r="D1475" s="99">
        <f t="shared" si="22"/>
        <v>1</v>
      </c>
      <c r="E1475" s="99"/>
      <c r="F1475" s="99" t="s">
        <v>15</v>
      </c>
      <c r="G1475" s="99"/>
      <c r="H1475" s="100">
        <v>43049</v>
      </c>
      <c r="I1475" s="100"/>
      <c r="J1475" s="100">
        <v>43049</v>
      </c>
      <c r="K1475" s="100"/>
      <c r="L1475" s="82" t="s">
        <v>648</v>
      </c>
      <c r="M1475" s="82"/>
      <c r="N1475" s="101">
        <v>100</v>
      </c>
      <c r="O1475" s="101"/>
    </row>
    <row r="1476" spans="1:15" ht="45" customHeight="1" x14ac:dyDescent="0.25">
      <c r="A1476" s="17" t="s">
        <v>572</v>
      </c>
      <c r="B1476" s="98" t="s">
        <v>14</v>
      </c>
      <c r="C1476" s="98"/>
      <c r="D1476" s="99">
        <f t="shared" si="22"/>
        <v>1</v>
      </c>
      <c r="E1476" s="99"/>
      <c r="F1476" s="99" t="s">
        <v>15</v>
      </c>
      <c r="G1476" s="99"/>
      <c r="H1476" s="100">
        <v>42988</v>
      </c>
      <c r="I1476" s="100"/>
      <c r="J1476" s="100">
        <v>42998</v>
      </c>
      <c r="K1476" s="100"/>
      <c r="L1476" s="82" t="s">
        <v>648</v>
      </c>
      <c r="M1476" s="82"/>
      <c r="N1476" s="101">
        <v>9700</v>
      </c>
      <c r="O1476" s="101"/>
    </row>
    <row r="1477" spans="1:15" ht="45" customHeight="1" x14ac:dyDescent="0.25">
      <c r="A1477" s="17" t="s">
        <v>572</v>
      </c>
      <c r="B1477" s="98" t="s">
        <v>14</v>
      </c>
      <c r="C1477" s="98"/>
      <c r="D1477" s="99">
        <f t="shared" si="22"/>
        <v>1</v>
      </c>
      <c r="E1477" s="99"/>
      <c r="F1477" s="99" t="s">
        <v>15</v>
      </c>
      <c r="G1477" s="99"/>
      <c r="H1477" s="100">
        <v>43047</v>
      </c>
      <c r="I1477" s="100"/>
      <c r="J1477" s="100">
        <v>42765</v>
      </c>
      <c r="K1477" s="100"/>
      <c r="L1477" s="82" t="s">
        <v>648</v>
      </c>
      <c r="M1477" s="82"/>
      <c r="N1477" s="101">
        <v>7040</v>
      </c>
      <c r="O1477" s="101"/>
    </row>
    <row r="1478" spans="1:15" ht="45" customHeight="1" x14ac:dyDescent="0.25">
      <c r="A1478" s="17" t="s">
        <v>572</v>
      </c>
      <c r="B1478" s="98" t="s">
        <v>14</v>
      </c>
      <c r="C1478" s="98"/>
      <c r="D1478" s="99">
        <f t="shared" si="22"/>
        <v>1</v>
      </c>
      <c r="E1478" s="99"/>
      <c r="F1478" s="99" t="s">
        <v>15</v>
      </c>
      <c r="G1478" s="99"/>
      <c r="H1478" s="100">
        <v>43047</v>
      </c>
      <c r="I1478" s="100"/>
      <c r="J1478" s="100">
        <v>42765</v>
      </c>
      <c r="K1478" s="100"/>
      <c r="L1478" s="82" t="s">
        <v>648</v>
      </c>
      <c r="M1478" s="82"/>
      <c r="N1478" s="101">
        <v>100</v>
      </c>
      <c r="O1478" s="101"/>
    </row>
    <row r="1479" spans="1:15" ht="45" customHeight="1" x14ac:dyDescent="0.25">
      <c r="A1479" s="17" t="s">
        <v>572</v>
      </c>
      <c r="B1479" s="98" t="s">
        <v>14</v>
      </c>
      <c r="C1479" s="98"/>
      <c r="D1479" s="99">
        <f t="shared" si="22"/>
        <v>1</v>
      </c>
      <c r="E1479" s="99"/>
      <c r="F1479" s="99" t="s">
        <v>15</v>
      </c>
      <c r="G1479" s="99"/>
      <c r="H1479" s="100">
        <v>43070</v>
      </c>
      <c r="I1479" s="100"/>
      <c r="J1479" s="100">
        <v>43089</v>
      </c>
      <c r="K1479" s="100"/>
      <c r="L1479" s="82" t="s">
        <v>648</v>
      </c>
      <c r="M1479" s="82"/>
      <c r="N1479" s="101">
        <v>6800</v>
      </c>
      <c r="O1479" s="101"/>
    </row>
    <row r="1480" spans="1:15" ht="45" customHeight="1" x14ac:dyDescent="0.25">
      <c r="A1480" s="17" t="s">
        <v>577</v>
      </c>
      <c r="B1480" s="98" t="s">
        <v>14</v>
      </c>
      <c r="C1480" s="98"/>
      <c r="D1480" s="99">
        <f t="shared" si="22"/>
        <v>1</v>
      </c>
      <c r="E1480" s="99"/>
      <c r="F1480" s="99" t="s">
        <v>15</v>
      </c>
      <c r="G1480" s="99"/>
      <c r="H1480" s="100">
        <v>42736</v>
      </c>
      <c r="I1480" s="100"/>
      <c r="J1480" s="100">
        <v>42766</v>
      </c>
      <c r="K1480" s="100"/>
      <c r="L1480" s="82" t="s">
        <v>648</v>
      </c>
      <c r="M1480" s="82"/>
      <c r="N1480" s="101">
        <v>15066</v>
      </c>
      <c r="O1480" s="101"/>
    </row>
    <row r="1481" spans="1:15" ht="45" customHeight="1" x14ac:dyDescent="0.25">
      <c r="A1481" s="17" t="s">
        <v>577</v>
      </c>
      <c r="B1481" s="98" t="s">
        <v>14</v>
      </c>
      <c r="C1481" s="98"/>
      <c r="D1481" s="99">
        <f t="shared" si="22"/>
        <v>1</v>
      </c>
      <c r="E1481" s="99"/>
      <c r="F1481" s="99" t="s">
        <v>15</v>
      </c>
      <c r="G1481" s="99"/>
      <c r="H1481" s="100">
        <v>42795</v>
      </c>
      <c r="I1481" s="100"/>
      <c r="J1481" s="100">
        <v>42825</v>
      </c>
      <c r="K1481" s="100"/>
      <c r="L1481" s="82" t="s">
        <v>648</v>
      </c>
      <c r="M1481" s="82"/>
      <c r="N1481" s="101">
        <v>15066</v>
      </c>
      <c r="O1481" s="101"/>
    </row>
    <row r="1482" spans="1:15" ht="45" customHeight="1" x14ac:dyDescent="0.25">
      <c r="A1482" s="17" t="s">
        <v>577</v>
      </c>
      <c r="B1482" s="98" t="s">
        <v>14</v>
      </c>
      <c r="C1482" s="98"/>
      <c r="D1482" s="99">
        <f t="shared" ref="D1482:D1545" si="23">C1482+1</f>
        <v>1</v>
      </c>
      <c r="E1482" s="99"/>
      <c r="F1482" s="99" t="s">
        <v>15</v>
      </c>
      <c r="G1482" s="99"/>
      <c r="H1482" s="100">
        <v>42767</v>
      </c>
      <c r="I1482" s="100"/>
      <c r="J1482" s="100">
        <v>42794</v>
      </c>
      <c r="K1482" s="100"/>
      <c r="L1482" s="82" t="s">
        <v>648</v>
      </c>
      <c r="M1482" s="82"/>
      <c r="N1482" s="101">
        <v>13572</v>
      </c>
      <c r="O1482" s="101"/>
    </row>
    <row r="1483" spans="1:15" ht="45" customHeight="1" x14ac:dyDescent="0.25">
      <c r="A1483" s="17" t="s">
        <v>577</v>
      </c>
      <c r="B1483" s="98" t="s">
        <v>14</v>
      </c>
      <c r="C1483" s="98"/>
      <c r="D1483" s="99">
        <f t="shared" si="23"/>
        <v>1</v>
      </c>
      <c r="E1483" s="99"/>
      <c r="F1483" s="99" t="s">
        <v>15</v>
      </c>
      <c r="G1483" s="99"/>
      <c r="H1483" s="100">
        <v>42856</v>
      </c>
      <c r="I1483" s="100"/>
      <c r="J1483" s="100">
        <v>42886</v>
      </c>
      <c r="K1483" s="100"/>
      <c r="L1483" s="82" t="s">
        <v>648</v>
      </c>
      <c r="M1483" s="82"/>
      <c r="N1483" s="101">
        <v>15534</v>
      </c>
      <c r="O1483" s="101"/>
    </row>
    <row r="1484" spans="1:15" ht="45" customHeight="1" x14ac:dyDescent="0.25">
      <c r="A1484" s="17" t="s">
        <v>577</v>
      </c>
      <c r="B1484" s="98" t="s">
        <v>14</v>
      </c>
      <c r="C1484" s="98"/>
      <c r="D1484" s="99">
        <f t="shared" si="23"/>
        <v>1</v>
      </c>
      <c r="E1484" s="99"/>
      <c r="F1484" s="99" t="s">
        <v>15</v>
      </c>
      <c r="G1484" s="99"/>
      <c r="H1484" s="100">
        <v>42826</v>
      </c>
      <c r="I1484" s="100"/>
      <c r="J1484" s="100">
        <v>42855</v>
      </c>
      <c r="K1484" s="100"/>
      <c r="L1484" s="82" t="s">
        <v>648</v>
      </c>
      <c r="M1484" s="82"/>
      <c r="N1484" s="101">
        <v>15480</v>
      </c>
      <c r="O1484" s="101"/>
    </row>
    <row r="1485" spans="1:15" ht="45" customHeight="1" x14ac:dyDescent="0.25">
      <c r="A1485" s="17" t="s">
        <v>577</v>
      </c>
      <c r="B1485" s="98" t="s">
        <v>14</v>
      </c>
      <c r="C1485" s="98"/>
      <c r="D1485" s="99">
        <f t="shared" si="23"/>
        <v>1</v>
      </c>
      <c r="E1485" s="99"/>
      <c r="F1485" s="99" t="s">
        <v>15</v>
      </c>
      <c r="G1485" s="99"/>
      <c r="H1485" s="100">
        <v>42887</v>
      </c>
      <c r="I1485" s="100"/>
      <c r="J1485" s="100">
        <v>42887</v>
      </c>
      <c r="K1485" s="100"/>
      <c r="L1485" s="82" t="s">
        <v>648</v>
      </c>
      <c r="M1485" s="82"/>
      <c r="N1485" s="101">
        <v>16200</v>
      </c>
      <c r="O1485" s="101"/>
    </row>
    <row r="1486" spans="1:15" ht="45" customHeight="1" x14ac:dyDescent="0.25">
      <c r="A1486" s="17" t="s">
        <v>577</v>
      </c>
      <c r="B1486" s="98" t="s">
        <v>14</v>
      </c>
      <c r="C1486" s="98"/>
      <c r="D1486" s="99">
        <f t="shared" si="23"/>
        <v>1</v>
      </c>
      <c r="E1486" s="99"/>
      <c r="F1486" s="99" t="s">
        <v>15</v>
      </c>
      <c r="G1486" s="99"/>
      <c r="H1486" s="100">
        <v>42917</v>
      </c>
      <c r="I1486" s="100"/>
      <c r="J1486" s="100">
        <v>42947</v>
      </c>
      <c r="K1486" s="100"/>
      <c r="L1486" s="82" t="s">
        <v>648</v>
      </c>
      <c r="M1486" s="82"/>
      <c r="N1486" s="101">
        <v>16740</v>
      </c>
      <c r="O1486" s="101"/>
    </row>
    <row r="1487" spans="1:15" ht="45" customHeight="1" x14ac:dyDescent="0.25">
      <c r="A1487" s="17" t="s">
        <v>577</v>
      </c>
      <c r="B1487" s="98" t="s">
        <v>14</v>
      </c>
      <c r="C1487" s="98"/>
      <c r="D1487" s="99">
        <f t="shared" si="23"/>
        <v>1</v>
      </c>
      <c r="E1487" s="99"/>
      <c r="F1487" s="99" t="s">
        <v>15</v>
      </c>
      <c r="G1487" s="99"/>
      <c r="H1487" s="100">
        <v>42948</v>
      </c>
      <c r="I1487" s="100"/>
      <c r="J1487" s="100">
        <v>42978</v>
      </c>
      <c r="K1487" s="100"/>
      <c r="L1487" s="82" t="s">
        <v>648</v>
      </c>
      <c r="M1487" s="82"/>
      <c r="N1487" s="101">
        <v>17298</v>
      </c>
      <c r="O1487" s="101"/>
    </row>
    <row r="1488" spans="1:15" ht="45" customHeight="1" x14ac:dyDescent="0.25">
      <c r="A1488" s="17" t="s">
        <v>577</v>
      </c>
      <c r="B1488" s="98" t="s">
        <v>14</v>
      </c>
      <c r="C1488" s="98"/>
      <c r="D1488" s="99">
        <f t="shared" si="23"/>
        <v>1</v>
      </c>
      <c r="E1488" s="99"/>
      <c r="F1488" s="99" t="s">
        <v>15</v>
      </c>
      <c r="G1488" s="99"/>
      <c r="H1488" s="100">
        <v>42979</v>
      </c>
      <c r="I1488" s="100"/>
      <c r="J1488" s="100">
        <v>43008</v>
      </c>
      <c r="K1488" s="100"/>
      <c r="L1488" s="82" t="s">
        <v>648</v>
      </c>
      <c r="M1488" s="82"/>
      <c r="N1488" s="101">
        <v>16740</v>
      </c>
      <c r="O1488" s="101"/>
    </row>
    <row r="1489" spans="1:15" ht="45" customHeight="1" x14ac:dyDescent="0.25">
      <c r="A1489" s="17" t="s">
        <v>577</v>
      </c>
      <c r="B1489" s="98" t="s">
        <v>14</v>
      </c>
      <c r="C1489" s="98"/>
      <c r="D1489" s="99">
        <f t="shared" si="23"/>
        <v>1</v>
      </c>
      <c r="E1489" s="99"/>
      <c r="F1489" s="99" t="s">
        <v>15</v>
      </c>
      <c r="G1489" s="99"/>
      <c r="H1489" s="100">
        <v>43009</v>
      </c>
      <c r="I1489" s="100"/>
      <c r="J1489" s="100">
        <v>43069</v>
      </c>
      <c r="K1489" s="100"/>
      <c r="L1489" s="82" t="s">
        <v>648</v>
      </c>
      <c r="M1489" s="82"/>
      <c r="N1489" s="101">
        <v>16794</v>
      </c>
      <c r="O1489" s="101"/>
    </row>
    <row r="1490" spans="1:15" ht="45" customHeight="1" x14ac:dyDescent="0.25">
      <c r="A1490" s="17" t="s">
        <v>577</v>
      </c>
      <c r="B1490" s="98" t="s">
        <v>14</v>
      </c>
      <c r="C1490" s="98"/>
      <c r="D1490" s="99">
        <f t="shared" si="23"/>
        <v>1</v>
      </c>
      <c r="E1490" s="99"/>
      <c r="F1490" s="99" t="s">
        <v>15</v>
      </c>
      <c r="G1490" s="99"/>
      <c r="H1490" s="100">
        <v>43040</v>
      </c>
      <c r="I1490" s="100"/>
      <c r="J1490" s="100">
        <v>43069</v>
      </c>
      <c r="K1490" s="100"/>
      <c r="L1490" s="82" t="s">
        <v>648</v>
      </c>
      <c r="M1490" s="82"/>
      <c r="N1490" s="101">
        <v>16740</v>
      </c>
      <c r="O1490" s="101"/>
    </row>
    <row r="1491" spans="1:15" ht="45" customHeight="1" x14ac:dyDescent="0.25">
      <c r="A1491" s="17" t="s">
        <v>577</v>
      </c>
      <c r="B1491" s="98" t="s">
        <v>14</v>
      </c>
      <c r="C1491" s="98"/>
      <c r="D1491" s="99">
        <f t="shared" si="23"/>
        <v>1</v>
      </c>
      <c r="E1491" s="99"/>
      <c r="F1491" s="99" t="s">
        <v>15</v>
      </c>
      <c r="G1491" s="99"/>
      <c r="H1491" s="100">
        <v>43040</v>
      </c>
      <c r="I1491" s="100"/>
      <c r="J1491" s="100">
        <v>43069</v>
      </c>
      <c r="K1491" s="100"/>
      <c r="L1491" s="82" t="s">
        <v>648</v>
      </c>
      <c r="M1491" s="82"/>
      <c r="N1491" s="101">
        <v>16182</v>
      </c>
      <c r="O1491" s="101"/>
    </row>
    <row r="1492" spans="1:15" ht="45" customHeight="1" x14ac:dyDescent="0.25">
      <c r="A1492" s="17" t="s">
        <v>1796</v>
      </c>
      <c r="B1492" s="98" t="s">
        <v>1797</v>
      </c>
      <c r="C1492" s="98"/>
      <c r="D1492" s="99">
        <f t="shared" si="23"/>
        <v>1</v>
      </c>
      <c r="E1492" s="99"/>
      <c r="F1492" s="99" t="s">
        <v>15</v>
      </c>
      <c r="G1492" s="99"/>
      <c r="H1492" s="100">
        <v>42930</v>
      </c>
      <c r="I1492" s="100"/>
      <c r="J1492" s="100">
        <v>42930</v>
      </c>
      <c r="K1492" s="100"/>
      <c r="L1492" s="82" t="s">
        <v>648</v>
      </c>
      <c r="M1492" s="82"/>
      <c r="N1492" s="101">
        <v>448.8</v>
      </c>
      <c r="O1492" s="101"/>
    </row>
    <row r="1493" spans="1:15" ht="45" customHeight="1" x14ac:dyDescent="0.25">
      <c r="A1493" s="17" t="s">
        <v>578</v>
      </c>
      <c r="B1493" s="98" t="s">
        <v>529</v>
      </c>
      <c r="C1493" s="98"/>
      <c r="D1493" s="99">
        <f t="shared" si="23"/>
        <v>1</v>
      </c>
      <c r="E1493" s="99"/>
      <c r="F1493" s="99" t="s">
        <v>29</v>
      </c>
      <c r="G1493" s="99"/>
      <c r="H1493" s="100">
        <v>42788</v>
      </c>
      <c r="I1493" s="100"/>
      <c r="J1493" s="100">
        <v>42788</v>
      </c>
      <c r="K1493" s="100"/>
      <c r="L1493" s="82" t="s">
        <v>648</v>
      </c>
      <c r="M1493" s="82"/>
      <c r="N1493" s="101">
        <v>194</v>
      </c>
      <c r="O1493" s="101"/>
    </row>
    <row r="1494" spans="1:15" ht="45" customHeight="1" x14ac:dyDescent="0.25">
      <c r="A1494" s="17" t="s">
        <v>578</v>
      </c>
      <c r="B1494" s="98" t="s">
        <v>14</v>
      </c>
      <c r="C1494" s="98"/>
      <c r="D1494" s="99">
        <f t="shared" si="23"/>
        <v>1</v>
      </c>
      <c r="E1494" s="99"/>
      <c r="F1494" s="99" t="s">
        <v>15</v>
      </c>
      <c r="G1494" s="99"/>
      <c r="H1494" s="100">
        <v>42755</v>
      </c>
      <c r="I1494" s="100"/>
      <c r="J1494" s="100">
        <v>42755</v>
      </c>
      <c r="K1494" s="100"/>
      <c r="L1494" s="82" t="s">
        <v>648</v>
      </c>
      <c r="M1494" s="82"/>
      <c r="N1494" s="101">
        <v>200</v>
      </c>
      <c r="O1494" s="101"/>
    </row>
    <row r="1495" spans="1:15" ht="45" customHeight="1" x14ac:dyDescent="0.25">
      <c r="A1495" s="17" t="s">
        <v>578</v>
      </c>
      <c r="B1495" s="98" t="s">
        <v>489</v>
      </c>
      <c r="C1495" s="98"/>
      <c r="D1495" s="99">
        <f t="shared" si="23"/>
        <v>1</v>
      </c>
      <c r="E1495" s="99"/>
      <c r="F1495" s="99" t="s">
        <v>29</v>
      </c>
      <c r="G1495" s="99"/>
      <c r="H1495" s="100">
        <v>42845</v>
      </c>
      <c r="I1495" s="100"/>
      <c r="J1495" s="100">
        <v>42845</v>
      </c>
      <c r="K1495" s="100"/>
      <c r="L1495" s="82" t="s">
        <v>648</v>
      </c>
      <c r="M1495" s="82"/>
      <c r="N1495" s="101">
        <v>194</v>
      </c>
      <c r="O1495" s="101"/>
    </row>
    <row r="1496" spans="1:15" ht="45" customHeight="1" x14ac:dyDescent="0.25">
      <c r="A1496" s="17" t="s">
        <v>578</v>
      </c>
      <c r="B1496" s="98" t="s">
        <v>489</v>
      </c>
      <c r="C1496" s="98"/>
      <c r="D1496" s="99">
        <f t="shared" si="23"/>
        <v>1</v>
      </c>
      <c r="E1496" s="99"/>
      <c r="F1496" s="99" t="s">
        <v>29</v>
      </c>
      <c r="G1496" s="99"/>
      <c r="H1496" s="100">
        <v>42843</v>
      </c>
      <c r="I1496" s="100"/>
      <c r="J1496" s="100">
        <v>42843</v>
      </c>
      <c r="K1496" s="100"/>
      <c r="L1496" s="82" t="s">
        <v>648</v>
      </c>
      <c r="M1496" s="82"/>
      <c r="N1496" s="101">
        <v>194</v>
      </c>
      <c r="O1496" s="101"/>
    </row>
    <row r="1497" spans="1:15" ht="45" customHeight="1" x14ac:dyDescent="0.25">
      <c r="A1497" s="17" t="s">
        <v>578</v>
      </c>
      <c r="B1497" s="98" t="s">
        <v>489</v>
      </c>
      <c r="C1497" s="98"/>
      <c r="D1497" s="99">
        <f t="shared" si="23"/>
        <v>1</v>
      </c>
      <c r="E1497" s="99"/>
      <c r="F1497" s="99" t="s">
        <v>29</v>
      </c>
      <c r="G1497" s="99"/>
      <c r="H1497" s="100">
        <v>42843</v>
      </c>
      <c r="I1497" s="100"/>
      <c r="J1497" s="100">
        <v>42843</v>
      </c>
      <c r="K1497" s="100"/>
      <c r="L1497" s="82" t="s">
        <v>648</v>
      </c>
      <c r="M1497" s="82"/>
      <c r="N1497" s="101">
        <v>80</v>
      </c>
      <c r="O1497" s="101"/>
    </row>
    <row r="1498" spans="1:15" ht="45" customHeight="1" x14ac:dyDescent="0.25">
      <c r="A1498" s="17" t="s">
        <v>578</v>
      </c>
      <c r="B1498" s="98" t="s">
        <v>489</v>
      </c>
      <c r="C1498" s="98"/>
      <c r="D1498" s="99">
        <f t="shared" si="23"/>
        <v>1</v>
      </c>
      <c r="E1498" s="99"/>
      <c r="F1498" s="99" t="s">
        <v>29</v>
      </c>
      <c r="G1498" s="99"/>
      <c r="H1498" s="100">
        <v>42825</v>
      </c>
      <c r="I1498" s="100"/>
      <c r="J1498" s="100">
        <v>42825</v>
      </c>
      <c r="K1498" s="100"/>
      <c r="L1498" s="82" t="s">
        <v>648</v>
      </c>
      <c r="M1498" s="82"/>
      <c r="N1498" s="101">
        <v>575</v>
      </c>
      <c r="O1498" s="101"/>
    </row>
    <row r="1499" spans="1:15" ht="45" customHeight="1" x14ac:dyDescent="0.25">
      <c r="A1499" s="17" t="s">
        <v>578</v>
      </c>
      <c r="B1499" s="98" t="s">
        <v>14</v>
      </c>
      <c r="C1499" s="98"/>
      <c r="D1499" s="99">
        <f t="shared" si="23"/>
        <v>1</v>
      </c>
      <c r="E1499" s="99"/>
      <c r="F1499" s="99" t="s">
        <v>15</v>
      </c>
      <c r="G1499" s="99"/>
      <c r="H1499" s="100">
        <v>42824</v>
      </c>
      <c r="I1499" s="100"/>
      <c r="J1499" s="100">
        <v>42846</v>
      </c>
      <c r="K1499" s="100"/>
      <c r="L1499" s="82" t="s">
        <v>648</v>
      </c>
      <c r="M1499" s="82"/>
      <c r="N1499" s="101">
        <v>500</v>
      </c>
      <c r="O1499" s="101"/>
    </row>
    <row r="1500" spans="1:15" ht="45" customHeight="1" x14ac:dyDescent="0.25">
      <c r="A1500" s="17" t="s">
        <v>578</v>
      </c>
      <c r="B1500" s="98" t="s">
        <v>489</v>
      </c>
      <c r="C1500" s="98"/>
      <c r="D1500" s="99">
        <f t="shared" si="23"/>
        <v>1</v>
      </c>
      <c r="E1500" s="99"/>
      <c r="F1500" s="99" t="s">
        <v>29</v>
      </c>
      <c r="G1500" s="99"/>
      <c r="H1500" s="100">
        <v>42825</v>
      </c>
      <c r="I1500" s="100"/>
      <c r="J1500" s="100">
        <v>42825</v>
      </c>
      <c r="K1500" s="100"/>
      <c r="L1500" s="82" t="s">
        <v>648</v>
      </c>
      <c r="M1500" s="82"/>
      <c r="N1500" s="101">
        <v>437</v>
      </c>
      <c r="O1500" s="101"/>
    </row>
    <row r="1501" spans="1:15" ht="45" customHeight="1" x14ac:dyDescent="0.25">
      <c r="A1501" s="17" t="s">
        <v>578</v>
      </c>
      <c r="B1501" s="98" t="s">
        <v>1367</v>
      </c>
      <c r="C1501" s="98"/>
      <c r="D1501" s="99">
        <f t="shared" si="23"/>
        <v>1</v>
      </c>
      <c r="E1501" s="99"/>
      <c r="F1501" s="99" t="s">
        <v>29</v>
      </c>
      <c r="G1501" s="99"/>
      <c r="H1501" s="100">
        <v>42809</v>
      </c>
      <c r="I1501" s="100"/>
      <c r="J1501" s="100">
        <v>42809</v>
      </c>
      <c r="K1501" s="100"/>
      <c r="L1501" s="82" t="s">
        <v>648</v>
      </c>
      <c r="M1501" s="82"/>
      <c r="N1501" s="101">
        <v>194</v>
      </c>
      <c r="O1501" s="101"/>
    </row>
    <row r="1502" spans="1:15" ht="45" customHeight="1" x14ac:dyDescent="0.25">
      <c r="A1502" s="17" t="s">
        <v>578</v>
      </c>
      <c r="B1502" s="98" t="s">
        <v>1367</v>
      </c>
      <c r="C1502" s="98"/>
      <c r="D1502" s="99">
        <f t="shared" si="23"/>
        <v>1</v>
      </c>
      <c r="E1502" s="99"/>
      <c r="F1502" s="99" t="s">
        <v>29</v>
      </c>
      <c r="G1502" s="99"/>
      <c r="H1502" s="100">
        <v>42831</v>
      </c>
      <c r="I1502" s="100"/>
      <c r="J1502" s="100">
        <v>42831</v>
      </c>
      <c r="K1502" s="100"/>
      <c r="L1502" s="82" t="s">
        <v>648</v>
      </c>
      <c r="M1502" s="82"/>
      <c r="N1502" s="101">
        <v>194</v>
      </c>
      <c r="O1502" s="101"/>
    </row>
    <row r="1503" spans="1:15" ht="45" customHeight="1" x14ac:dyDescent="0.25">
      <c r="A1503" s="17" t="s">
        <v>578</v>
      </c>
      <c r="B1503" s="98" t="s">
        <v>1367</v>
      </c>
      <c r="C1503" s="98"/>
      <c r="D1503" s="99">
        <f t="shared" si="23"/>
        <v>1</v>
      </c>
      <c r="E1503" s="99"/>
      <c r="F1503" s="99" t="s">
        <v>29</v>
      </c>
      <c r="G1503" s="99"/>
      <c r="H1503" s="100">
        <v>42818</v>
      </c>
      <c r="I1503" s="100"/>
      <c r="J1503" s="100">
        <v>42818</v>
      </c>
      <c r="K1503" s="100"/>
      <c r="L1503" s="82" t="s">
        <v>648</v>
      </c>
      <c r="M1503" s="82"/>
      <c r="N1503" s="101">
        <v>194</v>
      </c>
      <c r="O1503" s="101"/>
    </row>
    <row r="1504" spans="1:15" ht="45" customHeight="1" x14ac:dyDescent="0.25">
      <c r="A1504" s="17" t="s">
        <v>578</v>
      </c>
      <c r="B1504" s="98" t="s">
        <v>14</v>
      </c>
      <c r="C1504" s="98"/>
      <c r="D1504" s="99">
        <f t="shared" si="23"/>
        <v>1</v>
      </c>
      <c r="E1504" s="99"/>
      <c r="F1504" s="99" t="s">
        <v>15</v>
      </c>
      <c r="G1504" s="99"/>
      <c r="H1504" s="100">
        <v>42737</v>
      </c>
      <c r="I1504" s="100"/>
      <c r="J1504" s="100">
        <v>42804</v>
      </c>
      <c r="K1504" s="100"/>
      <c r="L1504" s="82" t="s">
        <v>648</v>
      </c>
      <c r="M1504" s="82"/>
      <c r="N1504" s="101">
        <v>500</v>
      </c>
      <c r="O1504" s="101"/>
    </row>
    <row r="1505" spans="1:15" ht="45" customHeight="1" x14ac:dyDescent="0.25">
      <c r="A1505" s="17" t="s">
        <v>578</v>
      </c>
      <c r="B1505" s="98" t="s">
        <v>108</v>
      </c>
      <c r="C1505" s="98"/>
      <c r="D1505" s="99">
        <f t="shared" si="23"/>
        <v>1</v>
      </c>
      <c r="E1505" s="99"/>
      <c r="F1505" s="99" t="s">
        <v>29</v>
      </c>
      <c r="G1505" s="99"/>
      <c r="H1505" s="100">
        <v>42865</v>
      </c>
      <c r="I1505" s="100"/>
      <c r="J1505" s="100">
        <v>42865</v>
      </c>
      <c r="K1505" s="100"/>
      <c r="L1505" s="82" t="s">
        <v>648</v>
      </c>
      <c r="M1505" s="82"/>
      <c r="N1505" s="101">
        <v>194</v>
      </c>
      <c r="O1505" s="101"/>
    </row>
    <row r="1506" spans="1:15" ht="45" customHeight="1" x14ac:dyDescent="0.25">
      <c r="A1506" s="17" t="s">
        <v>578</v>
      </c>
      <c r="B1506" s="98" t="s">
        <v>14</v>
      </c>
      <c r="C1506" s="98"/>
      <c r="D1506" s="99">
        <f t="shared" si="23"/>
        <v>1</v>
      </c>
      <c r="E1506" s="99"/>
      <c r="F1506" s="99" t="s">
        <v>15</v>
      </c>
      <c r="G1506" s="99"/>
      <c r="H1506" s="100">
        <v>42769</v>
      </c>
      <c r="I1506" s="100"/>
      <c r="J1506" s="100">
        <v>42781</v>
      </c>
      <c r="K1506" s="100"/>
      <c r="L1506" s="82" t="s">
        <v>648</v>
      </c>
      <c r="M1506" s="82"/>
      <c r="N1506" s="101">
        <v>300</v>
      </c>
      <c r="O1506" s="101"/>
    </row>
    <row r="1507" spans="1:15" ht="45" customHeight="1" x14ac:dyDescent="0.25">
      <c r="A1507" s="17" t="s">
        <v>578</v>
      </c>
      <c r="B1507" s="98" t="s">
        <v>14</v>
      </c>
      <c r="C1507" s="98"/>
      <c r="D1507" s="99">
        <f t="shared" si="23"/>
        <v>1</v>
      </c>
      <c r="E1507" s="99"/>
      <c r="F1507" s="99" t="s">
        <v>15</v>
      </c>
      <c r="G1507" s="99"/>
      <c r="H1507" s="100">
        <v>42866</v>
      </c>
      <c r="I1507" s="100"/>
      <c r="J1507" s="100">
        <v>42881</v>
      </c>
      <c r="K1507" s="100"/>
      <c r="L1507" s="82" t="s">
        <v>648</v>
      </c>
      <c r="M1507" s="82"/>
      <c r="N1507" s="101">
        <v>600</v>
      </c>
      <c r="O1507" s="101"/>
    </row>
    <row r="1508" spans="1:15" ht="45" customHeight="1" x14ac:dyDescent="0.25">
      <c r="A1508" s="17" t="s">
        <v>578</v>
      </c>
      <c r="B1508" s="98" t="s">
        <v>1798</v>
      </c>
      <c r="C1508" s="98"/>
      <c r="D1508" s="99">
        <f t="shared" si="23"/>
        <v>1</v>
      </c>
      <c r="E1508" s="99"/>
      <c r="F1508" s="99" t="s">
        <v>29</v>
      </c>
      <c r="G1508" s="99"/>
      <c r="H1508" s="100">
        <v>42872</v>
      </c>
      <c r="I1508" s="100"/>
      <c r="J1508" s="100">
        <v>42872</v>
      </c>
      <c r="K1508" s="100"/>
      <c r="L1508" s="82" t="s">
        <v>648</v>
      </c>
      <c r="M1508" s="82"/>
      <c r="N1508" s="101">
        <v>651.75</v>
      </c>
      <c r="O1508" s="101"/>
    </row>
    <row r="1509" spans="1:15" ht="45" customHeight="1" x14ac:dyDescent="0.25">
      <c r="A1509" s="17" t="s">
        <v>578</v>
      </c>
      <c r="B1509" s="98" t="s">
        <v>1798</v>
      </c>
      <c r="C1509" s="98"/>
      <c r="D1509" s="99">
        <f t="shared" si="23"/>
        <v>1</v>
      </c>
      <c r="E1509" s="99"/>
      <c r="F1509" s="99" t="s">
        <v>29</v>
      </c>
      <c r="G1509" s="99"/>
      <c r="H1509" s="100">
        <v>42872</v>
      </c>
      <c r="I1509" s="100"/>
      <c r="J1509" s="100">
        <v>42872</v>
      </c>
      <c r="K1509" s="100"/>
      <c r="L1509" s="82" t="s">
        <v>648</v>
      </c>
      <c r="M1509" s="82"/>
      <c r="N1509" s="101">
        <v>818</v>
      </c>
      <c r="O1509" s="101"/>
    </row>
    <row r="1510" spans="1:15" ht="45" customHeight="1" x14ac:dyDescent="0.25">
      <c r="A1510" s="17" t="s">
        <v>578</v>
      </c>
      <c r="B1510" s="98" t="s">
        <v>1438</v>
      </c>
      <c r="C1510" s="98"/>
      <c r="D1510" s="99">
        <f t="shared" si="23"/>
        <v>1</v>
      </c>
      <c r="E1510" s="99"/>
      <c r="F1510" s="99" t="s">
        <v>29</v>
      </c>
      <c r="G1510" s="99"/>
      <c r="H1510" s="100">
        <v>42934</v>
      </c>
      <c r="I1510" s="100"/>
      <c r="J1510" s="100">
        <v>42934</v>
      </c>
      <c r="K1510" s="100"/>
      <c r="L1510" s="82" t="s">
        <v>648</v>
      </c>
      <c r="M1510" s="82"/>
      <c r="N1510" s="101">
        <v>194</v>
      </c>
      <c r="O1510" s="101"/>
    </row>
    <row r="1511" spans="1:15" ht="45" customHeight="1" x14ac:dyDescent="0.25">
      <c r="A1511" s="17" t="s">
        <v>578</v>
      </c>
      <c r="B1511" s="98" t="s">
        <v>1438</v>
      </c>
      <c r="C1511" s="98"/>
      <c r="D1511" s="99">
        <f t="shared" si="23"/>
        <v>1</v>
      </c>
      <c r="E1511" s="99"/>
      <c r="F1511" s="99" t="s">
        <v>29</v>
      </c>
      <c r="G1511" s="99"/>
      <c r="H1511" s="100">
        <v>42930</v>
      </c>
      <c r="I1511" s="100"/>
      <c r="J1511" s="100">
        <v>42930</v>
      </c>
      <c r="K1511" s="100"/>
      <c r="L1511" s="82" t="s">
        <v>648</v>
      </c>
      <c r="M1511" s="82"/>
      <c r="N1511" s="101">
        <v>194</v>
      </c>
      <c r="O1511" s="101"/>
    </row>
    <row r="1512" spans="1:15" ht="45" customHeight="1" x14ac:dyDescent="0.25">
      <c r="A1512" s="17" t="s">
        <v>578</v>
      </c>
      <c r="B1512" s="98" t="s">
        <v>14</v>
      </c>
      <c r="C1512" s="98"/>
      <c r="D1512" s="99">
        <f t="shared" si="23"/>
        <v>1</v>
      </c>
      <c r="E1512" s="99"/>
      <c r="F1512" s="99" t="s">
        <v>15</v>
      </c>
      <c r="G1512" s="99"/>
      <c r="H1512" s="100">
        <v>42879</v>
      </c>
      <c r="I1512" s="100"/>
      <c r="J1512" s="100">
        <v>42881</v>
      </c>
      <c r="K1512" s="100"/>
      <c r="L1512" s="82" t="s">
        <v>648</v>
      </c>
      <c r="M1512" s="82"/>
      <c r="N1512" s="101">
        <v>600</v>
      </c>
      <c r="O1512" s="101"/>
    </row>
    <row r="1513" spans="1:15" ht="45" customHeight="1" x14ac:dyDescent="0.25">
      <c r="A1513" s="17" t="s">
        <v>578</v>
      </c>
      <c r="B1513" s="98" t="s">
        <v>1641</v>
      </c>
      <c r="C1513" s="98"/>
      <c r="D1513" s="99">
        <f t="shared" si="23"/>
        <v>1</v>
      </c>
      <c r="E1513" s="99"/>
      <c r="F1513" s="99" t="s">
        <v>29</v>
      </c>
      <c r="G1513" s="99"/>
      <c r="H1513" s="100">
        <v>42950</v>
      </c>
      <c r="I1513" s="100"/>
      <c r="J1513" s="100">
        <v>42950</v>
      </c>
      <c r="K1513" s="100"/>
      <c r="L1513" s="82" t="s">
        <v>648</v>
      </c>
      <c r="M1513" s="82"/>
      <c r="N1513" s="101">
        <v>194</v>
      </c>
      <c r="O1513" s="101"/>
    </row>
    <row r="1514" spans="1:15" ht="45" customHeight="1" x14ac:dyDescent="0.25">
      <c r="A1514" s="17" t="s">
        <v>578</v>
      </c>
      <c r="B1514" s="98" t="s">
        <v>14</v>
      </c>
      <c r="C1514" s="98"/>
      <c r="D1514" s="99">
        <f t="shared" si="23"/>
        <v>1</v>
      </c>
      <c r="E1514" s="99"/>
      <c r="F1514" s="99" t="s">
        <v>15</v>
      </c>
      <c r="G1514" s="99"/>
      <c r="H1514" s="100">
        <v>42944</v>
      </c>
      <c r="I1514" s="100"/>
      <c r="J1514" s="100">
        <v>42954</v>
      </c>
      <c r="K1514" s="100"/>
      <c r="L1514" s="82" t="s">
        <v>648</v>
      </c>
      <c r="M1514" s="82"/>
      <c r="N1514" s="101">
        <v>300</v>
      </c>
      <c r="O1514" s="101"/>
    </row>
    <row r="1515" spans="1:15" ht="45" customHeight="1" x14ac:dyDescent="0.25">
      <c r="A1515" s="17" t="s">
        <v>578</v>
      </c>
      <c r="B1515" s="98" t="s">
        <v>1799</v>
      </c>
      <c r="C1515" s="98"/>
      <c r="D1515" s="99">
        <f t="shared" si="23"/>
        <v>1</v>
      </c>
      <c r="E1515" s="99"/>
      <c r="F1515" s="99" t="s">
        <v>29</v>
      </c>
      <c r="G1515" s="99"/>
      <c r="H1515" s="100">
        <v>42984</v>
      </c>
      <c r="I1515" s="100"/>
      <c r="J1515" s="100">
        <v>42984</v>
      </c>
      <c r="K1515" s="100"/>
      <c r="L1515" s="82" t="s">
        <v>648</v>
      </c>
      <c r="M1515" s="82"/>
      <c r="N1515" s="101">
        <v>194</v>
      </c>
      <c r="O1515" s="101"/>
    </row>
    <row r="1516" spans="1:15" ht="45" customHeight="1" x14ac:dyDescent="0.25">
      <c r="A1516" s="17" t="s">
        <v>578</v>
      </c>
      <c r="B1516" s="98" t="s">
        <v>1799</v>
      </c>
      <c r="C1516" s="98"/>
      <c r="D1516" s="99">
        <f t="shared" si="23"/>
        <v>1</v>
      </c>
      <c r="E1516" s="99"/>
      <c r="F1516" s="99" t="s">
        <v>29</v>
      </c>
      <c r="G1516" s="99"/>
      <c r="H1516" s="100">
        <v>42965</v>
      </c>
      <c r="I1516" s="100"/>
      <c r="J1516" s="100">
        <v>42965</v>
      </c>
      <c r="K1516" s="100"/>
      <c r="L1516" s="82" t="s">
        <v>648</v>
      </c>
      <c r="M1516" s="82"/>
      <c r="N1516" s="101">
        <v>194</v>
      </c>
      <c r="O1516" s="101"/>
    </row>
    <row r="1517" spans="1:15" ht="45" customHeight="1" x14ac:dyDescent="0.25">
      <c r="A1517" s="17" t="s">
        <v>578</v>
      </c>
      <c r="B1517" s="98" t="s">
        <v>14</v>
      </c>
      <c r="C1517" s="98"/>
      <c r="D1517" s="99">
        <f t="shared" si="23"/>
        <v>1</v>
      </c>
      <c r="E1517" s="99"/>
      <c r="F1517" s="99" t="s">
        <v>15</v>
      </c>
      <c r="G1517" s="99"/>
      <c r="H1517" s="100">
        <v>42913</v>
      </c>
      <c r="I1517" s="100"/>
      <c r="J1517" s="100">
        <v>42930</v>
      </c>
      <c r="K1517" s="100"/>
      <c r="L1517" s="82" t="s">
        <v>648</v>
      </c>
      <c r="M1517" s="82"/>
      <c r="N1517" s="101">
        <v>300</v>
      </c>
      <c r="O1517" s="101"/>
    </row>
    <row r="1518" spans="1:15" ht="45" customHeight="1" x14ac:dyDescent="0.25">
      <c r="A1518" s="17" t="s">
        <v>578</v>
      </c>
      <c r="B1518" s="98" t="s">
        <v>14</v>
      </c>
      <c r="C1518" s="98"/>
      <c r="D1518" s="99">
        <f t="shared" si="23"/>
        <v>1</v>
      </c>
      <c r="E1518" s="99"/>
      <c r="F1518" s="99" t="s">
        <v>15</v>
      </c>
      <c r="G1518" s="99"/>
      <c r="H1518" s="100">
        <v>42954</v>
      </c>
      <c r="I1518" s="100"/>
      <c r="J1518" s="100">
        <v>42961</v>
      </c>
      <c r="K1518" s="100"/>
      <c r="L1518" s="82" t="s">
        <v>648</v>
      </c>
      <c r="M1518" s="82"/>
      <c r="N1518" s="101">
        <v>300</v>
      </c>
      <c r="O1518" s="101"/>
    </row>
    <row r="1519" spans="1:15" ht="45" customHeight="1" x14ac:dyDescent="0.25">
      <c r="A1519" s="17" t="s">
        <v>578</v>
      </c>
      <c r="B1519" s="98" t="s">
        <v>1453</v>
      </c>
      <c r="C1519" s="98"/>
      <c r="D1519" s="99">
        <f t="shared" si="23"/>
        <v>1</v>
      </c>
      <c r="E1519" s="99"/>
      <c r="F1519" s="99" t="s">
        <v>29</v>
      </c>
      <c r="G1519" s="99"/>
      <c r="H1519" s="100">
        <v>43012</v>
      </c>
      <c r="I1519" s="100"/>
      <c r="J1519" s="100">
        <v>43012</v>
      </c>
      <c r="K1519" s="100"/>
      <c r="L1519" s="82" t="s">
        <v>648</v>
      </c>
      <c r="M1519" s="82"/>
      <c r="N1519" s="101">
        <v>194</v>
      </c>
      <c r="O1519" s="101"/>
    </row>
    <row r="1520" spans="1:15" ht="45" customHeight="1" x14ac:dyDescent="0.25">
      <c r="A1520" s="17" t="s">
        <v>578</v>
      </c>
      <c r="B1520" s="98" t="s">
        <v>1453</v>
      </c>
      <c r="C1520" s="98"/>
      <c r="D1520" s="99">
        <f t="shared" si="23"/>
        <v>1</v>
      </c>
      <c r="E1520" s="99"/>
      <c r="F1520" s="99" t="s">
        <v>29</v>
      </c>
      <c r="G1520" s="99"/>
      <c r="H1520" s="100">
        <v>43025</v>
      </c>
      <c r="I1520" s="100"/>
      <c r="J1520" s="100">
        <v>43025</v>
      </c>
      <c r="K1520" s="100"/>
      <c r="L1520" s="82" t="s">
        <v>648</v>
      </c>
      <c r="M1520" s="82"/>
      <c r="N1520" s="101">
        <v>194</v>
      </c>
      <c r="O1520" s="101"/>
    </row>
    <row r="1521" spans="1:15" ht="45" customHeight="1" x14ac:dyDescent="0.25">
      <c r="A1521" s="17" t="s">
        <v>578</v>
      </c>
      <c r="B1521" s="98" t="s">
        <v>1453</v>
      </c>
      <c r="C1521" s="98"/>
      <c r="D1521" s="99">
        <f t="shared" si="23"/>
        <v>1</v>
      </c>
      <c r="E1521" s="99"/>
      <c r="F1521" s="99" t="s">
        <v>29</v>
      </c>
      <c r="G1521" s="99"/>
      <c r="H1521" s="100">
        <v>42997</v>
      </c>
      <c r="I1521" s="100"/>
      <c r="J1521" s="100">
        <v>42997</v>
      </c>
      <c r="K1521" s="100"/>
      <c r="L1521" s="82" t="s">
        <v>648</v>
      </c>
      <c r="M1521" s="82"/>
      <c r="N1521" s="101">
        <v>194</v>
      </c>
      <c r="O1521" s="101"/>
    </row>
    <row r="1522" spans="1:15" ht="45" customHeight="1" x14ac:dyDescent="0.25">
      <c r="A1522" s="17" t="s">
        <v>578</v>
      </c>
      <c r="B1522" s="98" t="s">
        <v>1453</v>
      </c>
      <c r="C1522" s="98"/>
      <c r="D1522" s="99">
        <f t="shared" si="23"/>
        <v>1</v>
      </c>
      <c r="E1522" s="99"/>
      <c r="F1522" s="99" t="s">
        <v>29</v>
      </c>
      <c r="G1522" s="99"/>
      <c r="H1522" s="100">
        <v>43003</v>
      </c>
      <c r="I1522" s="100"/>
      <c r="J1522" s="100">
        <v>43003</v>
      </c>
      <c r="K1522" s="100"/>
      <c r="L1522" s="82" t="s">
        <v>648</v>
      </c>
      <c r="M1522" s="82"/>
      <c r="N1522" s="101">
        <v>194</v>
      </c>
      <c r="O1522" s="101"/>
    </row>
    <row r="1523" spans="1:15" ht="45" customHeight="1" x14ac:dyDescent="0.25">
      <c r="A1523" s="17" t="s">
        <v>578</v>
      </c>
      <c r="B1523" s="98" t="s">
        <v>14</v>
      </c>
      <c r="C1523" s="98"/>
      <c r="D1523" s="99">
        <f t="shared" si="23"/>
        <v>1</v>
      </c>
      <c r="E1523" s="99"/>
      <c r="F1523" s="99" t="s">
        <v>15</v>
      </c>
      <c r="G1523" s="99"/>
      <c r="H1523" s="100">
        <v>42998</v>
      </c>
      <c r="I1523" s="100"/>
      <c r="J1523" s="100">
        <v>43000</v>
      </c>
      <c r="K1523" s="100"/>
      <c r="L1523" s="82" t="s">
        <v>648</v>
      </c>
      <c r="M1523" s="82"/>
      <c r="N1523" s="101">
        <v>1300</v>
      </c>
      <c r="O1523" s="101"/>
    </row>
    <row r="1524" spans="1:15" ht="45" customHeight="1" x14ac:dyDescent="0.25">
      <c r="A1524" s="17" t="s">
        <v>578</v>
      </c>
      <c r="B1524" s="98" t="s">
        <v>1453</v>
      </c>
      <c r="C1524" s="98"/>
      <c r="D1524" s="99">
        <f t="shared" si="23"/>
        <v>1</v>
      </c>
      <c r="E1524" s="99"/>
      <c r="F1524" s="99" t="s">
        <v>29</v>
      </c>
      <c r="G1524" s="99"/>
      <c r="H1524" s="100">
        <v>43032</v>
      </c>
      <c r="I1524" s="100"/>
      <c r="J1524" s="100">
        <v>43032</v>
      </c>
      <c r="K1524" s="100"/>
      <c r="L1524" s="82" t="s">
        <v>648</v>
      </c>
      <c r="M1524" s="82"/>
      <c r="N1524" s="101">
        <v>194</v>
      </c>
      <c r="O1524" s="101"/>
    </row>
    <row r="1525" spans="1:15" ht="45" customHeight="1" x14ac:dyDescent="0.25">
      <c r="A1525" s="17" t="s">
        <v>578</v>
      </c>
      <c r="B1525" s="98" t="s">
        <v>1453</v>
      </c>
      <c r="C1525" s="98"/>
      <c r="D1525" s="99">
        <f t="shared" si="23"/>
        <v>1</v>
      </c>
      <c r="E1525" s="99"/>
      <c r="F1525" s="99" t="s">
        <v>29</v>
      </c>
      <c r="G1525" s="99"/>
      <c r="H1525" s="100">
        <v>43032</v>
      </c>
      <c r="I1525" s="100"/>
      <c r="J1525" s="100">
        <v>43032</v>
      </c>
      <c r="K1525" s="100"/>
      <c r="L1525" s="82" t="s">
        <v>648</v>
      </c>
      <c r="M1525" s="82"/>
      <c r="N1525" s="101">
        <v>552</v>
      </c>
      <c r="O1525" s="101"/>
    </row>
    <row r="1526" spans="1:15" ht="45" customHeight="1" x14ac:dyDescent="0.25">
      <c r="A1526" s="17" t="s">
        <v>578</v>
      </c>
      <c r="B1526" s="98" t="s">
        <v>14</v>
      </c>
      <c r="C1526" s="98"/>
      <c r="D1526" s="99">
        <f t="shared" si="23"/>
        <v>1</v>
      </c>
      <c r="E1526" s="99"/>
      <c r="F1526" s="99" t="s">
        <v>15</v>
      </c>
      <c r="G1526" s="99"/>
      <c r="H1526" s="100">
        <v>42959</v>
      </c>
      <c r="I1526" s="100"/>
      <c r="J1526" s="100">
        <v>42970</v>
      </c>
      <c r="K1526" s="100"/>
      <c r="L1526" s="82" t="s">
        <v>648</v>
      </c>
      <c r="M1526" s="82"/>
      <c r="N1526" s="101">
        <v>200</v>
      </c>
      <c r="O1526" s="101"/>
    </row>
    <row r="1527" spans="1:15" ht="45" customHeight="1" x14ac:dyDescent="0.25">
      <c r="A1527" s="17" t="s">
        <v>622</v>
      </c>
      <c r="B1527" s="98" t="s">
        <v>1451</v>
      </c>
      <c r="C1527" s="98"/>
      <c r="D1527" s="99">
        <f t="shared" si="23"/>
        <v>1</v>
      </c>
      <c r="E1527" s="99"/>
      <c r="F1527" s="99" t="s">
        <v>29</v>
      </c>
      <c r="G1527" s="99"/>
      <c r="H1527" s="100">
        <v>42765</v>
      </c>
      <c r="I1527" s="100"/>
      <c r="J1527" s="100">
        <v>42765</v>
      </c>
      <c r="K1527" s="100"/>
      <c r="L1527" s="82" t="s">
        <v>648</v>
      </c>
      <c r="M1527" s="82"/>
      <c r="N1527" s="101">
        <v>396</v>
      </c>
      <c r="O1527" s="101"/>
    </row>
    <row r="1528" spans="1:15" ht="45" customHeight="1" x14ac:dyDescent="0.25">
      <c r="A1528" s="17" t="s">
        <v>622</v>
      </c>
      <c r="B1528" s="98" t="s">
        <v>1800</v>
      </c>
      <c r="C1528" s="98"/>
      <c r="D1528" s="99">
        <f t="shared" si="23"/>
        <v>1</v>
      </c>
      <c r="E1528" s="99"/>
      <c r="F1528" s="99" t="s">
        <v>29</v>
      </c>
      <c r="G1528" s="99"/>
      <c r="H1528" s="100">
        <v>42761</v>
      </c>
      <c r="I1528" s="100"/>
      <c r="J1528" s="100">
        <v>42764</v>
      </c>
      <c r="K1528" s="100"/>
      <c r="L1528" s="82" t="s">
        <v>648</v>
      </c>
      <c r="M1528" s="82"/>
      <c r="N1528" s="101">
        <v>326</v>
      </c>
      <c r="O1528" s="101"/>
    </row>
    <row r="1529" spans="1:15" ht="45" customHeight="1" x14ac:dyDescent="0.25">
      <c r="A1529" s="17" t="s">
        <v>622</v>
      </c>
      <c r="B1529" s="98" t="s">
        <v>1800</v>
      </c>
      <c r="C1529" s="98"/>
      <c r="D1529" s="99">
        <f t="shared" si="23"/>
        <v>1</v>
      </c>
      <c r="E1529" s="99"/>
      <c r="F1529" s="99" t="s">
        <v>29</v>
      </c>
      <c r="G1529" s="99"/>
      <c r="H1529" s="100">
        <v>42761</v>
      </c>
      <c r="I1529" s="100"/>
      <c r="J1529" s="100">
        <v>42764</v>
      </c>
      <c r="K1529" s="100"/>
      <c r="L1529" s="82" t="s">
        <v>648</v>
      </c>
      <c r="M1529" s="82"/>
      <c r="N1529" s="101">
        <v>375</v>
      </c>
      <c r="O1529" s="101"/>
    </row>
    <row r="1530" spans="1:15" ht="45" customHeight="1" x14ac:dyDescent="0.25">
      <c r="A1530" s="17" t="s">
        <v>622</v>
      </c>
      <c r="B1530" s="98" t="s">
        <v>1451</v>
      </c>
      <c r="C1530" s="98"/>
      <c r="D1530" s="99">
        <f t="shared" si="23"/>
        <v>1</v>
      </c>
      <c r="E1530" s="99"/>
      <c r="F1530" s="99" t="s">
        <v>29</v>
      </c>
      <c r="G1530" s="99"/>
      <c r="H1530" s="100">
        <v>42765</v>
      </c>
      <c r="I1530" s="100"/>
      <c r="J1530" s="100">
        <v>42765</v>
      </c>
      <c r="K1530" s="100"/>
      <c r="L1530" s="82" t="s">
        <v>648</v>
      </c>
      <c r="M1530" s="82"/>
      <c r="N1530" s="101">
        <v>229</v>
      </c>
      <c r="O1530" s="101"/>
    </row>
    <row r="1531" spans="1:15" ht="45" customHeight="1" x14ac:dyDescent="0.25">
      <c r="A1531" s="17" t="s">
        <v>622</v>
      </c>
      <c r="B1531" s="98" t="s">
        <v>1801</v>
      </c>
      <c r="C1531" s="98"/>
      <c r="D1531" s="99">
        <f t="shared" si="23"/>
        <v>1</v>
      </c>
      <c r="E1531" s="99"/>
      <c r="F1531" s="99" t="s">
        <v>1355</v>
      </c>
      <c r="G1531" s="99"/>
      <c r="H1531" s="100">
        <v>42761</v>
      </c>
      <c r="I1531" s="100"/>
      <c r="J1531" s="100">
        <v>42761</v>
      </c>
      <c r="K1531" s="100"/>
      <c r="L1531" s="82" t="s">
        <v>648</v>
      </c>
      <c r="M1531" s="82"/>
      <c r="N1531" s="101">
        <v>314</v>
      </c>
      <c r="O1531" s="101"/>
    </row>
    <row r="1532" spans="1:15" ht="45" customHeight="1" x14ac:dyDescent="0.25">
      <c r="A1532" s="17" t="s">
        <v>622</v>
      </c>
      <c r="B1532" s="98" t="s">
        <v>1802</v>
      </c>
      <c r="C1532" s="98"/>
      <c r="D1532" s="99">
        <f t="shared" si="23"/>
        <v>1</v>
      </c>
      <c r="E1532" s="99"/>
      <c r="F1532" s="99" t="s">
        <v>1355</v>
      </c>
      <c r="G1532" s="99"/>
      <c r="H1532" s="100">
        <v>42775</v>
      </c>
      <c r="I1532" s="100"/>
      <c r="J1532" s="100">
        <v>42775</v>
      </c>
      <c r="K1532" s="100"/>
      <c r="L1532" s="82" t="s">
        <v>648</v>
      </c>
      <c r="M1532" s="82"/>
      <c r="N1532" s="101">
        <v>374</v>
      </c>
      <c r="O1532" s="101"/>
    </row>
    <row r="1533" spans="1:15" ht="45" customHeight="1" x14ac:dyDescent="0.25">
      <c r="A1533" s="17" t="s">
        <v>622</v>
      </c>
      <c r="B1533" s="98" t="s">
        <v>1801</v>
      </c>
      <c r="C1533" s="98"/>
      <c r="D1533" s="99">
        <f t="shared" si="23"/>
        <v>1</v>
      </c>
      <c r="E1533" s="99"/>
      <c r="F1533" s="99" t="s">
        <v>1355</v>
      </c>
      <c r="G1533" s="99"/>
      <c r="H1533" s="100">
        <v>42761</v>
      </c>
      <c r="I1533" s="100"/>
      <c r="J1533" s="100">
        <v>42761</v>
      </c>
      <c r="K1533" s="100"/>
      <c r="L1533" s="82" t="s">
        <v>648</v>
      </c>
      <c r="M1533" s="82"/>
      <c r="N1533" s="101">
        <v>229</v>
      </c>
      <c r="O1533" s="101"/>
    </row>
    <row r="1534" spans="1:15" ht="45" customHeight="1" x14ac:dyDescent="0.25">
      <c r="A1534" s="17" t="s">
        <v>622</v>
      </c>
      <c r="B1534" s="98" t="s">
        <v>1802</v>
      </c>
      <c r="C1534" s="98"/>
      <c r="D1534" s="99">
        <f t="shared" si="23"/>
        <v>1</v>
      </c>
      <c r="E1534" s="99"/>
      <c r="F1534" s="99" t="s">
        <v>1355</v>
      </c>
      <c r="G1534" s="99"/>
      <c r="H1534" s="100">
        <v>42775</v>
      </c>
      <c r="I1534" s="100"/>
      <c r="J1534" s="100">
        <v>42775</v>
      </c>
      <c r="K1534" s="100"/>
      <c r="L1534" s="82" t="s">
        <v>648</v>
      </c>
      <c r="M1534" s="82"/>
      <c r="N1534" s="101">
        <v>229</v>
      </c>
      <c r="O1534" s="101"/>
    </row>
    <row r="1535" spans="1:15" ht="45" customHeight="1" x14ac:dyDescent="0.25">
      <c r="A1535" s="17" t="s">
        <v>622</v>
      </c>
      <c r="B1535" s="98" t="s">
        <v>1803</v>
      </c>
      <c r="C1535" s="98"/>
      <c r="D1535" s="99">
        <f t="shared" si="23"/>
        <v>1</v>
      </c>
      <c r="E1535" s="99"/>
      <c r="F1535" s="99" t="s">
        <v>29</v>
      </c>
      <c r="G1535" s="99"/>
      <c r="H1535" s="100">
        <v>42775</v>
      </c>
      <c r="I1535" s="100"/>
      <c r="J1535" s="100">
        <v>42775</v>
      </c>
      <c r="K1535" s="100"/>
      <c r="L1535" s="82" t="s">
        <v>648</v>
      </c>
      <c r="M1535" s="82"/>
      <c r="N1535" s="101">
        <v>315</v>
      </c>
      <c r="O1535" s="101"/>
    </row>
    <row r="1536" spans="1:15" ht="45" customHeight="1" x14ac:dyDescent="0.25">
      <c r="A1536" s="17" t="s">
        <v>622</v>
      </c>
      <c r="B1536" s="98" t="s">
        <v>14</v>
      </c>
      <c r="C1536" s="98"/>
      <c r="D1536" s="99">
        <f t="shared" si="23"/>
        <v>1</v>
      </c>
      <c r="E1536" s="99"/>
      <c r="F1536" s="99" t="s">
        <v>15</v>
      </c>
      <c r="G1536" s="99"/>
      <c r="H1536" s="100">
        <v>42775</v>
      </c>
      <c r="I1536" s="100"/>
      <c r="J1536" s="100">
        <v>42775</v>
      </c>
      <c r="K1536" s="100"/>
      <c r="L1536" s="82" t="s">
        <v>648</v>
      </c>
      <c r="M1536" s="82"/>
      <c r="N1536" s="101">
        <v>140</v>
      </c>
      <c r="O1536" s="101"/>
    </row>
    <row r="1537" spans="1:15" ht="45" customHeight="1" x14ac:dyDescent="0.25">
      <c r="A1537" s="17" t="s">
        <v>622</v>
      </c>
      <c r="B1537" s="98" t="s">
        <v>1803</v>
      </c>
      <c r="C1537" s="98"/>
      <c r="D1537" s="99">
        <f t="shared" si="23"/>
        <v>1</v>
      </c>
      <c r="E1537" s="99"/>
      <c r="F1537" s="99" t="s">
        <v>29</v>
      </c>
      <c r="G1537" s="99"/>
      <c r="H1537" s="100">
        <v>42775</v>
      </c>
      <c r="I1537" s="100"/>
      <c r="J1537" s="100">
        <v>42775</v>
      </c>
      <c r="K1537" s="100"/>
      <c r="L1537" s="82" t="s">
        <v>648</v>
      </c>
      <c r="M1537" s="82"/>
      <c r="N1537" s="101">
        <v>375</v>
      </c>
      <c r="O1537" s="101"/>
    </row>
    <row r="1538" spans="1:15" ht="45" customHeight="1" x14ac:dyDescent="0.25">
      <c r="A1538" s="17" t="s">
        <v>622</v>
      </c>
      <c r="B1538" s="98" t="s">
        <v>1804</v>
      </c>
      <c r="C1538" s="98"/>
      <c r="D1538" s="99">
        <f t="shared" si="23"/>
        <v>1</v>
      </c>
      <c r="E1538" s="99"/>
      <c r="F1538" s="99" t="s">
        <v>1348</v>
      </c>
      <c r="G1538" s="99"/>
      <c r="H1538" s="100">
        <v>42806</v>
      </c>
      <c r="I1538" s="100"/>
      <c r="J1538" s="100">
        <v>42807</v>
      </c>
      <c r="K1538" s="100"/>
      <c r="L1538" s="82" t="s">
        <v>648</v>
      </c>
      <c r="M1538" s="82"/>
      <c r="N1538" s="101">
        <v>1790</v>
      </c>
      <c r="O1538" s="101"/>
    </row>
    <row r="1539" spans="1:15" ht="45" customHeight="1" x14ac:dyDescent="0.25">
      <c r="A1539" s="17" t="s">
        <v>622</v>
      </c>
      <c r="B1539" s="98" t="s">
        <v>1805</v>
      </c>
      <c r="C1539" s="98"/>
      <c r="D1539" s="99">
        <f t="shared" si="23"/>
        <v>1</v>
      </c>
      <c r="E1539" s="99"/>
      <c r="F1539" s="99" t="s">
        <v>29</v>
      </c>
      <c r="G1539" s="99"/>
      <c r="H1539" s="100">
        <v>42775</v>
      </c>
      <c r="I1539" s="100"/>
      <c r="J1539" s="100">
        <v>42775</v>
      </c>
      <c r="K1539" s="100"/>
      <c r="L1539" s="82" t="s">
        <v>648</v>
      </c>
      <c r="M1539" s="82"/>
      <c r="N1539" s="101">
        <v>374</v>
      </c>
      <c r="O1539" s="101"/>
    </row>
    <row r="1540" spans="1:15" ht="45" customHeight="1" x14ac:dyDescent="0.25">
      <c r="A1540" s="17" t="s">
        <v>622</v>
      </c>
      <c r="B1540" s="98" t="s">
        <v>14</v>
      </c>
      <c r="C1540" s="98"/>
      <c r="D1540" s="99">
        <f t="shared" si="23"/>
        <v>1</v>
      </c>
      <c r="E1540" s="99"/>
      <c r="F1540" s="99" t="s">
        <v>15</v>
      </c>
      <c r="G1540" s="99"/>
      <c r="H1540" s="100">
        <v>42775</v>
      </c>
      <c r="I1540" s="100"/>
      <c r="J1540" s="100">
        <v>42775</v>
      </c>
      <c r="K1540" s="100"/>
      <c r="L1540" s="82" t="s">
        <v>648</v>
      </c>
      <c r="M1540" s="82"/>
      <c r="N1540" s="101">
        <v>30</v>
      </c>
      <c r="O1540" s="101"/>
    </row>
    <row r="1541" spans="1:15" ht="45" customHeight="1" x14ac:dyDescent="0.25">
      <c r="A1541" s="17" t="s">
        <v>622</v>
      </c>
      <c r="B1541" s="98" t="s">
        <v>1805</v>
      </c>
      <c r="C1541" s="98"/>
      <c r="D1541" s="99">
        <f t="shared" si="23"/>
        <v>1</v>
      </c>
      <c r="E1541" s="99"/>
      <c r="F1541" s="99" t="s">
        <v>29</v>
      </c>
      <c r="G1541" s="99"/>
      <c r="H1541" s="100">
        <v>42775</v>
      </c>
      <c r="I1541" s="100"/>
      <c r="J1541" s="100">
        <v>42775</v>
      </c>
      <c r="K1541" s="100"/>
      <c r="L1541" s="82" t="s">
        <v>648</v>
      </c>
      <c r="M1541" s="82"/>
      <c r="N1541" s="101">
        <v>229</v>
      </c>
      <c r="O1541" s="101"/>
    </row>
    <row r="1542" spans="1:15" ht="45" customHeight="1" x14ac:dyDescent="0.25">
      <c r="A1542" s="17" t="s">
        <v>622</v>
      </c>
      <c r="B1542" s="98" t="s">
        <v>1806</v>
      </c>
      <c r="C1542" s="98"/>
      <c r="D1542" s="99">
        <f t="shared" si="23"/>
        <v>1</v>
      </c>
      <c r="E1542" s="99"/>
      <c r="F1542" s="99" t="s">
        <v>29</v>
      </c>
      <c r="G1542" s="99"/>
      <c r="H1542" s="100">
        <v>42895</v>
      </c>
      <c r="I1542" s="100"/>
      <c r="J1542" s="100">
        <v>42895</v>
      </c>
      <c r="K1542" s="100"/>
      <c r="L1542" s="82" t="s">
        <v>648</v>
      </c>
      <c r="M1542" s="82"/>
      <c r="N1542" s="101">
        <v>404</v>
      </c>
      <c r="O1542" s="101"/>
    </row>
    <row r="1543" spans="1:15" ht="45" customHeight="1" x14ac:dyDescent="0.25">
      <c r="A1543" s="17" t="s">
        <v>622</v>
      </c>
      <c r="B1543" s="98" t="s">
        <v>1806</v>
      </c>
      <c r="C1543" s="98"/>
      <c r="D1543" s="99">
        <f t="shared" si="23"/>
        <v>1</v>
      </c>
      <c r="E1543" s="99"/>
      <c r="F1543" s="99" t="s">
        <v>29</v>
      </c>
      <c r="G1543" s="99"/>
      <c r="H1543" s="100">
        <v>42895</v>
      </c>
      <c r="I1543" s="100"/>
      <c r="J1543" s="100">
        <v>42895</v>
      </c>
      <c r="K1543" s="100"/>
      <c r="L1543" s="82" t="s">
        <v>648</v>
      </c>
      <c r="M1543" s="82"/>
      <c r="N1543" s="101">
        <v>326</v>
      </c>
      <c r="O1543" s="101"/>
    </row>
    <row r="1544" spans="1:15" ht="45" customHeight="1" x14ac:dyDescent="0.25">
      <c r="A1544" s="17" t="s">
        <v>622</v>
      </c>
      <c r="B1544" s="98" t="s">
        <v>1806</v>
      </c>
      <c r="C1544" s="98"/>
      <c r="D1544" s="99">
        <f t="shared" si="23"/>
        <v>1</v>
      </c>
      <c r="E1544" s="99"/>
      <c r="F1544" s="99" t="s">
        <v>29</v>
      </c>
      <c r="G1544" s="99"/>
      <c r="H1544" s="100">
        <v>42895</v>
      </c>
      <c r="I1544" s="100"/>
      <c r="J1544" s="100">
        <v>42895</v>
      </c>
      <c r="K1544" s="100"/>
      <c r="L1544" s="82" t="s">
        <v>648</v>
      </c>
      <c r="M1544" s="82"/>
      <c r="N1544" s="101">
        <v>375</v>
      </c>
      <c r="O1544" s="101"/>
    </row>
    <row r="1545" spans="1:15" ht="45" customHeight="1" x14ac:dyDescent="0.25">
      <c r="A1545" s="17" t="s">
        <v>622</v>
      </c>
      <c r="B1545" s="98" t="s">
        <v>1806</v>
      </c>
      <c r="C1545" s="98"/>
      <c r="D1545" s="99">
        <f t="shared" si="23"/>
        <v>1</v>
      </c>
      <c r="E1545" s="99"/>
      <c r="F1545" s="99" t="s">
        <v>29</v>
      </c>
      <c r="G1545" s="99"/>
      <c r="H1545" s="100">
        <v>42895</v>
      </c>
      <c r="I1545" s="100"/>
      <c r="J1545" s="100">
        <v>42895</v>
      </c>
      <c r="K1545" s="100"/>
      <c r="L1545" s="82" t="s">
        <v>648</v>
      </c>
      <c r="M1545" s="82"/>
      <c r="N1545" s="101">
        <v>222</v>
      </c>
      <c r="O1545" s="101"/>
    </row>
    <row r="1546" spans="1:15" ht="45" customHeight="1" x14ac:dyDescent="0.25">
      <c r="A1546" s="17" t="s">
        <v>622</v>
      </c>
      <c r="B1546" s="98" t="s">
        <v>1279</v>
      </c>
      <c r="C1546" s="98"/>
      <c r="D1546" s="99">
        <f t="shared" ref="D1546:D1581" si="24">C1546+1</f>
        <v>1</v>
      </c>
      <c r="E1546" s="99"/>
      <c r="F1546" s="99" t="s">
        <v>29</v>
      </c>
      <c r="G1546" s="99"/>
      <c r="H1546" s="100">
        <v>42905</v>
      </c>
      <c r="I1546" s="100"/>
      <c r="J1546" s="100">
        <v>42905</v>
      </c>
      <c r="K1546" s="100"/>
      <c r="L1546" s="82" t="s">
        <v>648</v>
      </c>
      <c r="M1546" s="82"/>
      <c r="N1546" s="101">
        <v>326</v>
      </c>
      <c r="O1546" s="101"/>
    </row>
    <row r="1547" spans="1:15" ht="45" customHeight="1" x14ac:dyDescent="0.25">
      <c r="A1547" s="17" t="s">
        <v>622</v>
      </c>
      <c r="B1547" s="98" t="s">
        <v>1279</v>
      </c>
      <c r="C1547" s="98"/>
      <c r="D1547" s="99">
        <f t="shared" si="24"/>
        <v>1</v>
      </c>
      <c r="E1547" s="99"/>
      <c r="F1547" s="99" t="s">
        <v>29</v>
      </c>
      <c r="G1547" s="99"/>
      <c r="H1547" s="100">
        <v>42905</v>
      </c>
      <c r="I1547" s="100"/>
      <c r="J1547" s="100">
        <v>42905</v>
      </c>
      <c r="K1547" s="100"/>
      <c r="L1547" s="82" t="s">
        <v>648</v>
      </c>
      <c r="M1547" s="82"/>
      <c r="N1547" s="101">
        <v>334</v>
      </c>
      <c r="O1547" s="101"/>
    </row>
    <row r="1548" spans="1:15" ht="45" customHeight="1" x14ac:dyDescent="0.25">
      <c r="A1548" s="17" t="s">
        <v>622</v>
      </c>
      <c r="B1548" s="98" t="s">
        <v>1279</v>
      </c>
      <c r="C1548" s="98"/>
      <c r="D1548" s="99">
        <f t="shared" si="24"/>
        <v>1</v>
      </c>
      <c r="E1548" s="99"/>
      <c r="F1548" s="99" t="s">
        <v>29</v>
      </c>
      <c r="G1548" s="99"/>
      <c r="H1548" s="100">
        <v>42905</v>
      </c>
      <c r="I1548" s="100"/>
      <c r="J1548" s="100">
        <v>42905</v>
      </c>
      <c r="K1548" s="100"/>
      <c r="L1548" s="82" t="s">
        <v>648</v>
      </c>
      <c r="M1548" s="82"/>
      <c r="N1548" s="101">
        <v>294</v>
      </c>
      <c r="O1548" s="101"/>
    </row>
    <row r="1549" spans="1:15" ht="45" customHeight="1" x14ac:dyDescent="0.25">
      <c r="A1549" s="17" t="s">
        <v>622</v>
      </c>
      <c r="B1549" s="98" t="s">
        <v>14</v>
      </c>
      <c r="C1549" s="98"/>
      <c r="D1549" s="99">
        <f t="shared" si="24"/>
        <v>1</v>
      </c>
      <c r="E1549" s="99"/>
      <c r="F1549" s="99" t="s">
        <v>15</v>
      </c>
      <c r="G1549" s="99"/>
      <c r="H1549" s="100">
        <v>42905</v>
      </c>
      <c r="I1549" s="100"/>
      <c r="J1549" s="100">
        <v>42905</v>
      </c>
      <c r="K1549" s="100"/>
      <c r="L1549" s="82" t="s">
        <v>648</v>
      </c>
      <c r="M1549" s="82"/>
      <c r="N1549" s="101">
        <v>150</v>
      </c>
      <c r="O1549" s="101"/>
    </row>
    <row r="1550" spans="1:15" ht="45" customHeight="1" x14ac:dyDescent="0.25">
      <c r="A1550" s="17" t="s">
        <v>622</v>
      </c>
      <c r="B1550" s="98" t="s">
        <v>1279</v>
      </c>
      <c r="C1550" s="98"/>
      <c r="D1550" s="99">
        <f t="shared" si="24"/>
        <v>1</v>
      </c>
      <c r="E1550" s="99"/>
      <c r="F1550" s="99" t="s">
        <v>29</v>
      </c>
      <c r="G1550" s="99"/>
      <c r="H1550" s="100">
        <v>42905</v>
      </c>
      <c r="I1550" s="100"/>
      <c r="J1550" s="100">
        <v>42905</v>
      </c>
      <c r="K1550" s="100"/>
      <c r="L1550" s="82" t="s">
        <v>648</v>
      </c>
      <c r="M1550" s="82"/>
      <c r="N1550" s="101">
        <v>152</v>
      </c>
      <c r="O1550" s="101"/>
    </row>
    <row r="1551" spans="1:15" ht="45" customHeight="1" x14ac:dyDescent="0.25">
      <c r="A1551" s="17" t="s">
        <v>622</v>
      </c>
      <c r="B1551" s="98" t="s">
        <v>1279</v>
      </c>
      <c r="C1551" s="98"/>
      <c r="D1551" s="99">
        <f t="shared" si="24"/>
        <v>1</v>
      </c>
      <c r="E1551" s="99"/>
      <c r="F1551" s="99" t="s">
        <v>29</v>
      </c>
      <c r="G1551" s="99"/>
      <c r="H1551" s="100">
        <v>42905</v>
      </c>
      <c r="I1551" s="100"/>
      <c r="J1551" s="100">
        <v>42905</v>
      </c>
      <c r="K1551" s="100"/>
      <c r="L1551" s="82" t="s">
        <v>648</v>
      </c>
      <c r="M1551" s="82"/>
      <c r="N1551" s="101">
        <v>219</v>
      </c>
      <c r="O1551" s="101"/>
    </row>
    <row r="1552" spans="1:15" ht="45" customHeight="1" x14ac:dyDescent="0.25">
      <c r="A1552" s="17" t="s">
        <v>622</v>
      </c>
      <c r="B1552" s="98" t="s">
        <v>1279</v>
      </c>
      <c r="C1552" s="98"/>
      <c r="D1552" s="99">
        <f t="shared" si="24"/>
        <v>1</v>
      </c>
      <c r="E1552" s="99"/>
      <c r="F1552" s="99" t="s">
        <v>29</v>
      </c>
      <c r="G1552" s="99"/>
      <c r="H1552" s="100">
        <v>42905</v>
      </c>
      <c r="I1552" s="100"/>
      <c r="J1552" s="100">
        <v>42905</v>
      </c>
      <c r="K1552" s="100"/>
      <c r="L1552" s="82" t="s">
        <v>648</v>
      </c>
      <c r="M1552" s="82"/>
      <c r="N1552" s="101">
        <v>371</v>
      </c>
      <c r="O1552" s="101"/>
    </row>
    <row r="1553" spans="1:15" ht="45" customHeight="1" x14ac:dyDescent="0.25">
      <c r="A1553" s="17" t="s">
        <v>622</v>
      </c>
      <c r="B1553" s="98" t="s">
        <v>1279</v>
      </c>
      <c r="C1553" s="98"/>
      <c r="D1553" s="99">
        <f t="shared" si="24"/>
        <v>1</v>
      </c>
      <c r="E1553" s="99"/>
      <c r="F1553" s="99" t="s">
        <v>29</v>
      </c>
      <c r="G1553" s="99"/>
      <c r="H1553" s="100">
        <v>42920</v>
      </c>
      <c r="I1553" s="100"/>
      <c r="J1553" s="100">
        <v>42920</v>
      </c>
      <c r="K1553" s="100"/>
      <c r="L1553" s="82" t="s">
        <v>648</v>
      </c>
      <c r="M1553" s="82"/>
      <c r="N1553" s="101">
        <v>296</v>
      </c>
      <c r="O1553" s="101"/>
    </row>
    <row r="1554" spans="1:15" ht="45" customHeight="1" x14ac:dyDescent="0.25">
      <c r="A1554" s="17" t="s">
        <v>622</v>
      </c>
      <c r="B1554" s="98" t="s">
        <v>1279</v>
      </c>
      <c r="C1554" s="98"/>
      <c r="D1554" s="99">
        <f t="shared" si="24"/>
        <v>1</v>
      </c>
      <c r="E1554" s="99"/>
      <c r="F1554" s="99" t="s">
        <v>29</v>
      </c>
      <c r="G1554" s="99"/>
      <c r="H1554" s="100">
        <v>42920</v>
      </c>
      <c r="I1554" s="100"/>
      <c r="J1554" s="100">
        <v>42920</v>
      </c>
      <c r="K1554" s="100"/>
      <c r="L1554" s="82" t="s">
        <v>648</v>
      </c>
      <c r="M1554" s="82"/>
      <c r="N1554" s="101">
        <v>388</v>
      </c>
      <c r="O1554" s="101"/>
    </row>
    <row r="1555" spans="1:15" ht="45" customHeight="1" x14ac:dyDescent="0.25">
      <c r="A1555" s="17" t="s">
        <v>622</v>
      </c>
      <c r="B1555" s="98" t="s">
        <v>14</v>
      </c>
      <c r="C1555" s="98"/>
      <c r="D1555" s="99">
        <f t="shared" si="24"/>
        <v>1</v>
      </c>
      <c r="E1555" s="99"/>
      <c r="F1555" s="99" t="s">
        <v>15</v>
      </c>
      <c r="G1555" s="99"/>
      <c r="H1555" s="100">
        <v>42920</v>
      </c>
      <c r="I1555" s="100"/>
      <c r="J1555" s="100">
        <v>42920</v>
      </c>
      <c r="K1555" s="100"/>
      <c r="L1555" s="82" t="s">
        <v>648</v>
      </c>
      <c r="M1555" s="82"/>
      <c r="N1555" s="101">
        <v>70</v>
      </c>
      <c r="O1555" s="101"/>
    </row>
    <row r="1556" spans="1:15" ht="45" customHeight="1" x14ac:dyDescent="0.25">
      <c r="A1556" s="17" t="s">
        <v>622</v>
      </c>
      <c r="B1556" s="98" t="s">
        <v>1279</v>
      </c>
      <c r="C1556" s="98"/>
      <c r="D1556" s="99">
        <f t="shared" si="24"/>
        <v>1</v>
      </c>
      <c r="E1556" s="99"/>
      <c r="F1556" s="99" t="s">
        <v>29</v>
      </c>
      <c r="G1556" s="99"/>
      <c r="H1556" s="100">
        <v>42920</v>
      </c>
      <c r="I1556" s="100"/>
      <c r="J1556" s="100">
        <v>42920</v>
      </c>
      <c r="K1556" s="100"/>
      <c r="L1556" s="82" t="s">
        <v>648</v>
      </c>
      <c r="M1556" s="82"/>
      <c r="N1556" s="101">
        <v>229</v>
      </c>
      <c r="O1556" s="101"/>
    </row>
    <row r="1557" spans="1:15" ht="45" customHeight="1" x14ac:dyDescent="0.25">
      <c r="A1557" s="17" t="s">
        <v>622</v>
      </c>
      <c r="B1557" s="98" t="s">
        <v>1279</v>
      </c>
      <c r="C1557" s="98"/>
      <c r="D1557" s="99">
        <f t="shared" si="24"/>
        <v>1</v>
      </c>
      <c r="E1557" s="99"/>
      <c r="F1557" s="99" t="s">
        <v>29</v>
      </c>
      <c r="G1557" s="99"/>
      <c r="H1557" s="100">
        <v>42920</v>
      </c>
      <c r="I1557" s="100"/>
      <c r="J1557" s="100">
        <v>42920</v>
      </c>
      <c r="K1557" s="100"/>
      <c r="L1557" s="82" t="s">
        <v>648</v>
      </c>
      <c r="M1557" s="82"/>
      <c r="N1557" s="101">
        <v>229</v>
      </c>
      <c r="O1557" s="101"/>
    </row>
    <row r="1558" spans="1:15" ht="45" customHeight="1" x14ac:dyDescent="0.25">
      <c r="A1558" s="17" t="s">
        <v>622</v>
      </c>
      <c r="B1558" s="98" t="s">
        <v>1807</v>
      </c>
      <c r="C1558" s="98"/>
      <c r="D1558" s="99">
        <f t="shared" si="24"/>
        <v>1</v>
      </c>
      <c r="E1558" s="99"/>
      <c r="F1558" s="99" t="s">
        <v>29</v>
      </c>
      <c r="G1558" s="99"/>
      <c r="H1558" s="100">
        <v>42976</v>
      </c>
      <c r="I1558" s="100"/>
      <c r="J1558" s="100">
        <v>42976</v>
      </c>
      <c r="K1558" s="100"/>
      <c r="L1558" s="82" t="s">
        <v>648</v>
      </c>
      <c r="M1558" s="82"/>
      <c r="N1558" s="101">
        <v>351</v>
      </c>
      <c r="O1558" s="101"/>
    </row>
    <row r="1559" spans="1:15" ht="45" customHeight="1" x14ac:dyDescent="0.25">
      <c r="A1559" s="17" t="s">
        <v>622</v>
      </c>
      <c r="B1559" s="98" t="s">
        <v>1807</v>
      </c>
      <c r="C1559" s="98"/>
      <c r="D1559" s="99">
        <f t="shared" si="24"/>
        <v>1</v>
      </c>
      <c r="E1559" s="99"/>
      <c r="F1559" s="99" t="s">
        <v>29</v>
      </c>
      <c r="G1559" s="99"/>
      <c r="H1559" s="100">
        <v>42976</v>
      </c>
      <c r="I1559" s="100"/>
      <c r="J1559" s="100">
        <v>42976</v>
      </c>
      <c r="K1559" s="100"/>
      <c r="L1559" s="82" t="s">
        <v>648</v>
      </c>
      <c r="M1559" s="82"/>
      <c r="N1559" s="101">
        <v>216</v>
      </c>
      <c r="O1559" s="101"/>
    </row>
    <row r="1560" spans="1:15" ht="45" customHeight="1" x14ac:dyDescent="0.25">
      <c r="A1560" s="17" t="s">
        <v>622</v>
      </c>
      <c r="B1560" s="98" t="s">
        <v>14</v>
      </c>
      <c r="C1560" s="98"/>
      <c r="D1560" s="99">
        <f t="shared" si="24"/>
        <v>1</v>
      </c>
      <c r="E1560" s="99"/>
      <c r="F1560" s="99" t="s">
        <v>15</v>
      </c>
      <c r="G1560" s="99"/>
      <c r="H1560" s="100">
        <v>42976</v>
      </c>
      <c r="I1560" s="100"/>
      <c r="J1560" s="100">
        <v>42976</v>
      </c>
      <c r="K1560" s="100"/>
      <c r="L1560" s="82" t="s">
        <v>648</v>
      </c>
      <c r="M1560" s="82"/>
      <c r="N1560" s="101">
        <v>180</v>
      </c>
      <c r="O1560" s="101"/>
    </row>
    <row r="1561" spans="1:15" ht="45" customHeight="1" x14ac:dyDescent="0.25">
      <c r="A1561" s="17" t="s">
        <v>622</v>
      </c>
      <c r="B1561" s="98" t="s">
        <v>1807</v>
      </c>
      <c r="C1561" s="98"/>
      <c r="D1561" s="99">
        <f t="shared" si="24"/>
        <v>1</v>
      </c>
      <c r="E1561" s="99"/>
      <c r="F1561" s="99" t="s">
        <v>29</v>
      </c>
      <c r="G1561" s="99"/>
      <c r="H1561" s="100">
        <v>42976</v>
      </c>
      <c r="I1561" s="100"/>
      <c r="J1561" s="100">
        <v>42976</v>
      </c>
      <c r="K1561" s="100"/>
      <c r="L1561" s="82" t="s">
        <v>648</v>
      </c>
      <c r="M1561" s="82"/>
      <c r="N1561" s="101">
        <v>222</v>
      </c>
      <c r="O1561" s="101"/>
    </row>
    <row r="1562" spans="1:15" ht="45" customHeight="1" x14ac:dyDescent="0.25">
      <c r="A1562" s="17" t="s">
        <v>622</v>
      </c>
      <c r="B1562" s="98" t="s">
        <v>1807</v>
      </c>
      <c r="C1562" s="98"/>
      <c r="D1562" s="99">
        <f t="shared" si="24"/>
        <v>1</v>
      </c>
      <c r="E1562" s="99"/>
      <c r="F1562" s="99" t="s">
        <v>29</v>
      </c>
      <c r="G1562" s="99"/>
      <c r="H1562" s="100">
        <v>42976</v>
      </c>
      <c r="I1562" s="100"/>
      <c r="J1562" s="100">
        <v>42976</v>
      </c>
      <c r="K1562" s="100"/>
      <c r="L1562" s="82" t="s">
        <v>648</v>
      </c>
      <c r="M1562" s="82"/>
      <c r="N1562" s="101">
        <v>375</v>
      </c>
      <c r="O1562" s="101"/>
    </row>
    <row r="1563" spans="1:15" ht="45" customHeight="1" x14ac:dyDescent="0.25">
      <c r="A1563" s="17" t="s">
        <v>622</v>
      </c>
      <c r="B1563" s="98" t="s">
        <v>1808</v>
      </c>
      <c r="C1563" s="98"/>
      <c r="D1563" s="99">
        <f t="shared" si="24"/>
        <v>1</v>
      </c>
      <c r="E1563" s="99"/>
      <c r="F1563" s="99" t="s">
        <v>29</v>
      </c>
      <c r="G1563" s="99"/>
      <c r="H1563" s="100">
        <v>43031</v>
      </c>
      <c r="I1563" s="100"/>
      <c r="J1563" s="100">
        <v>43031</v>
      </c>
      <c r="K1563" s="100"/>
      <c r="L1563" s="82" t="s">
        <v>648</v>
      </c>
      <c r="M1563" s="82"/>
      <c r="N1563" s="101">
        <v>245</v>
      </c>
      <c r="O1563" s="101"/>
    </row>
    <row r="1564" spans="1:15" ht="45" customHeight="1" x14ac:dyDescent="0.25">
      <c r="A1564" s="17" t="s">
        <v>622</v>
      </c>
      <c r="B1564" s="98" t="s">
        <v>1809</v>
      </c>
      <c r="C1564" s="98"/>
      <c r="D1564" s="99">
        <f t="shared" si="24"/>
        <v>1</v>
      </c>
      <c r="E1564" s="99"/>
      <c r="F1564" s="99" t="s">
        <v>29</v>
      </c>
      <c r="G1564" s="99"/>
      <c r="H1564" s="100">
        <v>43020</v>
      </c>
      <c r="I1564" s="100"/>
      <c r="J1564" s="100">
        <v>43020</v>
      </c>
      <c r="K1564" s="100"/>
      <c r="L1564" s="82" t="s">
        <v>648</v>
      </c>
      <c r="M1564" s="82"/>
      <c r="N1564" s="101">
        <v>245</v>
      </c>
      <c r="O1564" s="101"/>
    </row>
    <row r="1565" spans="1:15" ht="45" customHeight="1" x14ac:dyDescent="0.25">
      <c r="A1565" s="17" t="s">
        <v>622</v>
      </c>
      <c r="B1565" s="98" t="s">
        <v>1810</v>
      </c>
      <c r="C1565" s="98"/>
      <c r="D1565" s="99">
        <f t="shared" si="24"/>
        <v>1</v>
      </c>
      <c r="E1565" s="99"/>
      <c r="F1565" s="99" t="s">
        <v>29</v>
      </c>
      <c r="G1565" s="99"/>
      <c r="H1565" s="100">
        <v>43052</v>
      </c>
      <c r="I1565" s="100"/>
      <c r="J1565" s="100">
        <v>43052</v>
      </c>
      <c r="K1565" s="100"/>
      <c r="L1565" s="82" t="s">
        <v>648</v>
      </c>
      <c r="M1565" s="82"/>
      <c r="N1565" s="101">
        <v>288</v>
      </c>
      <c r="O1565" s="101"/>
    </row>
    <row r="1566" spans="1:15" ht="45" customHeight="1" x14ac:dyDescent="0.25">
      <c r="A1566" s="17" t="s">
        <v>622</v>
      </c>
      <c r="B1566" s="98" t="s">
        <v>14</v>
      </c>
      <c r="C1566" s="98"/>
      <c r="D1566" s="99">
        <f t="shared" si="24"/>
        <v>1</v>
      </c>
      <c r="E1566" s="99"/>
      <c r="F1566" s="99" t="s">
        <v>15</v>
      </c>
      <c r="G1566" s="99"/>
      <c r="H1566" s="100">
        <v>43052</v>
      </c>
      <c r="I1566" s="100"/>
      <c r="J1566" s="100">
        <v>43052</v>
      </c>
      <c r="K1566" s="100"/>
      <c r="L1566" s="82" t="s">
        <v>648</v>
      </c>
      <c r="M1566" s="82"/>
      <c r="N1566" s="101">
        <v>394</v>
      </c>
      <c r="O1566" s="101"/>
    </row>
    <row r="1567" spans="1:15" ht="45" customHeight="1" x14ac:dyDescent="0.25">
      <c r="A1567" s="17" t="s">
        <v>622</v>
      </c>
      <c r="B1567" s="98" t="s">
        <v>1808</v>
      </c>
      <c r="C1567" s="98"/>
      <c r="D1567" s="99">
        <f t="shared" si="24"/>
        <v>1</v>
      </c>
      <c r="E1567" s="99"/>
      <c r="F1567" s="99" t="s">
        <v>29</v>
      </c>
      <c r="G1567" s="99"/>
      <c r="H1567" s="100">
        <v>43031</v>
      </c>
      <c r="I1567" s="100"/>
      <c r="J1567" s="100">
        <v>43031</v>
      </c>
      <c r="K1567" s="100"/>
      <c r="L1567" s="82" t="s">
        <v>648</v>
      </c>
      <c r="M1567" s="82"/>
      <c r="N1567" s="101">
        <v>219.9</v>
      </c>
      <c r="O1567" s="101"/>
    </row>
    <row r="1568" spans="1:15" ht="45" customHeight="1" x14ac:dyDescent="0.25">
      <c r="A1568" s="17" t="s">
        <v>622</v>
      </c>
      <c r="B1568" s="98" t="s">
        <v>1809</v>
      </c>
      <c r="C1568" s="98"/>
      <c r="D1568" s="99">
        <f t="shared" si="24"/>
        <v>1</v>
      </c>
      <c r="E1568" s="99"/>
      <c r="F1568" s="99" t="s">
        <v>29</v>
      </c>
      <c r="G1568" s="99"/>
      <c r="H1568" s="100">
        <v>43020</v>
      </c>
      <c r="I1568" s="100"/>
      <c r="J1568" s="100">
        <v>43020</v>
      </c>
      <c r="K1568" s="100"/>
      <c r="L1568" s="82" t="s">
        <v>648</v>
      </c>
      <c r="M1568" s="82"/>
      <c r="N1568" s="101">
        <v>229</v>
      </c>
      <c r="O1568" s="101"/>
    </row>
    <row r="1569" spans="1:15" ht="45" customHeight="1" x14ac:dyDescent="0.25">
      <c r="A1569" s="17" t="s">
        <v>622</v>
      </c>
      <c r="B1569" s="98" t="s">
        <v>1810</v>
      </c>
      <c r="C1569" s="98"/>
      <c r="D1569" s="99">
        <f t="shared" si="24"/>
        <v>1</v>
      </c>
      <c r="E1569" s="99"/>
      <c r="F1569" s="99" t="s">
        <v>29</v>
      </c>
      <c r="G1569" s="99"/>
      <c r="H1569" s="100">
        <v>43052</v>
      </c>
      <c r="I1569" s="100"/>
      <c r="J1569" s="100">
        <v>43052</v>
      </c>
      <c r="K1569" s="100"/>
      <c r="L1569" s="82" t="s">
        <v>648</v>
      </c>
      <c r="M1569" s="82"/>
      <c r="N1569" s="101">
        <v>126</v>
      </c>
      <c r="O1569" s="101"/>
    </row>
    <row r="1570" spans="1:15" ht="45" customHeight="1" x14ac:dyDescent="0.25">
      <c r="A1570" s="17" t="s">
        <v>622</v>
      </c>
      <c r="B1570" s="98" t="s">
        <v>1811</v>
      </c>
      <c r="C1570" s="98"/>
      <c r="D1570" s="99">
        <f t="shared" si="24"/>
        <v>1</v>
      </c>
      <c r="E1570" s="99"/>
      <c r="F1570" s="99" t="s">
        <v>29</v>
      </c>
      <c r="G1570" s="99"/>
      <c r="H1570" s="100">
        <v>43005</v>
      </c>
      <c r="I1570" s="100"/>
      <c r="J1570" s="100">
        <v>43005</v>
      </c>
      <c r="K1570" s="100"/>
      <c r="L1570" s="82" t="s">
        <v>648</v>
      </c>
      <c r="M1570" s="82"/>
      <c r="N1570" s="101">
        <v>83</v>
      </c>
      <c r="O1570" s="101"/>
    </row>
    <row r="1571" spans="1:15" ht="45" customHeight="1" x14ac:dyDescent="0.25">
      <c r="A1571" s="17" t="s">
        <v>622</v>
      </c>
      <c r="B1571" s="98" t="s">
        <v>1812</v>
      </c>
      <c r="C1571" s="98"/>
      <c r="D1571" s="99">
        <f t="shared" si="24"/>
        <v>1</v>
      </c>
      <c r="E1571" s="99"/>
      <c r="F1571" s="99" t="s">
        <v>29</v>
      </c>
      <c r="G1571" s="99"/>
      <c r="H1571" s="100">
        <v>43020</v>
      </c>
      <c r="I1571" s="100"/>
      <c r="J1571" s="100">
        <v>43020</v>
      </c>
      <c r="K1571" s="100"/>
      <c r="L1571" s="82" t="s">
        <v>648</v>
      </c>
      <c r="M1571" s="82"/>
      <c r="N1571" s="101">
        <v>245</v>
      </c>
      <c r="O1571" s="101"/>
    </row>
    <row r="1572" spans="1:15" ht="45" customHeight="1" x14ac:dyDescent="0.25">
      <c r="A1572" s="17" t="s">
        <v>622</v>
      </c>
      <c r="B1572" s="98" t="s">
        <v>14</v>
      </c>
      <c r="C1572" s="98"/>
      <c r="D1572" s="99">
        <f t="shared" si="24"/>
        <v>1</v>
      </c>
      <c r="E1572" s="99"/>
      <c r="F1572" s="99" t="s">
        <v>15</v>
      </c>
      <c r="G1572" s="99"/>
      <c r="H1572" s="100">
        <v>43005</v>
      </c>
      <c r="I1572" s="100"/>
      <c r="J1572" s="100">
        <v>43005</v>
      </c>
      <c r="K1572" s="100"/>
      <c r="L1572" s="82" t="s">
        <v>648</v>
      </c>
      <c r="M1572" s="82"/>
      <c r="N1572" s="101">
        <v>284</v>
      </c>
      <c r="O1572" s="101"/>
    </row>
    <row r="1573" spans="1:15" ht="45" customHeight="1" x14ac:dyDescent="0.25">
      <c r="A1573" s="17" t="s">
        <v>622</v>
      </c>
      <c r="B1573" s="98" t="s">
        <v>1811</v>
      </c>
      <c r="C1573" s="98"/>
      <c r="D1573" s="99">
        <f t="shared" si="24"/>
        <v>1</v>
      </c>
      <c r="E1573" s="99"/>
      <c r="F1573" s="99" t="s">
        <v>29</v>
      </c>
      <c r="G1573" s="99"/>
      <c r="H1573" s="100">
        <v>43005</v>
      </c>
      <c r="I1573" s="100"/>
      <c r="J1573" s="100">
        <v>43005</v>
      </c>
      <c r="K1573" s="100"/>
      <c r="L1573" s="82" t="s">
        <v>648</v>
      </c>
      <c r="M1573" s="82"/>
      <c r="N1573" s="101">
        <v>59</v>
      </c>
      <c r="O1573" s="101"/>
    </row>
    <row r="1574" spans="1:15" ht="45" customHeight="1" x14ac:dyDescent="0.25">
      <c r="A1574" s="17" t="s">
        <v>622</v>
      </c>
      <c r="B1574" s="98" t="s">
        <v>1812</v>
      </c>
      <c r="C1574" s="98"/>
      <c r="D1574" s="99">
        <f t="shared" si="24"/>
        <v>1</v>
      </c>
      <c r="E1574" s="99"/>
      <c r="F1574" s="99" t="s">
        <v>29</v>
      </c>
      <c r="G1574" s="99"/>
      <c r="H1574" s="100">
        <v>43020</v>
      </c>
      <c r="I1574" s="100"/>
      <c r="J1574" s="100">
        <v>43020</v>
      </c>
      <c r="K1574" s="100"/>
      <c r="L1574" s="82" t="s">
        <v>648</v>
      </c>
      <c r="M1574" s="82"/>
      <c r="N1574" s="101">
        <v>229</v>
      </c>
      <c r="O1574" s="101"/>
    </row>
    <row r="1575" spans="1:15" ht="45" customHeight="1" x14ac:dyDescent="0.25">
      <c r="A1575" s="17" t="s">
        <v>622</v>
      </c>
      <c r="B1575" s="98" t="s">
        <v>1813</v>
      </c>
      <c r="C1575" s="98"/>
      <c r="D1575" s="99">
        <f t="shared" si="24"/>
        <v>1</v>
      </c>
      <c r="E1575" s="99"/>
      <c r="F1575" s="99" t="s">
        <v>29</v>
      </c>
      <c r="G1575" s="99"/>
      <c r="H1575" s="100">
        <v>43031</v>
      </c>
      <c r="I1575" s="100"/>
      <c r="J1575" s="100">
        <v>43031</v>
      </c>
      <c r="K1575" s="100"/>
      <c r="L1575" s="82" t="s">
        <v>648</v>
      </c>
      <c r="M1575" s="82"/>
      <c r="N1575" s="101">
        <v>453</v>
      </c>
      <c r="O1575" s="101"/>
    </row>
    <row r="1576" spans="1:15" ht="45" customHeight="1" x14ac:dyDescent="0.25">
      <c r="A1576" s="17" t="s">
        <v>622</v>
      </c>
      <c r="B1576" s="98" t="s">
        <v>1814</v>
      </c>
      <c r="C1576" s="98"/>
      <c r="D1576" s="99">
        <f t="shared" si="24"/>
        <v>1</v>
      </c>
      <c r="E1576" s="99"/>
      <c r="F1576" s="99" t="s">
        <v>29</v>
      </c>
      <c r="G1576" s="99"/>
      <c r="H1576" s="100">
        <v>43052</v>
      </c>
      <c r="I1576" s="100"/>
      <c r="J1576" s="100">
        <v>43052</v>
      </c>
      <c r="K1576" s="100"/>
      <c r="L1576" s="82" t="s">
        <v>648</v>
      </c>
      <c r="M1576" s="82"/>
      <c r="N1576" s="101">
        <v>158</v>
      </c>
      <c r="O1576" s="101"/>
    </row>
    <row r="1577" spans="1:15" ht="45" customHeight="1" x14ac:dyDescent="0.25">
      <c r="A1577" s="17" t="s">
        <v>622</v>
      </c>
      <c r="B1577" s="98" t="s">
        <v>1815</v>
      </c>
      <c r="C1577" s="98"/>
      <c r="D1577" s="99">
        <f t="shared" si="24"/>
        <v>1</v>
      </c>
      <c r="E1577" s="99"/>
      <c r="F1577" s="99" t="s">
        <v>29</v>
      </c>
      <c r="G1577" s="99"/>
      <c r="H1577" s="100">
        <v>43017</v>
      </c>
      <c r="I1577" s="100"/>
      <c r="J1577" s="100">
        <v>43048</v>
      </c>
      <c r="K1577" s="100"/>
      <c r="L1577" s="82" t="s">
        <v>648</v>
      </c>
      <c r="M1577" s="82"/>
      <c r="N1577" s="101">
        <v>380</v>
      </c>
      <c r="O1577" s="101"/>
    </row>
    <row r="1578" spans="1:15" ht="45" customHeight="1" x14ac:dyDescent="0.25">
      <c r="A1578" s="17" t="s">
        <v>622</v>
      </c>
      <c r="B1578" s="98" t="s">
        <v>14</v>
      </c>
      <c r="C1578" s="98"/>
      <c r="D1578" s="99">
        <f t="shared" si="24"/>
        <v>1</v>
      </c>
      <c r="E1578" s="99"/>
      <c r="F1578" s="99" t="s">
        <v>15</v>
      </c>
      <c r="G1578" s="99"/>
      <c r="H1578" s="100">
        <v>43052</v>
      </c>
      <c r="I1578" s="100"/>
      <c r="J1578" s="100">
        <v>43052</v>
      </c>
      <c r="K1578" s="100"/>
      <c r="L1578" s="82" t="s">
        <v>648</v>
      </c>
      <c r="M1578" s="82"/>
      <c r="N1578" s="101">
        <v>210</v>
      </c>
      <c r="O1578" s="101"/>
    </row>
    <row r="1579" spans="1:15" ht="45" customHeight="1" x14ac:dyDescent="0.25">
      <c r="A1579" s="17" t="s">
        <v>622</v>
      </c>
      <c r="B1579" s="98" t="s">
        <v>1813</v>
      </c>
      <c r="C1579" s="98"/>
      <c r="D1579" s="99">
        <f t="shared" si="24"/>
        <v>1</v>
      </c>
      <c r="E1579" s="99"/>
      <c r="F1579" s="99" t="s">
        <v>29</v>
      </c>
      <c r="G1579" s="99"/>
      <c r="H1579" s="100">
        <v>43031</v>
      </c>
      <c r="I1579" s="100"/>
      <c r="J1579" s="100">
        <v>43031</v>
      </c>
      <c r="K1579" s="100"/>
      <c r="L1579" s="82" t="s">
        <v>648</v>
      </c>
      <c r="M1579" s="82"/>
      <c r="N1579" s="101">
        <v>243</v>
      </c>
      <c r="O1579" s="101"/>
    </row>
    <row r="1580" spans="1:15" ht="45" customHeight="1" x14ac:dyDescent="0.25">
      <c r="A1580" s="17" t="s">
        <v>622</v>
      </c>
      <c r="B1580" s="98" t="s">
        <v>1814</v>
      </c>
      <c r="C1580" s="98"/>
      <c r="D1580" s="99">
        <f t="shared" si="24"/>
        <v>1</v>
      </c>
      <c r="E1580" s="99"/>
      <c r="F1580" s="99" t="s">
        <v>29</v>
      </c>
      <c r="G1580" s="99"/>
      <c r="H1580" s="100">
        <v>43052</v>
      </c>
      <c r="I1580" s="100"/>
      <c r="J1580" s="100">
        <v>43052</v>
      </c>
      <c r="K1580" s="100"/>
      <c r="L1580" s="82" t="s">
        <v>648</v>
      </c>
      <c r="M1580" s="82"/>
      <c r="N1580" s="101">
        <v>162</v>
      </c>
      <c r="O1580" s="101"/>
    </row>
    <row r="1581" spans="1:15" ht="45" customHeight="1" x14ac:dyDescent="0.25">
      <c r="A1581" s="17" t="s">
        <v>622</v>
      </c>
      <c r="B1581" s="98" t="s">
        <v>1815</v>
      </c>
      <c r="C1581" s="98"/>
      <c r="D1581" s="99">
        <f t="shared" si="24"/>
        <v>1</v>
      </c>
      <c r="E1581" s="99"/>
      <c r="F1581" s="99" t="s">
        <v>29</v>
      </c>
      <c r="G1581" s="99"/>
      <c r="H1581" s="100">
        <v>43017</v>
      </c>
      <c r="I1581" s="100"/>
      <c r="J1581" s="100">
        <v>43048</v>
      </c>
      <c r="K1581" s="100"/>
      <c r="L1581" s="82" t="s">
        <v>648</v>
      </c>
      <c r="M1581" s="82"/>
      <c r="N1581" s="101">
        <v>280.5</v>
      </c>
      <c r="O1581" s="101"/>
    </row>
  </sheetData>
  <sheetProtection selectLockedCells="1" selectUnlockedCells="1"/>
  <autoFilter ref="A7:O1581" xr:uid="{00000000-0009-0000-0000-000002000000}"/>
  <mergeCells count="11013">
    <mergeCell ref="B1:D2"/>
    <mergeCell ref="A7:A9"/>
    <mergeCell ref="B7:C9"/>
    <mergeCell ref="D7:E9"/>
    <mergeCell ref="F7:G9"/>
    <mergeCell ref="H7:I9"/>
    <mergeCell ref="J7:K9"/>
    <mergeCell ref="L7:M9"/>
    <mergeCell ref="N7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B28:C28"/>
    <mergeCell ref="D28:E28"/>
    <mergeCell ref="F28:G28"/>
    <mergeCell ref="H28:I28"/>
    <mergeCell ref="J28:K28"/>
    <mergeCell ref="L28:M28"/>
    <mergeCell ref="N28:O28"/>
    <mergeCell ref="B29:C29"/>
    <mergeCell ref="D29:E29"/>
    <mergeCell ref="F29:G29"/>
    <mergeCell ref="H29:I29"/>
    <mergeCell ref="J29:K29"/>
    <mergeCell ref="L29:M29"/>
    <mergeCell ref="N29:O29"/>
    <mergeCell ref="B30:C30"/>
    <mergeCell ref="D30:E30"/>
    <mergeCell ref="F30:G30"/>
    <mergeCell ref="H30:I30"/>
    <mergeCell ref="J30:K30"/>
    <mergeCell ref="L30:M30"/>
    <mergeCell ref="N30:O30"/>
    <mergeCell ref="B31:C31"/>
    <mergeCell ref="D31:E31"/>
    <mergeCell ref="F31:G31"/>
    <mergeCell ref="H31:I31"/>
    <mergeCell ref="J31:K31"/>
    <mergeCell ref="L31:M31"/>
    <mergeCell ref="N31:O31"/>
    <mergeCell ref="B32:C32"/>
    <mergeCell ref="D32:E32"/>
    <mergeCell ref="F32:G32"/>
    <mergeCell ref="H32:I32"/>
    <mergeCell ref="J32:K32"/>
    <mergeCell ref="L32:M32"/>
    <mergeCell ref="N32:O32"/>
    <mergeCell ref="B33:C33"/>
    <mergeCell ref="D33:E33"/>
    <mergeCell ref="F33:G33"/>
    <mergeCell ref="H33:I33"/>
    <mergeCell ref="J33:K33"/>
    <mergeCell ref="L33:M33"/>
    <mergeCell ref="N33:O33"/>
    <mergeCell ref="B34:C34"/>
    <mergeCell ref="D34:E34"/>
    <mergeCell ref="F34:G34"/>
    <mergeCell ref="H34:I34"/>
    <mergeCell ref="J34:K34"/>
    <mergeCell ref="L34:M34"/>
    <mergeCell ref="N34:O34"/>
    <mergeCell ref="B35:C35"/>
    <mergeCell ref="D35:E35"/>
    <mergeCell ref="F35:G35"/>
    <mergeCell ref="H35:I35"/>
    <mergeCell ref="J35:K35"/>
    <mergeCell ref="L35:M35"/>
    <mergeCell ref="N35:O35"/>
    <mergeCell ref="B36:C36"/>
    <mergeCell ref="D36:E36"/>
    <mergeCell ref="F36:G36"/>
    <mergeCell ref="H36:I36"/>
    <mergeCell ref="J36:K36"/>
    <mergeCell ref="L36:M36"/>
    <mergeCell ref="N36:O36"/>
    <mergeCell ref="B37:C37"/>
    <mergeCell ref="D37:E37"/>
    <mergeCell ref="F37:G37"/>
    <mergeCell ref="H37:I37"/>
    <mergeCell ref="J37:K37"/>
    <mergeCell ref="L37:M37"/>
    <mergeCell ref="N37:O37"/>
    <mergeCell ref="B38:C38"/>
    <mergeCell ref="D38:E38"/>
    <mergeCell ref="F38:G38"/>
    <mergeCell ref="H38:I38"/>
    <mergeCell ref="J38:K38"/>
    <mergeCell ref="L38:M38"/>
    <mergeCell ref="N38:O38"/>
    <mergeCell ref="B39:C39"/>
    <mergeCell ref="D39:E39"/>
    <mergeCell ref="F39:G39"/>
    <mergeCell ref="H39:I39"/>
    <mergeCell ref="J39:K39"/>
    <mergeCell ref="L39:M39"/>
    <mergeCell ref="N39:O39"/>
    <mergeCell ref="B40:C40"/>
    <mergeCell ref="D40:E40"/>
    <mergeCell ref="F40:G40"/>
    <mergeCell ref="H40:I40"/>
    <mergeCell ref="J40:K40"/>
    <mergeCell ref="L40:M40"/>
    <mergeCell ref="N40:O40"/>
    <mergeCell ref="B41:C41"/>
    <mergeCell ref="D41:E41"/>
    <mergeCell ref="F41:G41"/>
    <mergeCell ref="H41:I41"/>
    <mergeCell ref="J41:K41"/>
    <mergeCell ref="L41:M41"/>
    <mergeCell ref="N41:O41"/>
    <mergeCell ref="B42:C42"/>
    <mergeCell ref="D42:E42"/>
    <mergeCell ref="F42:G42"/>
    <mergeCell ref="H42:I42"/>
    <mergeCell ref="J42:K42"/>
    <mergeCell ref="L42:M42"/>
    <mergeCell ref="N42:O42"/>
    <mergeCell ref="B43:C43"/>
    <mergeCell ref="D43:E43"/>
    <mergeCell ref="F43:G43"/>
    <mergeCell ref="H43:I43"/>
    <mergeCell ref="J43:K43"/>
    <mergeCell ref="L43:M43"/>
    <mergeCell ref="N43:O43"/>
    <mergeCell ref="B44:C44"/>
    <mergeCell ref="D44:E44"/>
    <mergeCell ref="F44:G44"/>
    <mergeCell ref="H44:I44"/>
    <mergeCell ref="J44:K44"/>
    <mergeCell ref="L44:M44"/>
    <mergeCell ref="N44:O44"/>
    <mergeCell ref="B45:C45"/>
    <mergeCell ref="D45:E45"/>
    <mergeCell ref="F45:G45"/>
    <mergeCell ref="H45:I45"/>
    <mergeCell ref="J45:K45"/>
    <mergeCell ref="L45:M45"/>
    <mergeCell ref="N45:O45"/>
    <mergeCell ref="B46:C46"/>
    <mergeCell ref="D46:E46"/>
    <mergeCell ref="F46:G46"/>
    <mergeCell ref="H46:I46"/>
    <mergeCell ref="J46:K46"/>
    <mergeCell ref="L46:M46"/>
    <mergeCell ref="N46:O46"/>
    <mergeCell ref="B47:C47"/>
    <mergeCell ref="D47:E47"/>
    <mergeCell ref="F47:G47"/>
    <mergeCell ref="H47:I47"/>
    <mergeCell ref="J47:K47"/>
    <mergeCell ref="L47:M47"/>
    <mergeCell ref="N47:O47"/>
    <mergeCell ref="B48:C48"/>
    <mergeCell ref="D48:E48"/>
    <mergeCell ref="F48:G48"/>
    <mergeCell ref="H48:I48"/>
    <mergeCell ref="J48:K48"/>
    <mergeCell ref="L48:M48"/>
    <mergeCell ref="N48:O48"/>
    <mergeCell ref="B49:C49"/>
    <mergeCell ref="D49:E49"/>
    <mergeCell ref="F49:G49"/>
    <mergeCell ref="H49:I49"/>
    <mergeCell ref="J49:K49"/>
    <mergeCell ref="L49:M49"/>
    <mergeCell ref="N49:O49"/>
    <mergeCell ref="B50:C50"/>
    <mergeCell ref="D50:E50"/>
    <mergeCell ref="F50:G50"/>
    <mergeCell ref="H50:I50"/>
    <mergeCell ref="J50:K50"/>
    <mergeCell ref="L50:M50"/>
    <mergeCell ref="N50:O50"/>
    <mergeCell ref="B51:C51"/>
    <mergeCell ref="D51:E51"/>
    <mergeCell ref="F51:G51"/>
    <mergeCell ref="H51:I51"/>
    <mergeCell ref="J51:K51"/>
    <mergeCell ref="L51:M51"/>
    <mergeCell ref="N51:O51"/>
    <mergeCell ref="B52:C52"/>
    <mergeCell ref="D52:E52"/>
    <mergeCell ref="F52:G52"/>
    <mergeCell ref="H52:I52"/>
    <mergeCell ref="J52:K52"/>
    <mergeCell ref="L52:M52"/>
    <mergeCell ref="N52:O52"/>
    <mergeCell ref="B53:C53"/>
    <mergeCell ref="D53:E53"/>
    <mergeCell ref="F53:G53"/>
    <mergeCell ref="H53:I53"/>
    <mergeCell ref="J53:K53"/>
    <mergeCell ref="L53:M53"/>
    <mergeCell ref="N53:O53"/>
    <mergeCell ref="B54:C54"/>
    <mergeCell ref="D54:E54"/>
    <mergeCell ref="F54:G54"/>
    <mergeCell ref="H54:I54"/>
    <mergeCell ref="J54:K54"/>
    <mergeCell ref="L54:M54"/>
    <mergeCell ref="N54:O54"/>
    <mergeCell ref="B55:C55"/>
    <mergeCell ref="D55:E55"/>
    <mergeCell ref="F55:G55"/>
    <mergeCell ref="H55:I55"/>
    <mergeCell ref="J55:K55"/>
    <mergeCell ref="L55:M55"/>
    <mergeCell ref="N55:O55"/>
    <mergeCell ref="B56:C56"/>
    <mergeCell ref="D56:E56"/>
    <mergeCell ref="F56:G56"/>
    <mergeCell ref="H56:I56"/>
    <mergeCell ref="J56:K56"/>
    <mergeCell ref="L56:M56"/>
    <mergeCell ref="N56:O56"/>
    <mergeCell ref="B57:C57"/>
    <mergeCell ref="D57:E57"/>
    <mergeCell ref="F57:G57"/>
    <mergeCell ref="H57:I57"/>
    <mergeCell ref="J57:K57"/>
    <mergeCell ref="L57:M57"/>
    <mergeCell ref="N57:O57"/>
    <mergeCell ref="B58:C58"/>
    <mergeCell ref="D58:E58"/>
    <mergeCell ref="F58:G58"/>
    <mergeCell ref="H58:I58"/>
    <mergeCell ref="J58:K58"/>
    <mergeCell ref="L58:M58"/>
    <mergeCell ref="N58:O58"/>
    <mergeCell ref="B59:C59"/>
    <mergeCell ref="D59:E59"/>
    <mergeCell ref="F59:G59"/>
    <mergeCell ref="H59:I59"/>
    <mergeCell ref="J59:K59"/>
    <mergeCell ref="L59:M59"/>
    <mergeCell ref="N59:O59"/>
    <mergeCell ref="B60:C60"/>
    <mergeCell ref="D60:E60"/>
    <mergeCell ref="F60:G60"/>
    <mergeCell ref="H60:I60"/>
    <mergeCell ref="J60:K60"/>
    <mergeCell ref="L60:M60"/>
    <mergeCell ref="N60:O60"/>
    <mergeCell ref="B61:C61"/>
    <mergeCell ref="D61:E61"/>
    <mergeCell ref="F61:G61"/>
    <mergeCell ref="H61:I61"/>
    <mergeCell ref="J61:K61"/>
    <mergeCell ref="L61:M61"/>
    <mergeCell ref="N61:O61"/>
    <mergeCell ref="B62:C62"/>
    <mergeCell ref="D62:E62"/>
    <mergeCell ref="F62:G62"/>
    <mergeCell ref="H62:I62"/>
    <mergeCell ref="J62:K62"/>
    <mergeCell ref="L62:M62"/>
    <mergeCell ref="N62:O62"/>
    <mergeCell ref="B63:C63"/>
    <mergeCell ref="D63:E63"/>
    <mergeCell ref="F63:G63"/>
    <mergeCell ref="H63:I63"/>
    <mergeCell ref="J63:K63"/>
    <mergeCell ref="L63:M63"/>
    <mergeCell ref="N63:O63"/>
    <mergeCell ref="B64:C64"/>
    <mergeCell ref="D64:E64"/>
    <mergeCell ref="F64:G64"/>
    <mergeCell ref="H64:I64"/>
    <mergeCell ref="J64:K64"/>
    <mergeCell ref="L64:M64"/>
    <mergeCell ref="N64:O64"/>
    <mergeCell ref="B65:C65"/>
    <mergeCell ref="D65:E65"/>
    <mergeCell ref="F65:G65"/>
    <mergeCell ref="H65:I65"/>
    <mergeCell ref="J65:K65"/>
    <mergeCell ref="L65:M65"/>
    <mergeCell ref="N65:O65"/>
    <mergeCell ref="B66:C66"/>
    <mergeCell ref="D66:E66"/>
    <mergeCell ref="F66:G66"/>
    <mergeCell ref="H66:I66"/>
    <mergeCell ref="J66:K66"/>
    <mergeCell ref="L66:M66"/>
    <mergeCell ref="N66:O66"/>
    <mergeCell ref="B67:C67"/>
    <mergeCell ref="D67:E67"/>
    <mergeCell ref="F67:G67"/>
    <mergeCell ref="H67:I67"/>
    <mergeCell ref="J67:K67"/>
    <mergeCell ref="L67:M67"/>
    <mergeCell ref="N67:O67"/>
    <mergeCell ref="B68:C68"/>
    <mergeCell ref="D68:E68"/>
    <mergeCell ref="F68:G68"/>
    <mergeCell ref="H68:I68"/>
    <mergeCell ref="J68:K68"/>
    <mergeCell ref="L68:M68"/>
    <mergeCell ref="N68:O68"/>
    <mergeCell ref="B69:C69"/>
    <mergeCell ref="D69:E69"/>
    <mergeCell ref="F69:G69"/>
    <mergeCell ref="H69:I69"/>
    <mergeCell ref="J69:K69"/>
    <mergeCell ref="L69:M69"/>
    <mergeCell ref="N69:O69"/>
    <mergeCell ref="B70:C70"/>
    <mergeCell ref="D70:E70"/>
    <mergeCell ref="F70:G70"/>
    <mergeCell ref="H70:I70"/>
    <mergeCell ref="J70:K70"/>
    <mergeCell ref="L70:M70"/>
    <mergeCell ref="N70:O70"/>
    <mergeCell ref="B71:C71"/>
    <mergeCell ref="D71:E71"/>
    <mergeCell ref="F71:G71"/>
    <mergeCell ref="H71:I71"/>
    <mergeCell ref="J71:K71"/>
    <mergeCell ref="L71:M71"/>
    <mergeCell ref="N71:O71"/>
    <mergeCell ref="B72:C72"/>
    <mergeCell ref="D72:E72"/>
    <mergeCell ref="F72:G72"/>
    <mergeCell ref="H72:I72"/>
    <mergeCell ref="J72:K72"/>
    <mergeCell ref="L72:M72"/>
    <mergeCell ref="N72:O72"/>
    <mergeCell ref="B73:C73"/>
    <mergeCell ref="D73:E73"/>
    <mergeCell ref="F73:G73"/>
    <mergeCell ref="H73:I73"/>
    <mergeCell ref="J73:K73"/>
    <mergeCell ref="L73:M73"/>
    <mergeCell ref="N73:O73"/>
    <mergeCell ref="B74:C74"/>
    <mergeCell ref="D74:E74"/>
    <mergeCell ref="F74:G74"/>
    <mergeCell ref="H74:I74"/>
    <mergeCell ref="J74:K74"/>
    <mergeCell ref="L74:M74"/>
    <mergeCell ref="N74:O74"/>
    <mergeCell ref="B75:C75"/>
    <mergeCell ref="D75:E75"/>
    <mergeCell ref="F75:G75"/>
    <mergeCell ref="H75:I75"/>
    <mergeCell ref="J75:K75"/>
    <mergeCell ref="L75:M75"/>
    <mergeCell ref="N75:O75"/>
    <mergeCell ref="B76:C76"/>
    <mergeCell ref="D76:E76"/>
    <mergeCell ref="F76:G76"/>
    <mergeCell ref="H76:I76"/>
    <mergeCell ref="J76:K76"/>
    <mergeCell ref="L76:M76"/>
    <mergeCell ref="N76:O76"/>
    <mergeCell ref="B77:C77"/>
    <mergeCell ref="D77:E77"/>
    <mergeCell ref="F77:G77"/>
    <mergeCell ref="H77:I77"/>
    <mergeCell ref="J77:K77"/>
    <mergeCell ref="L77:M77"/>
    <mergeCell ref="N77:O77"/>
    <mergeCell ref="B78:C78"/>
    <mergeCell ref="D78:E78"/>
    <mergeCell ref="F78:G78"/>
    <mergeCell ref="H78:I78"/>
    <mergeCell ref="J78:K78"/>
    <mergeCell ref="L78:M78"/>
    <mergeCell ref="N78:O78"/>
    <mergeCell ref="B79:C79"/>
    <mergeCell ref="D79:E79"/>
    <mergeCell ref="F79:G79"/>
    <mergeCell ref="H79:I79"/>
    <mergeCell ref="J79:K79"/>
    <mergeCell ref="L79:M79"/>
    <mergeCell ref="N79:O79"/>
    <mergeCell ref="B80:C80"/>
    <mergeCell ref="D80:E80"/>
    <mergeCell ref="F80:G80"/>
    <mergeCell ref="H80:I80"/>
    <mergeCell ref="J80:K80"/>
    <mergeCell ref="L80:M80"/>
    <mergeCell ref="N80:O80"/>
    <mergeCell ref="B81:C81"/>
    <mergeCell ref="D81:E81"/>
    <mergeCell ref="F81:G81"/>
    <mergeCell ref="H81:I81"/>
    <mergeCell ref="J81:K81"/>
    <mergeCell ref="L81:M81"/>
    <mergeCell ref="N81:O81"/>
    <mergeCell ref="B82:C82"/>
    <mergeCell ref="D82:E82"/>
    <mergeCell ref="F82:G82"/>
    <mergeCell ref="H82:I82"/>
    <mergeCell ref="J82:K82"/>
    <mergeCell ref="L82:M82"/>
    <mergeCell ref="N82:O82"/>
    <mergeCell ref="B83:C83"/>
    <mergeCell ref="D83:E83"/>
    <mergeCell ref="F83:G83"/>
    <mergeCell ref="H83:I83"/>
    <mergeCell ref="J83:K83"/>
    <mergeCell ref="L83:M83"/>
    <mergeCell ref="N83:O83"/>
    <mergeCell ref="B84:C84"/>
    <mergeCell ref="D84:E84"/>
    <mergeCell ref="F84:G84"/>
    <mergeCell ref="H84:I84"/>
    <mergeCell ref="J84:K84"/>
    <mergeCell ref="L84:M84"/>
    <mergeCell ref="N84:O84"/>
    <mergeCell ref="B85:C85"/>
    <mergeCell ref="D85:E85"/>
    <mergeCell ref="F85:G85"/>
    <mergeCell ref="H85:I85"/>
    <mergeCell ref="J85:K85"/>
    <mergeCell ref="L85:M85"/>
    <mergeCell ref="N85:O85"/>
    <mergeCell ref="B86:C86"/>
    <mergeCell ref="D86:E86"/>
    <mergeCell ref="F86:G86"/>
    <mergeCell ref="H86:I86"/>
    <mergeCell ref="J86:K86"/>
    <mergeCell ref="L86:M86"/>
    <mergeCell ref="N86:O86"/>
    <mergeCell ref="B87:C87"/>
    <mergeCell ref="D87:E87"/>
    <mergeCell ref="F87:G87"/>
    <mergeCell ref="H87:I87"/>
    <mergeCell ref="J87:K87"/>
    <mergeCell ref="L87:M87"/>
    <mergeCell ref="N87:O87"/>
    <mergeCell ref="B88:C88"/>
    <mergeCell ref="D88:E88"/>
    <mergeCell ref="F88:G88"/>
    <mergeCell ref="H88:I88"/>
    <mergeCell ref="J88:K88"/>
    <mergeCell ref="L88:M88"/>
    <mergeCell ref="N88:O88"/>
    <mergeCell ref="B89:C89"/>
    <mergeCell ref="D89:E89"/>
    <mergeCell ref="F89:G89"/>
    <mergeCell ref="H89:I89"/>
    <mergeCell ref="J89:K89"/>
    <mergeCell ref="L89:M89"/>
    <mergeCell ref="N89:O89"/>
    <mergeCell ref="B90:C90"/>
    <mergeCell ref="D90:E90"/>
    <mergeCell ref="F90:G90"/>
    <mergeCell ref="H90:I90"/>
    <mergeCell ref="J90:K90"/>
    <mergeCell ref="L90:M90"/>
    <mergeCell ref="N90:O90"/>
    <mergeCell ref="B91:C91"/>
    <mergeCell ref="D91:E91"/>
    <mergeCell ref="F91:G91"/>
    <mergeCell ref="H91:I91"/>
    <mergeCell ref="J91:K91"/>
    <mergeCell ref="L91:M91"/>
    <mergeCell ref="N91:O91"/>
    <mergeCell ref="B92:C92"/>
    <mergeCell ref="D92:E92"/>
    <mergeCell ref="F92:G92"/>
    <mergeCell ref="H92:I92"/>
    <mergeCell ref="J92:K92"/>
    <mergeCell ref="L92:M92"/>
    <mergeCell ref="N92:O92"/>
    <mergeCell ref="B93:C93"/>
    <mergeCell ref="D93:E93"/>
    <mergeCell ref="F93:G93"/>
    <mergeCell ref="H93:I93"/>
    <mergeCell ref="J93:K93"/>
    <mergeCell ref="L93:M93"/>
    <mergeCell ref="N93:O93"/>
    <mergeCell ref="B94:C94"/>
    <mergeCell ref="D94:E94"/>
    <mergeCell ref="F94:G94"/>
    <mergeCell ref="H94:I94"/>
    <mergeCell ref="J94:K94"/>
    <mergeCell ref="L94:M94"/>
    <mergeCell ref="N94:O94"/>
    <mergeCell ref="B95:C95"/>
    <mergeCell ref="D95:E95"/>
    <mergeCell ref="F95:G95"/>
    <mergeCell ref="H95:I95"/>
    <mergeCell ref="J95:K95"/>
    <mergeCell ref="L95:M95"/>
    <mergeCell ref="N95:O95"/>
    <mergeCell ref="B96:C96"/>
    <mergeCell ref="D96:E96"/>
    <mergeCell ref="F96:G96"/>
    <mergeCell ref="H96:I96"/>
    <mergeCell ref="J96:K96"/>
    <mergeCell ref="L96:M96"/>
    <mergeCell ref="N96:O96"/>
    <mergeCell ref="B97:C97"/>
    <mergeCell ref="D97:E97"/>
    <mergeCell ref="F97:G97"/>
    <mergeCell ref="H97:I97"/>
    <mergeCell ref="J97:K97"/>
    <mergeCell ref="L97:M97"/>
    <mergeCell ref="N97:O97"/>
    <mergeCell ref="B98:C98"/>
    <mergeCell ref="D98:E98"/>
    <mergeCell ref="F98:G98"/>
    <mergeCell ref="H98:I98"/>
    <mergeCell ref="J98:K98"/>
    <mergeCell ref="L98:M98"/>
    <mergeCell ref="N98:O98"/>
    <mergeCell ref="B99:C99"/>
    <mergeCell ref="D99:E99"/>
    <mergeCell ref="F99:G99"/>
    <mergeCell ref="H99:I99"/>
    <mergeCell ref="J99:K99"/>
    <mergeCell ref="L99:M99"/>
    <mergeCell ref="N99:O99"/>
    <mergeCell ref="B100:C100"/>
    <mergeCell ref="D100:E100"/>
    <mergeCell ref="F100:G100"/>
    <mergeCell ref="H100:I100"/>
    <mergeCell ref="J100:K100"/>
    <mergeCell ref="L100:M100"/>
    <mergeCell ref="N100:O100"/>
    <mergeCell ref="B101:C101"/>
    <mergeCell ref="D101:E101"/>
    <mergeCell ref="F101:G101"/>
    <mergeCell ref="H101:I101"/>
    <mergeCell ref="J101:K101"/>
    <mergeCell ref="L101:M101"/>
    <mergeCell ref="N101:O101"/>
    <mergeCell ref="B102:C102"/>
    <mergeCell ref="D102:E102"/>
    <mergeCell ref="F102:G102"/>
    <mergeCell ref="H102:I102"/>
    <mergeCell ref="J102:K102"/>
    <mergeCell ref="L102:M102"/>
    <mergeCell ref="N102:O102"/>
    <mergeCell ref="B103:C103"/>
    <mergeCell ref="D103:E103"/>
    <mergeCell ref="F103:G103"/>
    <mergeCell ref="H103:I103"/>
    <mergeCell ref="J103:K103"/>
    <mergeCell ref="L103:M103"/>
    <mergeCell ref="N103:O103"/>
    <mergeCell ref="B104:C104"/>
    <mergeCell ref="D104:E104"/>
    <mergeCell ref="F104:G104"/>
    <mergeCell ref="H104:I104"/>
    <mergeCell ref="J104:K104"/>
    <mergeCell ref="L104:M104"/>
    <mergeCell ref="N104:O104"/>
    <mergeCell ref="B105:C105"/>
    <mergeCell ref="D105:E105"/>
    <mergeCell ref="F105:G105"/>
    <mergeCell ref="H105:I105"/>
    <mergeCell ref="J105:K105"/>
    <mergeCell ref="L105:M105"/>
    <mergeCell ref="N105:O105"/>
    <mergeCell ref="B106:C106"/>
    <mergeCell ref="D106:E106"/>
    <mergeCell ref="F106:G106"/>
    <mergeCell ref="H106:I106"/>
    <mergeCell ref="J106:K106"/>
    <mergeCell ref="L106:M106"/>
    <mergeCell ref="N106:O106"/>
    <mergeCell ref="B107:C107"/>
    <mergeCell ref="D107:E107"/>
    <mergeCell ref="F107:G107"/>
    <mergeCell ref="H107:I107"/>
    <mergeCell ref="J107:K107"/>
    <mergeCell ref="L107:M107"/>
    <mergeCell ref="N107:O107"/>
    <mergeCell ref="B108:C108"/>
    <mergeCell ref="D108:E108"/>
    <mergeCell ref="F108:G108"/>
    <mergeCell ref="H108:I108"/>
    <mergeCell ref="J108:K108"/>
    <mergeCell ref="L108:M108"/>
    <mergeCell ref="N108:O108"/>
    <mergeCell ref="B109:C109"/>
    <mergeCell ref="D109:E109"/>
    <mergeCell ref="F109:G109"/>
    <mergeCell ref="H109:I109"/>
    <mergeCell ref="J109:K109"/>
    <mergeCell ref="L109:M109"/>
    <mergeCell ref="N109:O109"/>
    <mergeCell ref="B110:C110"/>
    <mergeCell ref="D110:E110"/>
    <mergeCell ref="F110:G110"/>
    <mergeCell ref="H110:I110"/>
    <mergeCell ref="J110:K110"/>
    <mergeCell ref="L110:M110"/>
    <mergeCell ref="N110:O110"/>
    <mergeCell ref="B111:C111"/>
    <mergeCell ref="D111:E111"/>
    <mergeCell ref="F111:G111"/>
    <mergeCell ref="H111:I111"/>
    <mergeCell ref="J111:K111"/>
    <mergeCell ref="L111:M111"/>
    <mergeCell ref="N111:O111"/>
    <mergeCell ref="B112:C112"/>
    <mergeCell ref="D112:E112"/>
    <mergeCell ref="F112:G112"/>
    <mergeCell ref="H112:I112"/>
    <mergeCell ref="J112:K112"/>
    <mergeCell ref="L112:M112"/>
    <mergeCell ref="N112:O112"/>
    <mergeCell ref="B113:C113"/>
    <mergeCell ref="D113:E113"/>
    <mergeCell ref="F113:G113"/>
    <mergeCell ref="H113:I113"/>
    <mergeCell ref="J113:K113"/>
    <mergeCell ref="L113:M113"/>
    <mergeCell ref="N113:O113"/>
    <mergeCell ref="B114:C114"/>
    <mergeCell ref="D114:E114"/>
    <mergeCell ref="F114:G114"/>
    <mergeCell ref="H114:I114"/>
    <mergeCell ref="J114:K114"/>
    <mergeCell ref="L114:M114"/>
    <mergeCell ref="N114:O114"/>
    <mergeCell ref="B115:C115"/>
    <mergeCell ref="D115:E115"/>
    <mergeCell ref="F115:G115"/>
    <mergeCell ref="H115:I115"/>
    <mergeCell ref="J115:K115"/>
    <mergeCell ref="L115:M115"/>
    <mergeCell ref="N115:O115"/>
    <mergeCell ref="B116:C116"/>
    <mergeCell ref="D116:E116"/>
    <mergeCell ref="F116:G116"/>
    <mergeCell ref="H116:I116"/>
    <mergeCell ref="J116:K116"/>
    <mergeCell ref="L116:M116"/>
    <mergeCell ref="N116:O116"/>
    <mergeCell ref="B117:C117"/>
    <mergeCell ref="D117:E117"/>
    <mergeCell ref="F117:G117"/>
    <mergeCell ref="H117:I117"/>
    <mergeCell ref="J117:K117"/>
    <mergeCell ref="L117:M117"/>
    <mergeCell ref="N117:O117"/>
    <mergeCell ref="B118:C118"/>
    <mergeCell ref="D118:E118"/>
    <mergeCell ref="F118:G118"/>
    <mergeCell ref="H118:I118"/>
    <mergeCell ref="J118:K118"/>
    <mergeCell ref="L118:M118"/>
    <mergeCell ref="N118:O118"/>
    <mergeCell ref="B119:C119"/>
    <mergeCell ref="D119:E119"/>
    <mergeCell ref="F119:G119"/>
    <mergeCell ref="H119:I119"/>
    <mergeCell ref="J119:K119"/>
    <mergeCell ref="L119:M119"/>
    <mergeCell ref="N119:O119"/>
    <mergeCell ref="B120:C120"/>
    <mergeCell ref="D120:E120"/>
    <mergeCell ref="F120:G120"/>
    <mergeCell ref="H120:I120"/>
    <mergeCell ref="J120:K120"/>
    <mergeCell ref="L120:M120"/>
    <mergeCell ref="N120:O120"/>
    <mergeCell ref="B121:C121"/>
    <mergeCell ref="D121:E121"/>
    <mergeCell ref="F121:G121"/>
    <mergeCell ref="H121:I121"/>
    <mergeCell ref="J121:K121"/>
    <mergeCell ref="L121:M121"/>
    <mergeCell ref="N121:O121"/>
    <mergeCell ref="B122:C122"/>
    <mergeCell ref="D122:E122"/>
    <mergeCell ref="F122:G122"/>
    <mergeCell ref="H122:I122"/>
    <mergeCell ref="J122:K122"/>
    <mergeCell ref="L122:M122"/>
    <mergeCell ref="N122:O122"/>
    <mergeCell ref="B123:C123"/>
    <mergeCell ref="D123:E123"/>
    <mergeCell ref="F123:G123"/>
    <mergeCell ref="H123:I123"/>
    <mergeCell ref="J123:K123"/>
    <mergeCell ref="L123:M123"/>
    <mergeCell ref="N123:O123"/>
    <mergeCell ref="B124:C124"/>
    <mergeCell ref="D124:E124"/>
    <mergeCell ref="F124:G124"/>
    <mergeCell ref="H124:I124"/>
    <mergeCell ref="J124:K124"/>
    <mergeCell ref="L124:M124"/>
    <mergeCell ref="N124:O124"/>
    <mergeCell ref="B125:C125"/>
    <mergeCell ref="D125:E125"/>
    <mergeCell ref="F125:G125"/>
    <mergeCell ref="H125:I125"/>
    <mergeCell ref="J125:K125"/>
    <mergeCell ref="L125:M125"/>
    <mergeCell ref="N125:O125"/>
    <mergeCell ref="B126:C126"/>
    <mergeCell ref="D126:E126"/>
    <mergeCell ref="F126:G126"/>
    <mergeCell ref="H126:I126"/>
    <mergeCell ref="J126:K126"/>
    <mergeCell ref="L126:M126"/>
    <mergeCell ref="N126:O126"/>
    <mergeCell ref="B127:C127"/>
    <mergeCell ref="D127:E127"/>
    <mergeCell ref="F127:G127"/>
    <mergeCell ref="H127:I127"/>
    <mergeCell ref="J127:K127"/>
    <mergeCell ref="L127:M127"/>
    <mergeCell ref="N127:O127"/>
    <mergeCell ref="B128:C128"/>
    <mergeCell ref="D128:E128"/>
    <mergeCell ref="F128:G128"/>
    <mergeCell ref="H128:I128"/>
    <mergeCell ref="J128:K128"/>
    <mergeCell ref="L128:M128"/>
    <mergeCell ref="N128:O128"/>
    <mergeCell ref="B129:C129"/>
    <mergeCell ref="D129:E129"/>
    <mergeCell ref="F129:G129"/>
    <mergeCell ref="H129:I129"/>
    <mergeCell ref="J129:K129"/>
    <mergeCell ref="L129:M129"/>
    <mergeCell ref="N129:O129"/>
    <mergeCell ref="B130:C130"/>
    <mergeCell ref="D130:E130"/>
    <mergeCell ref="F130:G130"/>
    <mergeCell ref="H130:I130"/>
    <mergeCell ref="J130:K130"/>
    <mergeCell ref="L130:M130"/>
    <mergeCell ref="N130:O130"/>
    <mergeCell ref="B131:C131"/>
    <mergeCell ref="D131:E131"/>
    <mergeCell ref="F131:G131"/>
    <mergeCell ref="H131:I131"/>
    <mergeCell ref="J131:K131"/>
    <mergeCell ref="L131:M131"/>
    <mergeCell ref="N131:O131"/>
    <mergeCell ref="B132:C132"/>
    <mergeCell ref="D132:E132"/>
    <mergeCell ref="F132:G132"/>
    <mergeCell ref="H132:I132"/>
    <mergeCell ref="J132:K132"/>
    <mergeCell ref="L132:M132"/>
    <mergeCell ref="N132:O132"/>
    <mergeCell ref="B133:C133"/>
    <mergeCell ref="D133:E133"/>
    <mergeCell ref="F133:G133"/>
    <mergeCell ref="H133:I133"/>
    <mergeCell ref="J133:K133"/>
    <mergeCell ref="L133:M133"/>
    <mergeCell ref="N133:O133"/>
    <mergeCell ref="B134:C134"/>
    <mergeCell ref="D134:E134"/>
    <mergeCell ref="F134:G134"/>
    <mergeCell ref="H134:I134"/>
    <mergeCell ref="J134:K134"/>
    <mergeCell ref="L134:M134"/>
    <mergeCell ref="N134:O134"/>
    <mergeCell ref="B135:C135"/>
    <mergeCell ref="D135:E135"/>
    <mergeCell ref="F135:G135"/>
    <mergeCell ref="H135:I135"/>
    <mergeCell ref="J135:K135"/>
    <mergeCell ref="L135:M135"/>
    <mergeCell ref="N135:O135"/>
    <mergeCell ref="B136:C136"/>
    <mergeCell ref="D136:E136"/>
    <mergeCell ref="F136:G136"/>
    <mergeCell ref="H136:I136"/>
    <mergeCell ref="J136:K136"/>
    <mergeCell ref="L136:M136"/>
    <mergeCell ref="N136:O136"/>
    <mergeCell ref="B137:C137"/>
    <mergeCell ref="D137:E137"/>
    <mergeCell ref="F137:G137"/>
    <mergeCell ref="H137:I137"/>
    <mergeCell ref="J137:K137"/>
    <mergeCell ref="L137:M137"/>
    <mergeCell ref="N137:O137"/>
    <mergeCell ref="B138:C138"/>
    <mergeCell ref="D138:E138"/>
    <mergeCell ref="F138:G138"/>
    <mergeCell ref="H138:I138"/>
    <mergeCell ref="J138:K138"/>
    <mergeCell ref="L138:M138"/>
    <mergeCell ref="N138:O138"/>
    <mergeCell ref="B139:C139"/>
    <mergeCell ref="D139:E139"/>
    <mergeCell ref="F139:G139"/>
    <mergeCell ref="H139:I139"/>
    <mergeCell ref="J139:K139"/>
    <mergeCell ref="L139:M139"/>
    <mergeCell ref="N139:O139"/>
    <mergeCell ref="B140:C140"/>
    <mergeCell ref="D140:E140"/>
    <mergeCell ref="F140:G140"/>
    <mergeCell ref="H140:I140"/>
    <mergeCell ref="J140:K140"/>
    <mergeCell ref="L140:M140"/>
    <mergeCell ref="N140:O140"/>
    <mergeCell ref="B141:C141"/>
    <mergeCell ref="D141:E141"/>
    <mergeCell ref="F141:G141"/>
    <mergeCell ref="H141:I141"/>
    <mergeCell ref="J141:K141"/>
    <mergeCell ref="L141:M141"/>
    <mergeCell ref="N141:O141"/>
    <mergeCell ref="B142:C142"/>
    <mergeCell ref="D142:E142"/>
    <mergeCell ref="F142:G142"/>
    <mergeCell ref="H142:I142"/>
    <mergeCell ref="J142:K142"/>
    <mergeCell ref="L142:M142"/>
    <mergeCell ref="N142:O142"/>
    <mergeCell ref="B143:C143"/>
    <mergeCell ref="D143:E143"/>
    <mergeCell ref="F143:G143"/>
    <mergeCell ref="H143:I143"/>
    <mergeCell ref="J143:K143"/>
    <mergeCell ref="L143:M143"/>
    <mergeCell ref="N143:O143"/>
    <mergeCell ref="B144:C144"/>
    <mergeCell ref="D144:E144"/>
    <mergeCell ref="F144:G144"/>
    <mergeCell ref="H144:I144"/>
    <mergeCell ref="J144:K144"/>
    <mergeCell ref="L144:M144"/>
    <mergeCell ref="N144:O144"/>
    <mergeCell ref="B145:C145"/>
    <mergeCell ref="D145:E145"/>
    <mergeCell ref="F145:G145"/>
    <mergeCell ref="H145:I145"/>
    <mergeCell ref="J145:K145"/>
    <mergeCell ref="L145:M145"/>
    <mergeCell ref="N145:O145"/>
    <mergeCell ref="B146:C146"/>
    <mergeCell ref="D146:E146"/>
    <mergeCell ref="F146:G146"/>
    <mergeCell ref="H146:I146"/>
    <mergeCell ref="J146:K146"/>
    <mergeCell ref="L146:M146"/>
    <mergeCell ref="N146:O146"/>
    <mergeCell ref="B147:C147"/>
    <mergeCell ref="D147:E147"/>
    <mergeCell ref="F147:G147"/>
    <mergeCell ref="H147:I147"/>
    <mergeCell ref="J147:K147"/>
    <mergeCell ref="L147:M147"/>
    <mergeCell ref="N147:O147"/>
    <mergeCell ref="B148:C148"/>
    <mergeCell ref="D148:E148"/>
    <mergeCell ref="F148:G148"/>
    <mergeCell ref="H148:I148"/>
    <mergeCell ref="J148:K148"/>
    <mergeCell ref="L148:M148"/>
    <mergeCell ref="N148:O148"/>
    <mergeCell ref="B149:C149"/>
    <mergeCell ref="D149:E149"/>
    <mergeCell ref="F149:G149"/>
    <mergeCell ref="H149:I149"/>
    <mergeCell ref="J149:K149"/>
    <mergeCell ref="L149:M149"/>
    <mergeCell ref="N149:O149"/>
    <mergeCell ref="B150:C150"/>
    <mergeCell ref="D150:E150"/>
    <mergeCell ref="F150:G150"/>
    <mergeCell ref="H150:I150"/>
    <mergeCell ref="J150:K150"/>
    <mergeCell ref="L150:M150"/>
    <mergeCell ref="N150:O150"/>
    <mergeCell ref="B151:C151"/>
    <mergeCell ref="D151:E151"/>
    <mergeCell ref="F151:G151"/>
    <mergeCell ref="H151:I151"/>
    <mergeCell ref="J151:K151"/>
    <mergeCell ref="L151:M151"/>
    <mergeCell ref="N151:O151"/>
    <mergeCell ref="B152:C152"/>
    <mergeCell ref="D152:E152"/>
    <mergeCell ref="F152:G152"/>
    <mergeCell ref="H152:I152"/>
    <mergeCell ref="J152:K152"/>
    <mergeCell ref="L152:M152"/>
    <mergeCell ref="N152:O152"/>
    <mergeCell ref="B153:C153"/>
    <mergeCell ref="D153:E153"/>
    <mergeCell ref="F153:G153"/>
    <mergeCell ref="H153:I153"/>
    <mergeCell ref="J153:K153"/>
    <mergeCell ref="L153:M153"/>
    <mergeCell ref="N153:O153"/>
    <mergeCell ref="B154:C154"/>
    <mergeCell ref="D154:E154"/>
    <mergeCell ref="F154:G154"/>
    <mergeCell ref="H154:I154"/>
    <mergeCell ref="J154:K154"/>
    <mergeCell ref="L154:M154"/>
    <mergeCell ref="N154:O154"/>
    <mergeCell ref="B155:C155"/>
    <mergeCell ref="D155:E155"/>
    <mergeCell ref="F155:G155"/>
    <mergeCell ref="H155:I155"/>
    <mergeCell ref="J155:K155"/>
    <mergeCell ref="L155:M155"/>
    <mergeCell ref="N155:O155"/>
    <mergeCell ref="B156:C156"/>
    <mergeCell ref="D156:E156"/>
    <mergeCell ref="F156:G156"/>
    <mergeCell ref="H156:I156"/>
    <mergeCell ref="J156:K156"/>
    <mergeCell ref="L156:M156"/>
    <mergeCell ref="N156:O156"/>
    <mergeCell ref="B157:C157"/>
    <mergeCell ref="D157:E157"/>
    <mergeCell ref="F157:G157"/>
    <mergeCell ref="H157:I157"/>
    <mergeCell ref="J157:K157"/>
    <mergeCell ref="L157:M157"/>
    <mergeCell ref="N157:O157"/>
    <mergeCell ref="B158:C158"/>
    <mergeCell ref="D158:E158"/>
    <mergeCell ref="F158:G158"/>
    <mergeCell ref="H158:I158"/>
    <mergeCell ref="J158:K158"/>
    <mergeCell ref="L158:M158"/>
    <mergeCell ref="N158:O158"/>
    <mergeCell ref="B159:C159"/>
    <mergeCell ref="D159:E159"/>
    <mergeCell ref="F159:G159"/>
    <mergeCell ref="H159:I159"/>
    <mergeCell ref="J159:K159"/>
    <mergeCell ref="L159:M159"/>
    <mergeCell ref="N159:O159"/>
    <mergeCell ref="B160:C160"/>
    <mergeCell ref="D160:E160"/>
    <mergeCell ref="F160:G160"/>
    <mergeCell ref="H160:I160"/>
    <mergeCell ref="J160:K160"/>
    <mergeCell ref="L160:M160"/>
    <mergeCell ref="N160:O160"/>
    <mergeCell ref="B161:C161"/>
    <mergeCell ref="D161:E161"/>
    <mergeCell ref="F161:G161"/>
    <mergeCell ref="H161:I161"/>
    <mergeCell ref="J161:K161"/>
    <mergeCell ref="L161:M161"/>
    <mergeCell ref="N161:O161"/>
    <mergeCell ref="B162:C162"/>
    <mergeCell ref="D162:E162"/>
    <mergeCell ref="F162:G162"/>
    <mergeCell ref="H162:I162"/>
    <mergeCell ref="J162:K162"/>
    <mergeCell ref="L162:M162"/>
    <mergeCell ref="N162:O162"/>
    <mergeCell ref="B163:C163"/>
    <mergeCell ref="D163:E163"/>
    <mergeCell ref="F163:G163"/>
    <mergeCell ref="H163:I163"/>
    <mergeCell ref="J163:K163"/>
    <mergeCell ref="L163:M163"/>
    <mergeCell ref="N163:O163"/>
    <mergeCell ref="B164:C164"/>
    <mergeCell ref="D164:E164"/>
    <mergeCell ref="F164:G164"/>
    <mergeCell ref="H164:I164"/>
    <mergeCell ref="J164:K164"/>
    <mergeCell ref="L164:M164"/>
    <mergeCell ref="N164:O164"/>
    <mergeCell ref="B165:C165"/>
    <mergeCell ref="D165:E165"/>
    <mergeCell ref="F165:G165"/>
    <mergeCell ref="H165:I165"/>
    <mergeCell ref="J165:K165"/>
    <mergeCell ref="L165:M165"/>
    <mergeCell ref="N165:O165"/>
    <mergeCell ref="B166:C166"/>
    <mergeCell ref="D166:E166"/>
    <mergeCell ref="F166:G166"/>
    <mergeCell ref="H166:I166"/>
    <mergeCell ref="J166:K166"/>
    <mergeCell ref="L166:M166"/>
    <mergeCell ref="N166:O166"/>
    <mergeCell ref="B167:C167"/>
    <mergeCell ref="D167:E167"/>
    <mergeCell ref="F167:G167"/>
    <mergeCell ref="H167:I167"/>
    <mergeCell ref="J167:K167"/>
    <mergeCell ref="L167:M167"/>
    <mergeCell ref="N167:O167"/>
    <mergeCell ref="B168:C168"/>
    <mergeCell ref="D168:E168"/>
    <mergeCell ref="F168:G168"/>
    <mergeCell ref="H168:I168"/>
    <mergeCell ref="J168:K168"/>
    <mergeCell ref="L168:M168"/>
    <mergeCell ref="N168:O168"/>
    <mergeCell ref="B169:C169"/>
    <mergeCell ref="D169:E169"/>
    <mergeCell ref="F169:G169"/>
    <mergeCell ref="H169:I169"/>
    <mergeCell ref="J169:K169"/>
    <mergeCell ref="L169:M169"/>
    <mergeCell ref="N169:O169"/>
    <mergeCell ref="B170:C170"/>
    <mergeCell ref="D170:E170"/>
    <mergeCell ref="F170:G170"/>
    <mergeCell ref="H170:I170"/>
    <mergeCell ref="J170:K170"/>
    <mergeCell ref="L170:M170"/>
    <mergeCell ref="N170:O170"/>
    <mergeCell ref="B171:C171"/>
    <mergeCell ref="D171:E171"/>
    <mergeCell ref="F171:G171"/>
    <mergeCell ref="H171:I171"/>
    <mergeCell ref="J171:K171"/>
    <mergeCell ref="L171:M171"/>
    <mergeCell ref="N171:O171"/>
    <mergeCell ref="B172:C172"/>
    <mergeCell ref="D172:E172"/>
    <mergeCell ref="F172:G172"/>
    <mergeCell ref="H172:I172"/>
    <mergeCell ref="J172:K172"/>
    <mergeCell ref="L172:M172"/>
    <mergeCell ref="N172:O172"/>
    <mergeCell ref="B173:C173"/>
    <mergeCell ref="D173:E173"/>
    <mergeCell ref="F173:G173"/>
    <mergeCell ref="H173:I173"/>
    <mergeCell ref="J173:K173"/>
    <mergeCell ref="L173:M173"/>
    <mergeCell ref="N173:O173"/>
    <mergeCell ref="B174:C174"/>
    <mergeCell ref="D174:E174"/>
    <mergeCell ref="F174:G174"/>
    <mergeCell ref="H174:I174"/>
    <mergeCell ref="J174:K174"/>
    <mergeCell ref="L174:M174"/>
    <mergeCell ref="N174:O174"/>
    <mergeCell ref="B175:C175"/>
    <mergeCell ref="D175:E175"/>
    <mergeCell ref="F175:G175"/>
    <mergeCell ref="H175:I175"/>
    <mergeCell ref="J175:K175"/>
    <mergeCell ref="L175:M175"/>
    <mergeCell ref="N175:O175"/>
    <mergeCell ref="B176:C176"/>
    <mergeCell ref="D176:E176"/>
    <mergeCell ref="F176:G176"/>
    <mergeCell ref="H176:I176"/>
    <mergeCell ref="J176:K176"/>
    <mergeCell ref="L176:M176"/>
    <mergeCell ref="N176:O176"/>
    <mergeCell ref="B177:C177"/>
    <mergeCell ref="D177:E177"/>
    <mergeCell ref="F177:G177"/>
    <mergeCell ref="H177:I177"/>
    <mergeCell ref="J177:K177"/>
    <mergeCell ref="L177:M177"/>
    <mergeCell ref="N177:O177"/>
    <mergeCell ref="B178:C178"/>
    <mergeCell ref="D178:E178"/>
    <mergeCell ref="F178:G178"/>
    <mergeCell ref="H178:I178"/>
    <mergeCell ref="J178:K178"/>
    <mergeCell ref="L178:M178"/>
    <mergeCell ref="N178:O178"/>
    <mergeCell ref="B179:C179"/>
    <mergeCell ref="D179:E179"/>
    <mergeCell ref="F179:G179"/>
    <mergeCell ref="H179:I179"/>
    <mergeCell ref="J179:K179"/>
    <mergeCell ref="L179:M179"/>
    <mergeCell ref="N179:O179"/>
    <mergeCell ref="B180:C180"/>
    <mergeCell ref="D180:E180"/>
    <mergeCell ref="F180:G180"/>
    <mergeCell ref="H180:I180"/>
    <mergeCell ref="J180:K180"/>
    <mergeCell ref="L180:M180"/>
    <mergeCell ref="N180:O180"/>
    <mergeCell ref="B181:C181"/>
    <mergeCell ref="D181:E181"/>
    <mergeCell ref="F181:G181"/>
    <mergeCell ref="H181:I181"/>
    <mergeCell ref="J181:K181"/>
    <mergeCell ref="L181:M181"/>
    <mergeCell ref="N181:O181"/>
    <mergeCell ref="B182:C182"/>
    <mergeCell ref="D182:E182"/>
    <mergeCell ref="F182:G182"/>
    <mergeCell ref="H182:I182"/>
    <mergeCell ref="J182:K182"/>
    <mergeCell ref="L182:M182"/>
    <mergeCell ref="N182:O182"/>
    <mergeCell ref="B183:C183"/>
    <mergeCell ref="D183:E183"/>
    <mergeCell ref="F183:G183"/>
    <mergeCell ref="H183:I183"/>
    <mergeCell ref="J183:K183"/>
    <mergeCell ref="L183:M183"/>
    <mergeCell ref="N183:O183"/>
    <mergeCell ref="B184:C184"/>
    <mergeCell ref="D184:E184"/>
    <mergeCell ref="F184:G184"/>
    <mergeCell ref="H184:I184"/>
    <mergeCell ref="J184:K184"/>
    <mergeCell ref="L184:M184"/>
    <mergeCell ref="N184:O184"/>
    <mergeCell ref="B185:C185"/>
    <mergeCell ref="D185:E185"/>
    <mergeCell ref="F185:G185"/>
    <mergeCell ref="H185:I185"/>
    <mergeCell ref="J185:K185"/>
    <mergeCell ref="L185:M185"/>
    <mergeCell ref="N185:O185"/>
    <mergeCell ref="B186:C186"/>
    <mergeCell ref="D186:E186"/>
    <mergeCell ref="F186:G186"/>
    <mergeCell ref="H186:I186"/>
    <mergeCell ref="J186:K186"/>
    <mergeCell ref="L186:M186"/>
    <mergeCell ref="N186:O186"/>
    <mergeCell ref="B187:C187"/>
    <mergeCell ref="D187:E187"/>
    <mergeCell ref="F187:G187"/>
    <mergeCell ref="H187:I187"/>
    <mergeCell ref="J187:K187"/>
    <mergeCell ref="L187:M187"/>
    <mergeCell ref="N187:O187"/>
    <mergeCell ref="B188:C188"/>
    <mergeCell ref="D188:E188"/>
    <mergeCell ref="F188:G188"/>
    <mergeCell ref="H188:I188"/>
    <mergeCell ref="J188:K188"/>
    <mergeCell ref="L188:M188"/>
    <mergeCell ref="N188:O188"/>
    <mergeCell ref="B189:C189"/>
    <mergeCell ref="D189:E189"/>
    <mergeCell ref="F189:G189"/>
    <mergeCell ref="H189:I189"/>
    <mergeCell ref="J189:K189"/>
    <mergeCell ref="L189:M189"/>
    <mergeCell ref="N189:O189"/>
    <mergeCell ref="B190:C190"/>
    <mergeCell ref="D190:E190"/>
    <mergeCell ref="F190:G190"/>
    <mergeCell ref="H190:I190"/>
    <mergeCell ref="J190:K190"/>
    <mergeCell ref="L190:M190"/>
    <mergeCell ref="N190:O190"/>
    <mergeCell ref="B191:C191"/>
    <mergeCell ref="D191:E191"/>
    <mergeCell ref="F191:G191"/>
    <mergeCell ref="H191:I191"/>
    <mergeCell ref="J191:K191"/>
    <mergeCell ref="L191:M191"/>
    <mergeCell ref="N191:O191"/>
    <mergeCell ref="B192:C192"/>
    <mergeCell ref="D192:E192"/>
    <mergeCell ref="F192:G192"/>
    <mergeCell ref="H192:I192"/>
    <mergeCell ref="J192:K192"/>
    <mergeCell ref="L192:M192"/>
    <mergeCell ref="N192:O192"/>
    <mergeCell ref="B193:C193"/>
    <mergeCell ref="D193:E193"/>
    <mergeCell ref="F193:G193"/>
    <mergeCell ref="H193:I193"/>
    <mergeCell ref="J193:K193"/>
    <mergeCell ref="L193:M193"/>
    <mergeCell ref="N193:O193"/>
    <mergeCell ref="B194:C194"/>
    <mergeCell ref="D194:E194"/>
    <mergeCell ref="F194:G194"/>
    <mergeCell ref="H194:I194"/>
    <mergeCell ref="J194:K194"/>
    <mergeCell ref="L194:M194"/>
    <mergeCell ref="N194:O194"/>
    <mergeCell ref="B195:C195"/>
    <mergeCell ref="D195:E195"/>
    <mergeCell ref="F195:G195"/>
    <mergeCell ref="H195:I195"/>
    <mergeCell ref="J195:K195"/>
    <mergeCell ref="L195:M195"/>
    <mergeCell ref="N195:O195"/>
    <mergeCell ref="B196:C196"/>
    <mergeCell ref="D196:E196"/>
    <mergeCell ref="F196:G196"/>
    <mergeCell ref="H196:I196"/>
    <mergeCell ref="J196:K196"/>
    <mergeCell ref="L196:M196"/>
    <mergeCell ref="N196:O196"/>
    <mergeCell ref="B197:C197"/>
    <mergeCell ref="D197:E197"/>
    <mergeCell ref="F197:G197"/>
    <mergeCell ref="H197:I197"/>
    <mergeCell ref="J197:K197"/>
    <mergeCell ref="L197:M197"/>
    <mergeCell ref="N197:O197"/>
    <mergeCell ref="B198:C198"/>
    <mergeCell ref="D198:E198"/>
    <mergeCell ref="F198:G198"/>
    <mergeCell ref="H198:I198"/>
    <mergeCell ref="J198:K198"/>
    <mergeCell ref="L198:M198"/>
    <mergeCell ref="N198:O198"/>
    <mergeCell ref="B199:C199"/>
    <mergeCell ref="D199:E199"/>
    <mergeCell ref="F199:G199"/>
    <mergeCell ref="H199:I199"/>
    <mergeCell ref="J199:K199"/>
    <mergeCell ref="L199:M199"/>
    <mergeCell ref="N199:O199"/>
    <mergeCell ref="B200:C200"/>
    <mergeCell ref="D200:E200"/>
    <mergeCell ref="F200:G200"/>
    <mergeCell ref="H200:I200"/>
    <mergeCell ref="J200:K200"/>
    <mergeCell ref="L200:M200"/>
    <mergeCell ref="N200:O200"/>
    <mergeCell ref="B201:C201"/>
    <mergeCell ref="D201:E201"/>
    <mergeCell ref="F201:G201"/>
    <mergeCell ref="H201:I201"/>
    <mergeCell ref="J201:K201"/>
    <mergeCell ref="L201:M201"/>
    <mergeCell ref="N201:O201"/>
    <mergeCell ref="B202:C202"/>
    <mergeCell ref="D202:E202"/>
    <mergeCell ref="F202:G202"/>
    <mergeCell ref="H202:I202"/>
    <mergeCell ref="J202:K202"/>
    <mergeCell ref="L202:M202"/>
    <mergeCell ref="N202:O202"/>
    <mergeCell ref="B203:C203"/>
    <mergeCell ref="D203:E203"/>
    <mergeCell ref="F203:G203"/>
    <mergeCell ref="H203:I203"/>
    <mergeCell ref="J203:K203"/>
    <mergeCell ref="L203:M203"/>
    <mergeCell ref="N203:O203"/>
    <mergeCell ref="B204:C204"/>
    <mergeCell ref="D204:E204"/>
    <mergeCell ref="F204:G204"/>
    <mergeCell ref="H204:I204"/>
    <mergeCell ref="J204:K204"/>
    <mergeCell ref="L204:M204"/>
    <mergeCell ref="N204:O204"/>
    <mergeCell ref="B205:C205"/>
    <mergeCell ref="D205:E205"/>
    <mergeCell ref="F205:G205"/>
    <mergeCell ref="H205:I205"/>
    <mergeCell ref="J205:K205"/>
    <mergeCell ref="L205:M205"/>
    <mergeCell ref="N205:O205"/>
    <mergeCell ref="B206:C206"/>
    <mergeCell ref="D206:E206"/>
    <mergeCell ref="F206:G206"/>
    <mergeCell ref="H206:I206"/>
    <mergeCell ref="J206:K206"/>
    <mergeCell ref="L206:M206"/>
    <mergeCell ref="N206:O206"/>
    <mergeCell ref="B207:C207"/>
    <mergeCell ref="D207:E207"/>
    <mergeCell ref="F207:G207"/>
    <mergeCell ref="H207:I207"/>
    <mergeCell ref="J207:K207"/>
    <mergeCell ref="L207:M207"/>
    <mergeCell ref="N207:O207"/>
    <mergeCell ref="B208:C208"/>
    <mergeCell ref="D208:E208"/>
    <mergeCell ref="F208:G208"/>
    <mergeCell ref="H208:I208"/>
    <mergeCell ref="J208:K208"/>
    <mergeCell ref="L208:M208"/>
    <mergeCell ref="N208:O208"/>
    <mergeCell ref="B209:C209"/>
    <mergeCell ref="D209:E209"/>
    <mergeCell ref="F209:G209"/>
    <mergeCell ref="H209:I209"/>
    <mergeCell ref="J209:K209"/>
    <mergeCell ref="L209:M209"/>
    <mergeCell ref="N209:O209"/>
    <mergeCell ref="B210:C210"/>
    <mergeCell ref="D210:E210"/>
    <mergeCell ref="F210:G210"/>
    <mergeCell ref="H210:I210"/>
    <mergeCell ref="J210:K210"/>
    <mergeCell ref="L210:M210"/>
    <mergeCell ref="N210:O210"/>
    <mergeCell ref="B211:C211"/>
    <mergeCell ref="D211:E211"/>
    <mergeCell ref="F211:G211"/>
    <mergeCell ref="H211:I211"/>
    <mergeCell ref="J211:K211"/>
    <mergeCell ref="L211:M211"/>
    <mergeCell ref="N211:O211"/>
    <mergeCell ref="B212:C212"/>
    <mergeCell ref="D212:E212"/>
    <mergeCell ref="F212:G212"/>
    <mergeCell ref="H212:I212"/>
    <mergeCell ref="J212:K212"/>
    <mergeCell ref="L212:M212"/>
    <mergeCell ref="N212:O212"/>
    <mergeCell ref="B213:C213"/>
    <mergeCell ref="D213:E213"/>
    <mergeCell ref="F213:G213"/>
    <mergeCell ref="H213:I213"/>
    <mergeCell ref="J213:K213"/>
    <mergeCell ref="L213:M213"/>
    <mergeCell ref="N213:O213"/>
    <mergeCell ref="B214:C214"/>
    <mergeCell ref="D214:E214"/>
    <mergeCell ref="F214:G214"/>
    <mergeCell ref="H214:I214"/>
    <mergeCell ref="J214:K214"/>
    <mergeCell ref="L214:M214"/>
    <mergeCell ref="N214:O214"/>
    <mergeCell ref="B215:C215"/>
    <mergeCell ref="D215:E215"/>
    <mergeCell ref="F215:G215"/>
    <mergeCell ref="H215:I215"/>
    <mergeCell ref="J215:K215"/>
    <mergeCell ref="L215:M215"/>
    <mergeCell ref="N215:O215"/>
    <mergeCell ref="B216:C216"/>
    <mergeCell ref="D216:E216"/>
    <mergeCell ref="F216:G216"/>
    <mergeCell ref="H216:I216"/>
    <mergeCell ref="J216:K216"/>
    <mergeCell ref="L216:M216"/>
    <mergeCell ref="N216:O216"/>
    <mergeCell ref="B217:C217"/>
    <mergeCell ref="D217:E217"/>
    <mergeCell ref="F217:G217"/>
    <mergeCell ref="H217:I217"/>
    <mergeCell ref="J217:K217"/>
    <mergeCell ref="L217:M217"/>
    <mergeCell ref="N217:O217"/>
    <mergeCell ref="B218:C218"/>
    <mergeCell ref="D218:E218"/>
    <mergeCell ref="F218:G218"/>
    <mergeCell ref="H218:I218"/>
    <mergeCell ref="J218:K218"/>
    <mergeCell ref="L218:M218"/>
    <mergeCell ref="N218:O218"/>
    <mergeCell ref="B219:C219"/>
    <mergeCell ref="D219:E219"/>
    <mergeCell ref="F219:G219"/>
    <mergeCell ref="H219:I219"/>
    <mergeCell ref="J219:K219"/>
    <mergeCell ref="L219:M219"/>
    <mergeCell ref="N219:O219"/>
    <mergeCell ref="B220:C220"/>
    <mergeCell ref="D220:E220"/>
    <mergeCell ref="F220:G220"/>
    <mergeCell ref="H220:I220"/>
    <mergeCell ref="J220:K220"/>
    <mergeCell ref="L220:M220"/>
    <mergeCell ref="N220:O220"/>
    <mergeCell ref="B221:C221"/>
    <mergeCell ref="D221:E221"/>
    <mergeCell ref="F221:G221"/>
    <mergeCell ref="H221:I221"/>
    <mergeCell ref="J221:K221"/>
    <mergeCell ref="L221:M221"/>
    <mergeCell ref="N221:O221"/>
    <mergeCell ref="B222:C222"/>
    <mergeCell ref="D222:E222"/>
    <mergeCell ref="F222:G222"/>
    <mergeCell ref="H222:I222"/>
    <mergeCell ref="J222:K222"/>
    <mergeCell ref="L222:M222"/>
    <mergeCell ref="N222:O222"/>
    <mergeCell ref="B223:C223"/>
    <mergeCell ref="D223:E223"/>
    <mergeCell ref="F223:G223"/>
    <mergeCell ref="H223:I223"/>
    <mergeCell ref="J223:K223"/>
    <mergeCell ref="L223:M223"/>
    <mergeCell ref="N223:O223"/>
    <mergeCell ref="B224:C224"/>
    <mergeCell ref="D224:E224"/>
    <mergeCell ref="F224:G224"/>
    <mergeCell ref="H224:I224"/>
    <mergeCell ref="J224:K224"/>
    <mergeCell ref="L224:M224"/>
    <mergeCell ref="N224:O224"/>
    <mergeCell ref="B225:C225"/>
    <mergeCell ref="D225:E225"/>
    <mergeCell ref="F225:G225"/>
    <mergeCell ref="H225:I225"/>
    <mergeCell ref="J225:K225"/>
    <mergeCell ref="L225:M225"/>
    <mergeCell ref="N225:O225"/>
    <mergeCell ref="B226:C226"/>
    <mergeCell ref="D226:E226"/>
    <mergeCell ref="F226:G226"/>
    <mergeCell ref="H226:I226"/>
    <mergeCell ref="J226:K226"/>
    <mergeCell ref="L226:M226"/>
    <mergeCell ref="N226:O226"/>
    <mergeCell ref="B227:C227"/>
    <mergeCell ref="D227:E227"/>
    <mergeCell ref="F227:G227"/>
    <mergeCell ref="H227:I227"/>
    <mergeCell ref="J227:K227"/>
    <mergeCell ref="L227:M227"/>
    <mergeCell ref="N227:O227"/>
    <mergeCell ref="B228:C228"/>
    <mergeCell ref="D228:E228"/>
    <mergeCell ref="F228:G228"/>
    <mergeCell ref="H228:I228"/>
    <mergeCell ref="J228:K228"/>
    <mergeCell ref="L228:M228"/>
    <mergeCell ref="N228:O228"/>
    <mergeCell ref="B229:C229"/>
    <mergeCell ref="D229:E229"/>
    <mergeCell ref="F229:G229"/>
    <mergeCell ref="H229:I229"/>
    <mergeCell ref="J229:K229"/>
    <mergeCell ref="L229:M229"/>
    <mergeCell ref="N229:O229"/>
    <mergeCell ref="B230:C230"/>
    <mergeCell ref="D230:E230"/>
    <mergeCell ref="F230:G230"/>
    <mergeCell ref="H230:I230"/>
    <mergeCell ref="J230:K230"/>
    <mergeCell ref="L230:M230"/>
    <mergeCell ref="N230:O230"/>
    <mergeCell ref="B231:C231"/>
    <mergeCell ref="D231:E231"/>
    <mergeCell ref="F231:G231"/>
    <mergeCell ref="H231:I231"/>
    <mergeCell ref="J231:K231"/>
    <mergeCell ref="L231:M231"/>
    <mergeCell ref="N231:O231"/>
    <mergeCell ref="B232:C232"/>
    <mergeCell ref="D232:E232"/>
    <mergeCell ref="F232:G232"/>
    <mergeCell ref="H232:I232"/>
    <mergeCell ref="J232:K232"/>
    <mergeCell ref="L232:M232"/>
    <mergeCell ref="N232:O232"/>
    <mergeCell ref="B233:C233"/>
    <mergeCell ref="D233:E233"/>
    <mergeCell ref="F233:G233"/>
    <mergeCell ref="H233:I233"/>
    <mergeCell ref="J233:K233"/>
    <mergeCell ref="L233:M233"/>
    <mergeCell ref="N233:O233"/>
    <mergeCell ref="B234:C234"/>
    <mergeCell ref="D234:E234"/>
    <mergeCell ref="F234:G234"/>
    <mergeCell ref="H234:I234"/>
    <mergeCell ref="J234:K234"/>
    <mergeCell ref="L234:M234"/>
    <mergeCell ref="N234:O234"/>
    <mergeCell ref="B235:C235"/>
    <mergeCell ref="D235:E235"/>
    <mergeCell ref="F235:G235"/>
    <mergeCell ref="H235:I235"/>
    <mergeCell ref="J235:K235"/>
    <mergeCell ref="L235:M235"/>
    <mergeCell ref="N235:O235"/>
    <mergeCell ref="B236:C236"/>
    <mergeCell ref="D236:E236"/>
    <mergeCell ref="F236:G236"/>
    <mergeCell ref="H236:I236"/>
    <mergeCell ref="J236:K236"/>
    <mergeCell ref="L236:M236"/>
    <mergeCell ref="N236:O236"/>
    <mergeCell ref="B237:C237"/>
    <mergeCell ref="D237:E237"/>
    <mergeCell ref="F237:G237"/>
    <mergeCell ref="H237:I237"/>
    <mergeCell ref="J237:K237"/>
    <mergeCell ref="L237:M237"/>
    <mergeCell ref="N237:O237"/>
    <mergeCell ref="B238:C238"/>
    <mergeCell ref="D238:E238"/>
    <mergeCell ref="F238:G238"/>
    <mergeCell ref="H238:I238"/>
    <mergeCell ref="J238:K238"/>
    <mergeCell ref="L238:M238"/>
    <mergeCell ref="N238:O238"/>
    <mergeCell ref="B239:C239"/>
    <mergeCell ref="D239:E239"/>
    <mergeCell ref="F239:G239"/>
    <mergeCell ref="H239:I239"/>
    <mergeCell ref="J239:K239"/>
    <mergeCell ref="L239:M239"/>
    <mergeCell ref="N239:O239"/>
    <mergeCell ref="B240:C240"/>
    <mergeCell ref="D240:E240"/>
    <mergeCell ref="F240:G240"/>
    <mergeCell ref="H240:I240"/>
    <mergeCell ref="J240:K240"/>
    <mergeCell ref="L240:M240"/>
    <mergeCell ref="N240:O240"/>
    <mergeCell ref="B241:C241"/>
    <mergeCell ref="D241:E241"/>
    <mergeCell ref="F241:G241"/>
    <mergeCell ref="H241:I241"/>
    <mergeCell ref="J241:K241"/>
    <mergeCell ref="L241:M241"/>
    <mergeCell ref="N241:O241"/>
    <mergeCell ref="B242:C242"/>
    <mergeCell ref="D242:E242"/>
    <mergeCell ref="F242:G242"/>
    <mergeCell ref="H242:I242"/>
    <mergeCell ref="J242:K242"/>
    <mergeCell ref="L242:M242"/>
    <mergeCell ref="N242:O242"/>
    <mergeCell ref="B243:C243"/>
    <mergeCell ref="D243:E243"/>
    <mergeCell ref="F243:G243"/>
    <mergeCell ref="H243:I243"/>
    <mergeCell ref="J243:K243"/>
    <mergeCell ref="L243:M243"/>
    <mergeCell ref="N243:O243"/>
    <mergeCell ref="B244:C244"/>
    <mergeCell ref="D244:E244"/>
    <mergeCell ref="F244:G244"/>
    <mergeCell ref="H244:I244"/>
    <mergeCell ref="J244:K244"/>
    <mergeCell ref="L244:M244"/>
    <mergeCell ref="N244:O244"/>
    <mergeCell ref="B245:C245"/>
    <mergeCell ref="D245:E245"/>
    <mergeCell ref="F245:G245"/>
    <mergeCell ref="H245:I245"/>
    <mergeCell ref="J245:K245"/>
    <mergeCell ref="L245:M245"/>
    <mergeCell ref="N245:O245"/>
    <mergeCell ref="B246:C246"/>
    <mergeCell ref="D246:E246"/>
    <mergeCell ref="F246:G246"/>
    <mergeCell ref="H246:I246"/>
    <mergeCell ref="J246:K246"/>
    <mergeCell ref="L246:M246"/>
    <mergeCell ref="N246:O246"/>
    <mergeCell ref="B247:C247"/>
    <mergeCell ref="D247:E247"/>
    <mergeCell ref="F247:G247"/>
    <mergeCell ref="H247:I247"/>
    <mergeCell ref="J247:K247"/>
    <mergeCell ref="L247:M247"/>
    <mergeCell ref="N247:O247"/>
    <mergeCell ref="B248:C248"/>
    <mergeCell ref="D248:E248"/>
    <mergeCell ref="F248:G248"/>
    <mergeCell ref="H248:I248"/>
    <mergeCell ref="J248:K248"/>
    <mergeCell ref="L248:M248"/>
    <mergeCell ref="N248:O248"/>
    <mergeCell ref="B249:C249"/>
    <mergeCell ref="D249:E249"/>
    <mergeCell ref="F249:G249"/>
    <mergeCell ref="H249:I249"/>
    <mergeCell ref="J249:K249"/>
    <mergeCell ref="L249:M249"/>
    <mergeCell ref="N249:O249"/>
    <mergeCell ref="B250:C250"/>
    <mergeCell ref="D250:E250"/>
    <mergeCell ref="F250:G250"/>
    <mergeCell ref="H250:I250"/>
    <mergeCell ref="J250:K250"/>
    <mergeCell ref="L250:M250"/>
    <mergeCell ref="N250:O250"/>
    <mergeCell ref="B251:C251"/>
    <mergeCell ref="D251:E251"/>
    <mergeCell ref="F251:G251"/>
    <mergeCell ref="H251:I251"/>
    <mergeCell ref="J251:K251"/>
    <mergeCell ref="L251:M251"/>
    <mergeCell ref="N251:O251"/>
    <mergeCell ref="B252:C252"/>
    <mergeCell ref="D252:E252"/>
    <mergeCell ref="F252:G252"/>
    <mergeCell ref="H252:I252"/>
    <mergeCell ref="J252:K252"/>
    <mergeCell ref="L252:M252"/>
    <mergeCell ref="N252:O252"/>
    <mergeCell ref="B253:C253"/>
    <mergeCell ref="D253:E253"/>
    <mergeCell ref="F253:G253"/>
    <mergeCell ref="H253:I253"/>
    <mergeCell ref="J253:K253"/>
    <mergeCell ref="L253:M253"/>
    <mergeCell ref="N253:O253"/>
    <mergeCell ref="B254:C254"/>
    <mergeCell ref="D254:E254"/>
    <mergeCell ref="F254:G254"/>
    <mergeCell ref="H254:I254"/>
    <mergeCell ref="J254:K254"/>
    <mergeCell ref="L254:M254"/>
    <mergeCell ref="N254:O254"/>
    <mergeCell ref="B255:C255"/>
    <mergeCell ref="D255:E255"/>
    <mergeCell ref="F255:G255"/>
    <mergeCell ref="H255:I255"/>
    <mergeCell ref="J255:K255"/>
    <mergeCell ref="L255:M255"/>
    <mergeCell ref="N255:O255"/>
    <mergeCell ref="B256:C256"/>
    <mergeCell ref="D256:E256"/>
    <mergeCell ref="F256:G256"/>
    <mergeCell ref="H256:I256"/>
    <mergeCell ref="J256:K256"/>
    <mergeCell ref="L256:M256"/>
    <mergeCell ref="N256:O256"/>
    <mergeCell ref="B257:C257"/>
    <mergeCell ref="D257:E257"/>
    <mergeCell ref="F257:G257"/>
    <mergeCell ref="H257:I257"/>
    <mergeCell ref="J257:K257"/>
    <mergeCell ref="L257:M257"/>
    <mergeCell ref="N257:O257"/>
    <mergeCell ref="B258:C258"/>
    <mergeCell ref="D258:E258"/>
    <mergeCell ref="F258:G258"/>
    <mergeCell ref="H258:I258"/>
    <mergeCell ref="J258:K258"/>
    <mergeCell ref="L258:M258"/>
    <mergeCell ref="N258:O258"/>
    <mergeCell ref="B259:C259"/>
    <mergeCell ref="D259:E259"/>
    <mergeCell ref="F259:G259"/>
    <mergeCell ref="H259:I259"/>
    <mergeCell ref="J259:K259"/>
    <mergeCell ref="L259:M259"/>
    <mergeCell ref="N259:O259"/>
    <mergeCell ref="B260:C260"/>
    <mergeCell ref="D260:E260"/>
    <mergeCell ref="F260:G260"/>
    <mergeCell ref="H260:I260"/>
    <mergeCell ref="J260:K260"/>
    <mergeCell ref="L260:M260"/>
    <mergeCell ref="N260:O260"/>
    <mergeCell ref="B261:C261"/>
    <mergeCell ref="D261:E261"/>
    <mergeCell ref="F261:G261"/>
    <mergeCell ref="H261:I261"/>
    <mergeCell ref="J261:K261"/>
    <mergeCell ref="L261:M261"/>
    <mergeCell ref="N261:O261"/>
    <mergeCell ref="B262:C262"/>
    <mergeCell ref="D262:E262"/>
    <mergeCell ref="F262:G262"/>
    <mergeCell ref="H262:I262"/>
    <mergeCell ref="J262:K262"/>
    <mergeCell ref="L262:M262"/>
    <mergeCell ref="N262:O262"/>
    <mergeCell ref="B263:C263"/>
    <mergeCell ref="D263:E263"/>
    <mergeCell ref="F263:G263"/>
    <mergeCell ref="H263:I263"/>
    <mergeCell ref="J263:K263"/>
    <mergeCell ref="L263:M263"/>
    <mergeCell ref="N263:O263"/>
    <mergeCell ref="B264:C264"/>
    <mergeCell ref="D264:E264"/>
    <mergeCell ref="F264:G264"/>
    <mergeCell ref="H264:I264"/>
    <mergeCell ref="J264:K264"/>
    <mergeCell ref="L264:M264"/>
    <mergeCell ref="N264:O264"/>
    <mergeCell ref="B265:C265"/>
    <mergeCell ref="D265:E265"/>
    <mergeCell ref="F265:G265"/>
    <mergeCell ref="H265:I265"/>
    <mergeCell ref="J265:K265"/>
    <mergeCell ref="L265:M265"/>
    <mergeCell ref="N265:O265"/>
    <mergeCell ref="B266:C266"/>
    <mergeCell ref="D266:E266"/>
    <mergeCell ref="F266:G266"/>
    <mergeCell ref="H266:I266"/>
    <mergeCell ref="J266:K266"/>
    <mergeCell ref="L266:M266"/>
    <mergeCell ref="N266:O266"/>
    <mergeCell ref="B267:C267"/>
    <mergeCell ref="D267:E267"/>
    <mergeCell ref="F267:G267"/>
    <mergeCell ref="H267:I267"/>
    <mergeCell ref="J267:K267"/>
    <mergeCell ref="L267:M267"/>
    <mergeCell ref="N267:O267"/>
    <mergeCell ref="B268:C268"/>
    <mergeCell ref="D268:E268"/>
    <mergeCell ref="F268:G268"/>
    <mergeCell ref="H268:I268"/>
    <mergeCell ref="J268:K268"/>
    <mergeCell ref="L268:M268"/>
    <mergeCell ref="N268:O268"/>
    <mergeCell ref="B269:C269"/>
    <mergeCell ref="D269:E269"/>
    <mergeCell ref="F269:G269"/>
    <mergeCell ref="H269:I269"/>
    <mergeCell ref="J269:K269"/>
    <mergeCell ref="L269:M269"/>
    <mergeCell ref="N269:O269"/>
    <mergeCell ref="B270:C270"/>
    <mergeCell ref="D270:E270"/>
    <mergeCell ref="F270:G270"/>
    <mergeCell ref="H270:I270"/>
    <mergeCell ref="J270:K270"/>
    <mergeCell ref="L270:M270"/>
    <mergeCell ref="N270:O270"/>
    <mergeCell ref="B271:C271"/>
    <mergeCell ref="D271:E271"/>
    <mergeCell ref="F271:G271"/>
    <mergeCell ref="H271:I271"/>
    <mergeCell ref="J271:K271"/>
    <mergeCell ref="L271:M271"/>
    <mergeCell ref="N271:O271"/>
    <mergeCell ref="B272:C272"/>
    <mergeCell ref="D272:E272"/>
    <mergeCell ref="F272:G272"/>
    <mergeCell ref="H272:I272"/>
    <mergeCell ref="J272:K272"/>
    <mergeCell ref="L272:M272"/>
    <mergeCell ref="N272:O272"/>
    <mergeCell ref="B273:C273"/>
    <mergeCell ref="D273:E273"/>
    <mergeCell ref="F273:G273"/>
    <mergeCell ref="H273:I273"/>
    <mergeCell ref="J273:K273"/>
    <mergeCell ref="L273:M273"/>
    <mergeCell ref="N273:O273"/>
    <mergeCell ref="B274:C274"/>
    <mergeCell ref="D274:E274"/>
    <mergeCell ref="F274:G274"/>
    <mergeCell ref="H274:I274"/>
    <mergeCell ref="J274:K274"/>
    <mergeCell ref="L274:M274"/>
    <mergeCell ref="N274:O274"/>
    <mergeCell ref="B275:C275"/>
    <mergeCell ref="D275:E275"/>
    <mergeCell ref="F275:G275"/>
    <mergeCell ref="H275:I275"/>
    <mergeCell ref="J275:K275"/>
    <mergeCell ref="L275:M275"/>
    <mergeCell ref="N275:O275"/>
    <mergeCell ref="B276:C276"/>
    <mergeCell ref="D276:E276"/>
    <mergeCell ref="F276:G276"/>
    <mergeCell ref="H276:I276"/>
    <mergeCell ref="J276:K276"/>
    <mergeCell ref="L276:M276"/>
    <mergeCell ref="N276:O276"/>
    <mergeCell ref="B277:C277"/>
    <mergeCell ref="D277:E277"/>
    <mergeCell ref="F277:G277"/>
    <mergeCell ref="H277:I277"/>
    <mergeCell ref="J277:K277"/>
    <mergeCell ref="L277:M277"/>
    <mergeCell ref="N277:O277"/>
    <mergeCell ref="B278:C278"/>
    <mergeCell ref="D278:E278"/>
    <mergeCell ref="F278:G278"/>
    <mergeCell ref="H278:I278"/>
    <mergeCell ref="J278:K278"/>
    <mergeCell ref="L278:M278"/>
    <mergeCell ref="N278:O278"/>
    <mergeCell ref="B279:C279"/>
    <mergeCell ref="D279:E279"/>
    <mergeCell ref="F279:G279"/>
    <mergeCell ref="H279:I279"/>
    <mergeCell ref="J279:K279"/>
    <mergeCell ref="L279:M279"/>
    <mergeCell ref="N279:O279"/>
    <mergeCell ref="B280:C280"/>
    <mergeCell ref="D280:E280"/>
    <mergeCell ref="F280:G280"/>
    <mergeCell ref="H280:I280"/>
    <mergeCell ref="J280:K280"/>
    <mergeCell ref="L280:M280"/>
    <mergeCell ref="N280:O280"/>
    <mergeCell ref="B281:C281"/>
    <mergeCell ref="D281:E281"/>
    <mergeCell ref="F281:G281"/>
    <mergeCell ref="H281:I281"/>
    <mergeCell ref="J281:K281"/>
    <mergeCell ref="L281:M281"/>
    <mergeCell ref="N281:O281"/>
    <mergeCell ref="B282:C282"/>
    <mergeCell ref="D282:E282"/>
    <mergeCell ref="F282:G282"/>
    <mergeCell ref="H282:I282"/>
    <mergeCell ref="J282:K282"/>
    <mergeCell ref="L282:M282"/>
    <mergeCell ref="N282:O282"/>
    <mergeCell ref="B283:C283"/>
    <mergeCell ref="D283:E283"/>
    <mergeCell ref="F283:G283"/>
    <mergeCell ref="H283:I283"/>
    <mergeCell ref="J283:K283"/>
    <mergeCell ref="L283:M283"/>
    <mergeCell ref="N283:O283"/>
    <mergeCell ref="B284:C284"/>
    <mergeCell ref="D284:E284"/>
    <mergeCell ref="F284:G284"/>
    <mergeCell ref="H284:I284"/>
    <mergeCell ref="J284:K284"/>
    <mergeCell ref="L284:M284"/>
    <mergeCell ref="N284:O284"/>
    <mergeCell ref="B285:C285"/>
    <mergeCell ref="D285:E285"/>
    <mergeCell ref="F285:G285"/>
    <mergeCell ref="H285:I285"/>
    <mergeCell ref="J285:K285"/>
    <mergeCell ref="L285:M285"/>
    <mergeCell ref="N285:O285"/>
    <mergeCell ref="B286:C286"/>
    <mergeCell ref="D286:E286"/>
    <mergeCell ref="F286:G286"/>
    <mergeCell ref="H286:I286"/>
    <mergeCell ref="J286:K286"/>
    <mergeCell ref="L286:M286"/>
    <mergeCell ref="N286:O286"/>
    <mergeCell ref="B287:C287"/>
    <mergeCell ref="D287:E287"/>
    <mergeCell ref="F287:G287"/>
    <mergeCell ref="H287:I287"/>
    <mergeCell ref="J287:K287"/>
    <mergeCell ref="L287:M287"/>
    <mergeCell ref="N287:O287"/>
    <mergeCell ref="B288:C288"/>
    <mergeCell ref="D288:E288"/>
    <mergeCell ref="F288:G288"/>
    <mergeCell ref="H288:I288"/>
    <mergeCell ref="J288:K288"/>
    <mergeCell ref="L288:M288"/>
    <mergeCell ref="N288:O288"/>
    <mergeCell ref="B289:C289"/>
    <mergeCell ref="D289:E289"/>
    <mergeCell ref="F289:G289"/>
    <mergeCell ref="H289:I289"/>
    <mergeCell ref="J289:K289"/>
    <mergeCell ref="L289:M289"/>
    <mergeCell ref="N289:O289"/>
    <mergeCell ref="B290:C290"/>
    <mergeCell ref="D290:E290"/>
    <mergeCell ref="F290:G290"/>
    <mergeCell ref="H290:I290"/>
    <mergeCell ref="J290:K290"/>
    <mergeCell ref="L290:M290"/>
    <mergeCell ref="N290:O290"/>
    <mergeCell ref="B291:C291"/>
    <mergeCell ref="D291:E291"/>
    <mergeCell ref="F291:G291"/>
    <mergeCell ref="H291:I291"/>
    <mergeCell ref="J291:K291"/>
    <mergeCell ref="L291:M291"/>
    <mergeCell ref="N291:O291"/>
    <mergeCell ref="B292:C292"/>
    <mergeCell ref="D292:E292"/>
    <mergeCell ref="F292:G292"/>
    <mergeCell ref="H292:I292"/>
    <mergeCell ref="J292:K292"/>
    <mergeCell ref="L292:M292"/>
    <mergeCell ref="N292:O292"/>
    <mergeCell ref="B293:C293"/>
    <mergeCell ref="D293:E293"/>
    <mergeCell ref="F293:G293"/>
    <mergeCell ref="H293:I293"/>
    <mergeCell ref="J293:K293"/>
    <mergeCell ref="L293:M293"/>
    <mergeCell ref="N293:O293"/>
    <mergeCell ref="B294:C294"/>
    <mergeCell ref="D294:E294"/>
    <mergeCell ref="F294:G294"/>
    <mergeCell ref="H294:I294"/>
    <mergeCell ref="J294:K294"/>
    <mergeCell ref="L294:M294"/>
    <mergeCell ref="N294:O294"/>
    <mergeCell ref="B295:C295"/>
    <mergeCell ref="D295:E295"/>
    <mergeCell ref="F295:G295"/>
    <mergeCell ref="H295:I295"/>
    <mergeCell ref="J295:K295"/>
    <mergeCell ref="L295:M295"/>
    <mergeCell ref="N295:O295"/>
    <mergeCell ref="B296:C296"/>
    <mergeCell ref="D296:E296"/>
    <mergeCell ref="F296:G296"/>
    <mergeCell ref="H296:I296"/>
    <mergeCell ref="J296:K296"/>
    <mergeCell ref="L296:M296"/>
    <mergeCell ref="N296:O296"/>
    <mergeCell ref="B297:C297"/>
    <mergeCell ref="D297:E297"/>
    <mergeCell ref="F297:G297"/>
    <mergeCell ref="H297:I297"/>
    <mergeCell ref="J297:K297"/>
    <mergeCell ref="L297:M297"/>
    <mergeCell ref="N297:O297"/>
    <mergeCell ref="B298:C298"/>
    <mergeCell ref="D298:E298"/>
    <mergeCell ref="F298:G298"/>
    <mergeCell ref="H298:I298"/>
    <mergeCell ref="J298:K298"/>
    <mergeCell ref="L298:M298"/>
    <mergeCell ref="N298:O298"/>
    <mergeCell ref="B299:C299"/>
    <mergeCell ref="D299:E299"/>
    <mergeCell ref="F299:G299"/>
    <mergeCell ref="H299:I299"/>
    <mergeCell ref="J299:K299"/>
    <mergeCell ref="L299:M299"/>
    <mergeCell ref="N299:O299"/>
    <mergeCell ref="B300:C300"/>
    <mergeCell ref="D300:E300"/>
    <mergeCell ref="F300:G300"/>
    <mergeCell ref="H300:I300"/>
    <mergeCell ref="J300:K300"/>
    <mergeCell ref="L300:M300"/>
    <mergeCell ref="N300:O300"/>
    <mergeCell ref="B301:C301"/>
    <mergeCell ref="D301:E301"/>
    <mergeCell ref="F301:G301"/>
    <mergeCell ref="H301:I301"/>
    <mergeCell ref="J301:K301"/>
    <mergeCell ref="L301:M301"/>
    <mergeCell ref="N301:O301"/>
    <mergeCell ref="B302:C302"/>
    <mergeCell ref="D302:E302"/>
    <mergeCell ref="F302:G302"/>
    <mergeCell ref="H302:I302"/>
    <mergeCell ref="J302:K302"/>
    <mergeCell ref="L302:M302"/>
    <mergeCell ref="N302:O302"/>
    <mergeCell ref="B303:C303"/>
    <mergeCell ref="D303:E303"/>
    <mergeCell ref="F303:G303"/>
    <mergeCell ref="H303:I303"/>
    <mergeCell ref="J303:K303"/>
    <mergeCell ref="L303:M303"/>
    <mergeCell ref="N303:O303"/>
    <mergeCell ref="B304:C304"/>
    <mergeCell ref="D304:E304"/>
    <mergeCell ref="F304:G304"/>
    <mergeCell ref="H304:I304"/>
    <mergeCell ref="J304:K304"/>
    <mergeCell ref="L304:M304"/>
    <mergeCell ref="N304:O304"/>
    <mergeCell ref="B305:C305"/>
    <mergeCell ref="D305:E305"/>
    <mergeCell ref="F305:G305"/>
    <mergeCell ref="H305:I305"/>
    <mergeCell ref="J305:K305"/>
    <mergeCell ref="L305:M305"/>
    <mergeCell ref="N305:O305"/>
    <mergeCell ref="B306:C306"/>
    <mergeCell ref="D306:E306"/>
    <mergeCell ref="F306:G306"/>
    <mergeCell ref="H306:I306"/>
    <mergeCell ref="J306:K306"/>
    <mergeCell ref="L306:M306"/>
    <mergeCell ref="N306:O306"/>
    <mergeCell ref="B307:C307"/>
    <mergeCell ref="D307:E307"/>
    <mergeCell ref="F307:G307"/>
    <mergeCell ref="H307:I307"/>
    <mergeCell ref="J307:K307"/>
    <mergeCell ref="L307:M307"/>
    <mergeCell ref="N307:O307"/>
    <mergeCell ref="B308:C308"/>
    <mergeCell ref="D308:E308"/>
    <mergeCell ref="F308:G308"/>
    <mergeCell ref="H308:I308"/>
    <mergeCell ref="J308:K308"/>
    <mergeCell ref="L308:M308"/>
    <mergeCell ref="N308:O308"/>
    <mergeCell ref="B309:C309"/>
    <mergeCell ref="D309:E309"/>
    <mergeCell ref="F309:G309"/>
    <mergeCell ref="H309:I309"/>
    <mergeCell ref="J309:K309"/>
    <mergeCell ref="L309:M309"/>
    <mergeCell ref="N309:O309"/>
    <mergeCell ref="B310:C310"/>
    <mergeCell ref="D310:E310"/>
    <mergeCell ref="F310:G310"/>
    <mergeCell ref="H310:I310"/>
    <mergeCell ref="J310:K310"/>
    <mergeCell ref="L310:M310"/>
    <mergeCell ref="N310:O310"/>
    <mergeCell ref="B311:C311"/>
    <mergeCell ref="D311:E311"/>
    <mergeCell ref="F311:G311"/>
    <mergeCell ref="H311:I311"/>
    <mergeCell ref="J311:K311"/>
    <mergeCell ref="L311:M311"/>
    <mergeCell ref="N311:O311"/>
    <mergeCell ref="B312:C312"/>
    <mergeCell ref="D312:E312"/>
    <mergeCell ref="F312:G312"/>
    <mergeCell ref="H312:I312"/>
    <mergeCell ref="J312:K312"/>
    <mergeCell ref="L312:M312"/>
    <mergeCell ref="N312:O312"/>
    <mergeCell ref="B313:C313"/>
    <mergeCell ref="D313:E313"/>
    <mergeCell ref="F313:G313"/>
    <mergeCell ref="H313:I313"/>
    <mergeCell ref="J313:K313"/>
    <mergeCell ref="L313:M313"/>
    <mergeCell ref="N313:O313"/>
    <mergeCell ref="B314:C314"/>
    <mergeCell ref="D314:E314"/>
    <mergeCell ref="F314:G314"/>
    <mergeCell ref="H314:I314"/>
    <mergeCell ref="J314:K314"/>
    <mergeCell ref="L314:M314"/>
    <mergeCell ref="N314:O314"/>
    <mergeCell ref="B315:C315"/>
    <mergeCell ref="D315:E315"/>
    <mergeCell ref="F315:G315"/>
    <mergeCell ref="H315:I315"/>
    <mergeCell ref="J315:K315"/>
    <mergeCell ref="L315:M315"/>
    <mergeCell ref="N315:O315"/>
    <mergeCell ref="B316:C316"/>
    <mergeCell ref="D316:E316"/>
    <mergeCell ref="F316:G316"/>
    <mergeCell ref="H316:I316"/>
    <mergeCell ref="J316:K316"/>
    <mergeCell ref="L316:M316"/>
    <mergeCell ref="N316:O316"/>
    <mergeCell ref="B317:C317"/>
    <mergeCell ref="D317:E317"/>
    <mergeCell ref="F317:G317"/>
    <mergeCell ref="H317:I317"/>
    <mergeCell ref="J317:K317"/>
    <mergeCell ref="L317:M317"/>
    <mergeCell ref="N317:O317"/>
    <mergeCell ref="B318:C318"/>
    <mergeCell ref="D318:E318"/>
    <mergeCell ref="F318:G318"/>
    <mergeCell ref="H318:I318"/>
    <mergeCell ref="J318:K318"/>
    <mergeCell ref="L318:M318"/>
    <mergeCell ref="N318:O318"/>
    <mergeCell ref="B319:C319"/>
    <mergeCell ref="D319:E319"/>
    <mergeCell ref="F319:G319"/>
    <mergeCell ref="H319:I319"/>
    <mergeCell ref="J319:K319"/>
    <mergeCell ref="L319:M319"/>
    <mergeCell ref="N319:O319"/>
    <mergeCell ref="B320:C320"/>
    <mergeCell ref="D320:E320"/>
    <mergeCell ref="F320:G320"/>
    <mergeCell ref="H320:I320"/>
    <mergeCell ref="J320:K320"/>
    <mergeCell ref="L320:M320"/>
    <mergeCell ref="N320:O320"/>
    <mergeCell ref="B321:C321"/>
    <mergeCell ref="D321:E321"/>
    <mergeCell ref="F321:G321"/>
    <mergeCell ref="H321:I321"/>
    <mergeCell ref="J321:K321"/>
    <mergeCell ref="L321:M321"/>
    <mergeCell ref="N321:O321"/>
    <mergeCell ref="B322:C322"/>
    <mergeCell ref="D322:E322"/>
    <mergeCell ref="F322:G322"/>
    <mergeCell ref="H322:I322"/>
    <mergeCell ref="J322:K322"/>
    <mergeCell ref="L322:M322"/>
    <mergeCell ref="N322:O322"/>
    <mergeCell ref="B323:C323"/>
    <mergeCell ref="D323:E323"/>
    <mergeCell ref="F323:G323"/>
    <mergeCell ref="H323:I323"/>
    <mergeCell ref="J323:K323"/>
    <mergeCell ref="L323:M323"/>
    <mergeCell ref="N323:O323"/>
    <mergeCell ref="B324:C324"/>
    <mergeCell ref="D324:E324"/>
    <mergeCell ref="F324:G324"/>
    <mergeCell ref="H324:I324"/>
    <mergeCell ref="J324:K324"/>
    <mergeCell ref="L324:M324"/>
    <mergeCell ref="N324:O324"/>
    <mergeCell ref="B325:C325"/>
    <mergeCell ref="D325:E325"/>
    <mergeCell ref="F325:G325"/>
    <mergeCell ref="H325:I325"/>
    <mergeCell ref="J325:K325"/>
    <mergeCell ref="L325:M325"/>
    <mergeCell ref="N325:O325"/>
    <mergeCell ref="B326:C326"/>
    <mergeCell ref="D326:E326"/>
    <mergeCell ref="F326:G326"/>
    <mergeCell ref="H326:I326"/>
    <mergeCell ref="J326:K326"/>
    <mergeCell ref="L326:M326"/>
    <mergeCell ref="N326:O326"/>
    <mergeCell ref="B327:C327"/>
    <mergeCell ref="D327:E327"/>
    <mergeCell ref="F327:G327"/>
    <mergeCell ref="H327:I327"/>
    <mergeCell ref="J327:K327"/>
    <mergeCell ref="L327:M327"/>
    <mergeCell ref="N327:O327"/>
    <mergeCell ref="B328:C328"/>
    <mergeCell ref="D328:E328"/>
    <mergeCell ref="F328:G328"/>
    <mergeCell ref="H328:I328"/>
    <mergeCell ref="J328:K328"/>
    <mergeCell ref="L328:M328"/>
    <mergeCell ref="N328:O328"/>
    <mergeCell ref="B329:C329"/>
    <mergeCell ref="D329:E329"/>
    <mergeCell ref="F329:G329"/>
    <mergeCell ref="H329:I329"/>
    <mergeCell ref="J329:K329"/>
    <mergeCell ref="L329:M329"/>
    <mergeCell ref="N329:O329"/>
    <mergeCell ref="B330:C330"/>
    <mergeCell ref="D330:E330"/>
    <mergeCell ref="F330:G330"/>
    <mergeCell ref="H330:I330"/>
    <mergeCell ref="J330:K330"/>
    <mergeCell ref="L330:M330"/>
    <mergeCell ref="N330:O330"/>
    <mergeCell ref="B331:C331"/>
    <mergeCell ref="D331:E331"/>
    <mergeCell ref="F331:G331"/>
    <mergeCell ref="H331:I331"/>
    <mergeCell ref="J331:K331"/>
    <mergeCell ref="L331:M331"/>
    <mergeCell ref="N331:O331"/>
    <mergeCell ref="B332:C332"/>
    <mergeCell ref="D332:E332"/>
    <mergeCell ref="F332:G332"/>
    <mergeCell ref="H332:I332"/>
    <mergeCell ref="J332:K332"/>
    <mergeCell ref="L332:M332"/>
    <mergeCell ref="N332:O332"/>
    <mergeCell ref="B333:C333"/>
    <mergeCell ref="D333:E333"/>
    <mergeCell ref="F333:G333"/>
    <mergeCell ref="H333:I333"/>
    <mergeCell ref="J333:K333"/>
    <mergeCell ref="L333:M333"/>
    <mergeCell ref="N333:O333"/>
    <mergeCell ref="B334:C334"/>
    <mergeCell ref="D334:E334"/>
    <mergeCell ref="F334:G334"/>
    <mergeCell ref="H334:I334"/>
    <mergeCell ref="J334:K334"/>
    <mergeCell ref="L334:M334"/>
    <mergeCell ref="N334:O334"/>
    <mergeCell ref="B335:C335"/>
    <mergeCell ref="D335:E335"/>
    <mergeCell ref="F335:G335"/>
    <mergeCell ref="H335:I335"/>
    <mergeCell ref="J335:K335"/>
    <mergeCell ref="L335:M335"/>
    <mergeCell ref="N335:O335"/>
    <mergeCell ref="B336:C336"/>
    <mergeCell ref="D336:E336"/>
    <mergeCell ref="F336:G336"/>
    <mergeCell ref="H336:I336"/>
    <mergeCell ref="J336:K336"/>
    <mergeCell ref="L336:M336"/>
    <mergeCell ref="N336:O336"/>
    <mergeCell ref="B337:C337"/>
    <mergeCell ref="D337:E337"/>
    <mergeCell ref="F337:G337"/>
    <mergeCell ref="H337:I337"/>
    <mergeCell ref="J337:K337"/>
    <mergeCell ref="L337:M337"/>
    <mergeCell ref="N337:O337"/>
    <mergeCell ref="B338:C338"/>
    <mergeCell ref="D338:E338"/>
    <mergeCell ref="F338:G338"/>
    <mergeCell ref="H338:I338"/>
    <mergeCell ref="J338:K338"/>
    <mergeCell ref="L338:M338"/>
    <mergeCell ref="N338:O338"/>
    <mergeCell ref="B339:C339"/>
    <mergeCell ref="D339:E339"/>
    <mergeCell ref="F339:G339"/>
    <mergeCell ref="H339:I339"/>
    <mergeCell ref="J339:K339"/>
    <mergeCell ref="L339:M339"/>
    <mergeCell ref="N339:O339"/>
    <mergeCell ref="B340:C340"/>
    <mergeCell ref="D340:E340"/>
    <mergeCell ref="F340:G340"/>
    <mergeCell ref="H340:I340"/>
    <mergeCell ref="J340:K340"/>
    <mergeCell ref="L340:M340"/>
    <mergeCell ref="N340:O340"/>
    <mergeCell ref="B341:C341"/>
    <mergeCell ref="D341:E341"/>
    <mergeCell ref="F341:G341"/>
    <mergeCell ref="H341:I341"/>
    <mergeCell ref="J341:K341"/>
    <mergeCell ref="L341:M341"/>
    <mergeCell ref="N341:O341"/>
    <mergeCell ref="B342:C342"/>
    <mergeCell ref="D342:E342"/>
    <mergeCell ref="F342:G342"/>
    <mergeCell ref="H342:I342"/>
    <mergeCell ref="J342:K342"/>
    <mergeCell ref="L342:M342"/>
    <mergeCell ref="N342:O342"/>
    <mergeCell ref="B343:C343"/>
    <mergeCell ref="D343:E343"/>
    <mergeCell ref="F343:G343"/>
    <mergeCell ref="H343:I343"/>
    <mergeCell ref="J343:K343"/>
    <mergeCell ref="L343:M343"/>
    <mergeCell ref="N343:O343"/>
    <mergeCell ref="B344:C344"/>
    <mergeCell ref="D344:E344"/>
    <mergeCell ref="F344:G344"/>
    <mergeCell ref="H344:I344"/>
    <mergeCell ref="J344:K344"/>
    <mergeCell ref="L344:M344"/>
    <mergeCell ref="N344:O344"/>
    <mergeCell ref="B345:C345"/>
    <mergeCell ref="D345:E345"/>
    <mergeCell ref="F345:G345"/>
    <mergeCell ref="H345:I345"/>
    <mergeCell ref="J345:K345"/>
    <mergeCell ref="L345:M345"/>
    <mergeCell ref="N345:O345"/>
    <mergeCell ref="B346:C346"/>
    <mergeCell ref="D346:E346"/>
    <mergeCell ref="F346:G346"/>
    <mergeCell ref="H346:I346"/>
    <mergeCell ref="J346:K346"/>
    <mergeCell ref="L346:M346"/>
    <mergeCell ref="N346:O346"/>
    <mergeCell ref="B347:C347"/>
    <mergeCell ref="D347:E347"/>
    <mergeCell ref="F347:G347"/>
    <mergeCell ref="H347:I347"/>
    <mergeCell ref="J347:K347"/>
    <mergeCell ref="L347:M347"/>
    <mergeCell ref="N347:O347"/>
    <mergeCell ref="B348:C348"/>
    <mergeCell ref="D348:E348"/>
    <mergeCell ref="F348:G348"/>
    <mergeCell ref="H348:I348"/>
    <mergeCell ref="J348:K348"/>
    <mergeCell ref="L348:M348"/>
    <mergeCell ref="N348:O348"/>
    <mergeCell ref="B349:C349"/>
    <mergeCell ref="D349:E349"/>
    <mergeCell ref="F349:G349"/>
    <mergeCell ref="H349:I349"/>
    <mergeCell ref="J349:K349"/>
    <mergeCell ref="L349:M349"/>
    <mergeCell ref="N349:O349"/>
    <mergeCell ref="B350:C350"/>
    <mergeCell ref="D350:E350"/>
    <mergeCell ref="F350:G350"/>
    <mergeCell ref="H350:I350"/>
    <mergeCell ref="J350:K350"/>
    <mergeCell ref="L350:M350"/>
    <mergeCell ref="N350:O350"/>
    <mergeCell ref="B351:C351"/>
    <mergeCell ref="D351:E351"/>
    <mergeCell ref="F351:G351"/>
    <mergeCell ref="H351:I351"/>
    <mergeCell ref="J351:K351"/>
    <mergeCell ref="L351:M351"/>
    <mergeCell ref="N351:O351"/>
    <mergeCell ref="B352:C352"/>
    <mergeCell ref="D352:E352"/>
    <mergeCell ref="F352:G352"/>
    <mergeCell ref="H352:I352"/>
    <mergeCell ref="J352:K352"/>
    <mergeCell ref="L352:M352"/>
    <mergeCell ref="N352:O352"/>
    <mergeCell ref="B353:C353"/>
    <mergeCell ref="D353:E353"/>
    <mergeCell ref="F353:G353"/>
    <mergeCell ref="H353:I353"/>
    <mergeCell ref="J353:K353"/>
    <mergeCell ref="L353:M353"/>
    <mergeCell ref="N353:O353"/>
    <mergeCell ref="B354:C354"/>
    <mergeCell ref="D354:E354"/>
    <mergeCell ref="F354:G354"/>
    <mergeCell ref="H354:I354"/>
    <mergeCell ref="J354:K354"/>
    <mergeCell ref="L354:M354"/>
    <mergeCell ref="N354:O354"/>
    <mergeCell ref="B355:C355"/>
    <mergeCell ref="D355:E355"/>
    <mergeCell ref="F355:G355"/>
    <mergeCell ref="H355:I355"/>
    <mergeCell ref="J355:K355"/>
    <mergeCell ref="L355:M355"/>
    <mergeCell ref="N355:O355"/>
    <mergeCell ref="B356:C356"/>
    <mergeCell ref="D356:E356"/>
    <mergeCell ref="F356:G356"/>
    <mergeCell ref="H356:I356"/>
    <mergeCell ref="J356:K356"/>
    <mergeCell ref="L356:M356"/>
    <mergeCell ref="N356:O356"/>
    <mergeCell ref="B357:C357"/>
    <mergeCell ref="D357:E357"/>
    <mergeCell ref="F357:G357"/>
    <mergeCell ref="H357:I357"/>
    <mergeCell ref="J357:K357"/>
    <mergeCell ref="L357:M357"/>
    <mergeCell ref="N357:O357"/>
    <mergeCell ref="B358:C358"/>
    <mergeCell ref="D358:E358"/>
    <mergeCell ref="F358:G358"/>
    <mergeCell ref="H358:I358"/>
    <mergeCell ref="J358:K358"/>
    <mergeCell ref="L358:M358"/>
    <mergeCell ref="N358:O358"/>
    <mergeCell ref="B359:C359"/>
    <mergeCell ref="D359:E359"/>
    <mergeCell ref="F359:G359"/>
    <mergeCell ref="H359:I359"/>
    <mergeCell ref="J359:K359"/>
    <mergeCell ref="L359:M359"/>
    <mergeCell ref="N359:O359"/>
    <mergeCell ref="B360:C360"/>
    <mergeCell ref="D360:E360"/>
    <mergeCell ref="F360:G360"/>
    <mergeCell ref="H360:I360"/>
    <mergeCell ref="J360:K360"/>
    <mergeCell ref="L360:M360"/>
    <mergeCell ref="N360:O360"/>
    <mergeCell ref="B361:C361"/>
    <mergeCell ref="D361:E361"/>
    <mergeCell ref="F361:G361"/>
    <mergeCell ref="H361:I361"/>
    <mergeCell ref="J361:K361"/>
    <mergeCell ref="L361:M361"/>
    <mergeCell ref="N361:O361"/>
    <mergeCell ref="B362:C362"/>
    <mergeCell ref="D362:E362"/>
    <mergeCell ref="F362:G362"/>
    <mergeCell ref="H362:I362"/>
    <mergeCell ref="J362:K362"/>
    <mergeCell ref="L362:M362"/>
    <mergeCell ref="N362:O362"/>
    <mergeCell ref="B363:C363"/>
    <mergeCell ref="D363:E363"/>
    <mergeCell ref="F363:G363"/>
    <mergeCell ref="H363:I363"/>
    <mergeCell ref="J363:K363"/>
    <mergeCell ref="L363:M363"/>
    <mergeCell ref="N363:O363"/>
    <mergeCell ref="B364:C364"/>
    <mergeCell ref="D364:E364"/>
    <mergeCell ref="F364:G364"/>
    <mergeCell ref="H364:I364"/>
    <mergeCell ref="J364:K364"/>
    <mergeCell ref="L364:M364"/>
    <mergeCell ref="N364:O364"/>
    <mergeCell ref="B365:C365"/>
    <mergeCell ref="D365:E365"/>
    <mergeCell ref="F365:G365"/>
    <mergeCell ref="H365:I365"/>
    <mergeCell ref="J365:K365"/>
    <mergeCell ref="L365:M365"/>
    <mergeCell ref="N365:O365"/>
    <mergeCell ref="B366:C366"/>
    <mergeCell ref="D366:E366"/>
    <mergeCell ref="F366:G366"/>
    <mergeCell ref="H366:I366"/>
    <mergeCell ref="J366:K366"/>
    <mergeCell ref="L366:M366"/>
    <mergeCell ref="N366:O366"/>
    <mergeCell ref="B367:C367"/>
    <mergeCell ref="D367:E367"/>
    <mergeCell ref="F367:G367"/>
    <mergeCell ref="H367:I367"/>
    <mergeCell ref="J367:K367"/>
    <mergeCell ref="L367:M367"/>
    <mergeCell ref="N367:O367"/>
    <mergeCell ref="B368:C368"/>
    <mergeCell ref="D368:E368"/>
    <mergeCell ref="F368:G368"/>
    <mergeCell ref="H368:I368"/>
    <mergeCell ref="J368:K368"/>
    <mergeCell ref="L368:M368"/>
    <mergeCell ref="N368:O368"/>
    <mergeCell ref="B369:C369"/>
    <mergeCell ref="D369:E369"/>
    <mergeCell ref="F369:G369"/>
    <mergeCell ref="H369:I369"/>
    <mergeCell ref="J369:K369"/>
    <mergeCell ref="L369:M369"/>
    <mergeCell ref="N369:O369"/>
    <mergeCell ref="B370:C370"/>
    <mergeCell ref="D370:E370"/>
    <mergeCell ref="F370:G370"/>
    <mergeCell ref="H370:I370"/>
    <mergeCell ref="J370:K370"/>
    <mergeCell ref="L370:M370"/>
    <mergeCell ref="N370:O370"/>
    <mergeCell ref="B371:C371"/>
    <mergeCell ref="D371:E371"/>
    <mergeCell ref="F371:G371"/>
    <mergeCell ref="H371:I371"/>
    <mergeCell ref="J371:K371"/>
    <mergeCell ref="L371:M371"/>
    <mergeCell ref="N371:O371"/>
    <mergeCell ref="B372:C372"/>
    <mergeCell ref="D372:E372"/>
    <mergeCell ref="F372:G372"/>
    <mergeCell ref="H372:I372"/>
    <mergeCell ref="J372:K372"/>
    <mergeCell ref="L372:M372"/>
    <mergeCell ref="N372:O372"/>
    <mergeCell ref="B373:C373"/>
    <mergeCell ref="D373:E373"/>
    <mergeCell ref="F373:G373"/>
    <mergeCell ref="H373:I373"/>
    <mergeCell ref="J373:K373"/>
    <mergeCell ref="L373:M373"/>
    <mergeCell ref="N373:O373"/>
    <mergeCell ref="B374:C374"/>
    <mergeCell ref="D374:E374"/>
    <mergeCell ref="F374:G374"/>
    <mergeCell ref="H374:I374"/>
    <mergeCell ref="J374:K374"/>
    <mergeCell ref="L374:M374"/>
    <mergeCell ref="N374:O374"/>
    <mergeCell ref="B375:C375"/>
    <mergeCell ref="D375:E375"/>
    <mergeCell ref="F375:G375"/>
    <mergeCell ref="H375:I375"/>
    <mergeCell ref="J375:K375"/>
    <mergeCell ref="L375:M375"/>
    <mergeCell ref="N375:O375"/>
    <mergeCell ref="B376:C376"/>
    <mergeCell ref="D376:E376"/>
    <mergeCell ref="F376:G376"/>
    <mergeCell ref="H376:I376"/>
    <mergeCell ref="J376:K376"/>
    <mergeCell ref="L376:M376"/>
    <mergeCell ref="N376:O376"/>
    <mergeCell ref="B377:C377"/>
    <mergeCell ref="D377:E377"/>
    <mergeCell ref="F377:G377"/>
    <mergeCell ref="H377:I377"/>
    <mergeCell ref="J377:K377"/>
    <mergeCell ref="L377:M377"/>
    <mergeCell ref="N377:O377"/>
    <mergeCell ref="B378:C378"/>
    <mergeCell ref="D378:E378"/>
    <mergeCell ref="F378:G378"/>
    <mergeCell ref="H378:I378"/>
    <mergeCell ref="J378:K378"/>
    <mergeCell ref="L378:M378"/>
    <mergeCell ref="N378:O378"/>
    <mergeCell ref="B379:C379"/>
    <mergeCell ref="D379:E379"/>
    <mergeCell ref="F379:G379"/>
    <mergeCell ref="H379:I379"/>
    <mergeCell ref="J379:K379"/>
    <mergeCell ref="L379:M379"/>
    <mergeCell ref="N379:O379"/>
    <mergeCell ref="B380:C380"/>
    <mergeCell ref="D380:E380"/>
    <mergeCell ref="F380:G380"/>
    <mergeCell ref="H380:I380"/>
    <mergeCell ref="J380:K380"/>
    <mergeCell ref="L380:M380"/>
    <mergeCell ref="N380:O380"/>
    <mergeCell ref="B381:C381"/>
    <mergeCell ref="D381:E381"/>
    <mergeCell ref="F381:G381"/>
    <mergeCell ref="H381:I381"/>
    <mergeCell ref="J381:K381"/>
    <mergeCell ref="L381:M381"/>
    <mergeCell ref="N381:O381"/>
    <mergeCell ref="B382:C382"/>
    <mergeCell ref="D382:E382"/>
    <mergeCell ref="F382:G382"/>
    <mergeCell ref="H382:I382"/>
    <mergeCell ref="J382:K382"/>
    <mergeCell ref="L382:M382"/>
    <mergeCell ref="N382:O382"/>
    <mergeCell ref="B383:C383"/>
    <mergeCell ref="D383:E383"/>
    <mergeCell ref="F383:G383"/>
    <mergeCell ref="H383:I383"/>
    <mergeCell ref="J383:K383"/>
    <mergeCell ref="L383:M383"/>
    <mergeCell ref="N383:O383"/>
    <mergeCell ref="B384:C384"/>
    <mergeCell ref="D384:E384"/>
    <mergeCell ref="F384:G384"/>
    <mergeCell ref="H384:I384"/>
    <mergeCell ref="J384:K384"/>
    <mergeCell ref="L384:M384"/>
    <mergeCell ref="N384:O384"/>
    <mergeCell ref="B385:C385"/>
    <mergeCell ref="D385:E385"/>
    <mergeCell ref="F385:G385"/>
    <mergeCell ref="H385:I385"/>
    <mergeCell ref="J385:K385"/>
    <mergeCell ref="L385:M385"/>
    <mergeCell ref="N385:O385"/>
    <mergeCell ref="B386:C386"/>
    <mergeCell ref="D386:E386"/>
    <mergeCell ref="F386:G386"/>
    <mergeCell ref="H386:I386"/>
    <mergeCell ref="J386:K386"/>
    <mergeCell ref="L386:M386"/>
    <mergeCell ref="N386:O386"/>
    <mergeCell ref="B387:C387"/>
    <mergeCell ref="D387:E387"/>
    <mergeCell ref="F387:G387"/>
    <mergeCell ref="H387:I387"/>
    <mergeCell ref="J387:K387"/>
    <mergeCell ref="L387:M387"/>
    <mergeCell ref="N387:O387"/>
    <mergeCell ref="B388:C388"/>
    <mergeCell ref="D388:E388"/>
    <mergeCell ref="F388:G388"/>
    <mergeCell ref="H388:I388"/>
    <mergeCell ref="J388:K388"/>
    <mergeCell ref="L388:M388"/>
    <mergeCell ref="N388:O388"/>
    <mergeCell ref="B389:C389"/>
    <mergeCell ref="D389:E389"/>
    <mergeCell ref="F389:G389"/>
    <mergeCell ref="H389:I389"/>
    <mergeCell ref="J389:K389"/>
    <mergeCell ref="L389:M389"/>
    <mergeCell ref="N389:O389"/>
    <mergeCell ref="B390:C390"/>
    <mergeCell ref="D390:E390"/>
    <mergeCell ref="F390:G390"/>
    <mergeCell ref="H390:I390"/>
    <mergeCell ref="J390:K390"/>
    <mergeCell ref="L390:M390"/>
    <mergeCell ref="N390:O390"/>
    <mergeCell ref="B391:C391"/>
    <mergeCell ref="D391:E391"/>
    <mergeCell ref="F391:G391"/>
    <mergeCell ref="H391:I391"/>
    <mergeCell ref="J391:K391"/>
    <mergeCell ref="L391:M391"/>
    <mergeCell ref="N391:O391"/>
    <mergeCell ref="B392:C392"/>
    <mergeCell ref="D392:E392"/>
    <mergeCell ref="F392:G392"/>
    <mergeCell ref="H392:I392"/>
    <mergeCell ref="J392:K392"/>
    <mergeCell ref="L392:M392"/>
    <mergeCell ref="N392:O392"/>
    <mergeCell ref="B393:C393"/>
    <mergeCell ref="D393:E393"/>
    <mergeCell ref="F393:G393"/>
    <mergeCell ref="H393:I393"/>
    <mergeCell ref="J393:K393"/>
    <mergeCell ref="L393:M393"/>
    <mergeCell ref="N393:O393"/>
    <mergeCell ref="B394:C394"/>
    <mergeCell ref="D394:E394"/>
    <mergeCell ref="F394:G394"/>
    <mergeCell ref="H394:I394"/>
    <mergeCell ref="J394:K394"/>
    <mergeCell ref="L394:M394"/>
    <mergeCell ref="N394:O394"/>
    <mergeCell ref="B395:C395"/>
    <mergeCell ref="D395:E395"/>
    <mergeCell ref="F395:G395"/>
    <mergeCell ref="H395:I395"/>
    <mergeCell ref="J395:K395"/>
    <mergeCell ref="L395:M395"/>
    <mergeCell ref="N395:O395"/>
    <mergeCell ref="B396:C396"/>
    <mergeCell ref="D396:E396"/>
    <mergeCell ref="F396:G396"/>
    <mergeCell ref="H396:I396"/>
    <mergeCell ref="J396:K396"/>
    <mergeCell ref="L396:M396"/>
    <mergeCell ref="N396:O396"/>
    <mergeCell ref="B397:C397"/>
    <mergeCell ref="D397:E397"/>
    <mergeCell ref="F397:G397"/>
    <mergeCell ref="H397:I397"/>
    <mergeCell ref="J397:K397"/>
    <mergeCell ref="L397:M397"/>
    <mergeCell ref="N397:O397"/>
    <mergeCell ref="B398:C398"/>
    <mergeCell ref="D398:E398"/>
    <mergeCell ref="F398:G398"/>
    <mergeCell ref="H398:I398"/>
    <mergeCell ref="J398:K398"/>
    <mergeCell ref="L398:M398"/>
    <mergeCell ref="N398:O398"/>
    <mergeCell ref="B399:C399"/>
    <mergeCell ref="D399:E399"/>
    <mergeCell ref="F399:G399"/>
    <mergeCell ref="H399:I399"/>
    <mergeCell ref="J399:K399"/>
    <mergeCell ref="L399:M399"/>
    <mergeCell ref="N399:O399"/>
    <mergeCell ref="B400:C400"/>
    <mergeCell ref="D400:E400"/>
    <mergeCell ref="F400:G400"/>
    <mergeCell ref="H400:I400"/>
    <mergeCell ref="J400:K400"/>
    <mergeCell ref="L400:M400"/>
    <mergeCell ref="N400:O400"/>
    <mergeCell ref="B401:C401"/>
    <mergeCell ref="D401:E401"/>
    <mergeCell ref="F401:G401"/>
    <mergeCell ref="H401:I401"/>
    <mergeCell ref="J401:K401"/>
    <mergeCell ref="L401:M401"/>
    <mergeCell ref="N401:O401"/>
    <mergeCell ref="B402:C402"/>
    <mergeCell ref="D402:E402"/>
    <mergeCell ref="F402:G402"/>
    <mergeCell ref="H402:I402"/>
    <mergeCell ref="J402:K402"/>
    <mergeCell ref="L402:M402"/>
    <mergeCell ref="N402:O402"/>
    <mergeCell ref="B403:C403"/>
    <mergeCell ref="D403:E403"/>
    <mergeCell ref="F403:G403"/>
    <mergeCell ref="H403:I403"/>
    <mergeCell ref="J403:K403"/>
    <mergeCell ref="L403:M403"/>
    <mergeCell ref="N403:O403"/>
    <mergeCell ref="B404:C404"/>
    <mergeCell ref="D404:E404"/>
    <mergeCell ref="F404:G404"/>
    <mergeCell ref="H404:I404"/>
    <mergeCell ref="J404:K404"/>
    <mergeCell ref="L404:M404"/>
    <mergeCell ref="N404:O404"/>
    <mergeCell ref="B405:C405"/>
    <mergeCell ref="D405:E405"/>
    <mergeCell ref="F405:G405"/>
    <mergeCell ref="H405:I405"/>
    <mergeCell ref="J405:K405"/>
    <mergeCell ref="L405:M405"/>
    <mergeCell ref="N405:O405"/>
    <mergeCell ref="B406:C406"/>
    <mergeCell ref="D406:E406"/>
    <mergeCell ref="F406:G406"/>
    <mergeCell ref="H406:I406"/>
    <mergeCell ref="J406:K406"/>
    <mergeCell ref="L406:M406"/>
    <mergeCell ref="N406:O406"/>
    <mergeCell ref="B407:C407"/>
    <mergeCell ref="D407:E407"/>
    <mergeCell ref="F407:G407"/>
    <mergeCell ref="H407:I407"/>
    <mergeCell ref="J407:K407"/>
    <mergeCell ref="L407:M407"/>
    <mergeCell ref="N407:O407"/>
    <mergeCell ref="B408:C408"/>
    <mergeCell ref="D408:E408"/>
    <mergeCell ref="F408:G408"/>
    <mergeCell ref="H408:I408"/>
    <mergeCell ref="J408:K408"/>
    <mergeCell ref="L408:M408"/>
    <mergeCell ref="N408:O408"/>
    <mergeCell ref="B409:C409"/>
    <mergeCell ref="D409:E409"/>
    <mergeCell ref="F409:G409"/>
    <mergeCell ref="H409:I409"/>
    <mergeCell ref="J409:K409"/>
    <mergeCell ref="L409:M409"/>
    <mergeCell ref="N409:O409"/>
    <mergeCell ref="B410:C410"/>
    <mergeCell ref="D410:E410"/>
    <mergeCell ref="F410:G410"/>
    <mergeCell ref="H410:I410"/>
    <mergeCell ref="J410:K410"/>
    <mergeCell ref="L410:M410"/>
    <mergeCell ref="N410:O410"/>
    <mergeCell ref="B411:C411"/>
    <mergeCell ref="D411:E411"/>
    <mergeCell ref="F411:G411"/>
    <mergeCell ref="H411:I411"/>
    <mergeCell ref="J411:K411"/>
    <mergeCell ref="L411:M411"/>
    <mergeCell ref="N411:O411"/>
    <mergeCell ref="B412:C412"/>
    <mergeCell ref="D412:E412"/>
    <mergeCell ref="F412:G412"/>
    <mergeCell ref="H412:I412"/>
    <mergeCell ref="J412:K412"/>
    <mergeCell ref="L412:M412"/>
    <mergeCell ref="N412:O412"/>
    <mergeCell ref="B413:C413"/>
    <mergeCell ref="D413:E413"/>
    <mergeCell ref="F413:G413"/>
    <mergeCell ref="H413:I413"/>
    <mergeCell ref="J413:K413"/>
    <mergeCell ref="L413:M413"/>
    <mergeCell ref="N413:O413"/>
    <mergeCell ref="B414:C414"/>
    <mergeCell ref="D414:E414"/>
    <mergeCell ref="F414:G414"/>
    <mergeCell ref="H414:I414"/>
    <mergeCell ref="J414:K414"/>
    <mergeCell ref="L414:M414"/>
    <mergeCell ref="N414:O414"/>
    <mergeCell ref="B415:C415"/>
    <mergeCell ref="D415:E415"/>
    <mergeCell ref="F415:G415"/>
    <mergeCell ref="H415:I415"/>
    <mergeCell ref="J415:K415"/>
    <mergeCell ref="L415:M415"/>
    <mergeCell ref="N415:O415"/>
    <mergeCell ref="B416:C416"/>
    <mergeCell ref="D416:E416"/>
    <mergeCell ref="F416:G416"/>
    <mergeCell ref="H416:I416"/>
    <mergeCell ref="J416:K416"/>
    <mergeCell ref="L416:M416"/>
    <mergeCell ref="N416:O416"/>
    <mergeCell ref="B417:C417"/>
    <mergeCell ref="D417:E417"/>
    <mergeCell ref="F417:G417"/>
    <mergeCell ref="H417:I417"/>
    <mergeCell ref="J417:K417"/>
    <mergeCell ref="L417:M417"/>
    <mergeCell ref="N417:O417"/>
    <mergeCell ref="B418:C418"/>
    <mergeCell ref="D418:E418"/>
    <mergeCell ref="F418:G418"/>
    <mergeCell ref="H418:I418"/>
    <mergeCell ref="J418:K418"/>
    <mergeCell ref="L418:M418"/>
    <mergeCell ref="N418:O418"/>
    <mergeCell ref="B419:C419"/>
    <mergeCell ref="D419:E419"/>
    <mergeCell ref="F419:G419"/>
    <mergeCell ref="H419:I419"/>
    <mergeCell ref="J419:K419"/>
    <mergeCell ref="L419:M419"/>
    <mergeCell ref="N419:O419"/>
    <mergeCell ref="B420:C420"/>
    <mergeCell ref="D420:E420"/>
    <mergeCell ref="F420:G420"/>
    <mergeCell ref="H420:I420"/>
    <mergeCell ref="J420:K420"/>
    <mergeCell ref="L420:M420"/>
    <mergeCell ref="N420:O420"/>
    <mergeCell ref="B421:C421"/>
    <mergeCell ref="D421:E421"/>
    <mergeCell ref="F421:G421"/>
    <mergeCell ref="H421:I421"/>
    <mergeCell ref="J421:K421"/>
    <mergeCell ref="L421:M421"/>
    <mergeCell ref="N421:O421"/>
    <mergeCell ref="B422:C422"/>
    <mergeCell ref="D422:E422"/>
    <mergeCell ref="F422:G422"/>
    <mergeCell ref="H422:I422"/>
    <mergeCell ref="J422:K422"/>
    <mergeCell ref="L422:M422"/>
    <mergeCell ref="N422:O422"/>
    <mergeCell ref="B423:C423"/>
    <mergeCell ref="D423:E423"/>
    <mergeCell ref="F423:G423"/>
    <mergeCell ref="H423:I423"/>
    <mergeCell ref="J423:K423"/>
    <mergeCell ref="L423:M423"/>
    <mergeCell ref="N423:O423"/>
    <mergeCell ref="B424:C424"/>
    <mergeCell ref="D424:E424"/>
    <mergeCell ref="F424:G424"/>
    <mergeCell ref="H424:I424"/>
    <mergeCell ref="J424:K424"/>
    <mergeCell ref="L424:M424"/>
    <mergeCell ref="N424:O424"/>
    <mergeCell ref="B425:C425"/>
    <mergeCell ref="D425:E425"/>
    <mergeCell ref="F425:G425"/>
    <mergeCell ref="H425:I425"/>
    <mergeCell ref="J425:K425"/>
    <mergeCell ref="L425:M425"/>
    <mergeCell ref="N425:O425"/>
    <mergeCell ref="B426:C426"/>
    <mergeCell ref="D426:E426"/>
    <mergeCell ref="F426:G426"/>
    <mergeCell ref="H426:I426"/>
    <mergeCell ref="J426:K426"/>
    <mergeCell ref="L426:M426"/>
    <mergeCell ref="N426:O426"/>
    <mergeCell ref="B427:C427"/>
    <mergeCell ref="D427:E427"/>
    <mergeCell ref="F427:G427"/>
    <mergeCell ref="H427:I427"/>
    <mergeCell ref="J427:K427"/>
    <mergeCell ref="L427:M427"/>
    <mergeCell ref="N427:O427"/>
    <mergeCell ref="B428:C428"/>
    <mergeCell ref="D428:E428"/>
    <mergeCell ref="F428:G428"/>
    <mergeCell ref="H428:I428"/>
    <mergeCell ref="J428:K428"/>
    <mergeCell ref="L428:M428"/>
    <mergeCell ref="N428:O428"/>
    <mergeCell ref="B429:C429"/>
    <mergeCell ref="D429:E429"/>
    <mergeCell ref="F429:G429"/>
    <mergeCell ref="H429:I429"/>
    <mergeCell ref="J429:K429"/>
    <mergeCell ref="L429:M429"/>
    <mergeCell ref="N429:O429"/>
    <mergeCell ref="B430:C430"/>
    <mergeCell ref="D430:E430"/>
    <mergeCell ref="F430:G430"/>
    <mergeCell ref="H430:I430"/>
    <mergeCell ref="J430:K430"/>
    <mergeCell ref="L430:M430"/>
    <mergeCell ref="N430:O430"/>
    <mergeCell ref="B431:C431"/>
    <mergeCell ref="D431:E431"/>
    <mergeCell ref="F431:G431"/>
    <mergeCell ref="H431:I431"/>
    <mergeCell ref="J431:K431"/>
    <mergeCell ref="L431:M431"/>
    <mergeCell ref="N431:O431"/>
    <mergeCell ref="B432:C432"/>
    <mergeCell ref="D432:E432"/>
    <mergeCell ref="F432:G432"/>
    <mergeCell ref="H432:I432"/>
    <mergeCell ref="J432:K432"/>
    <mergeCell ref="L432:M432"/>
    <mergeCell ref="N432:O432"/>
    <mergeCell ref="B433:C433"/>
    <mergeCell ref="D433:E433"/>
    <mergeCell ref="F433:G433"/>
    <mergeCell ref="H433:I433"/>
    <mergeCell ref="J433:K433"/>
    <mergeCell ref="L433:M433"/>
    <mergeCell ref="N433:O433"/>
    <mergeCell ref="B434:C434"/>
    <mergeCell ref="D434:E434"/>
    <mergeCell ref="F434:G434"/>
    <mergeCell ref="H434:I434"/>
    <mergeCell ref="J434:K434"/>
    <mergeCell ref="L434:M434"/>
    <mergeCell ref="N434:O434"/>
    <mergeCell ref="B435:C435"/>
    <mergeCell ref="D435:E435"/>
    <mergeCell ref="F435:G435"/>
    <mergeCell ref="H435:I435"/>
    <mergeCell ref="J435:K435"/>
    <mergeCell ref="L435:M435"/>
    <mergeCell ref="N435:O435"/>
    <mergeCell ref="B436:C436"/>
    <mergeCell ref="D436:E436"/>
    <mergeCell ref="F436:G436"/>
    <mergeCell ref="H436:I436"/>
    <mergeCell ref="J436:K436"/>
    <mergeCell ref="L436:M436"/>
    <mergeCell ref="N436:O436"/>
    <mergeCell ref="B437:C437"/>
    <mergeCell ref="D437:E437"/>
    <mergeCell ref="F437:G437"/>
    <mergeCell ref="H437:I437"/>
    <mergeCell ref="J437:K437"/>
    <mergeCell ref="L437:M437"/>
    <mergeCell ref="N437:O437"/>
    <mergeCell ref="B438:C438"/>
    <mergeCell ref="D438:E438"/>
    <mergeCell ref="F438:G438"/>
    <mergeCell ref="H438:I438"/>
    <mergeCell ref="J438:K438"/>
    <mergeCell ref="L438:M438"/>
    <mergeCell ref="N438:O438"/>
    <mergeCell ref="B439:C439"/>
    <mergeCell ref="D439:E439"/>
    <mergeCell ref="F439:G439"/>
    <mergeCell ref="H439:I439"/>
    <mergeCell ref="J439:K439"/>
    <mergeCell ref="L439:M439"/>
    <mergeCell ref="N439:O439"/>
    <mergeCell ref="B440:C440"/>
    <mergeCell ref="D440:E440"/>
    <mergeCell ref="F440:G440"/>
    <mergeCell ref="H440:I440"/>
    <mergeCell ref="J440:K440"/>
    <mergeCell ref="L440:M440"/>
    <mergeCell ref="N440:O440"/>
    <mergeCell ref="B441:C441"/>
    <mergeCell ref="D441:E441"/>
    <mergeCell ref="F441:G441"/>
    <mergeCell ref="H441:I441"/>
    <mergeCell ref="J441:K441"/>
    <mergeCell ref="L441:M441"/>
    <mergeCell ref="N441:O441"/>
    <mergeCell ref="B442:C442"/>
    <mergeCell ref="D442:E442"/>
    <mergeCell ref="F442:G442"/>
    <mergeCell ref="H442:I442"/>
    <mergeCell ref="J442:K442"/>
    <mergeCell ref="L442:M442"/>
    <mergeCell ref="N442:O442"/>
    <mergeCell ref="B443:C443"/>
    <mergeCell ref="D443:E443"/>
    <mergeCell ref="F443:G443"/>
    <mergeCell ref="H443:I443"/>
    <mergeCell ref="J443:K443"/>
    <mergeCell ref="L443:M443"/>
    <mergeCell ref="N443:O443"/>
    <mergeCell ref="B444:C444"/>
    <mergeCell ref="D444:E444"/>
    <mergeCell ref="F444:G444"/>
    <mergeCell ref="H444:I444"/>
    <mergeCell ref="J444:K444"/>
    <mergeCell ref="L444:M444"/>
    <mergeCell ref="N444:O444"/>
    <mergeCell ref="B445:C445"/>
    <mergeCell ref="D445:E445"/>
    <mergeCell ref="F445:G445"/>
    <mergeCell ref="H445:I445"/>
    <mergeCell ref="J445:K445"/>
    <mergeCell ref="L445:M445"/>
    <mergeCell ref="N445:O445"/>
    <mergeCell ref="B446:C446"/>
    <mergeCell ref="D446:E446"/>
    <mergeCell ref="F446:G446"/>
    <mergeCell ref="H446:I446"/>
    <mergeCell ref="J446:K446"/>
    <mergeCell ref="L446:M446"/>
    <mergeCell ref="N446:O446"/>
    <mergeCell ref="B447:C447"/>
    <mergeCell ref="D447:E447"/>
    <mergeCell ref="F447:G447"/>
    <mergeCell ref="H447:I447"/>
    <mergeCell ref="J447:K447"/>
    <mergeCell ref="L447:M447"/>
    <mergeCell ref="N447:O447"/>
    <mergeCell ref="B448:C448"/>
    <mergeCell ref="D448:E448"/>
    <mergeCell ref="F448:G448"/>
    <mergeCell ref="H448:I448"/>
    <mergeCell ref="J448:K448"/>
    <mergeCell ref="L448:M448"/>
    <mergeCell ref="N448:O448"/>
    <mergeCell ref="B449:C449"/>
    <mergeCell ref="D449:E449"/>
    <mergeCell ref="F449:G449"/>
    <mergeCell ref="H449:I449"/>
    <mergeCell ref="J449:K449"/>
    <mergeCell ref="L449:M449"/>
    <mergeCell ref="N449:O449"/>
    <mergeCell ref="B450:C450"/>
    <mergeCell ref="D450:E450"/>
    <mergeCell ref="F450:G450"/>
    <mergeCell ref="H450:I450"/>
    <mergeCell ref="J450:K450"/>
    <mergeCell ref="L450:M450"/>
    <mergeCell ref="N450:O450"/>
    <mergeCell ref="B451:C451"/>
    <mergeCell ref="D451:E451"/>
    <mergeCell ref="F451:G451"/>
    <mergeCell ref="H451:I451"/>
    <mergeCell ref="J451:K451"/>
    <mergeCell ref="L451:M451"/>
    <mergeCell ref="N451:O451"/>
    <mergeCell ref="B452:C452"/>
    <mergeCell ref="D452:E452"/>
    <mergeCell ref="F452:G452"/>
    <mergeCell ref="H452:I452"/>
    <mergeCell ref="J452:K452"/>
    <mergeCell ref="L452:M452"/>
    <mergeCell ref="N452:O452"/>
    <mergeCell ref="B453:C453"/>
    <mergeCell ref="D453:E453"/>
    <mergeCell ref="F453:G453"/>
    <mergeCell ref="H453:I453"/>
    <mergeCell ref="J453:K453"/>
    <mergeCell ref="L453:M453"/>
    <mergeCell ref="N453:O453"/>
    <mergeCell ref="B454:C454"/>
    <mergeCell ref="D454:E454"/>
    <mergeCell ref="F454:G454"/>
    <mergeCell ref="H454:I454"/>
    <mergeCell ref="J454:K454"/>
    <mergeCell ref="L454:M454"/>
    <mergeCell ref="N454:O454"/>
    <mergeCell ref="B455:C455"/>
    <mergeCell ref="D455:E455"/>
    <mergeCell ref="F455:G455"/>
    <mergeCell ref="H455:I455"/>
    <mergeCell ref="J455:K455"/>
    <mergeCell ref="L455:M455"/>
    <mergeCell ref="N455:O455"/>
    <mergeCell ref="B456:C456"/>
    <mergeCell ref="D456:E456"/>
    <mergeCell ref="F456:G456"/>
    <mergeCell ref="H456:I456"/>
    <mergeCell ref="J456:K456"/>
    <mergeCell ref="L456:M456"/>
    <mergeCell ref="N456:O456"/>
    <mergeCell ref="B457:C457"/>
    <mergeCell ref="D457:E457"/>
    <mergeCell ref="F457:G457"/>
    <mergeCell ref="H457:I457"/>
    <mergeCell ref="J457:K457"/>
    <mergeCell ref="L457:M457"/>
    <mergeCell ref="N457:O457"/>
    <mergeCell ref="B458:C458"/>
    <mergeCell ref="D458:E458"/>
    <mergeCell ref="F458:G458"/>
    <mergeCell ref="H458:I458"/>
    <mergeCell ref="J458:K458"/>
    <mergeCell ref="L458:M458"/>
    <mergeCell ref="N458:O458"/>
    <mergeCell ref="B459:C459"/>
    <mergeCell ref="D459:E459"/>
    <mergeCell ref="F459:G459"/>
    <mergeCell ref="H459:I459"/>
    <mergeCell ref="J459:K459"/>
    <mergeCell ref="L459:M459"/>
    <mergeCell ref="N459:O459"/>
    <mergeCell ref="B460:C460"/>
    <mergeCell ref="D460:E460"/>
    <mergeCell ref="F460:G460"/>
    <mergeCell ref="H460:I460"/>
    <mergeCell ref="J460:K460"/>
    <mergeCell ref="L460:M460"/>
    <mergeCell ref="N460:O460"/>
    <mergeCell ref="B461:C461"/>
    <mergeCell ref="D461:E461"/>
    <mergeCell ref="F461:G461"/>
    <mergeCell ref="H461:I461"/>
    <mergeCell ref="J461:K461"/>
    <mergeCell ref="L461:M461"/>
    <mergeCell ref="N461:O461"/>
    <mergeCell ref="B462:C462"/>
    <mergeCell ref="D462:E462"/>
    <mergeCell ref="F462:G462"/>
    <mergeCell ref="H462:I462"/>
    <mergeCell ref="J462:K462"/>
    <mergeCell ref="L462:M462"/>
    <mergeCell ref="N462:O462"/>
    <mergeCell ref="B463:C463"/>
    <mergeCell ref="D463:E463"/>
    <mergeCell ref="F463:G463"/>
    <mergeCell ref="H463:I463"/>
    <mergeCell ref="J463:K463"/>
    <mergeCell ref="L463:M463"/>
    <mergeCell ref="N463:O463"/>
    <mergeCell ref="B464:C464"/>
    <mergeCell ref="D464:E464"/>
    <mergeCell ref="F464:G464"/>
    <mergeCell ref="H464:I464"/>
    <mergeCell ref="J464:K464"/>
    <mergeCell ref="L464:M464"/>
    <mergeCell ref="N464:O464"/>
    <mergeCell ref="B465:C465"/>
    <mergeCell ref="D465:E465"/>
    <mergeCell ref="F465:G465"/>
    <mergeCell ref="H465:I465"/>
    <mergeCell ref="J465:K465"/>
    <mergeCell ref="L465:M465"/>
    <mergeCell ref="N465:O465"/>
    <mergeCell ref="B466:C466"/>
    <mergeCell ref="D466:E466"/>
    <mergeCell ref="F466:G466"/>
    <mergeCell ref="H466:I466"/>
    <mergeCell ref="J466:K466"/>
    <mergeCell ref="L466:M466"/>
    <mergeCell ref="N466:O466"/>
    <mergeCell ref="B467:C467"/>
    <mergeCell ref="D467:E467"/>
    <mergeCell ref="F467:G467"/>
    <mergeCell ref="H467:I467"/>
    <mergeCell ref="J467:K467"/>
    <mergeCell ref="L467:M467"/>
    <mergeCell ref="N467:O467"/>
    <mergeCell ref="B468:C468"/>
    <mergeCell ref="D468:E468"/>
    <mergeCell ref="F468:G468"/>
    <mergeCell ref="H468:I468"/>
    <mergeCell ref="J468:K468"/>
    <mergeCell ref="L468:M468"/>
    <mergeCell ref="N468:O468"/>
    <mergeCell ref="B469:C469"/>
    <mergeCell ref="D469:E469"/>
    <mergeCell ref="F469:G469"/>
    <mergeCell ref="H469:I469"/>
    <mergeCell ref="J469:K469"/>
    <mergeCell ref="L469:M469"/>
    <mergeCell ref="N469:O469"/>
    <mergeCell ref="B470:C470"/>
    <mergeCell ref="D470:E470"/>
    <mergeCell ref="F470:G470"/>
    <mergeCell ref="H470:I470"/>
    <mergeCell ref="J470:K470"/>
    <mergeCell ref="L470:M470"/>
    <mergeCell ref="N470:O470"/>
    <mergeCell ref="B471:C471"/>
    <mergeCell ref="D471:E471"/>
    <mergeCell ref="F471:G471"/>
    <mergeCell ref="H471:I471"/>
    <mergeCell ref="J471:K471"/>
    <mergeCell ref="L471:M471"/>
    <mergeCell ref="N471:O471"/>
    <mergeCell ref="B472:C472"/>
    <mergeCell ref="D472:E472"/>
    <mergeCell ref="F472:G472"/>
    <mergeCell ref="H472:I472"/>
    <mergeCell ref="J472:K472"/>
    <mergeCell ref="L472:M472"/>
    <mergeCell ref="N472:O472"/>
    <mergeCell ref="B473:C473"/>
    <mergeCell ref="D473:E473"/>
    <mergeCell ref="F473:G473"/>
    <mergeCell ref="H473:I473"/>
    <mergeCell ref="J473:K473"/>
    <mergeCell ref="L473:M473"/>
    <mergeCell ref="N473:O473"/>
    <mergeCell ref="B474:C474"/>
    <mergeCell ref="D474:E474"/>
    <mergeCell ref="F474:G474"/>
    <mergeCell ref="H474:I474"/>
    <mergeCell ref="J474:K474"/>
    <mergeCell ref="L474:M474"/>
    <mergeCell ref="N474:O474"/>
    <mergeCell ref="B475:C475"/>
    <mergeCell ref="D475:E475"/>
    <mergeCell ref="F475:G475"/>
    <mergeCell ref="H475:I475"/>
    <mergeCell ref="J475:K475"/>
    <mergeCell ref="L475:M475"/>
    <mergeCell ref="N475:O475"/>
    <mergeCell ref="B476:C476"/>
    <mergeCell ref="D476:E476"/>
    <mergeCell ref="F476:G476"/>
    <mergeCell ref="H476:I476"/>
    <mergeCell ref="J476:K476"/>
    <mergeCell ref="L476:M476"/>
    <mergeCell ref="N476:O476"/>
    <mergeCell ref="B477:C477"/>
    <mergeCell ref="D477:E477"/>
    <mergeCell ref="F477:G477"/>
    <mergeCell ref="H477:I477"/>
    <mergeCell ref="J477:K477"/>
    <mergeCell ref="L477:M477"/>
    <mergeCell ref="N477:O477"/>
    <mergeCell ref="B478:C478"/>
    <mergeCell ref="D478:E478"/>
    <mergeCell ref="F478:G478"/>
    <mergeCell ref="H478:I478"/>
    <mergeCell ref="J478:K478"/>
    <mergeCell ref="L478:M478"/>
    <mergeCell ref="N478:O478"/>
    <mergeCell ref="B479:C479"/>
    <mergeCell ref="D479:E479"/>
    <mergeCell ref="F479:G479"/>
    <mergeCell ref="H479:I479"/>
    <mergeCell ref="J479:K479"/>
    <mergeCell ref="L479:M479"/>
    <mergeCell ref="N479:O479"/>
    <mergeCell ref="B480:C480"/>
    <mergeCell ref="D480:E480"/>
    <mergeCell ref="F480:G480"/>
    <mergeCell ref="H480:I480"/>
    <mergeCell ref="J480:K480"/>
    <mergeCell ref="L480:M480"/>
    <mergeCell ref="N480:O480"/>
    <mergeCell ref="B481:C481"/>
    <mergeCell ref="D481:E481"/>
    <mergeCell ref="F481:G481"/>
    <mergeCell ref="H481:I481"/>
    <mergeCell ref="J481:K481"/>
    <mergeCell ref="L481:M481"/>
    <mergeCell ref="N481:O481"/>
    <mergeCell ref="B482:C482"/>
    <mergeCell ref="D482:E482"/>
    <mergeCell ref="F482:G482"/>
    <mergeCell ref="H482:I482"/>
    <mergeCell ref="J482:K482"/>
    <mergeCell ref="L482:M482"/>
    <mergeCell ref="N482:O482"/>
    <mergeCell ref="B483:C483"/>
    <mergeCell ref="D483:E483"/>
    <mergeCell ref="F483:G483"/>
    <mergeCell ref="H483:I483"/>
    <mergeCell ref="J483:K483"/>
    <mergeCell ref="L483:M483"/>
    <mergeCell ref="N483:O483"/>
    <mergeCell ref="B484:C484"/>
    <mergeCell ref="D484:E484"/>
    <mergeCell ref="F484:G484"/>
    <mergeCell ref="H484:I484"/>
    <mergeCell ref="J484:K484"/>
    <mergeCell ref="L484:M484"/>
    <mergeCell ref="N484:O484"/>
    <mergeCell ref="B485:C485"/>
    <mergeCell ref="D485:E485"/>
    <mergeCell ref="F485:G485"/>
    <mergeCell ref="H485:I485"/>
    <mergeCell ref="J485:K485"/>
    <mergeCell ref="L485:M485"/>
    <mergeCell ref="N485:O485"/>
    <mergeCell ref="B486:C486"/>
    <mergeCell ref="D486:E486"/>
    <mergeCell ref="F486:G486"/>
    <mergeCell ref="H486:I486"/>
    <mergeCell ref="J486:K486"/>
    <mergeCell ref="L486:M486"/>
    <mergeCell ref="N486:O486"/>
    <mergeCell ref="B487:C487"/>
    <mergeCell ref="D487:E487"/>
    <mergeCell ref="F487:G487"/>
    <mergeCell ref="H487:I487"/>
    <mergeCell ref="J487:K487"/>
    <mergeCell ref="L487:M487"/>
    <mergeCell ref="N487:O487"/>
    <mergeCell ref="B488:C488"/>
    <mergeCell ref="D488:E488"/>
    <mergeCell ref="F488:G488"/>
    <mergeCell ref="H488:I488"/>
    <mergeCell ref="J488:K488"/>
    <mergeCell ref="L488:M488"/>
    <mergeCell ref="N488:O488"/>
    <mergeCell ref="B489:C489"/>
    <mergeCell ref="D489:E489"/>
    <mergeCell ref="F489:G489"/>
    <mergeCell ref="H489:I489"/>
    <mergeCell ref="J489:K489"/>
    <mergeCell ref="L489:M489"/>
    <mergeCell ref="N489:O489"/>
    <mergeCell ref="B490:C490"/>
    <mergeCell ref="D490:E490"/>
    <mergeCell ref="F490:G490"/>
    <mergeCell ref="H490:I490"/>
    <mergeCell ref="J490:K490"/>
    <mergeCell ref="L490:M490"/>
    <mergeCell ref="N490:O490"/>
    <mergeCell ref="B491:C491"/>
    <mergeCell ref="D491:E491"/>
    <mergeCell ref="F491:G491"/>
    <mergeCell ref="H491:I491"/>
    <mergeCell ref="J491:K491"/>
    <mergeCell ref="L491:M491"/>
    <mergeCell ref="N491:O491"/>
    <mergeCell ref="B492:C492"/>
    <mergeCell ref="D492:E492"/>
    <mergeCell ref="F492:G492"/>
    <mergeCell ref="H492:I492"/>
    <mergeCell ref="J492:K492"/>
    <mergeCell ref="L492:M492"/>
    <mergeCell ref="N492:O492"/>
    <mergeCell ref="B493:C493"/>
    <mergeCell ref="D493:E493"/>
    <mergeCell ref="F493:G493"/>
    <mergeCell ref="H493:I493"/>
    <mergeCell ref="J493:K493"/>
    <mergeCell ref="L493:M493"/>
    <mergeCell ref="N493:O493"/>
    <mergeCell ref="B494:C494"/>
    <mergeCell ref="D494:E494"/>
    <mergeCell ref="F494:G494"/>
    <mergeCell ref="H494:I494"/>
    <mergeCell ref="J494:K494"/>
    <mergeCell ref="L494:M494"/>
    <mergeCell ref="N494:O494"/>
    <mergeCell ref="B495:C495"/>
    <mergeCell ref="D495:E495"/>
    <mergeCell ref="F495:G495"/>
    <mergeCell ref="H495:I495"/>
    <mergeCell ref="J495:K495"/>
    <mergeCell ref="L495:M495"/>
    <mergeCell ref="N495:O495"/>
    <mergeCell ref="B496:C496"/>
    <mergeCell ref="D496:E496"/>
    <mergeCell ref="F496:G496"/>
    <mergeCell ref="H496:I496"/>
    <mergeCell ref="J496:K496"/>
    <mergeCell ref="L496:M496"/>
    <mergeCell ref="N496:O496"/>
    <mergeCell ref="B497:C497"/>
    <mergeCell ref="D497:E497"/>
    <mergeCell ref="F497:G497"/>
    <mergeCell ref="H497:I497"/>
    <mergeCell ref="J497:K497"/>
    <mergeCell ref="L497:M497"/>
    <mergeCell ref="N497:O497"/>
    <mergeCell ref="B498:C498"/>
    <mergeCell ref="D498:E498"/>
    <mergeCell ref="F498:G498"/>
    <mergeCell ref="H498:I498"/>
    <mergeCell ref="J498:K498"/>
    <mergeCell ref="L498:M498"/>
    <mergeCell ref="N498:O498"/>
    <mergeCell ref="B499:C499"/>
    <mergeCell ref="D499:E499"/>
    <mergeCell ref="F499:G499"/>
    <mergeCell ref="H499:I499"/>
    <mergeCell ref="J499:K499"/>
    <mergeCell ref="L499:M499"/>
    <mergeCell ref="N499:O499"/>
    <mergeCell ref="B500:C500"/>
    <mergeCell ref="D500:E500"/>
    <mergeCell ref="F500:G500"/>
    <mergeCell ref="H500:I500"/>
    <mergeCell ref="J500:K500"/>
    <mergeCell ref="L500:M500"/>
    <mergeCell ref="N500:O500"/>
    <mergeCell ref="B501:C501"/>
    <mergeCell ref="D501:E501"/>
    <mergeCell ref="F501:G501"/>
    <mergeCell ref="H501:I501"/>
    <mergeCell ref="J501:K501"/>
    <mergeCell ref="L501:M501"/>
    <mergeCell ref="N501:O501"/>
    <mergeCell ref="B502:C502"/>
    <mergeCell ref="D502:E502"/>
    <mergeCell ref="F502:G502"/>
    <mergeCell ref="H502:I502"/>
    <mergeCell ref="J502:K502"/>
    <mergeCell ref="L502:M502"/>
    <mergeCell ref="N502:O502"/>
    <mergeCell ref="B503:C503"/>
    <mergeCell ref="D503:E503"/>
    <mergeCell ref="F503:G503"/>
    <mergeCell ref="H503:I503"/>
    <mergeCell ref="J503:K503"/>
    <mergeCell ref="L503:M503"/>
    <mergeCell ref="N503:O503"/>
    <mergeCell ref="B504:C504"/>
    <mergeCell ref="D504:E504"/>
    <mergeCell ref="F504:G504"/>
    <mergeCell ref="H504:I504"/>
    <mergeCell ref="J504:K504"/>
    <mergeCell ref="L504:M504"/>
    <mergeCell ref="N504:O504"/>
    <mergeCell ref="B505:C505"/>
    <mergeCell ref="D505:E505"/>
    <mergeCell ref="F505:G505"/>
    <mergeCell ref="H505:I505"/>
    <mergeCell ref="J505:K505"/>
    <mergeCell ref="L505:M505"/>
    <mergeCell ref="N505:O505"/>
    <mergeCell ref="B506:C506"/>
    <mergeCell ref="D506:E506"/>
    <mergeCell ref="F506:G506"/>
    <mergeCell ref="H506:I506"/>
    <mergeCell ref="J506:K506"/>
    <mergeCell ref="L506:M506"/>
    <mergeCell ref="N506:O506"/>
    <mergeCell ref="B507:C507"/>
    <mergeCell ref="D507:E507"/>
    <mergeCell ref="F507:G507"/>
    <mergeCell ref="H507:I507"/>
    <mergeCell ref="J507:K507"/>
    <mergeCell ref="L507:M507"/>
    <mergeCell ref="N507:O507"/>
    <mergeCell ref="B508:C508"/>
    <mergeCell ref="D508:E508"/>
    <mergeCell ref="F508:G508"/>
    <mergeCell ref="H508:I508"/>
    <mergeCell ref="J508:K508"/>
    <mergeCell ref="L508:M508"/>
    <mergeCell ref="N508:O508"/>
    <mergeCell ref="B509:C509"/>
    <mergeCell ref="D509:E509"/>
    <mergeCell ref="F509:G509"/>
    <mergeCell ref="H509:I509"/>
    <mergeCell ref="J509:K509"/>
    <mergeCell ref="L509:M509"/>
    <mergeCell ref="N509:O509"/>
    <mergeCell ref="B510:C510"/>
    <mergeCell ref="D510:E510"/>
    <mergeCell ref="F510:G510"/>
    <mergeCell ref="H510:I510"/>
    <mergeCell ref="J510:K510"/>
    <mergeCell ref="L510:M510"/>
    <mergeCell ref="N510:O510"/>
    <mergeCell ref="B511:C511"/>
    <mergeCell ref="D511:E511"/>
    <mergeCell ref="F511:G511"/>
    <mergeCell ref="H511:I511"/>
    <mergeCell ref="J511:K511"/>
    <mergeCell ref="L511:M511"/>
    <mergeCell ref="N511:O511"/>
    <mergeCell ref="B512:C512"/>
    <mergeCell ref="D512:E512"/>
    <mergeCell ref="F512:G512"/>
    <mergeCell ref="H512:I512"/>
    <mergeCell ref="J512:K512"/>
    <mergeCell ref="L512:M512"/>
    <mergeCell ref="N512:O512"/>
    <mergeCell ref="B513:C513"/>
    <mergeCell ref="D513:E513"/>
    <mergeCell ref="F513:G513"/>
    <mergeCell ref="H513:I513"/>
    <mergeCell ref="J513:K513"/>
    <mergeCell ref="L513:M513"/>
    <mergeCell ref="N513:O513"/>
    <mergeCell ref="B514:C514"/>
    <mergeCell ref="D514:E514"/>
    <mergeCell ref="F514:G514"/>
    <mergeCell ref="H514:I514"/>
    <mergeCell ref="J514:K514"/>
    <mergeCell ref="L514:M514"/>
    <mergeCell ref="N514:O514"/>
    <mergeCell ref="B515:C515"/>
    <mergeCell ref="D515:E515"/>
    <mergeCell ref="F515:G515"/>
    <mergeCell ref="H515:I515"/>
    <mergeCell ref="J515:K515"/>
    <mergeCell ref="L515:M515"/>
    <mergeCell ref="N515:O515"/>
    <mergeCell ref="B516:C516"/>
    <mergeCell ref="D516:E516"/>
    <mergeCell ref="F516:G516"/>
    <mergeCell ref="H516:I516"/>
    <mergeCell ref="J516:K516"/>
    <mergeCell ref="L516:M516"/>
    <mergeCell ref="N516:O516"/>
    <mergeCell ref="B517:C517"/>
    <mergeCell ref="D517:E517"/>
    <mergeCell ref="F517:G517"/>
    <mergeCell ref="H517:I517"/>
    <mergeCell ref="J517:K517"/>
    <mergeCell ref="L517:M517"/>
    <mergeCell ref="N517:O517"/>
    <mergeCell ref="B518:C518"/>
    <mergeCell ref="D518:E518"/>
    <mergeCell ref="F518:G518"/>
    <mergeCell ref="H518:I518"/>
    <mergeCell ref="J518:K518"/>
    <mergeCell ref="L518:M518"/>
    <mergeCell ref="N518:O518"/>
    <mergeCell ref="B519:C519"/>
    <mergeCell ref="D519:E519"/>
    <mergeCell ref="F519:G519"/>
    <mergeCell ref="H519:I519"/>
    <mergeCell ref="J519:K519"/>
    <mergeCell ref="L519:M519"/>
    <mergeCell ref="N519:O519"/>
    <mergeCell ref="B520:C520"/>
    <mergeCell ref="D520:E520"/>
    <mergeCell ref="F520:G520"/>
    <mergeCell ref="H520:I520"/>
    <mergeCell ref="J520:K520"/>
    <mergeCell ref="L520:M520"/>
    <mergeCell ref="N520:O520"/>
    <mergeCell ref="B521:C521"/>
    <mergeCell ref="D521:E521"/>
    <mergeCell ref="F521:G521"/>
    <mergeCell ref="H521:I521"/>
    <mergeCell ref="J521:K521"/>
    <mergeCell ref="L521:M521"/>
    <mergeCell ref="N521:O521"/>
    <mergeCell ref="B522:C522"/>
    <mergeCell ref="D522:E522"/>
    <mergeCell ref="F522:G522"/>
    <mergeCell ref="H522:I522"/>
    <mergeCell ref="J522:K522"/>
    <mergeCell ref="L522:M522"/>
    <mergeCell ref="N522:O522"/>
    <mergeCell ref="B523:C523"/>
    <mergeCell ref="D523:E523"/>
    <mergeCell ref="F523:G523"/>
    <mergeCell ref="H523:I523"/>
    <mergeCell ref="J523:K523"/>
    <mergeCell ref="L523:M523"/>
    <mergeCell ref="N523:O523"/>
    <mergeCell ref="B524:C524"/>
    <mergeCell ref="D524:E524"/>
    <mergeCell ref="F524:G524"/>
    <mergeCell ref="H524:I524"/>
    <mergeCell ref="J524:K524"/>
    <mergeCell ref="L524:M524"/>
    <mergeCell ref="N524:O524"/>
    <mergeCell ref="B525:C525"/>
    <mergeCell ref="D525:E525"/>
    <mergeCell ref="F525:G525"/>
    <mergeCell ref="H525:I525"/>
    <mergeCell ref="J525:K525"/>
    <mergeCell ref="L525:M525"/>
    <mergeCell ref="N525:O525"/>
    <mergeCell ref="B526:C526"/>
    <mergeCell ref="D526:E526"/>
    <mergeCell ref="F526:G526"/>
    <mergeCell ref="H526:I526"/>
    <mergeCell ref="J526:K526"/>
    <mergeCell ref="L526:M526"/>
    <mergeCell ref="N526:O526"/>
    <mergeCell ref="B527:C527"/>
    <mergeCell ref="D527:E527"/>
    <mergeCell ref="F527:G527"/>
    <mergeCell ref="H527:I527"/>
    <mergeCell ref="J527:K527"/>
    <mergeCell ref="L527:M527"/>
    <mergeCell ref="N527:O527"/>
    <mergeCell ref="B528:C528"/>
    <mergeCell ref="D528:E528"/>
    <mergeCell ref="F528:G528"/>
    <mergeCell ref="H528:I528"/>
    <mergeCell ref="J528:K528"/>
    <mergeCell ref="L528:M528"/>
    <mergeCell ref="N528:O528"/>
    <mergeCell ref="B529:C529"/>
    <mergeCell ref="D529:E529"/>
    <mergeCell ref="F529:G529"/>
    <mergeCell ref="H529:I529"/>
    <mergeCell ref="J529:K529"/>
    <mergeCell ref="L529:M529"/>
    <mergeCell ref="N529:O529"/>
    <mergeCell ref="B530:C530"/>
    <mergeCell ref="D530:E530"/>
    <mergeCell ref="F530:G530"/>
    <mergeCell ref="H530:I530"/>
    <mergeCell ref="J530:K530"/>
    <mergeCell ref="L530:M530"/>
    <mergeCell ref="N530:O530"/>
    <mergeCell ref="B531:C531"/>
    <mergeCell ref="D531:E531"/>
    <mergeCell ref="F531:G531"/>
    <mergeCell ref="H531:I531"/>
    <mergeCell ref="J531:K531"/>
    <mergeCell ref="L531:M531"/>
    <mergeCell ref="N531:O531"/>
    <mergeCell ref="B532:C532"/>
    <mergeCell ref="D532:E532"/>
    <mergeCell ref="F532:G532"/>
    <mergeCell ref="H532:I532"/>
    <mergeCell ref="J532:K532"/>
    <mergeCell ref="L532:M532"/>
    <mergeCell ref="N532:O532"/>
    <mergeCell ref="B533:C533"/>
    <mergeCell ref="D533:E533"/>
    <mergeCell ref="F533:G533"/>
    <mergeCell ref="H533:I533"/>
    <mergeCell ref="J533:K533"/>
    <mergeCell ref="L533:M533"/>
    <mergeCell ref="N533:O533"/>
    <mergeCell ref="B534:C534"/>
    <mergeCell ref="D534:E534"/>
    <mergeCell ref="F534:G534"/>
    <mergeCell ref="H534:I534"/>
    <mergeCell ref="J534:K534"/>
    <mergeCell ref="L534:M534"/>
    <mergeCell ref="N534:O534"/>
    <mergeCell ref="B535:C535"/>
    <mergeCell ref="D535:E535"/>
    <mergeCell ref="F535:G535"/>
    <mergeCell ref="H535:I535"/>
    <mergeCell ref="J535:K535"/>
    <mergeCell ref="L535:M535"/>
    <mergeCell ref="N535:O535"/>
    <mergeCell ref="B536:C536"/>
    <mergeCell ref="D536:E536"/>
    <mergeCell ref="F536:G536"/>
    <mergeCell ref="H536:I536"/>
    <mergeCell ref="J536:K536"/>
    <mergeCell ref="L536:M536"/>
    <mergeCell ref="N536:O536"/>
    <mergeCell ref="B537:C537"/>
    <mergeCell ref="D537:E537"/>
    <mergeCell ref="F537:G537"/>
    <mergeCell ref="H537:I537"/>
    <mergeCell ref="J537:K537"/>
    <mergeCell ref="L537:M537"/>
    <mergeCell ref="N537:O537"/>
    <mergeCell ref="B538:C538"/>
    <mergeCell ref="D538:E538"/>
    <mergeCell ref="F538:G538"/>
    <mergeCell ref="H538:I538"/>
    <mergeCell ref="J538:K538"/>
    <mergeCell ref="L538:M538"/>
    <mergeCell ref="N538:O538"/>
    <mergeCell ref="B539:C539"/>
    <mergeCell ref="D539:E539"/>
    <mergeCell ref="F539:G539"/>
    <mergeCell ref="H539:I539"/>
    <mergeCell ref="J539:K539"/>
    <mergeCell ref="L539:M539"/>
    <mergeCell ref="N539:O539"/>
    <mergeCell ref="B540:C540"/>
    <mergeCell ref="D540:E540"/>
    <mergeCell ref="F540:G540"/>
    <mergeCell ref="H540:I540"/>
    <mergeCell ref="J540:K540"/>
    <mergeCell ref="L540:M540"/>
    <mergeCell ref="N540:O540"/>
    <mergeCell ref="B541:C541"/>
    <mergeCell ref="D541:E541"/>
    <mergeCell ref="F541:G541"/>
    <mergeCell ref="H541:I541"/>
    <mergeCell ref="J541:K541"/>
    <mergeCell ref="L541:M541"/>
    <mergeCell ref="N541:O541"/>
    <mergeCell ref="B542:C542"/>
    <mergeCell ref="D542:E542"/>
    <mergeCell ref="F542:G542"/>
    <mergeCell ref="H542:I542"/>
    <mergeCell ref="J542:K542"/>
    <mergeCell ref="L542:M542"/>
    <mergeCell ref="N542:O542"/>
    <mergeCell ref="B543:C543"/>
    <mergeCell ref="D543:E543"/>
    <mergeCell ref="F543:G543"/>
    <mergeCell ref="H543:I543"/>
    <mergeCell ref="J543:K543"/>
    <mergeCell ref="L543:M543"/>
    <mergeCell ref="N543:O543"/>
    <mergeCell ref="B544:C544"/>
    <mergeCell ref="D544:E544"/>
    <mergeCell ref="F544:G544"/>
    <mergeCell ref="H544:I544"/>
    <mergeCell ref="J544:K544"/>
    <mergeCell ref="L544:M544"/>
    <mergeCell ref="N544:O544"/>
    <mergeCell ref="B545:C545"/>
    <mergeCell ref="D545:E545"/>
    <mergeCell ref="F545:G545"/>
    <mergeCell ref="H545:I545"/>
    <mergeCell ref="J545:K545"/>
    <mergeCell ref="L545:M545"/>
    <mergeCell ref="N545:O545"/>
    <mergeCell ref="B546:C546"/>
    <mergeCell ref="D546:E546"/>
    <mergeCell ref="F546:G546"/>
    <mergeCell ref="H546:I546"/>
    <mergeCell ref="J546:K546"/>
    <mergeCell ref="L546:M546"/>
    <mergeCell ref="N546:O546"/>
    <mergeCell ref="B547:C547"/>
    <mergeCell ref="D547:E547"/>
    <mergeCell ref="F547:G547"/>
    <mergeCell ref="H547:I547"/>
    <mergeCell ref="J547:K547"/>
    <mergeCell ref="L547:M547"/>
    <mergeCell ref="N547:O547"/>
    <mergeCell ref="B548:C548"/>
    <mergeCell ref="D548:E548"/>
    <mergeCell ref="F548:G548"/>
    <mergeCell ref="H548:I548"/>
    <mergeCell ref="J548:K548"/>
    <mergeCell ref="L548:M548"/>
    <mergeCell ref="N548:O548"/>
    <mergeCell ref="B549:C549"/>
    <mergeCell ref="D549:E549"/>
    <mergeCell ref="F549:G549"/>
    <mergeCell ref="H549:I549"/>
    <mergeCell ref="J549:K549"/>
    <mergeCell ref="L549:M549"/>
    <mergeCell ref="N549:O549"/>
    <mergeCell ref="B550:C550"/>
    <mergeCell ref="D550:E550"/>
    <mergeCell ref="F550:G550"/>
    <mergeCell ref="H550:I550"/>
    <mergeCell ref="J550:K550"/>
    <mergeCell ref="L550:M550"/>
    <mergeCell ref="N550:O550"/>
    <mergeCell ref="B551:C551"/>
    <mergeCell ref="D551:E551"/>
    <mergeCell ref="F551:G551"/>
    <mergeCell ref="H551:I551"/>
    <mergeCell ref="J551:K551"/>
    <mergeCell ref="L551:M551"/>
    <mergeCell ref="N551:O551"/>
    <mergeCell ref="B552:C552"/>
    <mergeCell ref="D552:E552"/>
    <mergeCell ref="F552:G552"/>
    <mergeCell ref="H552:I552"/>
    <mergeCell ref="J552:K552"/>
    <mergeCell ref="L552:M552"/>
    <mergeCell ref="N552:O552"/>
    <mergeCell ref="B553:C553"/>
    <mergeCell ref="D553:E553"/>
    <mergeCell ref="F553:G553"/>
    <mergeCell ref="H553:I553"/>
    <mergeCell ref="J553:K553"/>
    <mergeCell ref="L553:M553"/>
    <mergeCell ref="N553:O553"/>
    <mergeCell ref="B554:C554"/>
    <mergeCell ref="D554:E554"/>
    <mergeCell ref="F554:G554"/>
    <mergeCell ref="H554:I554"/>
    <mergeCell ref="J554:K554"/>
    <mergeCell ref="L554:M554"/>
    <mergeCell ref="N554:O554"/>
    <mergeCell ref="B555:C555"/>
    <mergeCell ref="D555:E555"/>
    <mergeCell ref="F555:G555"/>
    <mergeCell ref="H555:I555"/>
    <mergeCell ref="J555:K555"/>
    <mergeCell ref="L555:M555"/>
    <mergeCell ref="N555:O555"/>
    <mergeCell ref="B556:C556"/>
    <mergeCell ref="D556:E556"/>
    <mergeCell ref="F556:G556"/>
    <mergeCell ref="H556:I556"/>
    <mergeCell ref="J556:K556"/>
    <mergeCell ref="L556:M556"/>
    <mergeCell ref="N556:O556"/>
    <mergeCell ref="B557:C557"/>
    <mergeCell ref="D557:E557"/>
    <mergeCell ref="F557:G557"/>
    <mergeCell ref="H557:I557"/>
    <mergeCell ref="J557:K557"/>
    <mergeCell ref="L557:M557"/>
    <mergeCell ref="N557:O557"/>
    <mergeCell ref="B558:C558"/>
    <mergeCell ref="D558:E558"/>
    <mergeCell ref="F558:G558"/>
    <mergeCell ref="H558:I558"/>
    <mergeCell ref="J558:K558"/>
    <mergeCell ref="L558:M558"/>
    <mergeCell ref="N558:O558"/>
    <mergeCell ref="B559:C559"/>
    <mergeCell ref="D559:E559"/>
    <mergeCell ref="F559:G559"/>
    <mergeCell ref="H559:I559"/>
    <mergeCell ref="J559:K559"/>
    <mergeCell ref="L559:M559"/>
    <mergeCell ref="N559:O559"/>
    <mergeCell ref="B560:C560"/>
    <mergeCell ref="D560:E560"/>
    <mergeCell ref="F560:G560"/>
    <mergeCell ref="H560:I560"/>
    <mergeCell ref="J560:K560"/>
    <mergeCell ref="L560:M560"/>
    <mergeCell ref="N560:O560"/>
    <mergeCell ref="B561:C561"/>
    <mergeCell ref="D561:E561"/>
    <mergeCell ref="F561:G561"/>
    <mergeCell ref="H561:I561"/>
    <mergeCell ref="J561:K561"/>
    <mergeCell ref="L561:M561"/>
    <mergeCell ref="N561:O561"/>
    <mergeCell ref="B562:C562"/>
    <mergeCell ref="D562:E562"/>
    <mergeCell ref="F562:G562"/>
    <mergeCell ref="H562:I562"/>
    <mergeCell ref="J562:K562"/>
    <mergeCell ref="L562:M562"/>
    <mergeCell ref="N562:O562"/>
    <mergeCell ref="B563:C563"/>
    <mergeCell ref="D563:E563"/>
    <mergeCell ref="F563:G563"/>
    <mergeCell ref="H563:I563"/>
    <mergeCell ref="J563:K563"/>
    <mergeCell ref="L563:M563"/>
    <mergeCell ref="N563:O563"/>
    <mergeCell ref="B564:C564"/>
    <mergeCell ref="D564:E564"/>
    <mergeCell ref="F564:G564"/>
    <mergeCell ref="H564:I564"/>
    <mergeCell ref="J564:K564"/>
    <mergeCell ref="L564:M564"/>
    <mergeCell ref="N564:O564"/>
    <mergeCell ref="B565:C565"/>
    <mergeCell ref="D565:E565"/>
    <mergeCell ref="F565:G565"/>
    <mergeCell ref="H565:I565"/>
    <mergeCell ref="J565:K565"/>
    <mergeCell ref="L565:M565"/>
    <mergeCell ref="N565:O565"/>
    <mergeCell ref="B566:C566"/>
    <mergeCell ref="D566:E566"/>
    <mergeCell ref="F566:G566"/>
    <mergeCell ref="H566:I566"/>
    <mergeCell ref="J566:K566"/>
    <mergeCell ref="L566:M566"/>
    <mergeCell ref="N566:O566"/>
    <mergeCell ref="B567:C567"/>
    <mergeCell ref="D567:E567"/>
    <mergeCell ref="F567:G567"/>
    <mergeCell ref="H567:I567"/>
    <mergeCell ref="J567:K567"/>
    <mergeCell ref="L567:M567"/>
    <mergeCell ref="N567:O567"/>
    <mergeCell ref="B568:C568"/>
    <mergeCell ref="D568:E568"/>
    <mergeCell ref="F568:G568"/>
    <mergeCell ref="H568:I568"/>
    <mergeCell ref="J568:K568"/>
    <mergeCell ref="L568:M568"/>
    <mergeCell ref="N568:O568"/>
    <mergeCell ref="B569:C569"/>
    <mergeCell ref="D569:E569"/>
    <mergeCell ref="F569:G569"/>
    <mergeCell ref="H569:I569"/>
    <mergeCell ref="J569:K569"/>
    <mergeCell ref="L569:M569"/>
    <mergeCell ref="N569:O569"/>
    <mergeCell ref="B570:C570"/>
    <mergeCell ref="D570:E570"/>
    <mergeCell ref="F570:G570"/>
    <mergeCell ref="H570:I570"/>
    <mergeCell ref="J570:K570"/>
    <mergeCell ref="L570:M570"/>
    <mergeCell ref="N570:O570"/>
    <mergeCell ref="B571:C571"/>
    <mergeCell ref="D571:E571"/>
    <mergeCell ref="F571:G571"/>
    <mergeCell ref="H571:I571"/>
    <mergeCell ref="J571:K571"/>
    <mergeCell ref="L571:M571"/>
    <mergeCell ref="N571:O571"/>
    <mergeCell ref="B572:C572"/>
    <mergeCell ref="D572:E572"/>
    <mergeCell ref="F572:G572"/>
    <mergeCell ref="H572:I572"/>
    <mergeCell ref="J572:K572"/>
    <mergeCell ref="L572:M572"/>
    <mergeCell ref="N572:O572"/>
    <mergeCell ref="B573:C573"/>
    <mergeCell ref="D573:E573"/>
    <mergeCell ref="F573:G573"/>
    <mergeCell ref="H573:I573"/>
    <mergeCell ref="J573:K573"/>
    <mergeCell ref="L573:M573"/>
    <mergeCell ref="N573:O573"/>
    <mergeCell ref="B574:C574"/>
    <mergeCell ref="D574:E574"/>
    <mergeCell ref="F574:G574"/>
    <mergeCell ref="H574:I574"/>
    <mergeCell ref="J574:K574"/>
    <mergeCell ref="L574:M574"/>
    <mergeCell ref="N574:O574"/>
    <mergeCell ref="B575:C575"/>
    <mergeCell ref="D575:E575"/>
    <mergeCell ref="F575:G575"/>
    <mergeCell ref="H575:I575"/>
    <mergeCell ref="J575:K575"/>
    <mergeCell ref="L575:M575"/>
    <mergeCell ref="N575:O575"/>
    <mergeCell ref="B576:C576"/>
    <mergeCell ref="D576:E576"/>
    <mergeCell ref="F576:G576"/>
    <mergeCell ref="H576:I576"/>
    <mergeCell ref="J576:K576"/>
    <mergeCell ref="L576:M576"/>
    <mergeCell ref="N576:O576"/>
    <mergeCell ref="B577:C577"/>
    <mergeCell ref="D577:E577"/>
    <mergeCell ref="F577:G577"/>
    <mergeCell ref="H577:I577"/>
    <mergeCell ref="J577:K577"/>
    <mergeCell ref="L577:M577"/>
    <mergeCell ref="N577:O577"/>
    <mergeCell ref="B578:C578"/>
    <mergeCell ref="D578:E578"/>
    <mergeCell ref="F578:G578"/>
    <mergeCell ref="H578:I578"/>
    <mergeCell ref="J578:K578"/>
    <mergeCell ref="L578:M578"/>
    <mergeCell ref="N578:O578"/>
    <mergeCell ref="B579:C579"/>
    <mergeCell ref="D579:E579"/>
    <mergeCell ref="F579:G579"/>
    <mergeCell ref="H579:I579"/>
    <mergeCell ref="J579:K579"/>
    <mergeCell ref="L579:M579"/>
    <mergeCell ref="N579:O579"/>
    <mergeCell ref="B580:C580"/>
    <mergeCell ref="D580:E580"/>
    <mergeCell ref="F580:G580"/>
    <mergeCell ref="H580:I580"/>
    <mergeCell ref="J580:K580"/>
    <mergeCell ref="L580:M580"/>
    <mergeCell ref="N580:O580"/>
    <mergeCell ref="B581:C581"/>
    <mergeCell ref="D581:E581"/>
    <mergeCell ref="F581:G581"/>
    <mergeCell ref="H581:I581"/>
    <mergeCell ref="J581:K581"/>
    <mergeCell ref="L581:M581"/>
    <mergeCell ref="N581:O581"/>
    <mergeCell ref="B582:C582"/>
    <mergeCell ref="D582:E582"/>
    <mergeCell ref="F582:G582"/>
    <mergeCell ref="H582:I582"/>
    <mergeCell ref="J582:K582"/>
    <mergeCell ref="L582:M582"/>
    <mergeCell ref="N582:O582"/>
    <mergeCell ref="B583:C583"/>
    <mergeCell ref="D583:E583"/>
    <mergeCell ref="F583:G583"/>
    <mergeCell ref="H583:I583"/>
    <mergeCell ref="J583:K583"/>
    <mergeCell ref="L583:M583"/>
    <mergeCell ref="N583:O583"/>
    <mergeCell ref="B584:C584"/>
    <mergeCell ref="D584:E584"/>
    <mergeCell ref="F584:G584"/>
    <mergeCell ref="H584:I584"/>
    <mergeCell ref="J584:K584"/>
    <mergeCell ref="L584:M584"/>
    <mergeCell ref="N584:O584"/>
    <mergeCell ref="B585:C585"/>
    <mergeCell ref="D585:E585"/>
    <mergeCell ref="F585:G585"/>
    <mergeCell ref="H585:I585"/>
    <mergeCell ref="J585:K585"/>
    <mergeCell ref="L585:M585"/>
    <mergeCell ref="N585:O585"/>
    <mergeCell ref="B586:C586"/>
    <mergeCell ref="D586:E586"/>
    <mergeCell ref="F586:G586"/>
    <mergeCell ref="H586:I586"/>
    <mergeCell ref="J586:K586"/>
    <mergeCell ref="L586:M586"/>
    <mergeCell ref="N586:O586"/>
    <mergeCell ref="B587:C587"/>
    <mergeCell ref="D587:E587"/>
    <mergeCell ref="F587:G587"/>
    <mergeCell ref="H587:I587"/>
    <mergeCell ref="J587:K587"/>
    <mergeCell ref="L587:M587"/>
    <mergeCell ref="N587:O587"/>
    <mergeCell ref="B588:C588"/>
    <mergeCell ref="D588:E588"/>
    <mergeCell ref="F588:G588"/>
    <mergeCell ref="H588:I588"/>
    <mergeCell ref="J588:K588"/>
    <mergeCell ref="L588:M588"/>
    <mergeCell ref="N588:O588"/>
    <mergeCell ref="B589:C589"/>
    <mergeCell ref="D589:E589"/>
    <mergeCell ref="F589:G589"/>
    <mergeCell ref="H589:I589"/>
    <mergeCell ref="J589:K589"/>
    <mergeCell ref="L589:M589"/>
    <mergeCell ref="N589:O589"/>
    <mergeCell ref="B590:C590"/>
    <mergeCell ref="D590:E590"/>
    <mergeCell ref="F590:G590"/>
    <mergeCell ref="H590:I590"/>
    <mergeCell ref="J590:K590"/>
    <mergeCell ref="L590:M590"/>
    <mergeCell ref="N590:O590"/>
    <mergeCell ref="B591:C591"/>
    <mergeCell ref="D591:E591"/>
    <mergeCell ref="F591:G591"/>
    <mergeCell ref="H591:I591"/>
    <mergeCell ref="J591:K591"/>
    <mergeCell ref="L591:M591"/>
    <mergeCell ref="N591:O591"/>
    <mergeCell ref="B592:C592"/>
    <mergeCell ref="D592:E592"/>
    <mergeCell ref="F592:G592"/>
    <mergeCell ref="H592:I592"/>
    <mergeCell ref="J592:K592"/>
    <mergeCell ref="L592:M592"/>
    <mergeCell ref="N592:O592"/>
    <mergeCell ref="B593:C593"/>
    <mergeCell ref="D593:E593"/>
    <mergeCell ref="F593:G593"/>
    <mergeCell ref="H593:I593"/>
    <mergeCell ref="J593:K593"/>
    <mergeCell ref="L593:M593"/>
    <mergeCell ref="N593:O593"/>
    <mergeCell ref="B594:C594"/>
    <mergeCell ref="D594:E594"/>
    <mergeCell ref="F594:G594"/>
    <mergeCell ref="H594:I594"/>
    <mergeCell ref="J594:K594"/>
    <mergeCell ref="L594:M594"/>
    <mergeCell ref="N594:O594"/>
    <mergeCell ref="B595:C595"/>
    <mergeCell ref="D595:E595"/>
    <mergeCell ref="F595:G595"/>
    <mergeCell ref="H595:I595"/>
    <mergeCell ref="J595:K595"/>
    <mergeCell ref="L595:M595"/>
    <mergeCell ref="N595:O595"/>
    <mergeCell ref="B596:C596"/>
    <mergeCell ref="D596:E596"/>
    <mergeCell ref="F596:G596"/>
    <mergeCell ref="H596:I596"/>
    <mergeCell ref="J596:K596"/>
    <mergeCell ref="L596:M596"/>
    <mergeCell ref="N596:O596"/>
    <mergeCell ref="B597:C597"/>
    <mergeCell ref="D597:E597"/>
    <mergeCell ref="F597:G597"/>
    <mergeCell ref="H597:I597"/>
    <mergeCell ref="J597:K597"/>
    <mergeCell ref="L597:M597"/>
    <mergeCell ref="N597:O597"/>
    <mergeCell ref="B598:C598"/>
    <mergeCell ref="D598:E598"/>
    <mergeCell ref="F598:G598"/>
    <mergeCell ref="H598:I598"/>
    <mergeCell ref="J598:K598"/>
    <mergeCell ref="L598:M598"/>
    <mergeCell ref="N598:O598"/>
    <mergeCell ref="B599:C599"/>
    <mergeCell ref="D599:E599"/>
    <mergeCell ref="F599:G599"/>
    <mergeCell ref="H599:I599"/>
    <mergeCell ref="J599:K599"/>
    <mergeCell ref="L599:M599"/>
    <mergeCell ref="N599:O599"/>
    <mergeCell ref="B600:C600"/>
    <mergeCell ref="D600:E600"/>
    <mergeCell ref="F600:G600"/>
    <mergeCell ref="H600:I600"/>
    <mergeCell ref="J600:K600"/>
    <mergeCell ref="L600:M600"/>
    <mergeCell ref="N600:O600"/>
    <mergeCell ref="B601:C601"/>
    <mergeCell ref="D601:E601"/>
    <mergeCell ref="F601:G601"/>
    <mergeCell ref="H601:I601"/>
    <mergeCell ref="J601:K601"/>
    <mergeCell ref="L601:M601"/>
    <mergeCell ref="N601:O601"/>
    <mergeCell ref="B602:C602"/>
    <mergeCell ref="D602:E602"/>
    <mergeCell ref="F602:G602"/>
    <mergeCell ref="H602:I602"/>
    <mergeCell ref="J602:K602"/>
    <mergeCell ref="L602:M602"/>
    <mergeCell ref="N602:O602"/>
    <mergeCell ref="B603:C603"/>
    <mergeCell ref="D603:E603"/>
    <mergeCell ref="F603:G603"/>
    <mergeCell ref="H603:I603"/>
    <mergeCell ref="J603:K603"/>
    <mergeCell ref="L603:M603"/>
    <mergeCell ref="N603:O603"/>
    <mergeCell ref="B604:C604"/>
    <mergeCell ref="D604:E604"/>
    <mergeCell ref="F604:G604"/>
    <mergeCell ref="H604:I604"/>
    <mergeCell ref="J604:K604"/>
    <mergeCell ref="L604:M604"/>
    <mergeCell ref="N604:O604"/>
    <mergeCell ref="B605:C605"/>
    <mergeCell ref="D605:E605"/>
    <mergeCell ref="F605:G605"/>
    <mergeCell ref="H605:I605"/>
    <mergeCell ref="J605:K605"/>
    <mergeCell ref="L605:M605"/>
    <mergeCell ref="N605:O605"/>
    <mergeCell ref="B606:C606"/>
    <mergeCell ref="D606:E606"/>
    <mergeCell ref="F606:G606"/>
    <mergeCell ref="H606:I606"/>
    <mergeCell ref="J606:K606"/>
    <mergeCell ref="L606:M606"/>
    <mergeCell ref="N606:O606"/>
    <mergeCell ref="B607:C607"/>
    <mergeCell ref="D607:E607"/>
    <mergeCell ref="F607:G607"/>
    <mergeCell ref="H607:I607"/>
    <mergeCell ref="J607:K607"/>
    <mergeCell ref="L607:M607"/>
    <mergeCell ref="N607:O607"/>
    <mergeCell ref="B608:C608"/>
    <mergeCell ref="D608:E608"/>
    <mergeCell ref="F608:G608"/>
    <mergeCell ref="H608:I608"/>
    <mergeCell ref="J608:K608"/>
    <mergeCell ref="L608:M608"/>
    <mergeCell ref="N608:O608"/>
    <mergeCell ref="B609:C609"/>
    <mergeCell ref="D609:E609"/>
    <mergeCell ref="F609:G609"/>
    <mergeCell ref="H609:I609"/>
    <mergeCell ref="J609:K609"/>
    <mergeCell ref="L609:M609"/>
    <mergeCell ref="N609:O609"/>
    <mergeCell ref="B610:C610"/>
    <mergeCell ref="D610:E610"/>
    <mergeCell ref="F610:G610"/>
    <mergeCell ref="H610:I610"/>
    <mergeCell ref="J610:K610"/>
    <mergeCell ref="L610:M610"/>
    <mergeCell ref="N610:O610"/>
    <mergeCell ref="B611:C611"/>
    <mergeCell ref="D611:E611"/>
    <mergeCell ref="F611:G611"/>
    <mergeCell ref="H611:I611"/>
    <mergeCell ref="J611:K611"/>
    <mergeCell ref="L611:M611"/>
    <mergeCell ref="N611:O611"/>
    <mergeCell ref="B612:C612"/>
    <mergeCell ref="D612:E612"/>
    <mergeCell ref="F612:G612"/>
    <mergeCell ref="H612:I612"/>
    <mergeCell ref="J612:K612"/>
    <mergeCell ref="L612:M612"/>
    <mergeCell ref="N612:O612"/>
    <mergeCell ref="B613:C613"/>
    <mergeCell ref="D613:E613"/>
    <mergeCell ref="F613:G613"/>
    <mergeCell ref="H613:I613"/>
    <mergeCell ref="J613:K613"/>
    <mergeCell ref="L613:M613"/>
    <mergeCell ref="N613:O613"/>
    <mergeCell ref="B614:C614"/>
    <mergeCell ref="D614:E614"/>
    <mergeCell ref="F614:G614"/>
    <mergeCell ref="H614:I614"/>
    <mergeCell ref="J614:K614"/>
    <mergeCell ref="L614:M614"/>
    <mergeCell ref="N614:O614"/>
    <mergeCell ref="B615:C615"/>
    <mergeCell ref="D615:E615"/>
    <mergeCell ref="F615:G615"/>
    <mergeCell ref="H615:I615"/>
    <mergeCell ref="J615:K615"/>
    <mergeCell ref="L615:M615"/>
    <mergeCell ref="N615:O615"/>
    <mergeCell ref="B616:C616"/>
    <mergeCell ref="D616:E616"/>
    <mergeCell ref="F616:G616"/>
    <mergeCell ref="H616:I616"/>
    <mergeCell ref="J616:K616"/>
    <mergeCell ref="L616:M616"/>
    <mergeCell ref="N616:O616"/>
    <mergeCell ref="B617:C617"/>
    <mergeCell ref="D617:E617"/>
    <mergeCell ref="F617:G617"/>
    <mergeCell ref="H617:I617"/>
    <mergeCell ref="J617:K617"/>
    <mergeCell ref="L617:M617"/>
    <mergeCell ref="N617:O617"/>
    <mergeCell ref="B618:C618"/>
    <mergeCell ref="D618:E618"/>
    <mergeCell ref="F618:G618"/>
    <mergeCell ref="H618:I618"/>
    <mergeCell ref="J618:K618"/>
    <mergeCell ref="L618:M618"/>
    <mergeCell ref="N618:O618"/>
    <mergeCell ref="B619:C619"/>
    <mergeCell ref="D619:E619"/>
    <mergeCell ref="F619:G619"/>
    <mergeCell ref="H619:I619"/>
    <mergeCell ref="J619:K619"/>
    <mergeCell ref="L619:M619"/>
    <mergeCell ref="N619:O619"/>
    <mergeCell ref="B620:C620"/>
    <mergeCell ref="D620:E620"/>
    <mergeCell ref="F620:G620"/>
    <mergeCell ref="H620:I620"/>
    <mergeCell ref="J620:K620"/>
    <mergeCell ref="L620:M620"/>
    <mergeCell ref="N620:O620"/>
    <mergeCell ref="B621:C621"/>
    <mergeCell ref="D621:E621"/>
    <mergeCell ref="F621:G621"/>
    <mergeCell ref="H621:I621"/>
    <mergeCell ref="J621:K621"/>
    <mergeCell ref="L621:M621"/>
    <mergeCell ref="N621:O621"/>
    <mergeCell ref="B622:C622"/>
    <mergeCell ref="D622:E622"/>
    <mergeCell ref="F622:G622"/>
    <mergeCell ref="H622:I622"/>
    <mergeCell ref="J622:K622"/>
    <mergeCell ref="L622:M622"/>
    <mergeCell ref="N622:O622"/>
    <mergeCell ref="B623:C623"/>
    <mergeCell ref="D623:E623"/>
    <mergeCell ref="F623:G623"/>
    <mergeCell ref="H623:I623"/>
    <mergeCell ref="J623:K623"/>
    <mergeCell ref="L623:M623"/>
    <mergeCell ref="N623:O623"/>
    <mergeCell ref="B624:C624"/>
    <mergeCell ref="D624:E624"/>
    <mergeCell ref="F624:G624"/>
    <mergeCell ref="H624:I624"/>
    <mergeCell ref="J624:K624"/>
    <mergeCell ref="L624:M624"/>
    <mergeCell ref="N624:O624"/>
    <mergeCell ref="B625:C625"/>
    <mergeCell ref="D625:E625"/>
    <mergeCell ref="F625:G625"/>
    <mergeCell ref="H625:I625"/>
    <mergeCell ref="J625:K625"/>
    <mergeCell ref="L625:M625"/>
    <mergeCell ref="N625:O625"/>
    <mergeCell ref="B626:C626"/>
    <mergeCell ref="D626:E626"/>
    <mergeCell ref="F626:G626"/>
    <mergeCell ref="H626:I626"/>
    <mergeCell ref="J626:K626"/>
    <mergeCell ref="L626:M626"/>
    <mergeCell ref="N626:O626"/>
    <mergeCell ref="B627:C627"/>
    <mergeCell ref="D627:E627"/>
    <mergeCell ref="F627:G627"/>
    <mergeCell ref="H627:I627"/>
    <mergeCell ref="J627:K627"/>
    <mergeCell ref="L627:M627"/>
    <mergeCell ref="N627:O627"/>
    <mergeCell ref="B628:C628"/>
    <mergeCell ref="D628:E628"/>
    <mergeCell ref="F628:G628"/>
    <mergeCell ref="H628:I628"/>
    <mergeCell ref="J628:K628"/>
    <mergeCell ref="L628:M628"/>
    <mergeCell ref="N628:O628"/>
    <mergeCell ref="B629:C629"/>
    <mergeCell ref="D629:E629"/>
    <mergeCell ref="F629:G629"/>
    <mergeCell ref="H629:I629"/>
    <mergeCell ref="J629:K629"/>
    <mergeCell ref="L629:M629"/>
    <mergeCell ref="N629:O629"/>
    <mergeCell ref="B630:C630"/>
    <mergeCell ref="D630:E630"/>
    <mergeCell ref="F630:G630"/>
    <mergeCell ref="H630:I630"/>
    <mergeCell ref="J630:K630"/>
    <mergeCell ref="L630:M630"/>
    <mergeCell ref="N630:O630"/>
    <mergeCell ref="B631:C631"/>
    <mergeCell ref="D631:E631"/>
    <mergeCell ref="F631:G631"/>
    <mergeCell ref="H631:I631"/>
    <mergeCell ref="J631:K631"/>
    <mergeCell ref="L631:M631"/>
    <mergeCell ref="N631:O631"/>
    <mergeCell ref="B632:C632"/>
    <mergeCell ref="D632:E632"/>
    <mergeCell ref="F632:G632"/>
    <mergeCell ref="H632:I632"/>
    <mergeCell ref="J632:K632"/>
    <mergeCell ref="L632:M632"/>
    <mergeCell ref="N632:O632"/>
    <mergeCell ref="B633:C633"/>
    <mergeCell ref="D633:E633"/>
    <mergeCell ref="F633:G633"/>
    <mergeCell ref="H633:I633"/>
    <mergeCell ref="J633:K633"/>
    <mergeCell ref="L633:M633"/>
    <mergeCell ref="N633:O633"/>
    <mergeCell ref="B634:C634"/>
    <mergeCell ref="D634:E634"/>
    <mergeCell ref="F634:G634"/>
    <mergeCell ref="H634:I634"/>
    <mergeCell ref="J634:K634"/>
    <mergeCell ref="L634:M634"/>
    <mergeCell ref="N634:O634"/>
    <mergeCell ref="B635:C635"/>
    <mergeCell ref="D635:E635"/>
    <mergeCell ref="F635:G635"/>
    <mergeCell ref="H635:I635"/>
    <mergeCell ref="J635:K635"/>
    <mergeCell ref="L635:M635"/>
    <mergeCell ref="N635:O635"/>
    <mergeCell ref="B636:C636"/>
    <mergeCell ref="D636:E636"/>
    <mergeCell ref="F636:G636"/>
    <mergeCell ref="H636:I636"/>
    <mergeCell ref="J636:K636"/>
    <mergeCell ref="L636:M636"/>
    <mergeCell ref="N636:O636"/>
    <mergeCell ref="B637:C637"/>
    <mergeCell ref="D637:E637"/>
    <mergeCell ref="F637:G637"/>
    <mergeCell ref="H637:I637"/>
    <mergeCell ref="J637:K637"/>
    <mergeCell ref="L637:M637"/>
    <mergeCell ref="N637:O637"/>
    <mergeCell ref="B638:C638"/>
    <mergeCell ref="D638:E638"/>
    <mergeCell ref="F638:G638"/>
    <mergeCell ref="H638:I638"/>
    <mergeCell ref="J638:K638"/>
    <mergeCell ref="L638:M638"/>
    <mergeCell ref="N638:O638"/>
    <mergeCell ref="B639:C639"/>
    <mergeCell ref="D639:E639"/>
    <mergeCell ref="F639:G639"/>
    <mergeCell ref="H639:I639"/>
    <mergeCell ref="J639:K639"/>
    <mergeCell ref="L639:M639"/>
    <mergeCell ref="N639:O639"/>
    <mergeCell ref="B640:C640"/>
    <mergeCell ref="D640:E640"/>
    <mergeCell ref="F640:G640"/>
    <mergeCell ref="H640:I640"/>
    <mergeCell ref="J640:K640"/>
    <mergeCell ref="L640:M640"/>
    <mergeCell ref="N640:O640"/>
    <mergeCell ref="B641:C641"/>
    <mergeCell ref="D641:E641"/>
    <mergeCell ref="F641:G641"/>
    <mergeCell ref="H641:I641"/>
    <mergeCell ref="J641:K641"/>
    <mergeCell ref="L641:M641"/>
    <mergeCell ref="N641:O641"/>
    <mergeCell ref="B642:C642"/>
    <mergeCell ref="D642:E642"/>
    <mergeCell ref="F642:G642"/>
    <mergeCell ref="H642:I642"/>
    <mergeCell ref="J642:K642"/>
    <mergeCell ref="L642:M642"/>
    <mergeCell ref="N642:O642"/>
    <mergeCell ref="B643:C643"/>
    <mergeCell ref="D643:E643"/>
    <mergeCell ref="F643:G643"/>
    <mergeCell ref="H643:I643"/>
    <mergeCell ref="J643:K643"/>
    <mergeCell ref="L643:M643"/>
    <mergeCell ref="N643:O643"/>
    <mergeCell ref="B644:C644"/>
    <mergeCell ref="D644:E644"/>
    <mergeCell ref="F644:G644"/>
    <mergeCell ref="H644:I644"/>
    <mergeCell ref="J644:K644"/>
    <mergeCell ref="L644:M644"/>
    <mergeCell ref="N644:O644"/>
    <mergeCell ref="B645:C645"/>
    <mergeCell ref="D645:E645"/>
    <mergeCell ref="F645:G645"/>
    <mergeCell ref="H645:I645"/>
    <mergeCell ref="J645:K645"/>
    <mergeCell ref="L645:M645"/>
    <mergeCell ref="N645:O645"/>
    <mergeCell ref="B646:C646"/>
    <mergeCell ref="D646:E646"/>
    <mergeCell ref="F646:G646"/>
    <mergeCell ref="H646:I646"/>
    <mergeCell ref="J646:K646"/>
    <mergeCell ref="L646:M646"/>
    <mergeCell ref="N646:O646"/>
    <mergeCell ref="B647:C647"/>
    <mergeCell ref="D647:E647"/>
    <mergeCell ref="F647:G647"/>
    <mergeCell ref="H647:I647"/>
    <mergeCell ref="J647:K647"/>
    <mergeCell ref="L647:M647"/>
    <mergeCell ref="N647:O647"/>
    <mergeCell ref="B648:C648"/>
    <mergeCell ref="D648:E648"/>
    <mergeCell ref="F648:G648"/>
    <mergeCell ref="H648:I648"/>
    <mergeCell ref="J648:K648"/>
    <mergeCell ref="L648:M648"/>
    <mergeCell ref="N648:O648"/>
    <mergeCell ref="B649:C649"/>
    <mergeCell ref="D649:E649"/>
    <mergeCell ref="F649:G649"/>
    <mergeCell ref="H649:I649"/>
    <mergeCell ref="J649:K649"/>
    <mergeCell ref="L649:M649"/>
    <mergeCell ref="N649:O649"/>
    <mergeCell ref="B650:C650"/>
    <mergeCell ref="D650:E650"/>
    <mergeCell ref="F650:G650"/>
    <mergeCell ref="H650:I650"/>
    <mergeCell ref="J650:K650"/>
    <mergeCell ref="L650:M650"/>
    <mergeCell ref="N650:O650"/>
    <mergeCell ref="B651:C651"/>
    <mergeCell ref="D651:E651"/>
    <mergeCell ref="F651:G651"/>
    <mergeCell ref="H651:I651"/>
    <mergeCell ref="J651:K651"/>
    <mergeCell ref="L651:M651"/>
    <mergeCell ref="N651:O651"/>
    <mergeCell ref="B652:C652"/>
    <mergeCell ref="D652:E652"/>
    <mergeCell ref="F652:G652"/>
    <mergeCell ref="H652:I652"/>
    <mergeCell ref="J652:K652"/>
    <mergeCell ref="L652:M652"/>
    <mergeCell ref="N652:O652"/>
    <mergeCell ref="B653:C653"/>
    <mergeCell ref="D653:E653"/>
    <mergeCell ref="F653:G653"/>
    <mergeCell ref="H653:I653"/>
    <mergeCell ref="J653:K653"/>
    <mergeCell ref="L653:M653"/>
    <mergeCell ref="N653:O653"/>
    <mergeCell ref="B654:C654"/>
    <mergeCell ref="D654:E654"/>
    <mergeCell ref="F654:G654"/>
    <mergeCell ref="H654:I654"/>
    <mergeCell ref="J654:K654"/>
    <mergeCell ref="L654:M654"/>
    <mergeCell ref="N654:O654"/>
    <mergeCell ref="B655:C655"/>
    <mergeCell ref="D655:E655"/>
    <mergeCell ref="F655:G655"/>
    <mergeCell ref="H655:I655"/>
    <mergeCell ref="J655:K655"/>
    <mergeCell ref="L655:M655"/>
    <mergeCell ref="N655:O655"/>
    <mergeCell ref="B656:C656"/>
    <mergeCell ref="D656:E656"/>
    <mergeCell ref="F656:G656"/>
    <mergeCell ref="H656:I656"/>
    <mergeCell ref="J656:K656"/>
    <mergeCell ref="L656:M656"/>
    <mergeCell ref="N656:O656"/>
    <mergeCell ref="B657:C657"/>
    <mergeCell ref="D657:E657"/>
    <mergeCell ref="F657:G657"/>
    <mergeCell ref="H657:I657"/>
    <mergeCell ref="J657:K657"/>
    <mergeCell ref="L657:M657"/>
    <mergeCell ref="N657:O657"/>
    <mergeCell ref="B658:C658"/>
    <mergeCell ref="D658:E658"/>
    <mergeCell ref="F658:G658"/>
    <mergeCell ref="H658:I658"/>
    <mergeCell ref="J658:K658"/>
    <mergeCell ref="L658:M658"/>
    <mergeCell ref="N658:O658"/>
    <mergeCell ref="B659:C659"/>
    <mergeCell ref="D659:E659"/>
    <mergeCell ref="F659:G659"/>
    <mergeCell ref="H659:I659"/>
    <mergeCell ref="J659:K659"/>
    <mergeCell ref="L659:M659"/>
    <mergeCell ref="N659:O659"/>
    <mergeCell ref="B660:C660"/>
    <mergeCell ref="D660:E660"/>
    <mergeCell ref="F660:G660"/>
    <mergeCell ref="H660:I660"/>
    <mergeCell ref="J660:K660"/>
    <mergeCell ref="L660:M660"/>
    <mergeCell ref="N660:O660"/>
    <mergeCell ref="B661:C661"/>
    <mergeCell ref="D661:E661"/>
    <mergeCell ref="F661:G661"/>
    <mergeCell ref="H661:I661"/>
    <mergeCell ref="J661:K661"/>
    <mergeCell ref="L661:M661"/>
    <mergeCell ref="N661:O661"/>
    <mergeCell ref="B662:C662"/>
    <mergeCell ref="D662:E662"/>
    <mergeCell ref="F662:G662"/>
    <mergeCell ref="H662:I662"/>
    <mergeCell ref="J662:K662"/>
    <mergeCell ref="L662:M662"/>
    <mergeCell ref="N662:O662"/>
    <mergeCell ref="B663:C663"/>
    <mergeCell ref="D663:E663"/>
    <mergeCell ref="F663:G663"/>
    <mergeCell ref="H663:I663"/>
    <mergeCell ref="J663:K663"/>
    <mergeCell ref="L663:M663"/>
    <mergeCell ref="N663:O663"/>
    <mergeCell ref="B664:C664"/>
    <mergeCell ref="D664:E664"/>
    <mergeCell ref="F664:G664"/>
    <mergeCell ref="H664:I664"/>
    <mergeCell ref="J664:K664"/>
    <mergeCell ref="L664:M664"/>
    <mergeCell ref="N664:O664"/>
    <mergeCell ref="B665:C665"/>
    <mergeCell ref="D665:E665"/>
    <mergeCell ref="F665:G665"/>
    <mergeCell ref="H665:I665"/>
    <mergeCell ref="J665:K665"/>
    <mergeCell ref="L665:M665"/>
    <mergeCell ref="N665:O665"/>
    <mergeCell ref="B666:C666"/>
    <mergeCell ref="D666:E666"/>
    <mergeCell ref="F666:G666"/>
    <mergeCell ref="H666:I666"/>
    <mergeCell ref="J666:K666"/>
    <mergeCell ref="L666:M666"/>
    <mergeCell ref="N666:O666"/>
    <mergeCell ref="B667:C667"/>
    <mergeCell ref="D667:E667"/>
    <mergeCell ref="F667:G667"/>
    <mergeCell ref="H667:I667"/>
    <mergeCell ref="J667:K667"/>
    <mergeCell ref="L667:M667"/>
    <mergeCell ref="N667:O667"/>
    <mergeCell ref="B668:C668"/>
    <mergeCell ref="D668:E668"/>
    <mergeCell ref="F668:G668"/>
    <mergeCell ref="H668:I668"/>
    <mergeCell ref="J668:K668"/>
    <mergeCell ref="L668:M668"/>
    <mergeCell ref="N668:O668"/>
    <mergeCell ref="B669:C669"/>
    <mergeCell ref="D669:E669"/>
    <mergeCell ref="F669:G669"/>
    <mergeCell ref="H669:I669"/>
    <mergeCell ref="J669:K669"/>
    <mergeCell ref="L669:M669"/>
    <mergeCell ref="N669:O669"/>
    <mergeCell ref="B670:C670"/>
    <mergeCell ref="D670:E670"/>
    <mergeCell ref="F670:G670"/>
    <mergeCell ref="H670:I670"/>
    <mergeCell ref="J670:K670"/>
    <mergeCell ref="L670:M670"/>
    <mergeCell ref="N670:O670"/>
    <mergeCell ref="B671:C671"/>
    <mergeCell ref="D671:E671"/>
    <mergeCell ref="F671:G671"/>
    <mergeCell ref="H671:I671"/>
    <mergeCell ref="J671:K671"/>
    <mergeCell ref="L671:M671"/>
    <mergeCell ref="N671:O671"/>
    <mergeCell ref="B672:C672"/>
    <mergeCell ref="D672:E672"/>
    <mergeCell ref="F672:G672"/>
    <mergeCell ref="H672:I672"/>
    <mergeCell ref="J672:K672"/>
    <mergeCell ref="L672:M672"/>
    <mergeCell ref="N672:O672"/>
    <mergeCell ref="B673:C673"/>
    <mergeCell ref="D673:E673"/>
    <mergeCell ref="F673:G673"/>
    <mergeCell ref="H673:I673"/>
    <mergeCell ref="J673:K673"/>
    <mergeCell ref="L673:M673"/>
    <mergeCell ref="N673:O673"/>
    <mergeCell ref="B674:C674"/>
    <mergeCell ref="D674:E674"/>
    <mergeCell ref="F674:G674"/>
    <mergeCell ref="H674:I674"/>
    <mergeCell ref="J674:K674"/>
    <mergeCell ref="L674:M674"/>
    <mergeCell ref="N674:O674"/>
    <mergeCell ref="B675:C675"/>
    <mergeCell ref="D675:E675"/>
    <mergeCell ref="F675:G675"/>
    <mergeCell ref="H675:I675"/>
    <mergeCell ref="J675:K675"/>
    <mergeCell ref="L675:M675"/>
    <mergeCell ref="N675:O675"/>
    <mergeCell ref="B676:C676"/>
    <mergeCell ref="D676:E676"/>
    <mergeCell ref="F676:G676"/>
    <mergeCell ref="H676:I676"/>
    <mergeCell ref="J676:K676"/>
    <mergeCell ref="L676:M676"/>
    <mergeCell ref="N676:O676"/>
    <mergeCell ref="B677:C677"/>
    <mergeCell ref="D677:E677"/>
    <mergeCell ref="F677:G677"/>
    <mergeCell ref="H677:I677"/>
    <mergeCell ref="J677:K677"/>
    <mergeCell ref="L677:M677"/>
    <mergeCell ref="N677:O677"/>
    <mergeCell ref="B678:C678"/>
    <mergeCell ref="D678:E678"/>
    <mergeCell ref="F678:G678"/>
    <mergeCell ref="H678:I678"/>
    <mergeCell ref="J678:K678"/>
    <mergeCell ref="L678:M678"/>
    <mergeCell ref="N678:O678"/>
    <mergeCell ref="B679:C679"/>
    <mergeCell ref="D679:E679"/>
    <mergeCell ref="F679:G679"/>
    <mergeCell ref="H679:I679"/>
    <mergeCell ref="J679:K679"/>
    <mergeCell ref="L679:M679"/>
    <mergeCell ref="N679:O679"/>
    <mergeCell ref="B680:C680"/>
    <mergeCell ref="D680:E680"/>
    <mergeCell ref="F680:G680"/>
    <mergeCell ref="H680:I680"/>
    <mergeCell ref="J680:K680"/>
    <mergeCell ref="L680:M680"/>
    <mergeCell ref="N680:O680"/>
    <mergeCell ref="B681:C681"/>
    <mergeCell ref="D681:E681"/>
    <mergeCell ref="F681:G681"/>
    <mergeCell ref="H681:I681"/>
    <mergeCell ref="J681:K681"/>
    <mergeCell ref="L681:M681"/>
    <mergeCell ref="N681:O681"/>
    <mergeCell ref="B682:C682"/>
    <mergeCell ref="D682:E682"/>
    <mergeCell ref="F682:G682"/>
    <mergeCell ref="H682:I682"/>
    <mergeCell ref="J682:K682"/>
    <mergeCell ref="L682:M682"/>
    <mergeCell ref="N682:O682"/>
    <mergeCell ref="B683:C683"/>
    <mergeCell ref="D683:E683"/>
    <mergeCell ref="F683:G683"/>
    <mergeCell ref="H683:I683"/>
    <mergeCell ref="J683:K683"/>
    <mergeCell ref="L683:M683"/>
    <mergeCell ref="N683:O683"/>
    <mergeCell ref="B684:C684"/>
    <mergeCell ref="D684:E684"/>
    <mergeCell ref="F684:G684"/>
    <mergeCell ref="H684:I684"/>
    <mergeCell ref="J684:K684"/>
    <mergeCell ref="L684:M684"/>
    <mergeCell ref="N684:O684"/>
    <mergeCell ref="B685:C685"/>
    <mergeCell ref="D685:E685"/>
    <mergeCell ref="F685:G685"/>
    <mergeCell ref="H685:I685"/>
    <mergeCell ref="J685:K685"/>
    <mergeCell ref="L685:M685"/>
    <mergeCell ref="N685:O685"/>
    <mergeCell ref="B686:C686"/>
    <mergeCell ref="D686:E686"/>
    <mergeCell ref="F686:G686"/>
    <mergeCell ref="H686:I686"/>
    <mergeCell ref="J686:K686"/>
    <mergeCell ref="L686:M686"/>
    <mergeCell ref="N686:O686"/>
    <mergeCell ref="B687:C687"/>
    <mergeCell ref="D687:E687"/>
    <mergeCell ref="F687:G687"/>
    <mergeCell ref="H687:I687"/>
    <mergeCell ref="J687:K687"/>
    <mergeCell ref="L687:M687"/>
    <mergeCell ref="N687:O687"/>
    <mergeCell ref="B688:C688"/>
    <mergeCell ref="D688:E688"/>
    <mergeCell ref="F688:G688"/>
    <mergeCell ref="H688:I688"/>
    <mergeCell ref="J688:K688"/>
    <mergeCell ref="L688:M688"/>
    <mergeCell ref="N688:O688"/>
    <mergeCell ref="B689:C689"/>
    <mergeCell ref="D689:E689"/>
    <mergeCell ref="F689:G689"/>
    <mergeCell ref="H689:I689"/>
    <mergeCell ref="J689:K689"/>
    <mergeCell ref="L689:M689"/>
    <mergeCell ref="N689:O689"/>
    <mergeCell ref="B690:C690"/>
    <mergeCell ref="D690:E690"/>
    <mergeCell ref="F690:G690"/>
    <mergeCell ref="H690:I690"/>
    <mergeCell ref="J690:K690"/>
    <mergeCell ref="L690:M690"/>
    <mergeCell ref="N690:O690"/>
    <mergeCell ref="B691:C691"/>
    <mergeCell ref="D691:E691"/>
    <mergeCell ref="F691:G691"/>
    <mergeCell ref="H691:I691"/>
    <mergeCell ref="J691:K691"/>
    <mergeCell ref="L691:M691"/>
    <mergeCell ref="N691:O691"/>
    <mergeCell ref="B692:C692"/>
    <mergeCell ref="D692:E692"/>
    <mergeCell ref="F692:G692"/>
    <mergeCell ref="H692:I692"/>
    <mergeCell ref="J692:K692"/>
    <mergeCell ref="L692:M692"/>
    <mergeCell ref="N692:O692"/>
    <mergeCell ref="B693:C693"/>
    <mergeCell ref="D693:E693"/>
    <mergeCell ref="F693:G693"/>
    <mergeCell ref="H693:I693"/>
    <mergeCell ref="J693:K693"/>
    <mergeCell ref="L693:M693"/>
    <mergeCell ref="N693:O693"/>
    <mergeCell ref="B694:C694"/>
    <mergeCell ref="D694:E694"/>
    <mergeCell ref="F694:G694"/>
    <mergeCell ref="H694:I694"/>
    <mergeCell ref="J694:K694"/>
    <mergeCell ref="L694:M694"/>
    <mergeCell ref="N694:O694"/>
    <mergeCell ref="B695:C695"/>
    <mergeCell ref="D695:E695"/>
    <mergeCell ref="F695:G695"/>
    <mergeCell ref="H695:I695"/>
    <mergeCell ref="J695:K695"/>
    <mergeCell ref="L695:M695"/>
    <mergeCell ref="N695:O695"/>
    <mergeCell ref="B696:C696"/>
    <mergeCell ref="D696:E696"/>
    <mergeCell ref="F696:G696"/>
    <mergeCell ref="H696:I696"/>
    <mergeCell ref="J696:K696"/>
    <mergeCell ref="L696:M696"/>
    <mergeCell ref="N696:O696"/>
    <mergeCell ref="B697:C697"/>
    <mergeCell ref="D697:E697"/>
    <mergeCell ref="F697:G697"/>
    <mergeCell ref="H697:I697"/>
    <mergeCell ref="J697:K697"/>
    <mergeCell ref="L697:M697"/>
    <mergeCell ref="N697:O697"/>
    <mergeCell ref="B698:C698"/>
    <mergeCell ref="D698:E698"/>
    <mergeCell ref="F698:G698"/>
    <mergeCell ref="H698:I698"/>
    <mergeCell ref="J698:K698"/>
    <mergeCell ref="L698:M698"/>
    <mergeCell ref="N698:O698"/>
    <mergeCell ref="B699:C699"/>
    <mergeCell ref="D699:E699"/>
    <mergeCell ref="F699:G699"/>
    <mergeCell ref="H699:I699"/>
    <mergeCell ref="J699:K699"/>
    <mergeCell ref="L699:M699"/>
    <mergeCell ref="N699:O699"/>
    <mergeCell ref="B700:C700"/>
    <mergeCell ref="D700:E700"/>
    <mergeCell ref="F700:G700"/>
    <mergeCell ref="H700:I700"/>
    <mergeCell ref="J700:K700"/>
    <mergeCell ref="L700:M700"/>
    <mergeCell ref="N700:O700"/>
    <mergeCell ref="B701:C701"/>
    <mergeCell ref="D701:E701"/>
    <mergeCell ref="F701:G701"/>
    <mergeCell ref="H701:I701"/>
    <mergeCell ref="J701:K701"/>
    <mergeCell ref="L701:M701"/>
    <mergeCell ref="N701:O701"/>
    <mergeCell ref="B702:C702"/>
    <mergeCell ref="D702:E702"/>
    <mergeCell ref="F702:G702"/>
    <mergeCell ref="H702:I702"/>
    <mergeCell ref="J702:K702"/>
    <mergeCell ref="L702:M702"/>
    <mergeCell ref="N702:O702"/>
    <mergeCell ref="B703:C703"/>
    <mergeCell ref="D703:E703"/>
    <mergeCell ref="F703:G703"/>
    <mergeCell ref="H703:I703"/>
    <mergeCell ref="J703:K703"/>
    <mergeCell ref="L703:M703"/>
    <mergeCell ref="N703:O703"/>
    <mergeCell ref="B704:C704"/>
    <mergeCell ref="D704:E704"/>
    <mergeCell ref="F704:G704"/>
    <mergeCell ref="H704:I704"/>
    <mergeCell ref="J704:K704"/>
    <mergeCell ref="L704:M704"/>
    <mergeCell ref="N704:O704"/>
    <mergeCell ref="B705:C705"/>
    <mergeCell ref="D705:E705"/>
    <mergeCell ref="F705:G705"/>
    <mergeCell ref="H705:I705"/>
    <mergeCell ref="J705:K705"/>
    <mergeCell ref="L705:M705"/>
    <mergeCell ref="N705:O705"/>
    <mergeCell ref="B706:C706"/>
    <mergeCell ref="D706:E706"/>
    <mergeCell ref="F706:G706"/>
    <mergeCell ref="H706:I706"/>
    <mergeCell ref="J706:K706"/>
    <mergeCell ref="L706:M706"/>
    <mergeCell ref="N706:O706"/>
    <mergeCell ref="B707:C707"/>
    <mergeCell ref="D707:E707"/>
    <mergeCell ref="F707:G707"/>
    <mergeCell ref="H707:I707"/>
    <mergeCell ref="J707:K707"/>
    <mergeCell ref="L707:M707"/>
    <mergeCell ref="N707:O707"/>
    <mergeCell ref="B708:C708"/>
    <mergeCell ref="D708:E708"/>
    <mergeCell ref="F708:G708"/>
    <mergeCell ref="H708:I708"/>
    <mergeCell ref="J708:K708"/>
    <mergeCell ref="L708:M708"/>
    <mergeCell ref="N708:O708"/>
    <mergeCell ref="B709:C709"/>
    <mergeCell ref="D709:E709"/>
    <mergeCell ref="F709:G709"/>
    <mergeCell ref="H709:I709"/>
    <mergeCell ref="J709:K709"/>
    <mergeCell ref="L709:M709"/>
    <mergeCell ref="N709:O709"/>
    <mergeCell ref="B710:C710"/>
    <mergeCell ref="D710:E710"/>
    <mergeCell ref="F710:G710"/>
    <mergeCell ref="H710:I710"/>
    <mergeCell ref="J710:K710"/>
    <mergeCell ref="L710:M710"/>
    <mergeCell ref="N710:O710"/>
    <mergeCell ref="B711:C711"/>
    <mergeCell ref="D711:E711"/>
    <mergeCell ref="F711:G711"/>
    <mergeCell ref="H711:I711"/>
    <mergeCell ref="J711:K711"/>
    <mergeCell ref="L711:M711"/>
    <mergeCell ref="N711:O711"/>
    <mergeCell ref="B712:C712"/>
    <mergeCell ref="D712:E712"/>
    <mergeCell ref="F712:G712"/>
    <mergeCell ref="H712:I712"/>
    <mergeCell ref="J712:K712"/>
    <mergeCell ref="L712:M712"/>
    <mergeCell ref="N712:O712"/>
    <mergeCell ref="B713:C713"/>
    <mergeCell ref="D713:E713"/>
    <mergeCell ref="F713:G713"/>
    <mergeCell ref="H713:I713"/>
    <mergeCell ref="J713:K713"/>
    <mergeCell ref="L713:M713"/>
    <mergeCell ref="N713:O713"/>
    <mergeCell ref="B714:C714"/>
    <mergeCell ref="D714:E714"/>
    <mergeCell ref="F714:G714"/>
    <mergeCell ref="H714:I714"/>
    <mergeCell ref="J714:K714"/>
    <mergeCell ref="L714:M714"/>
    <mergeCell ref="N714:O714"/>
    <mergeCell ref="B715:C715"/>
    <mergeCell ref="D715:E715"/>
    <mergeCell ref="F715:G715"/>
    <mergeCell ref="H715:I715"/>
    <mergeCell ref="J715:K715"/>
    <mergeCell ref="L715:M715"/>
    <mergeCell ref="N715:O715"/>
    <mergeCell ref="B716:C716"/>
    <mergeCell ref="D716:E716"/>
    <mergeCell ref="F716:G716"/>
    <mergeCell ref="H716:I716"/>
    <mergeCell ref="J716:K716"/>
    <mergeCell ref="L716:M716"/>
    <mergeCell ref="N716:O716"/>
    <mergeCell ref="B717:C717"/>
    <mergeCell ref="D717:E717"/>
    <mergeCell ref="F717:G717"/>
    <mergeCell ref="H717:I717"/>
    <mergeCell ref="J717:K717"/>
    <mergeCell ref="L717:M717"/>
    <mergeCell ref="N717:O717"/>
    <mergeCell ref="B718:C718"/>
    <mergeCell ref="D718:E718"/>
    <mergeCell ref="F718:G718"/>
    <mergeCell ref="H718:I718"/>
    <mergeCell ref="J718:K718"/>
    <mergeCell ref="L718:M718"/>
    <mergeCell ref="N718:O718"/>
    <mergeCell ref="B719:C719"/>
    <mergeCell ref="D719:E719"/>
    <mergeCell ref="F719:G719"/>
    <mergeCell ref="H719:I719"/>
    <mergeCell ref="J719:K719"/>
    <mergeCell ref="L719:M719"/>
    <mergeCell ref="N719:O719"/>
    <mergeCell ref="B720:C720"/>
    <mergeCell ref="D720:E720"/>
    <mergeCell ref="F720:G720"/>
    <mergeCell ref="H720:I720"/>
    <mergeCell ref="J720:K720"/>
    <mergeCell ref="L720:M720"/>
    <mergeCell ref="N720:O720"/>
    <mergeCell ref="B721:C721"/>
    <mergeCell ref="D721:E721"/>
    <mergeCell ref="F721:G721"/>
    <mergeCell ref="H721:I721"/>
    <mergeCell ref="J721:K721"/>
    <mergeCell ref="L721:M721"/>
    <mergeCell ref="N721:O721"/>
    <mergeCell ref="B722:C722"/>
    <mergeCell ref="D722:E722"/>
    <mergeCell ref="F722:G722"/>
    <mergeCell ref="H722:I722"/>
    <mergeCell ref="J722:K722"/>
    <mergeCell ref="L722:M722"/>
    <mergeCell ref="N722:O722"/>
    <mergeCell ref="B723:C723"/>
    <mergeCell ref="D723:E723"/>
    <mergeCell ref="F723:G723"/>
    <mergeCell ref="H723:I723"/>
    <mergeCell ref="J723:K723"/>
    <mergeCell ref="L723:M723"/>
    <mergeCell ref="N723:O723"/>
    <mergeCell ref="B724:C724"/>
    <mergeCell ref="D724:E724"/>
    <mergeCell ref="F724:G724"/>
    <mergeCell ref="H724:I724"/>
    <mergeCell ref="J724:K724"/>
    <mergeCell ref="L724:M724"/>
    <mergeCell ref="N724:O724"/>
    <mergeCell ref="B725:C725"/>
    <mergeCell ref="D725:E725"/>
    <mergeCell ref="F725:G725"/>
    <mergeCell ref="H725:I725"/>
    <mergeCell ref="J725:K725"/>
    <mergeCell ref="L725:M725"/>
    <mergeCell ref="N725:O725"/>
    <mergeCell ref="B726:C726"/>
    <mergeCell ref="D726:E726"/>
    <mergeCell ref="F726:G726"/>
    <mergeCell ref="H726:I726"/>
    <mergeCell ref="J726:K726"/>
    <mergeCell ref="L726:M726"/>
    <mergeCell ref="N726:O726"/>
    <mergeCell ref="B727:C727"/>
    <mergeCell ref="D727:E727"/>
    <mergeCell ref="F727:G727"/>
    <mergeCell ref="H727:I727"/>
    <mergeCell ref="J727:K727"/>
    <mergeCell ref="L727:M727"/>
    <mergeCell ref="N727:O727"/>
    <mergeCell ref="B728:C728"/>
    <mergeCell ref="D728:E728"/>
    <mergeCell ref="F728:G728"/>
    <mergeCell ref="H728:I728"/>
    <mergeCell ref="J728:K728"/>
    <mergeCell ref="L728:M728"/>
    <mergeCell ref="N728:O728"/>
    <mergeCell ref="B729:C729"/>
    <mergeCell ref="D729:E729"/>
    <mergeCell ref="F729:G729"/>
    <mergeCell ref="H729:I729"/>
    <mergeCell ref="J729:K729"/>
    <mergeCell ref="L729:M729"/>
    <mergeCell ref="N729:O729"/>
    <mergeCell ref="B730:C730"/>
    <mergeCell ref="D730:E730"/>
    <mergeCell ref="F730:G730"/>
    <mergeCell ref="H730:I730"/>
    <mergeCell ref="J730:K730"/>
    <mergeCell ref="L730:M730"/>
    <mergeCell ref="N730:O730"/>
    <mergeCell ref="B731:C731"/>
    <mergeCell ref="D731:E731"/>
    <mergeCell ref="F731:G731"/>
    <mergeCell ref="H731:I731"/>
    <mergeCell ref="J731:K731"/>
    <mergeCell ref="L731:M731"/>
    <mergeCell ref="N731:O731"/>
    <mergeCell ref="B732:C732"/>
    <mergeCell ref="D732:E732"/>
    <mergeCell ref="F732:G732"/>
    <mergeCell ref="H732:I732"/>
    <mergeCell ref="J732:K732"/>
    <mergeCell ref="L732:M732"/>
    <mergeCell ref="N732:O732"/>
    <mergeCell ref="B733:C733"/>
    <mergeCell ref="D733:E733"/>
    <mergeCell ref="F733:G733"/>
    <mergeCell ref="H733:I733"/>
    <mergeCell ref="J733:K733"/>
    <mergeCell ref="L733:M733"/>
    <mergeCell ref="N733:O733"/>
    <mergeCell ref="B734:C734"/>
    <mergeCell ref="D734:E734"/>
    <mergeCell ref="F734:G734"/>
    <mergeCell ref="H734:I734"/>
    <mergeCell ref="J734:K734"/>
    <mergeCell ref="L734:M734"/>
    <mergeCell ref="N734:O734"/>
    <mergeCell ref="B735:C735"/>
    <mergeCell ref="D735:E735"/>
    <mergeCell ref="F735:G735"/>
    <mergeCell ref="H735:I735"/>
    <mergeCell ref="J735:K735"/>
    <mergeCell ref="L735:M735"/>
    <mergeCell ref="N735:O735"/>
    <mergeCell ref="B736:C736"/>
    <mergeCell ref="D736:E736"/>
    <mergeCell ref="F736:G736"/>
    <mergeCell ref="H736:I736"/>
    <mergeCell ref="J736:K736"/>
    <mergeCell ref="L736:M736"/>
    <mergeCell ref="N736:O736"/>
    <mergeCell ref="B737:C737"/>
    <mergeCell ref="D737:E737"/>
    <mergeCell ref="F737:G737"/>
    <mergeCell ref="H737:I737"/>
    <mergeCell ref="J737:K737"/>
    <mergeCell ref="L737:M737"/>
    <mergeCell ref="N737:O737"/>
    <mergeCell ref="B738:C738"/>
    <mergeCell ref="D738:E738"/>
    <mergeCell ref="F738:G738"/>
    <mergeCell ref="H738:I738"/>
    <mergeCell ref="J738:K738"/>
    <mergeCell ref="L738:M738"/>
    <mergeCell ref="N738:O738"/>
    <mergeCell ref="B739:C739"/>
    <mergeCell ref="D739:E739"/>
    <mergeCell ref="F739:G739"/>
    <mergeCell ref="H739:I739"/>
    <mergeCell ref="J739:K739"/>
    <mergeCell ref="L739:M739"/>
    <mergeCell ref="N739:O739"/>
    <mergeCell ref="B740:C740"/>
    <mergeCell ref="D740:E740"/>
    <mergeCell ref="F740:G740"/>
    <mergeCell ref="H740:I740"/>
    <mergeCell ref="J740:K740"/>
    <mergeCell ref="L740:M740"/>
    <mergeCell ref="N740:O740"/>
    <mergeCell ref="B741:C741"/>
    <mergeCell ref="D741:E741"/>
    <mergeCell ref="F741:G741"/>
    <mergeCell ref="H741:I741"/>
    <mergeCell ref="J741:K741"/>
    <mergeCell ref="L741:M741"/>
    <mergeCell ref="N741:O741"/>
    <mergeCell ref="B742:C742"/>
    <mergeCell ref="D742:E742"/>
    <mergeCell ref="F742:G742"/>
    <mergeCell ref="H742:I742"/>
    <mergeCell ref="J742:K742"/>
    <mergeCell ref="L742:M742"/>
    <mergeCell ref="N742:O742"/>
    <mergeCell ref="B743:C743"/>
    <mergeCell ref="D743:E743"/>
    <mergeCell ref="F743:G743"/>
    <mergeCell ref="H743:I743"/>
    <mergeCell ref="J743:K743"/>
    <mergeCell ref="L743:M743"/>
    <mergeCell ref="N743:O743"/>
    <mergeCell ref="B744:C744"/>
    <mergeCell ref="D744:E744"/>
    <mergeCell ref="F744:G744"/>
    <mergeCell ref="H744:I744"/>
    <mergeCell ref="J744:K744"/>
    <mergeCell ref="L744:M744"/>
    <mergeCell ref="N744:O744"/>
    <mergeCell ref="B745:C745"/>
    <mergeCell ref="D745:E745"/>
    <mergeCell ref="F745:G745"/>
    <mergeCell ref="H745:I745"/>
    <mergeCell ref="J745:K745"/>
    <mergeCell ref="L745:M745"/>
    <mergeCell ref="N745:O745"/>
    <mergeCell ref="B746:C746"/>
    <mergeCell ref="D746:E746"/>
    <mergeCell ref="F746:G746"/>
    <mergeCell ref="H746:I746"/>
    <mergeCell ref="J746:K746"/>
    <mergeCell ref="L746:M746"/>
    <mergeCell ref="N746:O746"/>
    <mergeCell ref="B747:C747"/>
    <mergeCell ref="D747:E747"/>
    <mergeCell ref="F747:G747"/>
    <mergeCell ref="H747:I747"/>
    <mergeCell ref="J747:K747"/>
    <mergeCell ref="L747:M747"/>
    <mergeCell ref="N747:O747"/>
    <mergeCell ref="B748:C748"/>
    <mergeCell ref="D748:E748"/>
    <mergeCell ref="F748:G748"/>
    <mergeCell ref="H748:I748"/>
    <mergeCell ref="J748:K748"/>
    <mergeCell ref="L748:M748"/>
    <mergeCell ref="N748:O748"/>
    <mergeCell ref="B749:C749"/>
    <mergeCell ref="D749:E749"/>
    <mergeCell ref="F749:G749"/>
    <mergeCell ref="H749:I749"/>
    <mergeCell ref="J749:K749"/>
    <mergeCell ref="L749:M749"/>
    <mergeCell ref="N749:O749"/>
    <mergeCell ref="B750:C750"/>
    <mergeCell ref="D750:E750"/>
    <mergeCell ref="F750:G750"/>
    <mergeCell ref="H750:I750"/>
    <mergeCell ref="J750:K750"/>
    <mergeCell ref="L750:M750"/>
    <mergeCell ref="N750:O750"/>
    <mergeCell ref="B751:C751"/>
    <mergeCell ref="D751:E751"/>
    <mergeCell ref="F751:G751"/>
    <mergeCell ref="H751:I751"/>
    <mergeCell ref="J751:K751"/>
    <mergeCell ref="L751:M751"/>
    <mergeCell ref="N751:O751"/>
    <mergeCell ref="B752:C752"/>
    <mergeCell ref="D752:E752"/>
    <mergeCell ref="F752:G752"/>
    <mergeCell ref="H752:I752"/>
    <mergeCell ref="J752:K752"/>
    <mergeCell ref="L752:M752"/>
    <mergeCell ref="N752:O752"/>
    <mergeCell ref="B753:C753"/>
    <mergeCell ref="D753:E753"/>
    <mergeCell ref="F753:G753"/>
    <mergeCell ref="H753:I753"/>
    <mergeCell ref="J753:K753"/>
    <mergeCell ref="L753:M753"/>
    <mergeCell ref="N753:O753"/>
    <mergeCell ref="B754:C754"/>
    <mergeCell ref="D754:E754"/>
    <mergeCell ref="F754:G754"/>
    <mergeCell ref="H754:I754"/>
    <mergeCell ref="J754:K754"/>
    <mergeCell ref="L754:M754"/>
    <mergeCell ref="N754:O754"/>
    <mergeCell ref="B755:C755"/>
    <mergeCell ref="D755:E755"/>
    <mergeCell ref="F755:G755"/>
    <mergeCell ref="H755:I755"/>
    <mergeCell ref="J755:K755"/>
    <mergeCell ref="L755:M755"/>
    <mergeCell ref="N755:O755"/>
    <mergeCell ref="B756:C756"/>
    <mergeCell ref="D756:E756"/>
    <mergeCell ref="F756:G756"/>
    <mergeCell ref="H756:I756"/>
    <mergeCell ref="J756:K756"/>
    <mergeCell ref="L756:M756"/>
    <mergeCell ref="N756:O756"/>
    <mergeCell ref="B757:C757"/>
    <mergeCell ref="D757:E757"/>
    <mergeCell ref="F757:G757"/>
    <mergeCell ref="H757:I757"/>
    <mergeCell ref="J757:K757"/>
    <mergeCell ref="L757:M757"/>
    <mergeCell ref="N757:O757"/>
    <mergeCell ref="B758:C758"/>
    <mergeCell ref="D758:E758"/>
    <mergeCell ref="F758:G758"/>
    <mergeCell ref="H758:I758"/>
    <mergeCell ref="J758:K758"/>
    <mergeCell ref="L758:M758"/>
    <mergeCell ref="N758:O758"/>
    <mergeCell ref="B759:C759"/>
    <mergeCell ref="D759:E759"/>
    <mergeCell ref="F759:G759"/>
    <mergeCell ref="H759:I759"/>
    <mergeCell ref="J759:K759"/>
    <mergeCell ref="L759:M759"/>
    <mergeCell ref="N759:O759"/>
    <mergeCell ref="B760:C760"/>
    <mergeCell ref="D760:E760"/>
    <mergeCell ref="F760:G760"/>
    <mergeCell ref="H760:I760"/>
    <mergeCell ref="J760:K760"/>
    <mergeCell ref="L760:M760"/>
    <mergeCell ref="N760:O760"/>
    <mergeCell ref="B761:C761"/>
    <mergeCell ref="D761:E761"/>
    <mergeCell ref="F761:G761"/>
    <mergeCell ref="H761:I761"/>
    <mergeCell ref="J761:K761"/>
    <mergeCell ref="L761:M761"/>
    <mergeCell ref="N761:O761"/>
    <mergeCell ref="B762:C762"/>
    <mergeCell ref="D762:E762"/>
    <mergeCell ref="F762:G762"/>
    <mergeCell ref="H762:I762"/>
    <mergeCell ref="J762:K762"/>
    <mergeCell ref="L762:M762"/>
    <mergeCell ref="N762:O762"/>
    <mergeCell ref="B763:C763"/>
    <mergeCell ref="D763:E763"/>
    <mergeCell ref="F763:G763"/>
    <mergeCell ref="H763:I763"/>
    <mergeCell ref="J763:K763"/>
    <mergeCell ref="L763:M763"/>
    <mergeCell ref="N763:O763"/>
    <mergeCell ref="B764:C764"/>
    <mergeCell ref="D764:E764"/>
    <mergeCell ref="F764:G764"/>
    <mergeCell ref="H764:I764"/>
    <mergeCell ref="J764:K764"/>
    <mergeCell ref="L764:M764"/>
    <mergeCell ref="N764:O764"/>
    <mergeCell ref="B765:C765"/>
    <mergeCell ref="D765:E765"/>
    <mergeCell ref="F765:G765"/>
    <mergeCell ref="H765:I765"/>
    <mergeCell ref="J765:K765"/>
    <mergeCell ref="L765:M765"/>
    <mergeCell ref="N765:O765"/>
    <mergeCell ref="B766:C766"/>
    <mergeCell ref="D766:E766"/>
    <mergeCell ref="F766:G766"/>
    <mergeCell ref="H766:I766"/>
    <mergeCell ref="J766:K766"/>
    <mergeCell ref="L766:M766"/>
    <mergeCell ref="N766:O766"/>
    <mergeCell ref="B767:C767"/>
    <mergeCell ref="D767:E767"/>
    <mergeCell ref="F767:G767"/>
    <mergeCell ref="H767:I767"/>
    <mergeCell ref="J767:K767"/>
    <mergeCell ref="L767:M767"/>
    <mergeCell ref="N767:O767"/>
    <mergeCell ref="B768:C768"/>
    <mergeCell ref="D768:E768"/>
    <mergeCell ref="F768:G768"/>
    <mergeCell ref="H768:I768"/>
    <mergeCell ref="J768:K768"/>
    <mergeCell ref="L768:M768"/>
    <mergeCell ref="N768:O768"/>
    <mergeCell ref="B769:C769"/>
    <mergeCell ref="D769:E769"/>
    <mergeCell ref="F769:G769"/>
    <mergeCell ref="H769:I769"/>
    <mergeCell ref="J769:K769"/>
    <mergeCell ref="L769:M769"/>
    <mergeCell ref="N769:O769"/>
    <mergeCell ref="B770:C770"/>
    <mergeCell ref="D770:E770"/>
    <mergeCell ref="F770:G770"/>
    <mergeCell ref="H770:I770"/>
    <mergeCell ref="J770:K770"/>
    <mergeCell ref="L770:M770"/>
    <mergeCell ref="N770:O770"/>
    <mergeCell ref="B771:C771"/>
    <mergeCell ref="D771:E771"/>
    <mergeCell ref="F771:G771"/>
    <mergeCell ref="H771:I771"/>
    <mergeCell ref="J771:K771"/>
    <mergeCell ref="L771:M771"/>
    <mergeCell ref="N771:O771"/>
    <mergeCell ref="B772:C772"/>
    <mergeCell ref="D772:E772"/>
    <mergeCell ref="F772:G772"/>
    <mergeCell ref="H772:I772"/>
    <mergeCell ref="J772:K772"/>
    <mergeCell ref="L772:M772"/>
    <mergeCell ref="N772:O772"/>
    <mergeCell ref="B773:C773"/>
    <mergeCell ref="D773:E773"/>
    <mergeCell ref="F773:G773"/>
    <mergeCell ref="H773:I773"/>
    <mergeCell ref="J773:K773"/>
    <mergeCell ref="L773:M773"/>
    <mergeCell ref="N773:O773"/>
    <mergeCell ref="B774:C774"/>
    <mergeCell ref="D774:E774"/>
    <mergeCell ref="F774:G774"/>
    <mergeCell ref="H774:I774"/>
    <mergeCell ref="J774:K774"/>
    <mergeCell ref="L774:M774"/>
    <mergeCell ref="N774:O774"/>
    <mergeCell ref="B775:C775"/>
    <mergeCell ref="D775:E775"/>
    <mergeCell ref="F775:G775"/>
    <mergeCell ref="H775:I775"/>
    <mergeCell ref="J775:K775"/>
    <mergeCell ref="L775:M775"/>
    <mergeCell ref="N775:O775"/>
    <mergeCell ref="B776:C776"/>
    <mergeCell ref="D776:E776"/>
    <mergeCell ref="F776:G776"/>
    <mergeCell ref="H776:I776"/>
    <mergeCell ref="J776:K776"/>
    <mergeCell ref="L776:M776"/>
    <mergeCell ref="N776:O776"/>
    <mergeCell ref="B777:C777"/>
    <mergeCell ref="D777:E777"/>
    <mergeCell ref="F777:G777"/>
    <mergeCell ref="H777:I777"/>
    <mergeCell ref="J777:K777"/>
    <mergeCell ref="L777:M777"/>
    <mergeCell ref="N777:O777"/>
    <mergeCell ref="B778:C778"/>
    <mergeCell ref="D778:E778"/>
    <mergeCell ref="F778:G778"/>
    <mergeCell ref="H778:I778"/>
    <mergeCell ref="J778:K778"/>
    <mergeCell ref="L778:M778"/>
    <mergeCell ref="N778:O778"/>
    <mergeCell ref="B779:C779"/>
    <mergeCell ref="D779:E779"/>
    <mergeCell ref="F779:G779"/>
    <mergeCell ref="H779:I779"/>
    <mergeCell ref="J779:K779"/>
    <mergeCell ref="L779:M779"/>
    <mergeCell ref="N779:O779"/>
    <mergeCell ref="B780:C780"/>
    <mergeCell ref="D780:E780"/>
    <mergeCell ref="F780:G780"/>
    <mergeCell ref="H780:I780"/>
    <mergeCell ref="J780:K780"/>
    <mergeCell ref="L780:M780"/>
    <mergeCell ref="N780:O780"/>
    <mergeCell ref="B781:C781"/>
    <mergeCell ref="D781:E781"/>
    <mergeCell ref="F781:G781"/>
    <mergeCell ref="H781:I781"/>
    <mergeCell ref="J781:K781"/>
    <mergeCell ref="L781:M781"/>
    <mergeCell ref="N781:O781"/>
    <mergeCell ref="B782:C782"/>
    <mergeCell ref="D782:E782"/>
    <mergeCell ref="F782:G782"/>
    <mergeCell ref="H782:I782"/>
    <mergeCell ref="J782:K782"/>
    <mergeCell ref="L782:M782"/>
    <mergeCell ref="N782:O782"/>
    <mergeCell ref="B783:C783"/>
    <mergeCell ref="D783:E783"/>
    <mergeCell ref="F783:G783"/>
    <mergeCell ref="H783:I783"/>
    <mergeCell ref="J783:K783"/>
    <mergeCell ref="L783:M783"/>
    <mergeCell ref="N783:O783"/>
    <mergeCell ref="B784:C784"/>
    <mergeCell ref="D784:E784"/>
    <mergeCell ref="F784:G784"/>
    <mergeCell ref="H784:I784"/>
    <mergeCell ref="J784:K784"/>
    <mergeCell ref="L784:M784"/>
    <mergeCell ref="N784:O784"/>
    <mergeCell ref="B785:C785"/>
    <mergeCell ref="D785:E785"/>
    <mergeCell ref="F785:G785"/>
    <mergeCell ref="H785:I785"/>
    <mergeCell ref="J785:K785"/>
    <mergeCell ref="L785:M785"/>
    <mergeCell ref="N785:O785"/>
    <mergeCell ref="B786:C786"/>
    <mergeCell ref="D786:E786"/>
    <mergeCell ref="F786:G786"/>
    <mergeCell ref="H786:I786"/>
    <mergeCell ref="J786:K786"/>
    <mergeCell ref="L786:M786"/>
    <mergeCell ref="N786:O786"/>
    <mergeCell ref="B787:C787"/>
    <mergeCell ref="D787:E787"/>
    <mergeCell ref="F787:G787"/>
    <mergeCell ref="H787:I787"/>
    <mergeCell ref="J787:K787"/>
    <mergeCell ref="L787:M787"/>
    <mergeCell ref="N787:O787"/>
    <mergeCell ref="B788:C788"/>
    <mergeCell ref="D788:E788"/>
    <mergeCell ref="F788:G788"/>
    <mergeCell ref="H788:I788"/>
    <mergeCell ref="J788:K788"/>
    <mergeCell ref="L788:M788"/>
    <mergeCell ref="N788:O788"/>
    <mergeCell ref="B789:C789"/>
    <mergeCell ref="D789:E789"/>
    <mergeCell ref="F789:G789"/>
    <mergeCell ref="H789:I789"/>
    <mergeCell ref="J789:K789"/>
    <mergeCell ref="L789:M789"/>
    <mergeCell ref="N789:O789"/>
    <mergeCell ref="B790:C790"/>
    <mergeCell ref="D790:E790"/>
    <mergeCell ref="F790:G790"/>
    <mergeCell ref="H790:I790"/>
    <mergeCell ref="J790:K790"/>
    <mergeCell ref="L790:M790"/>
    <mergeCell ref="N790:O790"/>
    <mergeCell ref="B791:C791"/>
    <mergeCell ref="D791:E791"/>
    <mergeCell ref="F791:G791"/>
    <mergeCell ref="H791:I791"/>
    <mergeCell ref="J791:K791"/>
    <mergeCell ref="L791:M791"/>
    <mergeCell ref="N791:O791"/>
    <mergeCell ref="B792:C792"/>
    <mergeCell ref="D792:E792"/>
    <mergeCell ref="F792:G792"/>
    <mergeCell ref="H792:I792"/>
    <mergeCell ref="J792:K792"/>
    <mergeCell ref="L792:M792"/>
    <mergeCell ref="N792:O792"/>
    <mergeCell ref="B793:C793"/>
    <mergeCell ref="D793:E793"/>
    <mergeCell ref="F793:G793"/>
    <mergeCell ref="H793:I793"/>
    <mergeCell ref="J793:K793"/>
    <mergeCell ref="L793:M793"/>
    <mergeCell ref="N793:O793"/>
    <mergeCell ref="B794:C794"/>
    <mergeCell ref="D794:E794"/>
    <mergeCell ref="F794:G794"/>
    <mergeCell ref="H794:I794"/>
    <mergeCell ref="J794:K794"/>
    <mergeCell ref="L794:M794"/>
    <mergeCell ref="N794:O794"/>
    <mergeCell ref="B795:C795"/>
    <mergeCell ref="D795:E795"/>
    <mergeCell ref="F795:G795"/>
    <mergeCell ref="H795:I795"/>
    <mergeCell ref="J795:K795"/>
    <mergeCell ref="L795:M795"/>
    <mergeCell ref="N795:O795"/>
    <mergeCell ref="B796:C796"/>
    <mergeCell ref="D796:E796"/>
    <mergeCell ref="F796:G796"/>
    <mergeCell ref="H796:I796"/>
    <mergeCell ref="J796:K796"/>
    <mergeCell ref="L796:M796"/>
    <mergeCell ref="N796:O796"/>
    <mergeCell ref="B797:C797"/>
    <mergeCell ref="D797:E797"/>
    <mergeCell ref="F797:G797"/>
    <mergeCell ref="H797:I797"/>
    <mergeCell ref="J797:K797"/>
    <mergeCell ref="L797:M797"/>
    <mergeCell ref="N797:O797"/>
    <mergeCell ref="B798:C798"/>
    <mergeCell ref="D798:E798"/>
    <mergeCell ref="F798:G798"/>
    <mergeCell ref="H798:I798"/>
    <mergeCell ref="J798:K798"/>
    <mergeCell ref="L798:M798"/>
    <mergeCell ref="N798:O798"/>
    <mergeCell ref="B799:C799"/>
    <mergeCell ref="D799:E799"/>
    <mergeCell ref="F799:G799"/>
    <mergeCell ref="H799:I799"/>
    <mergeCell ref="J799:K799"/>
    <mergeCell ref="L799:M799"/>
    <mergeCell ref="N799:O799"/>
    <mergeCell ref="B800:C800"/>
    <mergeCell ref="D800:E800"/>
    <mergeCell ref="F800:G800"/>
    <mergeCell ref="H800:I800"/>
    <mergeCell ref="J800:K800"/>
    <mergeCell ref="L800:M800"/>
    <mergeCell ref="N800:O800"/>
    <mergeCell ref="B801:C801"/>
    <mergeCell ref="D801:E801"/>
    <mergeCell ref="F801:G801"/>
    <mergeCell ref="H801:I801"/>
    <mergeCell ref="J801:K801"/>
    <mergeCell ref="L801:M801"/>
    <mergeCell ref="N801:O801"/>
    <mergeCell ref="B802:C802"/>
    <mergeCell ref="D802:E802"/>
    <mergeCell ref="F802:G802"/>
    <mergeCell ref="H802:I802"/>
    <mergeCell ref="J802:K802"/>
    <mergeCell ref="L802:M802"/>
    <mergeCell ref="N802:O802"/>
    <mergeCell ref="B803:C803"/>
    <mergeCell ref="D803:E803"/>
    <mergeCell ref="F803:G803"/>
    <mergeCell ref="H803:I803"/>
    <mergeCell ref="J803:K803"/>
    <mergeCell ref="L803:M803"/>
    <mergeCell ref="N803:O803"/>
    <mergeCell ref="B804:C804"/>
    <mergeCell ref="D804:E804"/>
    <mergeCell ref="F804:G804"/>
    <mergeCell ref="H804:I804"/>
    <mergeCell ref="J804:K804"/>
    <mergeCell ref="L804:M804"/>
    <mergeCell ref="N804:O804"/>
    <mergeCell ref="B805:C805"/>
    <mergeCell ref="D805:E805"/>
    <mergeCell ref="F805:G805"/>
    <mergeCell ref="H805:I805"/>
    <mergeCell ref="J805:K805"/>
    <mergeCell ref="L805:M805"/>
    <mergeCell ref="N805:O805"/>
    <mergeCell ref="B806:C806"/>
    <mergeCell ref="D806:E806"/>
    <mergeCell ref="F806:G806"/>
    <mergeCell ref="H806:I806"/>
    <mergeCell ref="J806:K806"/>
    <mergeCell ref="L806:M806"/>
    <mergeCell ref="N806:O806"/>
    <mergeCell ref="B807:C807"/>
    <mergeCell ref="D807:E807"/>
    <mergeCell ref="F807:G807"/>
    <mergeCell ref="H807:I807"/>
    <mergeCell ref="J807:K807"/>
    <mergeCell ref="L807:M807"/>
    <mergeCell ref="N807:O807"/>
    <mergeCell ref="B808:C808"/>
    <mergeCell ref="D808:E808"/>
    <mergeCell ref="F808:G808"/>
    <mergeCell ref="H808:I808"/>
    <mergeCell ref="J808:K808"/>
    <mergeCell ref="L808:M808"/>
    <mergeCell ref="N808:O808"/>
    <mergeCell ref="B809:C809"/>
    <mergeCell ref="D809:E809"/>
    <mergeCell ref="F809:G809"/>
    <mergeCell ref="H809:I809"/>
    <mergeCell ref="J809:K809"/>
    <mergeCell ref="L809:M809"/>
    <mergeCell ref="N809:O809"/>
    <mergeCell ref="B810:C810"/>
    <mergeCell ref="D810:E810"/>
    <mergeCell ref="F810:G810"/>
    <mergeCell ref="H810:I810"/>
    <mergeCell ref="J810:K810"/>
    <mergeCell ref="L810:M810"/>
    <mergeCell ref="N810:O810"/>
    <mergeCell ref="B811:C811"/>
    <mergeCell ref="D811:E811"/>
    <mergeCell ref="F811:G811"/>
    <mergeCell ref="H811:I811"/>
    <mergeCell ref="J811:K811"/>
    <mergeCell ref="L811:M811"/>
    <mergeCell ref="N811:O811"/>
    <mergeCell ref="B812:C812"/>
    <mergeCell ref="D812:E812"/>
    <mergeCell ref="F812:G812"/>
    <mergeCell ref="H812:I812"/>
    <mergeCell ref="J812:K812"/>
    <mergeCell ref="L812:M812"/>
    <mergeCell ref="N812:O812"/>
    <mergeCell ref="B813:C813"/>
    <mergeCell ref="D813:E813"/>
    <mergeCell ref="F813:G813"/>
    <mergeCell ref="H813:I813"/>
    <mergeCell ref="J813:K813"/>
    <mergeCell ref="L813:M813"/>
    <mergeCell ref="N813:O813"/>
    <mergeCell ref="B814:C814"/>
    <mergeCell ref="D814:E814"/>
    <mergeCell ref="F814:G814"/>
    <mergeCell ref="H814:I814"/>
    <mergeCell ref="J814:K814"/>
    <mergeCell ref="L814:M814"/>
    <mergeCell ref="N814:O814"/>
    <mergeCell ref="B815:C815"/>
    <mergeCell ref="D815:E815"/>
    <mergeCell ref="F815:G815"/>
    <mergeCell ref="H815:I815"/>
    <mergeCell ref="J815:K815"/>
    <mergeCell ref="L815:M815"/>
    <mergeCell ref="N815:O815"/>
    <mergeCell ref="B816:C816"/>
    <mergeCell ref="D816:E816"/>
    <mergeCell ref="F816:G816"/>
    <mergeCell ref="H816:I816"/>
    <mergeCell ref="J816:K816"/>
    <mergeCell ref="L816:M816"/>
    <mergeCell ref="N816:O816"/>
    <mergeCell ref="B817:C817"/>
    <mergeCell ref="D817:E817"/>
    <mergeCell ref="F817:G817"/>
    <mergeCell ref="H817:I817"/>
    <mergeCell ref="J817:K817"/>
    <mergeCell ref="L817:M817"/>
    <mergeCell ref="N817:O817"/>
    <mergeCell ref="B818:C818"/>
    <mergeCell ref="D818:E818"/>
    <mergeCell ref="F818:G818"/>
    <mergeCell ref="H818:I818"/>
    <mergeCell ref="J818:K818"/>
    <mergeCell ref="L818:M818"/>
    <mergeCell ref="N818:O818"/>
    <mergeCell ref="B819:C819"/>
    <mergeCell ref="D819:E819"/>
    <mergeCell ref="F819:G819"/>
    <mergeCell ref="H819:I819"/>
    <mergeCell ref="J819:K819"/>
    <mergeCell ref="L819:M819"/>
    <mergeCell ref="N819:O819"/>
    <mergeCell ref="B820:C820"/>
    <mergeCell ref="D820:E820"/>
    <mergeCell ref="F820:G820"/>
    <mergeCell ref="H820:I820"/>
    <mergeCell ref="J820:K820"/>
    <mergeCell ref="L820:M820"/>
    <mergeCell ref="N820:O820"/>
    <mergeCell ref="B821:C821"/>
    <mergeCell ref="D821:E821"/>
    <mergeCell ref="F821:G821"/>
    <mergeCell ref="H821:I821"/>
    <mergeCell ref="J821:K821"/>
    <mergeCell ref="L821:M821"/>
    <mergeCell ref="N821:O821"/>
    <mergeCell ref="B822:C822"/>
    <mergeCell ref="D822:E822"/>
    <mergeCell ref="F822:G822"/>
    <mergeCell ref="H822:I822"/>
    <mergeCell ref="J822:K822"/>
    <mergeCell ref="L822:M822"/>
    <mergeCell ref="N822:O822"/>
    <mergeCell ref="B823:C823"/>
    <mergeCell ref="D823:E823"/>
    <mergeCell ref="F823:G823"/>
    <mergeCell ref="H823:I823"/>
    <mergeCell ref="J823:K823"/>
    <mergeCell ref="L823:M823"/>
    <mergeCell ref="N823:O823"/>
    <mergeCell ref="B824:C824"/>
    <mergeCell ref="D824:E824"/>
    <mergeCell ref="F824:G824"/>
    <mergeCell ref="H824:I824"/>
    <mergeCell ref="J824:K824"/>
    <mergeCell ref="L824:M824"/>
    <mergeCell ref="N824:O824"/>
    <mergeCell ref="B825:C825"/>
    <mergeCell ref="D825:E825"/>
    <mergeCell ref="F825:G825"/>
    <mergeCell ref="H825:I825"/>
    <mergeCell ref="J825:K825"/>
    <mergeCell ref="L825:M825"/>
    <mergeCell ref="N825:O825"/>
    <mergeCell ref="B826:C826"/>
    <mergeCell ref="D826:E826"/>
    <mergeCell ref="F826:G826"/>
    <mergeCell ref="H826:I826"/>
    <mergeCell ref="J826:K826"/>
    <mergeCell ref="L826:M826"/>
    <mergeCell ref="N826:O826"/>
    <mergeCell ref="B827:C827"/>
    <mergeCell ref="D827:E827"/>
    <mergeCell ref="F827:G827"/>
    <mergeCell ref="H827:I827"/>
    <mergeCell ref="J827:K827"/>
    <mergeCell ref="L827:M827"/>
    <mergeCell ref="N827:O827"/>
    <mergeCell ref="B828:C828"/>
    <mergeCell ref="D828:E828"/>
    <mergeCell ref="F828:G828"/>
    <mergeCell ref="H828:I828"/>
    <mergeCell ref="J828:K828"/>
    <mergeCell ref="L828:M828"/>
    <mergeCell ref="N828:O828"/>
    <mergeCell ref="B829:C829"/>
    <mergeCell ref="D829:E829"/>
    <mergeCell ref="F829:G829"/>
    <mergeCell ref="H829:I829"/>
    <mergeCell ref="J829:K829"/>
    <mergeCell ref="L829:M829"/>
    <mergeCell ref="N829:O829"/>
    <mergeCell ref="B830:C830"/>
    <mergeCell ref="D830:E830"/>
    <mergeCell ref="F830:G830"/>
    <mergeCell ref="H830:I830"/>
    <mergeCell ref="J830:K830"/>
    <mergeCell ref="L830:M830"/>
    <mergeCell ref="N830:O830"/>
    <mergeCell ref="B831:C831"/>
    <mergeCell ref="D831:E831"/>
    <mergeCell ref="F831:G831"/>
    <mergeCell ref="H831:I831"/>
    <mergeCell ref="J831:K831"/>
    <mergeCell ref="L831:M831"/>
    <mergeCell ref="N831:O831"/>
    <mergeCell ref="B832:C832"/>
    <mergeCell ref="D832:E832"/>
    <mergeCell ref="F832:G832"/>
    <mergeCell ref="H832:I832"/>
    <mergeCell ref="J832:K832"/>
    <mergeCell ref="L832:M832"/>
    <mergeCell ref="N832:O832"/>
    <mergeCell ref="B833:C833"/>
    <mergeCell ref="D833:E833"/>
    <mergeCell ref="F833:G833"/>
    <mergeCell ref="H833:I833"/>
    <mergeCell ref="J833:K833"/>
    <mergeCell ref="L833:M833"/>
    <mergeCell ref="N833:O833"/>
    <mergeCell ref="B834:C834"/>
    <mergeCell ref="D834:E834"/>
    <mergeCell ref="F834:G834"/>
    <mergeCell ref="H834:I834"/>
    <mergeCell ref="J834:K834"/>
    <mergeCell ref="L834:M834"/>
    <mergeCell ref="N834:O834"/>
    <mergeCell ref="B835:C835"/>
    <mergeCell ref="D835:E835"/>
    <mergeCell ref="F835:G835"/>
    <mergeCell ref="H835:I835"/>
    <mergeCell ref="J835:K835"/>
    <mergeCell ref="L835:M835"/>
    <mergeCell ref="N835:O835"/>
    <mergeCell ref="B836:C836"/>
    <mergeCell ref="D836:E836"/>
    <mergeCell ref="F836:G836"/>
    <mergeCell ref="H836:I836"/>
    <mergeCell ref="J836:K836"/>
    <mergeCell ref="L836:M836"/>
    <mergeCell ref="N836:O836"/>
    <mergeCell ref="B837:C837"/>
    <mergeCell ref="D837:E837"/>
    <mergeCell ref="F837:G837"/>
    <mergeCell ref="H837:I837"/>
    <mergeCell ref="J837:K837"/>
    <mergeCell ref="L837:M837"/>
    <mergeCell ref="N837:O837"/>
    <mergeCell ref="B838:C838"/>
    <mergeCell ref="D838:E838"/>
    <mergeCell ref="F838:G838"/>
    <mergeCell ref="H838:I838"/>
    <mergeCell ref="J838:K838"/>
    <mergeCell ref="L838:M838"/>
    <mergeCell ref="N838:O838"/>
    <mergeCell ref="B839:C839"/>
    <mergeCell ref="D839:E839"/>
    <mergeCell ref="F839:G839"/>
    <mergeCell ref="H839:I839"/>
    <mergeCell ref="J839:K839"/>
    <mergeCell ref="L839:M839"/>
    <mergeCell ref="N839:O839"/>
    <mergeCell ref="B840:C840"/>
    <mergeCell ref="D840:E840"/>
    <mergeCell ref="F840:G840"/>
    <mergeCell ref="H840:I840"/>
    <mergeCell ref="J840:K840"/>
    <mergeCell ref="L840:M840"/>
    <mergeCell ref="N840:O840"/>
    <mergeCell ref="B841:C841"/>
    <mergeCell ref="D841:E841"/>
    <mergeCell ref="F841:G841"/>
    <mergeCell ref="H841:I841"/>
    <mergeCell ref="J841:K841"/>
    <mergeCell ref="L841:M841"/>
    <mergeCell ref="N841:O841"/>
    <mergeCell ref="B842:C842"/>
    <mergeCell ref="D842:E842"/>
    <mergeCell ref="F842:G842"/>
    <mergeCell ref="H842:I842"/>
    <mergeCell ref="J842:K842"/>
    <mergeCell ref="L842:M842"/>
    <mergeCell ref="N842:O842"/>
    <mergeCell ref="B843:C843"/>
    <mergeCell ref="D843:E843"/>
    <mergeCell ref="F843:G843"/>
    <mergeCell ref="H843:I843"/>
    <mergeCell ref="J843:K843"/>
    <mergeCell ref="L843:M843"/>
    <mergeCell ref="N843:O843"/>
    <mergeCell ref="B844:C844"/>
    <mergeCell ref="D844:E844"/>
    <mergeCell ref="F844:G844"/>
    <mergeCell ref="H844:I844"/>
    <mergeCell ref="J844:K844"/>
    <mergeCell ref="L844:M844"/>
    <mergeCell ref="N844:O844"/>
    <mergeCell ref="B845:C845"/>
    <mergeCell ref="D845:E845"/>
    <mergeCell ref="F845:G845"/>
    <mergeCell ref="H845:I845"/>
    <mergeCell ref="J845:K845"/>
    <mergeCell ref="L845:M845"/>
    <mergeCell ref="N845:O845"/>
    <mergeCell ref="B846:C846"/>
    <mergeCell ref="D846:E846"/>
    <mergeCell ref="F846:G846"/>
    <mergeCell ref="H846:I846"/>
    <mergeCell ref="J846:K846"/>
    <mergeCell ref="L846:M846"/>
    <mergeCell ref="N846:O846"/>
    <mergeCell ref="B847:C847"/>
    <mergeCell ref="D847:E847"/>
    <mergeCell ref="F847:G847"/>
    <mergeCell ref="H847:I847"/>
    <mergeCell ref="J847:K847"/>
    <mergeCell ref="L847:M847"/>
    <mergeCell ref="N847:O847"/>
    <mergeCell ref="B848:C848"/>
    <mergeCell ref="D848:E848"/>
    <mergeCell ref="F848:G848"/>
    <mergeCell ref="H848:I848"/>
    <mergeCell ref="J848:K848"/>
    <mergeCell ref="L848:M848"/>
    <mergeCell ref="N848:O848"/>
    <mergeCell ref="B849:C849"/>
    <mergeCell ref="D849:E849"/>
    <mergeCell ref="F849:G849"/>
    <mergeCell ref="H849:I849"/>
    <mergeCell ref="J849:K849"/>
    <mergeCell ref="L849:M849"/>
    <mergeCell ref="N849:O849"/>
    <mergeCell ref="B850:C850"/>
    <mergeCell ref="D850:E850"/>
    <mergeCell ref="F850:G850"/>
    <mergeCell ref="H850:I850"/>
    <mergeCell ref="J850:K850"/>
    <mergeCell ref="L850:M850"/>
    <mergeCell ref="N850:O850"/>
    <mergeCell ref="B851:C851"/>
    <mergeCell ref="D851:E851"/>
    <mergeCell ref="F851:G851"/>
    <mergeCell ref="H851:I851"/>
    <mergeCell ref="J851:K851"/>
    <mergeCell ref="L851:M851"/>
    <mergeCell ref="N851:O851"/>
    <mergeCell ref="B852:C852"/>
    <mergeCell ref="D852:E852"/>
    <mergeCell ref="F852:G852"/>
    <mergeCell ref="H852:I852"/>
    <mergeCell ref="J852:K852"/>
    <mergeCell ref="L852:M852"/>
    <mergeCell ref="N852:O852"/>
    <mergeCell ref="B853:C853"/>
    <mergeCell ref="D853:E853"/>
    <mergeCell ref="F853:G853"/>
    <mergeCell ref="H853:I853"/>
    <mergeCell ref="J853:K853"/>
    <mergeCell ref="L853:M853"/>
    <mergeCell ref="N853:O853"/>
    <mergeCell ref="B854:C854"/>
    <mergeCell ref="D854:E854"/>
    <mergeCell ref="F854:G854"/>
    <mergeCell ref="H854:I854"/>
    <mergeCell ref="J854:K854"/>
    <mergeCell ref="L854:M854"/>
    <mergeCell ref="N854:O854"/>
    <mergeCell ref="B855:C855"/>
    <mergeCell ref="D855:E855"/>
    <mergeCell ref="F855:G855"/>
    <mergeCell ref="H855:I855"/>
    <mergeCell ref="J855:K855"/>
    <mergeCell ref="L855:M855"/>
    <mergeCell ref="N855:O855"/>
    <mergeCell ref="B856:C856"/>
    <mergeCell ref="D856:E856"/>
    <mergeCell ref="F856:G856"/>
    <mergeCell ref="H856:I856"/>
    <mergeCell ref="J856:K856"/>
    <mergeCell ref="L856:M856"/>
    <mergeCell ref="N856:O856"/>
    <mergeCell ref="B857:C857"/>
    <mergeCell ref="D857:E857"/>
    <mergeCell ref="F857:G857"/>
    <mergeCell ref="H857:I857"/>
    <mergeCell ref="J857:K857"/>
    <mergeCell ref="L857:M857"/>
    <mergeCell ref="N857:O857"/>
    <mergeCell ref="B858:C858"/>
    <mergeCell ref="D858:E858"/>
    <mergeCell ref="F858:G858"/>
    <mergeCell ref="H858:I858"/>
    <mergeCell ref="J858:K858"/>
    <mergeCell ref="L858:M858"/>
    <mergeCell ref="N858:O858"/>
    <mergeCell ref="B859:C859"/>
    <mergeCell ref="D859:E859"/>
    <mergeCell ref="F859:G859"/>
    <mergeCell ref="H859:I859"/>
    <mergeCell ref="J859:K859"/>
    <mergeCell ref="L859:M859"/>
    <mergeCell ref="N859:O859"/>
    <mergeCell ref="B860:C860"/>
    <mergeCell ref="D860:E860"/>
    <mergeCell ref="F860:G860"/>
    <mergeCell ref="H860:I860"/>
    <mergeCell ref="J860:K860"/>
    <mergeCell ref="L860:M860"/>
    <mergeCell ref="N860:O860"/>
    <mergeCell ref="B861:C861"/>
    <mergeCell ref="D861:E861"/>
    <mergeCell ref="F861:G861"/>
    <mergeCell ref="H861:I861"/>
    <mergeCell ref="J861:K861"/>
    <mergeCell ref="L861:M861"/>
    <mergeCell ref="N861:O861"/>
    <mergeCell ref="B862:C862"/>
    <mergeCell ref="D862:E862"/>
    <mergeCell ref="F862:G862"/>
    <mergeCell ref="H862:I862"/>
    <mergeCell ref="J862:K862"/>
    <mergeCell ref="L862:M862"/>
    <mergeCell ref="N862:O862"/>
    <mergeCell ref="B863:C863"/>
    <mergeCell ref="D863:E863"/>
    <mergeCell ref="F863:G863"/>
    <mergeCell ref="H863:I863"/>
    <mergeCell ref="J863:K863"/>
    <mergeCell ref="L863:M863"/>
    <mergeCell ref="N863:O863"/>
    <mergeCell ref="B864:C864"/>
    <mergeCell ref="D864:E864"/>
    <mergeCell ref="F864:G864"/>
    <mergeCell ref="H864:I864"/>
    <mergeCell ref="J864:K864"/>
    <mergeCell ref="L864:M864"/>
    <mergeCell ref="N864:O864"/>
    <mergeCell ref="B865:C865"/>
    <mergeCell ref="D865:E865"/>
    <mergeCell ref="F865:G865"/>
    <mergeCell ref="H865:I865"/>
    <mergeCell ref="J865:K865"/>
    <mergeCell ref="L865:M865"/>
    <mergeCell ref="N865:O865"/>
    <mergeCell ref="B866:C866"/>
    <mergeCell ref="D866:E866"/>
    <mergeCell ref="F866:G866"/>
    <mergeCell ref="H866:I866"/>
    <mergeCell ref="J866:K866"/>
    <mergeCell ref="L866:M866"/>
    <mergeCell ref="N866:O866"/>
    <mergeCell ref="B867:C867"/>
    <mergeCell ref="D867:E867"/>
    <mergeCell ref="F867:G867"/>
    <mergeCell ref="H867:I867"/>
    <mergeCell ref="J867:K867"/>
    <mergeCell ref="L867:M867"/>
    <mergeCell ref="N867:O867"/>
    <mergeCell ref="B868:C868"/>
    <mergeCell ref="D868:E868"/>
    <mergeCell ref="F868:G868"/>
    <mergeCell ref="H868:I868"/>
    <mergeCell ref="J868:K868"/>
    <mergeCell ref="L868:M868"/>
    <mergeCell ref="N868:O868"/>
    <mergeCell ref="B869:C869"/>
    <mergeCell ref="D869:E869"/>
    <mergeCell ref="F869:G869"/>
    <mergeCell ref="H869:I869"/>
    <mergeCell ref="J869:K869"/>
    <mergeCell ref="L869:M869"/>
    <mergeCell ref="N869:O869"/>
    <mergeCell ref="B870:C870"/>
    <mergeCell ref="D870:E870"/>
    <mergeCell ref="F870:G870"/>
    <mergeCell ref="H870:I870"/>
    <mergeCell ref="J870:K870"/>
    <mergeCell ref="L870:M870"/>
    <mergeCell ref="N870:O870"/>
    <mergeCell ref="B871:C871"/>
    <mergeCell ref="D871:E871"/>
    <mergeCell ref="F871:G871"/>
    <mergeCell ref="H871:I871"/>
    <mergeCell ref="J871:K871"/>
    <mergeCell ref="L871:M871"/>
    <mergeCell ref="N871:O871"/>
    <mergeCell ref="B872:C872"/>
    <mergeCell ref="D872:E872"/>
    <mergeCell ref="F872:G872"/>
    <mergeCell ref="H872:I872"/>
    <mergeCell ref="J872:K872"/>
    <mergeCell ref="L872:M872"/>
    <mergeCell ref="N872:O872"/>
    <mergeCell ref="B873:C873"/>
    <mergeCell ref="D873:E873"/>
    <mergeCell ref="F873:G873"/>
    <mergeCell ref="H873:I873"/>
    <mergeCell ref="J873:K873"/>
    <mergeCell ref="L873:M873"/>
    <mergeCell ref="N873:O873"/>
    <mergeCell ref="B874:C874"/>
    <mergeCell ref="D874:E874"/>
    <mergeCell ref="F874:G874"/>
    <mergeCell ref="H874:I874"/>
    <mergeCell ref="J874:K874"/>
    <mergeCell ref="L874:M874"/>
    <mergeCell ref="N874:O874"/>
    <mergeCell ref="B875:C875"/>
    <mergeCell ref="D875:E875"/>
    <mergeCell ref="F875:G875"/>
    <mergeCell ref="H875:I875"/>
    <mergeCell ref="J875:K875"/>
    <mergeCell ref="L875:M875"/>
    <mergeCell ref="N875:O875"/>
    <mergeCell ref="B876:C876"/>
    <mergeCell ref="D876:E876"/>
    <mergeCell ref="F876:G876"/>
    <mergeCell ref="H876:I876"/>
    <mergeCell ref="J876:K876"/>
    <mergeCell ref="L876:M876"/>
    <mergeCell ref="N876:O876"/>
    <mergeCell ref="B877:C877"/>
    <mergeCell ref="D877:E877"/>
    <mergeCell ref="F877:G877"/>
    <mergeCell ref="H877:I877"/>
    <mergeCell ref="J877:K877"/>
    <mergeCell ref="L877:M877"/>
    <mergeCell ref="N877:O877"/>
    <mergeCell ref="B878:C878"/>
    <mergeCell ref="D878:E878"/>
    <mergeCell ref="F878:G878"/>
    <mergeCell ref="H878:I878"/>
    <mergeCell ref="J878:K878"/>
    <mergeCell ref="L878:M878"/>
    <mergeCell ref="N878:O878"/>
    <mergeCell ref="B879:C879"/>
    <mergeCell ref="D879:E879"/>
    <mergeCell ref="F879:G879"/>
    <mergeCell ref="H879:I879"/>
    <mergeCell ref="J879:K879"/>
    <mergeCell ref="L879:M879"/>
    <mergeCell ref="N879:O879"/>
    <mergeCell ref="B880:C880"/>
    <mergeCell ref="D880:E880"/>
    <mergeCell ref="F880:G880"/>
    <mergeCell ref="H880:I880"/>
    <mergeCell ref="J880:K880"/>
    <mergeCell ref="L880:M880"/>
    <mergeCell ref="N880:O880"/>
    <mergeCell ref="B881:C881"/>
    <mergeCell ref="D881:E881"/>
    <mergeCell ref="F881:G881"/>
    <mergeCell ref="H881:I881"/>
    <mergeCell ref="J881:K881"/>
    <mergeCell ref="L881:M881"/>
    <mergeCell ref="N881:O881"/>
    <mergeCell ref="B882:C882"/>
    <mergeCell ref="D882:E882"/>
    <mergeCell ref="F882:G882"/>
    <mergeCell ref="H882:I882"/>
    <mergeCell ref="J882:K882"/>
    <mergeCell ref="L882:M882"/>
    <mergeCell ref="N882:O882"/>
    <mergeCell ref="B883:C883"/>
    <mergeCell ref="D883:E883"/>
    <mergeCell ref="F883:G883"/>
    <mergeCell ref="H883:I883"/>
    <mergeCell ref="J883:K883"/>
    <mergeCell ref="L883:M883"/>
    <mergeCell ref="N883:O883"/>
    <mergeCell ref="B884:C884"/>
    <mergeCell ref="D884:E884"/>
    <mergeCell ref="F884:G884"/>
    <mergeCell ref="H884:I884"/>
    <mergeCell ref="J884:K884"/>
    <mergeCell ref="L884:M884"/>
    <mergeCell ref="N884:O884"/>
    <mergeCell ref="B885:C885"/>
    <mergeCell ref="D885:E885"/>
    <mergeCell ref="F885:G885"/>
    <mergeCell ref="H885:I885"/>
    <mergeCell ref="J885:K885"/>
    <mergeCell ref="L885:M885"/>
    <mergeCell ref="N885:O885"/>
    <mergeCell ref="B886:C886"/>
    <mergeCell ref="D886:E886"/>
    <mergeCell ref="F886:G886"/>
    <mergeCell ref="H886:I886"/>
    <mergeCell ref="J886:K886"/>
    <mergeCell ref="L886:M886"/>
    <mergeCell ref="N886:O886"/>
    <mergeCell ref="B887:C887"/>
    <mergeCell ref="D887:E887"/>
    <mergeCell ref="F887:G887"/>
    <mergeCell ref="H887:I887"/>
    <mergeCell ref="J887:K887"/>
    <mergeCell ref="L887:M887"/>
    <mergeCell ref="N887:O887"/>
    <mergeCell ref="B888:C888"/>
    <mergeCell ref="D888:E888"/>
    <mergeCell ref="F888:G888"/>
    <mergeCell ref="H888:I888"/>
    <mergeCell ref="J888:K888"/>
    <mergeCell ref="L888:M888"/>
    <mergeCell ref="N888:O888"/>
    <mergeCell ref="B889:C889"/>
    <mergeCell ref="D889:E889"/>
    <mergeCell ref="F889:G889"/>
    <mergeCell ref="H889:I889"/>
    <mergeCell ref="J889:K889"/>
    <mergeCell ref="L889:M889"/>
    <mergeCell ref="N889:O889"/>
    <mergeCell ref="B890:C890"/>
    <mergeCell ref="D890:E890"/>
    <mergeCell ref="F890:G890"/>
    <mergeCell ref="H890:I890"/>
    <mergeCell ref="J890:K890"/>
    <mergeCell ref="L890:M890"/>
    <mergeCell ref="N890:O890"/>
    <mergeCell ref="B891:C891"/>
    <mergeCell ref="D891:E891"/>
    <mergeCell ref="F891:G891"/>
    <mergeCell ref="H891:I891"/>
    <mergeCell ref="J891:K891"/>
    <mergeCell ref="L891:M891"/>
    <mergeCell ref="N891:O891"/>
    <mergeCell ref="B892:C892"/>
    <mergeCell ref="D892:E892"/>
    <mergeCell ref="F892:G892"/>
    <mergeCell ref="H892:I892"/>
    <mergeCell ref="J892:K892"/>
    <mergeCell ref="L892:M892"/>
    <mergeCell ref="N892:O892"/>
    <mergeCell ref="B893:C893"/>
    <mergeCell ref="D893:E893"/>
    <mergeCell ref="F893:G893"/>
    <mergeCell ref="H893:I893"/>
    <mergeCell ref="J893:K893"/>
    <mergeCell ref="L893:M893"/>
    <mergeCell ref="N893:O893"/>
    <mergeCell ref="B894:C894"/>
    <mergeCell ref="D894:E894"/>
    <mergeCell ref="F894:G894"/>
    <mergeCell ref="H894:I894"/>
    <mergeCell ref="J894:K894"/>
    <mergeCell ref="L894:M894"/>
    <mergeCell ref="N894:O894"/>
    <mergeCell ref="B895:C895"/>
    <mergeCell ref="D895:E895"/>
    <mergeCell ref="F895:G895"/>
    <mergeCell ref="H895:I895"/>
    <mergeCell ref="J895:K895"/>
    <mergeCell ref="L895:M895"/>
    <mergeCell ref="N895:O895"/>
    <mergeCell ref="B896:C896"/>
    <mergeCell ref="D896:E896"/>
    <mergeCell ref="F896:G896"/>
    <mergeCell ref="H896:I896"/>
    <mergeCell ref="J896:K896"/>
    <mergeCell ref="L896:M896"/>
    <mergeCell ref="N896:O896"/>
    <mergeCell ref="B897:C897"/>
    <mergeCell ref="D897:E897"/>
    <mergeCell ref="F897:G897"/>
    <mergeCell ref="H897:I897"/>
    <mergeCell ref="J897:K897"/>
    <mergeCell ref="L897:M897"/>
    <mergeCell ref="N897:O897"/>
    <mergeCell ref="B898:C898"/>
    <mergeCell ref="D898:E898"/>
    <mergeCell ref="F898:G898"/>
    <mergeCell ref="H898:I898"/>
    <mergeCell ref="J898:K898"/>
    <mergeCell ref="L898:M898"/>
    <mergeCell ref="N898:O898"/>
    <mergeCell ref="B899:C899"/>
    <mergeCell ref="D899:E899"/>
    <mergeCell ref="F899:G899"/>
    <mergeCell ref="H899:I899"/>
    <mergeCell ref="J899:K899"/>
    <mergeCell ref="L899:M899"/>
    <mergeCell ref="N899:O899"/>
    <mergeCell ref="B900:C900"/>
    <mergeCell ref="D900:E900"/>
    <mergeCell ref="F900:G900"/>
    <mergeCell ref="H900:I900"/>
    <mergeCell ref="J900:K900"/>
    <mergeCell ref="L900:M900"/>
    <mergeCell ref="N900:O900"/>
    <mergeCell ref="B901:C901"/>
    <mergeCell ref="D901:E901"/>
    <mergeCell ref="F901:G901"/>
    <mergeCell ref="H901:I901"/>
    <mergeCell ref="J901:K901"/>
    <mergeCell ref="L901:M901"/>
    <mergeCell ref="N901:O901"/>
    <mergeCell ref="B902:C902"/>
    <mergeCell ref="D902:E902"/>
    <mergeCell ref="F902:G902"/>
    <mergeCell ref="H902:I902"/>
    <mergeCell ref="J902:K902"/>
    <mergeCell ref="L902:M902"/>
    <mergeCell ref="N902:O902"/>
    <mergeCell ref="B903:C903"/>
    <mergeCell ref="D903:E903"/>
    <mergeCell ref="F903:G903"/>
    <mergeCell ref="H903:I903"/>
    <mergeCell ref="J903:K903"/>
    <mergeCell ref="L903:M903"/>
    <mergeCell ref="N903:O903"/>
    <mergeCell ref="B904:C904"/>
    <mergeCell ref="D904:E904"/>
    <mergeCell ref="F904:G904"/>
    <mergeCell ref="H904:I904"/>
    <mergeCell ref="J904:K904"/>
    <mergeCell ref="L904:M904"/>
    <mergeCell ref="N904:O904"/>
    <mergeCell ref="B905:C905"/>
    <mergeCell ref="D905:E905"/>
    <mergeCell ref="F905:G905"/>
    <mergeCell ref="H905:I905"/>
    <mergeCell ref="J905:K905"/>
    <mergeCell ref="L905:M905"/>
    <mergeCell ref="N905:O905"/>
    <mergeCell ref="B906:C906"/>
    <mergeCell ref="D906:E906"/>
    <mergeCell ref="F906:G906"/>
    <mergeCell ref="H906:I906"/>
    <mergeCell ref="J906:K906"/>
    <mergeCell ref="L906:M906"/>
    <mergeCell ref="N906:O906"/>
    <mergeCell ref="B907:C907"/>
    <mergeCell ref="D907:E907"/>
    <mergeCell ref="F907:G907"/>
    <mergeCell ref="H907:I907"/>
    <mergeCell ref="J907:K907"/>
    <mergeCell ref="L907:M907"/>
    <mergeCell ref="N907:O907"/>
    <mergeCell ref="B908:C908"/>
    <mergeCell ref="D908:E908"/>
    <mergeCell ref="F908:G908"/>
    <mergeCell ref="H908:I908"/>
    <mergeCell ref="J908:K908"/>
    <mergeCell ref="L908:M908"/>
    <mergeCell ref="N908:O908"/>
    <mergeCell ref="B909:C909"/>
    <mergeCell ref="D909:E909"/>
    <mergeCell ref="F909:G909"/>
    <mergeCell ref="H909:I909"/>
    <mergeCell ref="J909:K909"/>
    <mergeCell ref="L909:M909"/>
    <mergeCell ref="N909:O909"/>
    <mergeCell ref="B910:C910"/>
    <mergeCell ref="D910:E910"/>
    <mergeCell ref="F910:G910"/>
    <mergeCell ref="H910:I910"/>
    <mergeCell ref="J910:K910"/>
    <mergeCell ref="L910:M910"/>
    <mergeCell ref="N910:O910"/>
    <mergeCell ref="B911:C911"/>
    <mergeCell ref="D911:E911"/>
    <mergeCell ref="F911:G911"/>
    <mergeCell ref="H911:I911"/>
    <mergeCell ref="J911:K911"/>
    <mergeCell ref="L911:M911"/>
    <mergeCell ref="N911:O911"/>
    <mergeCell ref="B912:C912"/>
    <mergeCell ref="D912:E912"/>
    <mergeCell ref="F912:G912"/>
    <mergeCell ref="H912:I912"/>
    <mergeCell ref="J912:K912"/>
    <mergeCell ref="L912:M912"/>
    <mergeCell ref="N912:O912"/>
    <mergeCell ref="B913:C913"/>
    <mergeCell ref="D913:E913"/>
    <mergeCell ref="F913:G913"/>
    <mergeCell ref="H913:I913"/>
    <mergeCell ref="J913:K913"/>
    <mergeCell ref="L913:M913"/>
    <mergeCell ref="N913:O913"/>
    <mergeCell ref="B914:C914"/>
    <mergeCell ref="D914:E914"/>
    <mergeCell ref="F914:G914"/>
    <mergeCell ref="H914:I914"/>
    <mergeCell ref="J914:K914"/>
    <mergeCell ref="L914:M914"/>
    <mergeCell ref="N914:O914"/>
    <mergeCell ref="B915:C915"/>
    <mergeCell ref="D915:E915"/>
    <mergeCell ref="F915:G915"/>
    <mergeCell ref="H915:I915"/>
    <mergeCell ref="J915:K915"/>
    <mergeCell ref="L915:M915"/>
    <mergeCell ref="N915:O915"/>
    <mergeCell ref="B916:C916"/>
    <mergeCell ref="D916:E916"/>
    <mergeCell ref="F916:G916"/>
    <mergeCell ref="H916:I916"/>
    <mergeCell ref="J916:K916"/>
    <mergeCell ref="L916:M916"/>
    <mergeCell ref="N916:O916"/>
    <mergeCell ref="B917:C917"/>
    <mergeCell ref="D917:E917"/>
    <mergeCell ref="F917:G917"/>
    <mergeCell ref="H917:I917"/>
    <mergeCell ref="J917:K917"/>
    <mergeCell ref="L917:M917"/>
    <mergeCell ref="N917:O917"/>
    <mergeCell ref="B918:C918"/>
    <mergeCell ref="D918:E918"/>
    <mergeCell ref="F918:G918"/>
    <mergeCell ref="H918:I918"/>
    <mergeCell ref="J918:K918"/>
    <mergeCell ref="L918:M918"/>
    <mergeCell ref="N918:O918"/>
    <mergeCell ref="B919:C919"/>
    <mergeCell ref="D919:E919"/>
    <mergeCell ref="F919:G919"/>
    <mergeCell ref="H919:I919"/>
    <mergeCell ref="J919:K919"/>
    <mergeCell ref="L919:M919"/>
    <mergeCell ref="N919:O919"/>
    <mergeCell ref="B920:C920"/>
    <mergeCell ref="D920:E920"/>
    <mergeCell ref="F920:G920"/>
    <mergeCell ref="H920:I920"/>
    <mergeCell ref="J920:K920"/>
    <mergeCell ref="L920:M920"/>
    <mergeCell ref="N920:O920"/>
    <mergeCell ref="B921:C921"/>
    <mergeCell ref="D921:E921"/>
    <mergeCell ref="F921:G921"/>
    <mergeCell ref="H921:I921"/>
    <mergeCell ref="J921:K921"/>
    <mergeCell ref="L921:M921"/>
    <mergeCell ref="N921:O921"/>
    <mergeCell ref="B922:C922"/>
    <mergeCell ref="D922:E922"/>
    <mergeCell ref="F922:G922"/>
    <mergeCell ref="H922:I922"/>
    <mergeCell ref="J922:K922"/>
    <mergeCell ref="L922:M922"/>
    <mergeCell ref="N922:O922"/>
    <mergeCell ref="B923:C923"/>
    <mergeCell ref="D923:E923"/>
    <mergeCell ref="F923:G923"/>
    <mergeCell ref="H923:I923"/>
    <mergeCell ref="J923:K923"/>
    <mergeCell ref="L923:M923"/>
    <mergeCell ref="N923:O923"/>
    <mergeCell ref="B924:C924"/>
    <mergeCell ref="D924:E924"/>
    <mergeCell ref="F924:G924"/>
    <mergeCell ref="H924:I924"/>
    <mergeCell ref="J924:K924"/>
    <mergeCell ref="L924:M924"/>
    <mergeCell ref="N924:O924"/>
    <mergeCell ref="B925:C925"/>
    <mergeCell ref="D925:E925"/>
    <mergeCell ref="F925:G925"/>
    <mergeCell ref="H925:I925"/>
    <mergeCell ref="J925:K925"/>
    <mergeCell ref="L925:M925"/>
    <mergeCell ref="N925:O925"/>
    <mergeCell ref="B926:C926"/>
    <mergeCell ref="D926:E926"/>
    <mergeCell ref="F926:G926"/>
    <mergeCell ref="H926:I926"/>
    <mergeCell ref="J926:K926"/>
    <mergeCell ref="L926:M926"/>
    <mergeCell ref="N926:O926"/>
    <mergeCell ref="B927:C927"/>
    <mergeCell ref="D927:E927"/>
    <mergeCell ref="F927:G927"/>
    <mergeCell ref="H927:I927"/>
    <mergeCell ref="J927:K927"/>
    <mergeCell ref="L927:M927"/>
    <mergeCell ref="N927:O927"/>
    <mergeCell ref="B928:C928"/>
    <mergeCell ref="D928:E928"/>
    <mergeCell ref="F928:G928"/>
    <mergeCell ref="H928:I928"/>
    <mergeCell ref="J928:K928"/>
    <mergeCell ref="L928:M928"/>
    <mergeCell ref="N928:O928"/>
    <mergeCell ref="B929:C929"/>
    <mergeCell ref="D929:E929"/>
    <mergeCell ref="F929:G929"/>
    <mergeCell ref="H929:I929"/>
    <mergeCell ref="J929:K929"/>
    <mergeCell ref="L929:M929"/>
    <mergeCell ref="N929:O929"/>
    <mergeCell ref="B930:C930"/>
    <mergeCell ref="D930:E930"/>
    <mergeCell ref="F930:G930"/>
    <mergeCell ref="H930:I930"/>
    <mergeCell ref="J930:K930"/>
    <mergeCell ref="L930:M930"/>
    <mergeCell ref="N930:O930"/>
    <mergeCell ref="B931:C931"/>
    <mergeCell ref="D931:E931"/>
    <mergeCell ref="F931:G931"/>
    <mergeCell ref="H931:I931"/>
    <mergeCell ref="J931:K931"/>
    <mergeCell ref="L931:M931"/>
    <mergeCell ref="N931:O931"/>
    <mergeCell ref="B932:C932"/>
    <mergeCell ref="D932:E932"/>
    <mergeCell ref="F932:G932"/>
    <mergeCell ref="H932:I932"/>
    <mergeCell ref="J932:K932"/>
    <mergeCell ref="L932:M932"/>
    <mergeCell ref="N932:O932"/>
    <mergeCell ref="B933:C933"/>
    <mergeCell ref="D933:E933"/>
    <mergeCell ref="F933:G933"/>
    <mergeCell ref="H933:I933"/>
    <mergeCell ref="J933:K933"/>
    <mergeCell ref="L933:M933"/>
    <mergeCell ref="N933:O933"/>
    <mergeCell ref="B934:C934"/>
    <mergeCell ref="D934:E934"/>
    <mergeCell ref="F934:G934"/>
    <mergeCell ref="H934:I934"/>
    <mergeCell ref="J934:K934"/>
    <mergeCell ref="L934:M934"/>
    <mergeCell ref="N934:O934"/>
    <mergeCell ref="B935:C935"/>
    <mergeCell ref="D935:E935"/>
    <mergeCell ref="F935:G935"/>
    <mergeCell ref="H935:I935"/>
    <mergeCell ref="J935:K935"/>
    <mergeCell ref="L935:M935"/>
    <mergeCell ref="N935:O935"/>
    <mergeCell ref="B936:C936"/>
    <mergeCell ref="D936:E936"/>
    <mergeCell ref="F936:G936"/>
    <mergeCell ref="H936:I936"/>
    <mergeCell ref="J936:K936"/>
    <mergeCell ref="L936:M936"/>
    <mergeCell ref="N936:O936"/>
    <mergeCell ref="B937:C937"/>
    <mergeCell ref="D937:E937"/>
    <mergeCell ref="F937:G937"/>
    <mergeCell ref="H937:I937"/>
    <mergeCell ref="J937:K937"/>
    <mergeCell ref="L937:M937"/>
    <mergeCell ref="N937:O937"/>
    <mergeCell ref="B938:C938"/>
    <mergeCell ref="D938:E938"/>
    <mergeCell ref="F938:G938"/>
    <mergeCell ref="H938:I938"/>
    <mergeCell ref="J938:K938"/>
    <mergeCell ref="L938:M938"/>
    <mergeCell ref="N938:O938"/>
    <mergeCell ref="B939:C939"/>
    <mergeCell ref="D939:E939"/>
    <mergeCell ref="F939:G939"/>
    <mergeCell ref="H939:I939"/>
    <mergeCell ref="J939:K939"/>
    <mergeCell ref="L939:M939"/>
    <mergeCell ref="N939:O939"/>
    <mergeCell ref="B940:C940"/>
    <mergeCell ref="D940:E940"/>
    <mergeCell ref="F940:G940"/>
    <mergeCell ref="H940:I940"/>
    <mergeCell ref="J940:K940"/>
    <mergeCell ref="L940:M940"/>
    <mergeCell ref="N940:O940"/>
    <mergeCell ref="B941:C941"/>
    <mergeCell ref="D941:E941"/>
    <mergeCell ref="F941:G941"/>
    <mergeCell ref="H941:I941"/>
    <mergeCell ref="J941:K941"/>
    <mergeCell ref="L941:M941"/>
    <mergeCell ref="N941:O941"/>
    <mergeCell ref="B942:C942"/>
    <mergeCell ref="D942:E942"/>
    <mergeCell ref="F942:G942"/>
    <mergeCell ref="H942:I942"/>
    <mergeCell ref="J942:K942"/>
    <mergeCell ref="L942:M942"/>
    <mergeCell ref="N942:O942"/>
    <mergeCell ref="B943:C943"/>
    <mergeCell ref="D943:E943"/>
    <mergeCell ref="F943:G943"/>
    <mergeCell ref="H943:I943"/>
    <mergeCell ref="J943:K943"/>
    <mergeCell ref="L943:M943"/>
    <mergeCell ref="N943:O943"/>
    <mergeCell ref="B944:C944"/>
    <mergeCell ref="D944:E944"/>
    <mergeCell ref="F944:G944"/>
    <mergeCell ref="H944:I944"/>
    <mergeCell ref="J944:K944"/>
    <mergeCell ref="L944:M944"/>
    <mergeCell ref="N944:O944"/>
    <mergeCell ref="B945:C945"/>
    <mergeCell ref="D945:E945"/>
    <mergeCell ref="F945:G945"/>
    <mergeCell ref="H945:I945"/>
    <mergeCell ref="J945:K945"/>
    <mergeCell ref="L945:M945"/>
    <mergeCell ref="N945:O945"/>
    <mergeCell ref="B946:C946"/>
    <mergeCell ref="D946:E946"/>
    <mergeCell ref="F946:G946"/>
    <mergeCell ref="H946:I946"/>
    <mergeCell ref="J946:K946"/>
    <mergeCell ref="L946:M946"/>
    <mergeCell ref="N946:O946"/>
    <mergeCell ref="B947:C947"/>
    <mergeCell ref="D947:E947"/>
    <mergeCell ref="F947:G947"/>
    <mergeCell ref="H947:I947"/>
    <mergeCell ref="J947:K947"/>
    <mergeCell ref="L947:M947"/>
    <mergeCell ref="N947:O947"/>
    <mergeCell ref="B948:C948"/>
    <mergeCell ref="D948:E948"/>
    <mergeCell ref="F948:G948"/>
    <mergeCell ref="H948:I948"/>
    <mergeCell ref="J948:K948"/>
    <mergeCell ref="L948:M948"/>
    <mergeCell ref="N948:O948"/>
    <mergeCell ref="B949:C949"/>
    <mergeCell ref="D949:E949"/>
    <mergeCell ref="F949:G949"/>
    <mergeCell ref="H949:I949"/>
    <mergeCell ref="J949:K949"/>
    <mergeCell ref="L949:M949"/>
    <mergeCell ref="N949:O949"/>
    <mergeCell ref="B950:C950"/>
    <mergeCell ref="D950:E950"/>
    <mergeCell ref="F950:G950"/>
    <mergeCell ref="H950:I950"/>
    <mergeCell ref="J950:K950"/>
    <mergeCell ref="L950:M950"/>
    <mergeCell ref="N950:O950"/>
    <mergeCell ref="B951:C951"/>
    <mergeCell ref="D951:E951"/>
    <mergeCell ref="F951:G951"/>
    <mergeCell ref="H951:I951"/>
    <mergeCell ref="J951:K951"/>
    <mergeCell ref="L951:M951"/>
    <mergeCell ref="N951:O951"/>
    <mergeCell ref="B952:C952"/>
    <mergeCell ref="D952:E952"/>
    <mergeCell ref="F952:G952"/>
    <mergeCell ref="H952:I952"/>
    <mergeCell ref="J952:K952"/>
    <mergeCell ref="L952:M952"/>
    <mergeCell ref="N952:O952"/>
    <mergeCell ref="B953:C953"/>
    <mergeCell ref="D953:E953"/>
    <mergeCell ref="F953:G953"/>
    <mergeCell ref="H953:I953"/>
    <mergeCell ref="J953:K953"/>
    <mergeCell ref="L953:M953"/>
    <mergeCell ref="N953:O953"/>
    <mergeCell ref="B954:C954"/>
    <mergeCell ref="D954:E954"/>
    <mergeCell ref="F954:G954"/>
    <mergeCell ref="H954:I954"/>
    <mergeCell ref="J954:K954"/>
    <mergeCell ref="L954:M954"/>
    <mergeCell ref="N954:O954"/>
    <mergeCell ref="B955:C955"/>
    <mergeCell ref="D955:E955"/>
    <mergeCell ref="F955:G955"/>
    <mergeCell ref="H955:I955"/>
    <mergeCell ref="J955:K955"/>
    <mergeCell ref="L955:M955"/>
    <mergeCell ref="N955:O955"/>
    <mergeCell ref="B956:C956"/>
    <mergeCell ref="D956:E956"/>
    <mergeCell ref="F956:G956"/>
    <mergeCell ref="H956:I956"/>
    <mergeCell ref="J956:K956"/>
    <mergeCell ref="L956:M956"/>
    <mergeCell ref="N956:O956"/>
    <mergeCell ref="B957:C957"/>
    <mergeCell ref="D957:E957"/>
    <mergeCell ref="F957:G957"/>
    <mergeCell ref="H957:I957"/>
    <mergeCell ref="J957:K957"/>
    <mergeCell ref="L957:M957"/>
    <mergeCell ref="N957:O957"/>
    <mergeCell ref="B958:C958"/>
    <mergeCell ref="D958:E958"/>
    <mergeCell ref="F958:G958"/>
    <mergeCell ref="H958:I958"/>
    <mergeCell ref="J958:K958"/>
    <mergeCell ref="L958:M958"/>
    <mergeCell ref="N958:O958"/>
    <mergeCell ref="B959:C959"/>
    <mergeCell ref="D959:E959"/>
    <mergeCell ref="F959:G959"/>
    <mergeCell ref="H959:I959"/>
    <mergeCell ref="J959:K959"/>
    <mergeCell ref="L959:M959"/>
    <mergeCell ref="N959:O959"/>
    <mergeCell ref="B960:C960"/>
    <mergeCell ref="D960:E960"/>
    <mergeCell ref="F960:G960"/>
    <mergeCell ref="H960:I960"/>
    <mergeCell ref="J960:K960"/>
    <mergeCell ref="L960:M960"/>
    <mergeCell ref="N960:O960"/>
    <mergeCell ref="B961:C961"/>
    <mergeCell ref="D961:E961"/>
    <mergeCell ref="F961:G961"/>
    <mergeCell ref="H961:I961"/>
    <mergeCell ref="J961:K961"/>
    <mergeCell ref="L961:M961"/>
    <mergeCell ref="N961:O961"/>
    <mergeCell ref="B962:C962"/>
    <mergeCell ref="D962:E962"/>
    <mergeCell ref="F962:G962"/>
    <mergeCell ref="H962:I962"/>
    <mergeCell ref="J962:K962"/>
    <mergeCell ref="L962:M962"/>
    <mergeCell ref="N962:O962"/>
    <mergeCell ref="B963:C963"/>
    <mergeCell ref="D963:E963"/>
    <mergeCell ref="F963:G963"/>
    <mergeCell ref="H963:I963"/>
    <mergeCell ref="J963:K963"/>
    <mergeCell ref="L963:M963"/>
    <mergeCell ref="N963:O963"/>
    <mergeCell ref="B964:C964"/>
    <mergeCell ref="D964:E964"/>
    <mergeCell ref="F964:G964"/>
    <mergeCell ref="H964:I964"/>
    <mergeCell ref="J964:K964"/>
    <mergeCell ref="L964:M964"/>
    <mergeCell ref="N964:O964"/>
    <mergeCell ref="B965:C965"/>
    <mergeCell ref="D965:E965"/>
    <mergeCell ref="F965:G965"/>
    <mergeCell ref="H965:I965"/>
    <mergeCell ref="J965:K965"/>
    <mergeCell ref="L965:M965"/>
    <mergeCell ref="N965:O965"/>
    <mergeCell ref="B966:C966"/>
    <mergeCell ref="D966:E966"/>
    <mergeCell ref="F966:G966"/>
    <mergeCell ref="H966:I966"/>
    <mergeCell ref="J966:K966"/>
    <mergeCell ref="L966:M966"/>
    <mergeCell ref="N966:O966"/>
    <mergeCell ref="B967:C967"/>
    <mergeCell ref="D967:E967"/>
    <mergeCell ref="F967:G967"/>
    <mergeCell ref="H967:I967"/>
    <mergeCell ref="J967:K967"/>
    <mergeCell ref="L967:M967"/>
    <mergeCell ref="N967:O967"/>
    <mergeCell ref="B968:C968"/>
    <mergeCell ref="D968:E968"/>
    <mergeCell ref="F968:G968"/>
    <mergeCell ref="H968:I968"/>
    <mergeCell ref="J968:K968"/>
    <mergeCell ref="L968:M968"/>
    <mergeCell ref="N968:O968"/>
    <mergeCell ref="B969:C969"/>
    <mergeCell ref="D969:E969"/>
    <mergeCell ref="F969:G969"/>
    <mergeCell ref="H969:I969"/>
    <mergeCell ref="J969:K969"/>
    <mergeCell ref="L969:M969"/>
    <mergeCell ref="N969:O969"/>
    <mergeCell ref="B970:C970"/>
    <mergeCell ref="D970:E970"/>
    <mergeCell ref="F970:G970"/>
    <mergeCell ref="H970:I970"/>
    <mergeCell ref="J970:K970"/>
    <mergeCell ref="L970:M970"/>
    <mergeCell ref="N970:O970"/>
    <mergeCell ref="B971:C971"/>
    <mergeCell ref="D971:E971"/>
    <mergeCell ref="F971:G971"/>
    <mergeCell ref="H971:I971"/>
    <mergeCell ref="J971:K971"/>
    <mergeCell ref="L971:M971"/>
    <mergeCell ref="N971:O971"/>
    <mergeCell ref="B972:C972"/>
    <mergeCell ref="D972:E972"/>
    <mergeCell ref="F972:G972"/>
    <mergeCell ref="H972:I972"/>
    <mergeCell ref="J972:K972"/>
    <mergeCell ref="L972:M972"/>
    <mergeCell ref="N972:O972"/>
    <mergeCell ref="B973:C973"/>
    <mergeCell ref="D973:E973"/>
    <mergeCell ref="F973:G973"/>
    <mergeCell ref="H973:I973"/>
    <mergeCell ref="J973:K973"/>
    <mergeCell ref="L973:M973"/>
    <mergeCell ref="N973:O973"/>
    <mergeCell ref="B974:C974"/>
    <mergeCell ref="D974:E974"/>
    <mergeCell ref="F974:G974"/>
    <mergeCell ref="H974:I974"/>
    <mergeCell ref="J974:K974"/>
    <mergeCell ref="L974:M974"/>
    <mergeCell ref="N974:O974"/>
    <mergeCell ref="B975:C975"/>
    <mergeCell ref="D975:E975"/>
    <mergeCell ref="F975:G975"/>
    <mergeCell ref="H975:I975"/>
    <mergeCell ref="J975:K975"/>
    <mergeCell ref="L975:M975"/>
    <mergeCell ref="N975:O975"/>
    <mergeCell ref="B976:C976"/>
    <mergeCell ref="D976:E976"/>
    <mergeCell ref="F976:G976"/>
    <mergeCell ref="H976:I976"/>
    <mergeCell ref="J976:K976"/>
    <mergeCell ref="L976:M976"/>
    <mergeCell ref="N976:O976"/>
    <mergeCell ref="B977:C977"/>
    <mergeCell ref="D977:E977"/>
    <mergeCell ref="F977:G977"/>
    <mergeCell ref="H977:I977"/>
    <mergeCell ref="J977:K977"/>
    <mergeCell ref="L977:M977"/>
    <mergeCell ref="N977:O977"/>
    <mergeCell ref="B978:C978"/>
    <mergeCell ref="D978:E978"/>
    <mergeCell ref="F978:G978"/>
    <mergeCell ref="H978:I978"/>
    <mergeCell ref="J978:K978"/>
    <mergeCell ref="L978:M978"/>
    <mergeCell ref="N978:O978"/>
    <mergeCell ref="B979:C979"/>
    <mergeCell ref="D979:E979"/>
    <mergeCell ref="F979:G979"/>
    <mergeCell ref="H979:I979"/>
    <mergeCell ref="J979:K979"/>
    <mergeCell ref="L979:M979"/>
    <mergeCell ref="N979:O979"/>
    <mergeCell ref="B980:C980"/>
    <mergeCell ref="D980:E980"/>
    <mergeCell ref="F980:G980"/>
    <mergeCell ref="H980:I980"/>
    <mergeCell ref="J980:K980"/>
    <mergeCell ref="L980:M980"/>
    <mergeCell ref="N980:O980"/>
    <mergeCell ref="B981:C981"/>
    <mergeCell ref="D981:E981"/>
    <mergeCell ref="F981:G981"/>
    <mergeCell ref="H981:I981"/>
    <mergeCell ref="J981:K981"/>
    <mergeCell ref="L981:M981"/>
    <mergeCell ref="N981:O981"/>
    <mergeCell ref="B982:C982"/>
    <mergeCell ref="D982:E982"/>
    <mergeCell ref="F982:G982"/>
    <mergeCell ref="H982:I982"/>
    <mergeCell ref="J982:K982"/>
    <mergeCell ref="L982:M982"/>
    <mergeCell ref="N982:O982"/>
    <mergeCell ref="B983:C983"/>
    <mergeCell ref="D983:E983"/>
    <mergeCell ref="F983:G983"/>
    <mergeCell ref="H983:I983"/>
    <mergeCell ref="J983:K983"/>
    <mergeCell ref="L983:M983"/>
    <mergeCell ref="N983:O983"/>
    <mergeCell ref="B984:C984"/>
    <mergeCell ref="D984:E984"/>
    <mergeCell ref="F984:G984"/>
    <mergeCell ref="H984:I984"/>
    <mergeCell ref="J984:K984"/>
    <mergeCell ref="L984:M984"/>
    <mergeCell ref="N984:O984"/>
    <mergeCell ref="B985:C985"/>
    <mergeCell ref="D985:E985"/>
    <mergeCell ref="F985:G985"/>
    <mergeCell ref="H985:I985"/>
    <mergeCell ref="J985:K985"/>
    <mergeCell ref="L985:M985"/>
    <mergeCell ref="N985:O985"/>
    <mergeCell ref="B986:C986"/>
    <mergeCell ref="D986:E986"/>
    <mergeCell ref="F986:G986"/>
    <mergeCell ref="H986:I986"/>
    <mergeCell ref="J986:K986"/>
    <mergeCell ref="L986:M986"/>
    <mergeCell ref="N986:O986"/>
    <mergeCell ref="B987:C987"/>
    <mergeCell ref="D987:E987"/>
    <mergeCell ref="F987:G987"/>
    <mergeCell ref="H987:I987"/>
    <mergeCell ref="J987:K987"/>
    <mergeCell ref="L987:M987"/>
    <mergeCell ref="N987:O987"/>
    <mergeCell ref="B988:C988"/>
    <mergeCell ref="D988:E988"/>
    <mergeCell ref="F988:G988"/>
    <mergeCell ref="H988:I988"/>
    <mergeCell ref="J988:K988"/>
    <mergeCell ref="L988:M988"/>
    <mergeCell ref="N988:O988"/>
    <mergeCell ref="B989:C989"/>
    <mergeCell ref="D989:E989"/>
    <mergeCell ref="F989:G989"/>
    <mergeCell ref="H989:I989"/>
    <mergeCell ref="J989:K989"/>
    <mergeCell ref="L989:M989"/>
    <mergeCell ref="N989:O989"/>
    <mergeCell ref="B990:C990"/>
    <mergeCell ref="D990:E990"/>
    <mergeCell ref="F990:G990"/>
    <mergeCell ref="H990:I990"/>
    <mergeCell ref="J990:K990"/>
    <mergeCell ref="L990:M990"/>
    <mergeCell ref="N990:O990"/>
    <mergeCell ref="B991:C991"/>
    <mergeCell ref="D991:E991"/>
    <mergeCell ref="F991:G991"/>
    <mergeCell ref="H991:I991"/>
    <mergeCell ref="J991:K991"/>
    <mergeCell ref="L991:M991"/>
    <mergeCell ref="N991:O991"/>
    <mergeCell ref="B992:C992"/>
    <mergeCell ref="D992:E992"/>
    <mergeCell ref="F992:G992"/>
    <mergeCell ref="H992:I992"/>
    <mergeCell ref="J992:K992"/>
    <mergeCell ref="L992:M992"/>
    <mergeCell ref="N992:O992"/>
    <mergeCell ref="B993:C993"/>
    <mergeCell ref="D993:E993"/>
    <mergeCell ref="F993:G993"/>
    <mergeCell ref="H993:I993"/>
    <mergeCell ref="J993:K993"/>
    <mergeCell ref="L993:M993"/>
    <mergeCell ref="N993:O993"/>
    <mergeCell ref="B994:C994"/>
    <mergeCell ref="D994:E994"/>
    <mergeCell ref="F994:G994"/>
    <mergeCell ref="H994:I994"/>
    <mergeCell ref="J994:K994"/>
    <mergeCell ref="L994:M994"/>
    <mergeCell ref="N994:O994"/>
    <mergeCell ref="B995:C995"/>
    <mergeCell ref="D995:E995"/>
    <mergeCell ref="F995:G995"/>
    <mergeCell ref="H995:I995"/>
    <mergeCell ref="J995:K995"/>
    <mergeCell ref="L995:M995"/>
    <mergeCell ref="N995:O995"/>
    <mergeCell ref="B996:C996"/>
    <mergeCell ref="D996:E996"/>
    <mergeCell ref="F996:G996"/>
    <mergeCell ref="H996:I996"/>
    <mergeCell ref="J996:K996"/>
    <mergeCell ref="L996:M996"/>
    <mergeCell ref="N996:O996"/>
    <mergeCell ref="B997:C997"/>
    <mergeCell ref="D997:E997"/>
    <mergeCell ref="F997:G997"/>
    <mergeCell ref="H997:I997"/>
    <mergeCell ref="J997:K997"/>
    <mergeCell ref="L997:M997"/>
    <mergeCell ref="N997:O997"/>
    <mergeCell ref="B998:C998"/>
    <mergeCell ref="D998:E998"/>
    <mergeCell ref="F998:G998"/>
    <mergeCell ref="H998:I998"/>
    <mergeCell ref="J998:K998"/>
    <mergeCell ref="L998:M998"/>
    <mergeCell ref="N998:O998"/>
    <mergeCell ref="B999:C999"/>
    <mergeCell ref="D999:E999"/>
    <mergeCell ref="F999:G999"/>
    <mergeCell ref="H999:I999"/>
    <mergeCell ref="J999:K999"/>
    <mergeCell ref="L999:M999"/>
    <mergeCell ref="N999:O999"/>
    <mergeCell ref="B1000:C1000"/>
    <mergeCell ref="D1000:E1000"/>
    <mergeCell ref="F1000:G1000"/>
    <mergeCell ref="H1000:I1000"/>
    <mergeCell ref="J1000:K1000"/>
    <mergeCell ref="L1000:M1000"/>
    <mergeCell ref="N1000:O1000"/>
    <mergeCell ref="B1001:C1001"/>
    <mergeCell ref="D1001:E1001"/>
    <mergeCell ref="F1001:G1001"/>
    <mergeCell ref="H1001:I1001"/>
    <mergeCell ref="J1001:K1001"/>
    <mergeCell ref="L1001:M1001"/>
    <mergeCell ref="N1001:O1001"/>
    <mergeCell ref="B1002:C1002"/>
    <mergeCell ref="D1002:E1002"/>
    <mergeCell ref="F1002:G1002"/>
    <mergeCell ref="H1002:I1002"/>
    <mergeCell ref="J1002:K1002"/>
    <mergeCell ref="L1002:M1002"/>
    <mergeCell ref="N1002:O1002"/>
    <mergeCell ref="B1003:C1003"/>
    <mergeCell ref="D1003:E1003"/>
    <mergeCell ref="F1003:G1003"/>
    <mergeCell ref="H1003:I1003"/>
    <mergeCell ref="J1003:K1003"/>
    <mergeCell ref="L1003:M1003"/>
    <mergeCell ref="N1003:O1003"/>
    <mergeCell ref="B1004:C1004"/>
    <mergeCell ref="D1004:E1004"/>
    <mergeCell ref="F1004:G1004"/>
    <mergeCell ref="H1004:I1004"/>
    <mergeCell ref="J1004:K1004"/>
    <mergeCell ref="L1004:M1004"/>
    <mergeCell ref="N1004:O1004"/>
    <mergeCell ref="B1005:C1005"/>
    <mergeCell ref="D1005:E1005"/>
    <mergeCell ref="F1005:G1005"/>
    <mergeCell ref="H1005:I1005"/>
    <mergeCell ref="J1005:K1005"/>
    <mergeCell ref="L1005:M1005"/>
    <mergeCell ref="N1005:O1005"/>
    <mergeCell ref="B1006:C1006"/>
    <mergeCell ref="D1006:E1006"/>
    <mergeCell ref="F1006:G1006"/>
    <mergeCell ref="H1006:I1006"/>
    <mergeCell ref="J1006:K1006"/>
    <mergeCell ref="L1006:M1006"/>
    <mergeCell ref="N1006:O1006"/>
    <mergeCell ref="B1007:C1007"/>
    <mergeCell ref="D1007:E1007"/>
    <mergeCell ref="F1007:G1007"/>
    <mergeCell ref="H1007:I1007"/>
    <mergeCell ref="J1007:K1007"/>
    <mergeCell ref="L1007:M1007"/>
    <mergeCell ref="N1007:O1007"/>
    <mergeCell ref="B1008:C1008"/>
    <mergeCell ref="D1008:E1008"/>
    <mergeCell ref="F1008:G1008"/>
    <mergeCell ref="H1008:I1008"/>
    <mergeCell ref="J1008:K1008"/>
    <mergeCell ref="L1008:M1008"/>
    <mergeCell ref="N1008:O1008"/>
    <mergeCell ref="B1009:C1009"/>
    <mergeCell ref="D1009:E1009"/>
    <mergeCell ref="F1009:G1009"/>
    <mergeCell ref="H1009:I1009"/>
    <mergeCell ref="J1009:K1009"/>
    <mergeCell ref="L1009:M1009"/>
    <mergeCell ref="N1009:O1009"/>
    <mergeCell ref="B1010:C1010"/>
    <mergeCell ref="D1010:E1010"/>
    <mergeCell ref="F1010:G1010"/>
    <mergeCell ref="H1010:I1010"/>
    <mergeCell ref="J1010:K1010"/>
    <mergeCell ref="L1010:M1010"/>
    <mergeCell ref="N1010:O1010"/>
    <mergeCell ref="B1011:C1011"/>
    <mergeCell ref="D1011:E1011"/>
    <mergeCell ref="F1011:G1011"/>
    <mergeCell ref="H1011:I1011"/>
    <mergeCell ref="J1011:K1011"/>
    <mergeCell ref="L1011:M1011"/>
    <mergeCell ref="N1011:O1011"/>
    <mergeCell ref="B1012:C1012"/>
    <mergeCell ref="D1012:E1012"/>
    <mergeCell ref="F1012:G1012"/>
    <mergeCell ref="H1012:I1012"/>
    <mergeCell ref="J1012:K1012"/>
    <mergeCell ref="L1012:M1012"/>
    <mergeCell ref="N1012:O1012"/>
    <mergeCell ref="B1013:C1013"/>
    <mergeCell ref="D1013:E1013"/>
    <mergeCell ref="F1013:G1013"/>
    <mergeCell ref="H1013:I1013"/>
    <mergeCell ref="J1013:K1013"/>
    <mergeCell ref="L1013:M1013"/>
    <mergeCell ref="N1013:O1013"/>
    <mergeCell ref="B1014:C1014"/>
    <mergeCell ref="D1014:E1014"/>
    <mergeCell ref="F1014:G1014"/>
    <mergeCell ref="H1014:I1014"/>
    <mergeCell ref="J1014:K1014"/>
    <mergeCell ref="L1014:M1014"/>
    <mergeCell ref="N1014:O1014"/>
    <mergeCell ref="B1015:C1015"/>
    <mergeCell ref="D1015:E1015"/>
    <mergeCell ref="F1015:G1015"/>
    <mergeCell ref="H1015:I1015"/>
    <mergeCell ref="J1015:K1015"/>
    <mergeCell ref="L1015:M1015"/>
    <mergeCell ref="N1015:O1015"/>
    <mergeCell ref="B1016:C1016"/>
    <mergeCell ref="D1016:E1016"/>
    <mergeCell ref="F1016:G1016"/>
    <mergeCell ref="H1016:I1016"/>
    <mergeCell ref="J1016:K1016"/>
    <mergeCell ref="L1016:M1016"/>
    <mergeCell ref="N1016:O1016"/>
    <mergeCell ref="B1017:C1017"/>
    <mergeCell ref="D1017:E1017"/>
    <mergeCell ref="F1017:G1017"/>
    <mergeCell ref="H1017:I1017"/>
    <mergeCell ref="J1017:K1017"/>
    <mergeCell ref="L1017:M1017"/>
    <mergeCell ref="N1017:O1017"/>
    <mergeCell ref="B1018:C1018"/>
    <mergeCell ref="D1018:E1018"/>
    <mergeCell ref="F1018:G1018"/>
    <mergeCell ref="H1018:I1018"/>
    <mergeCell ref="J1018:K1018"/>
    <mergeCell ref="L1018:M1018"/>
    <mergeCell ref="N1018:O1018"/>
    <mergeCell ref="B1019:C1019"/>
    <mergeCell ref="D1019:E1019"/>
    <mergeCell ref="F1019:G1019"/>
    <mergeCell ref="H1019:I1019"/>
    <mergeCell ref="J1019:K1019"/>
    <mergeCell ref="L1019:M1019"/>
    <mergeCell ref="N1019:O1019"/>
    <mergeCell ref="B1020:C1020"/>
    <mergeCell ref="D1020:E1020"/>
    <mergeCell ref="F1020:G1020"/>
    <mergeCell ref="H1020:I1020"/>
    <mergeCell ref="J1020:K1020"/>
    <mergeCell ref="L1020:M1020"/>
    <mergeCell ref="N1020:O1020"/>
    <mergeCell ref="B1021:C1021"/>
    <mergeCell ref="D1021:E1021"/>
    <mergeCell ref="F1021:G1021"/>
    <mergeCell ref="H1021:I1021"/>
    <mergeCell ref="J1021:K1021"/>
    <mergeCell ref="L1021:M1021"/>
    <mergeCell ref="N1021:O1021"/>
    <mergeCell ref="B1022:C1022"/>
    <mergeCell ref="D1022:E1022"/>
    <mergeCell ref="F1022:G1022"/>
    <mergeCell ref="H1022:I1022"/>
    <mergeCell ref="J1022:K1022"/>
    <mergeCell ref="L1022:M1022"/>
    <mergeCell ref="N1022:O1022"/>
    <mergeCell ref="B1023:C1023"/>
    <mergeCell ref="D1023:E1023"/>
    <mergeCell ref="F1023:G1023"/>
    <mergeCell ref="H1023:I1023"/>
    <mergeCell ref="J1023:K1023"/>
    <mergeCell ref="L1023:M1023"/>
    <mergeCell ref="N1023:O1023"/>
    <mergeCell ref="B1024:C1024"/>
    <mergeCell ref="D1024:E1024"/>
    <mergeCell ref="F1024:G1024"/>
    <mergeCell ref="H1024:I1024"/>
    <mergeCell ref="J1024:K1024"/>
    <mergeCell ref="L1024:M1024"/>
    <mergeCell ref="N1024:O1024"/>
    <mergeCell ref="B1025:C1025"/>
    <mergeCell ref="D1025:E1025"/>
    <mergeCell ref="F1025:G1025"/>
    <mergeCell ref="H1025:I1025"/>
    <mergeCell ref="J1025:K1025"/>
    <mergeCell ref="L1025:M1025"/>
    <mergeCell ref="N1025:O1025"/>
    <mergeCell ref="B1026:C1026"/>
    <mergeCell ref="D1026:E1026"/>
    <mergeCell ref="F1026:G1026"/>
    <mergeCell ref="H1026:I1026"/>
    <mergeCell ref="J1026:K1026"/>
    <mergeCell ref="L1026:M1026"/>
    <mergeCell ref="N1026:O1026"/>
    <mergeCell ref="B1027:C1027"/>
    <mergeCell ref="D1027:E1027"/>
    <mergeCell ref="F1027:G1027"/>
    <mergeCell ref="H1027:I1027"/>
    <mergeCell ref="J1027:K1027"/>
    <mergeCell ref="L1027:M1027"/>
    <mergeCell ref="N1027:O1027"/>
    <mergeCell ref="B1028:C1028"/>
    <mergeCell ref="D1028:E1028"/>
    <mergeCell ref="F1028:G1028"/>
    <mergeCell ref="H1028:I1028"/>
    <mergeCell ref="J1028:K1028"/>
    <mergeCell ref="L1028:M1028"/>
    <mergeCell ref="N1028:O1028"/>
    <mergeCell ref="B1029:C1029"/>
    <mergeCell ref="D1029:E1029"/>
    <mergeCell ref="F1029:G1029"/>
    <mergeCell ref="H1029:I1029"/>
    <mergeCell ref="J1029:K1029"/>
    <mergeCell ref="L1029:M1029"/>
    <mergeCell ref="N1029:O1029"/>
    <mergeCell ref="B1030:C1030"/>
    <mergeCell ref="D1030:E1030"/>
    <mergeCell ref="F1030:G1030"/>
    <mergeCell ref="H1030:I1030"/>
    <mergeCell ref="J1030:K1030"/>
    <mergeCell ref="L1030:M1030"/>
    <mergeCell ref="N1030:O1030"/>
    <mergeCell ref="B1031:C1031"/>
    <mergeCell ref="D1031:E1031"/>
    <mergeCell ref="F1031:G1031"/>
    <mergeCell ref="H1031:I1031"/>
    <mergeCell ref="J1031:K1031"/>
    <mergeCell ref="L1031:M1031"/>
    <mergeCell ref="N1031:O1031"/>
    <mergeCell ref="B1032:C1032"/>
    <mergeCell ref="D1032:E1032"/>
    <mergeCell ref="F1032:G1032"/>
    <mergeCell ref="H1032:I1032"/>
    <mergeCell ref="J1032:K1032"/>
    <mergeCell ref="L1032:M1032"/>
    <mergeCell ref="N1032:O1032"/>
    <mergeCell ref="B1033:C1033"/>
    <mergeCell ref="D1033:E1033"/>
    <mergeCell ref="F1033:G1033"/>
    <mergeCell ref="H1033:I1033"/>
    <mergeCell ref="J1033:K1033"/>
    <mergeCell ref="L1033:M1033"/>
    <mergeCell ref="N1033:O1033"/>
    <mergeCell ref="B1034:C1034"/>
    <mergeCell ref="D1034:E1034"/>
    <mergeCell ref="F1034:G1034"/>
    <mergeCell ref="H1034:I1034"/>
    <mergeCell ref="J1034:K1034"/>
    <mergeCell ref="L1034:M1034"/>
    <mergeCell ref="N1034:O1034"/>
    <mergeCell ref="B1035:C1035"/>
    <mergeCell ref="D1035:E1035"/>
    <mergeCell ref="F1035:G1035"/>
    <mergeCell ref="H1035:I1035"/>
    <mergeCell ref="J1035:K1035"/>
    <mergeCell ref="L1035:M1035"/>
    <mergeCell ref="N1035:O1035"/>
    <mergeCell ref="B1036:C1036"/>
    <mergeCell ref="D1036:E1036"/>
    <mergeCell ref="F1036:G1036"/>
    <mergeCell ref="H1036:I1036"/>
    <mergeCell ref="J1036:K1036"/>
    <mergeCell ref="L1036:M1036"/>
    <mergeCell ref="N1036:O1036"/>
    <mergeCell ref="B1037:C1037"/>
    <mergeCell ref="D1037:E1037"/>
    <mergeCell ref="F1037:G1037"/>
    <mergeCell ref="H1037:I1037"/>
    <mergeCell ref="J1037:K1037"/>
    <mergeCell ref="L1037:M1037"/>
    <mergeCell ref="N1037:O1037"/>
    <mergeCell ref="B1038:C1038"/>
    <mergeCell ref="D1038:E1038"/>
    <mergeCell ref="F1038:G1038"/>
    <mergeCell ref="H1038:I1038"/>
    <mergeCell ref="J1038:K1038"/>
    <mergeCell ref="L1038:M1038"/>
    <mergeCell ref="N1038:O1038"/>
    <mergeCell ref="B1039:C1039"/>
    <mergeCell ref="D1039:E1039"/>
    <mergeCell ref="F1039:G1039"/>
    <mergeCell ref="H1039:I1039"/>
    <mergeCell ref="J1039:K1039"/>
    <mergeCell ref="L1039:M1039"/>
    <mergeCell ref="N1039:O1039"/>
    <mergeCell ref="B1040:C1040"/>
    <mergeCell ref="D1040:E1040"/>
    <mergeCell ref="F1040:G1040"/>
    <mergeCell ref="H1040:I1040"/>
    <mergeCell ref="J1040:K1040"/>
    <mergeCell ref="L1040:M1040"/>
    <mergeCell ref="N1040:O1040"/>
    <mergeCell ref="B1041:C1041"/>
    <mergeCell ref="D1041:E1041"/>
    <mergeCell ref="F1041:G1041"/>
    <mergeCell ref="H1041:I1041"/>
    <mergeCell ref="J1041:K1041"/>
    <mergeCell ref="L1041:M1041"/>
    <mergeCell ref="N1041:O1041"/>
    <mergeCell ref="B1042:C1042"/>
    <mergeCell ref="D1042:E1042"/>
    <mergeCell ref="F1042:G1042"/>
    <mergeCell ref="H1042:I1042"/>
    <mergeCell ref="J1042:K1042"/>
    <mergeCell ref="L1042:M1042"/>
    <mergeCell ref="N1042:O1042"/>
    <mergeCell ref="B1043:C1043"/>
    <mergeCell ref="D1043:E1043"/>
    <mergeCell ref="F1043:G1043"/>
    <mergeCell ref="H1043:I1043"/>
    <mergeCell ref="J1043:K1043"/>
    <mergeCell ref="L1043:M1043"/>
    <mergeCell ref="N1043:O1043"/>
    <mergeCell ref="B1044:C1044"/>
    <mergeCell ref="D1044:E1044"/>
    <mergeCell ref="F1044:G1044"/>
    <mergeCell ref="H1044:I1044"/>
    <mergeCell ref="J1044:K1044"/>
    <mergeCell ref="L1044:M1044"/>
    <mergeCell ref="N1044:O1044"/>
    <mergeCell ref="B1045:C1045"/>
    <mergeCell ref="D1045:E1045"/>
    <mergeCell ref="F1045:G1045"/>
    <mergeCell ref="H1045:I1045"/>
    <mergeCell ref="J1045:K1045"/>
    <mergeCell ref="L1045:M1045"/>
    <mergeCell ref="N1045:O1045"/>
    <mergeCell ref="B1046:C1046"/>
    <mergeCell ref="D1046:E1046"/>
    <mergeCell ref="F1046:G1046"/>
    <mergeCell ref="H1046:I1046"/>
    <mergeCell ref="J1046:K1046"/>
    <mergeCell ref="L1046:M1046"/>
    <mergeCell ref="N1046:O1046"/>
    <mergeCell ref="B1047:C1047"/>
    <mergeCell ref="D1047:E1047"/>
    <mergeCell ref="F1047:G1047"/>
    <mergeCell ref="H1047:I1047"/>
    <mergeCell ref="J1047:K1047"/>
    <mergeCell ref="L1047:M1047"/>
    <mergeCell ref="N1047:O1047"/>
    <mergeCell ref="B1048:C1048"/>
    <mergeCell ref="D1048:E1048"/>
    <mergeCell ref="F1048:G1048"/>
    <mergeCell ref="H1048:I1048"/>
    <mergeCell ref="J1048:K1048"/>
    <mergeCell ref="L1048:M1048"/>
    <mergeCell ref="N1048:O1048"/>
    <mergeCell ref="B1049:C1049"/>
    <mergeCell ref="D1049:E1049"/>
    <mergeCell ref="F1049:G1049"/>
    <mergeCell ref="H1049:I1049"/>
    <mergeCell ref="J1049:K1049"/>
    <mergeCell ref="L1049:M1049"/>
    <mergeCell ref="N1049:O1049"/>
    <mergeCell ref="B1050:C1050"/>
    <mergeCell ref="D1050:E1050"/>
    <mergeCell ref="F1050:G1050"/>
    <mergeCell ref="H1050:I1050"/>
    <mergeCell ref="J1050:K1050"/>
    <mergeCell ref="L1050:M1050"/>
    <mergeCell ref="N1050:O1050"/>
    <mergeCell ref="B1051:C1051"/>
    <mergeCell ref="D1051:E1051"/>
    <mergeCell ref="F1051:G1051"/>
    <mergeCell ref="H1051:I1051"/>
    <mergeCell ref="J1051:K1051"/>
    <mergeCell ref="L1051:M1051"/>
    <mergeCell ref="N1051:O1051"/>
    <mergeCell ref="B1052:C1052"/>
    <mergeCell ref="D1052:E1052"/>
    <mergeCell ref="F1052:G1052"/>
    <mergeCell ref="H1052:I1052"/>
    <mergeCell ref="J1052:K1052"/>
    <mergeCell ref="L1052:M1052"/>
    <mergeCell ref="N1052:O1052"/>
    <mergeCell ref="B1053:C1053"/>
    <mergeCell ref="D1053:E1053"/>
    <mergeCell ref="F1053:G1053"/>
    <mergeCell ref="H1053:I1053"/>
    <mergeCell ref="J1053:K1053"/>
    <mergeCell ref="L1053:M1053"/>
    <mergeCell ref="N1053:O1053"/>
    <mergeCell ref="B1054:C1054"/>
    <mergeCell ref="D1054:E1054"/>
    <mergeCell ref="F1054:G1054"/>
    <mergeCell ref="H1054:I1054"/>
    <mergeCell ref="J1054:K1054"/>
    <mergeCell ref="L1054:M1054"/>
    <mergeCell ref="N1054:O1054"/>
    <mergeCell ref="B1055:C1055"/>
    <mergeCell ref="D1055:E1055"/>
    <mergeCell ref="F1055:G1055"/>
    <mergeCell ref="H1055:I1055"/>
    <mergeCell ref="J1055:K1055"/>
    <mergeCell ref="L1055:M1055"/>
    <mergeCell ref="N1055:O1055"/>
    <mergeCell ref="B1056:C1056"/>
    <mergeCell ref="D1056:E1056"/>
    <mergeCell ref="F1056:G1056"/>
    <mergeCell ref="H1056:I1056"/>
    <mergeCell ref="J1056:K1056"/>
    <mergeCell ref="L1056:M1056"/>
    <mergeCell ref="N1056:O1056"/>
    <mergeCell ref="B1057:C1057"/>
    <mergeCell ref="D1057:E1057"/>
    <mergeCell ref="F1057:G1057"/>
    <mergeCell ref="H1057:I1057"/>
    <mergeCell ref="J1057:K1057"/>
    <mergeCell ref="L1057:M1057"/>
    <mergeCell ref="N1057:O1057"/>
    <mergeCell ref="B1058:C1058"/>
    <mergeCell ref="D1058:E1058"/>
    <mergeCell ref="F1058:G1058"/>
    <mergeCell ref="H1058:I1058"/>
    <mergeCell ref="J1058:K1058"/>
    <mergeCell ref="L1058:M1058"/>
    <mergeCell ref="N1058:O1058"/>
    <mergeCell ref="B1059:C1059"/>
    <mergeCell ref="D1059:E1059"/>
    <mergeCell ref="F1059:G1059"/>
    <mergeCell ref="H1059:I1059"/>
    <mergeCell ref="J1059:K1059"/>
    <mergeCell ref="L1059:M1059"/>
    <mergeCell ref="N1059:O1059"/>
    <mergeCell ref="B1060:C1060"/>
    <mergeCell ref="D1060:E1060"/>
    <mergeCell ref="F1060:G1060"/>
    <mergeCell ref="H1060:I1060"/>
    <mergeCell ref="J1060:K1060"/>
    <mergeCell ref="L1060:M1060"/>
    <mergeCell ref="N1060:O1060"/>
    <mergeCell ref="B1061:C1061"/>
    <mergeCell ref="D1061:E1061"/>
    <mergeCell ref="F1061:G1061"/>
    <mergeCell ref="H1061:I1061"/>
    <mergeCell ref="J1061:K1061"/>
    <mergeCell ref="L1061:M1061"/>
    <mergeCell ref="N1061:O1061"/>
    <mergeCell ref="B1062:C1062"/>
    <mergeCell ref="D1062:E1062"/>
    <mergeCell ref="F1062:G1062"/>
    <mergeCell ref="H1062:I1062"/>
    <mergeCell ref="J1062:K1062"/>
    <mergeCell ref="L1062:M1062"/>
    <mergeCell ref="N1062:O1062"/>
    <mergeCell ref="B1063:C1063"/>
    <mergeCell ref="D1063:E1063"/>
    <mergeCell ref="F1063:G1063"/>
    <mergeCell ref="H1063:I1063"/>
    <mergeCell ref="J1063:K1063"/>
    <mergeCell ref="L1063:M1063"/>
    <mergeCell ref="N1063:O1063"/>
    <mergeCell ref="B1064:C1064"/>
    <mergeCell ref="D1064:E1064"/>
    <mergeCell ref="F1064:G1064"/>
    <mergeCell ref="H1064:I1064"/>
    <mergeCell ref="J1064:K1064"/>
    <mergeCell ref="L1064:M1064"/>
    <mergeCell ref="N1064:O1064"/>
    <mergeCell ref="B1065:C1065"/>
    <mergeCell ref="D1065:E1065"/>
    <mergeCell ref="F1065:G1065"/>
    <mergeCell ref="H1065:I1065"/>
    <mergeCell ref="J1065:K1065"/>
    <mergeCell ref="L1065:M1065"/>
    <mergeCell ref="N1065:O1065"/>
    <mergeCell ref="B1066:C1066"/>
    <mergeCell ref="D1066:E1066"/>
    <mergeCell ref="F1066:G1066"/>
    <mergeCell ref="H1066:I1066"/>
    <mergeCell ref="J1066:K1066"/>
    <mergeCell ref="L1066:M1066"/>
    <mergeCell ref="N1066:O1066"/>
    <mergeCell ref="B1067:C1067"/>
    <mergeCell ref="D1067:E1067"/>
    <mergeCell ref="F1067:G1067"/>
    <mergeCell ref="H1067:I1067"/>
    <mergeCell ref="J1067:K1067"/>
    <mergeCell ref="L1067:M1067"/>
    <mergeCell ref="N1067:O1067"/>
    <mergeCell ref="B1068:C1068"/>
    <mergeCell ref="D1068:E1068"/>
    <mergeCell ref="F1068:G1068"/>
    <mergeCell ref="H1068:I1068"/>
    <mergeCell ref="J1068:K1068"/>
    <mergeCell ref="L1068:M1068"/>
    <mergeCell ref="N1068:O1068"/>
    <mergeCell ref="B1069:C1069"/>
    <mergeCell ref="D1069:E1069"/>
    <mergeCell ref="F1069:G1069"/>
    <mergeCell ref="H1069:I1069"/>
    <mergeCell ref="J1069:K1069"/>
    <mergeCell ref="L1069:M1069"/>
    <mergeCell ref="N1069:O1069"/>
    <mergeCell ref="B1070:C1070"/>
    <mergeCell ref="D1070:E1070"/>
    <mergeCell ref="F1070:G1070"/>
    <mergeCell ref="H1070:I1070"/>
    <mergeCell ref="J1070:K1070"/>
    <mergeCell ref="L1070:M1070"/>
    <mergeCell ref="N1070:O1070"/>
    <mergeCell ref="B1071:C1071"/>
    <mergeCell ref="D1071:E1071"/>
    <mergeCell ref="F1071:G1071"/>
    <mergeCell ref="H1071:I1071"/>
    <mergeCell ref="J1071:K1071"/>
    <mergeCell ref="L1071:M1071"/>
    <mergeCell ref="N1071:O1071"/>
    <mergeCell ref="B1072:C1072"/>
    <mergeCell ref="D1072:E1072"/>
    <mergeCell ref="F1072:G1072"/>
    <mergeCell ref="H1072:I1072"/>
    <mergeCell ref="J1072:K1072"/>
    <mergeCell ref="L1072:M1072"/>
    <mergeCell ref="N1072:O1072"/>
    <mergeCell ref="B1073:C1073"/>
    <mergeCell ref="D1073:E1073"/>
    <mergeCell ref="F1073:G1073"/>
    <mergeCell ref="H1073:I1073"/>
    <mergeCell ref="J1073:K1073"/>
    <mergeCell ref="L1073:M1073"/>
    <mergeCell ref="N1073:O1073"/>
    <mergeCell ref="B1074:C1074"/>
    <mergeCell ref="D1074:E1074"/>
    <mergeCell ref="F1074:G1074"/>
    <mergeCell ref="H1074:I1074"/>
    <mergeCell ref="J1074:K1074"/>
    <mergeCell ref="L1074:M1074"/>
    <mergeCell ref="N1074:O1074"/>
    <mergeCell ref="B1075:C1075"/>
    <mergeCell ref="D1075:E1075"/>
    <mergeCell ref="F1075:G1075"/>
    <mergeCell ref="H1075:I1075"/>
    <mergeCell ref="J1075:K1075"/>
    <mergeCell ref="L1075:M1075"/>
    <mergeCell ref="N1075:O1075"/>
    <mergeCell ref="B1076:C1076"/>
    <mergeCell ref="D1076:E1076"/>
    <mergeCell ref="F1076:G1076"/>
    <mergeCell ref="H1076:I1076"/>
    <mergeCell ref="J1076:K1076"/>
    <mergeCell ref="L1076:M1076"/>
    <mergeCell ref="N1076:O1076"/>
    <mergeCell ref="B1077:C1077"/>
    <mergeCell ref="D1077:E1077"/>
    <mergeCell ref="F1077:G1077"/>
    <mergeCell ref="H1077:I1077"/>
    <mergeCell ref="J1077:K1077"/>
    <mergeCell ref="L1077:M1077"/>
    <mergeCell ref="N1077:O1077"/>
    <mergeCell ref="B1078:C1078"/>
    <mergeCell ref="D1078:E1078"/>
    <mergeCell ref="F1078:G1078"/>
    <mergeCell ref="H1078:I1078"/>
    <mergeCell ref="J1078:K1078"/>
    <mergeCell ref="L1078:M1078"/>
    <mergeCell ref="N1078:O1078"/>
    <mergeCell ref="B1079:C1079"/>
    <mergeCell ref="D1079:E1079"/>
    <mergeCell ref="F1079:G1079"/>
    <mergeCell ref="H1079:I1079"/>
    <mergeCell ref="J1079:K1079"/>
    <mergeCell ref="L1079:M1079"/>
    <mergeCell ref="N1079:O1079"/>
    <mergeCell ref="B1080:C1080"/>
    <mergeCell ref="D1080:E1080"/>
    <mergeCell ref="F1080:G1080"/>
    <mergeCell ref="H1080:I1080"/>
    <mergeCell ref="J1080:K1080"/>
    <mergeCell ref="L1080:M1080"/>
    <mergeCell ref="N1080:O1080"/>
    <mergeCell ref="B1081:C1081"/>
    <mergeCell ref="D1081:E1081"/>
    <mergeCell ref="F1081:G1081"/>
    <mergeCell ref="H1081:I1081"/>
    <mergeCell ref="J1081:K1081"/>
    <mergeCell ref="L1081:M1081"/>
    <mergeCell ref="N1081:O1081"/>
    <mergeCell ref="B1082:C1082"/>
    <mergeCell ref="D1082:E1082"/>
    <mergeCell ref="F1082:G1082"/>
    <mergeCell ref="H1082:I1082"/>
    <mergeCell ref="J1082:K1082"/>
    <mergeCell ref="L1082:M1082"/>
    <mergeCell ref="N1082:O1082"/>
    <mergeCell ref="B1083:C1083"/>
    <mergeCell ref="D1083:E1083"/>
    <mergeCell ref="F1083:G1083"/>
    <mergeCell ref="H1083:I1083"/>
    <mergeCell ref="J1083:K1083"/>
    <mergeCell ref="L1083:M1083"/>
    <mergeCell ref="N1083:O1083"/>
    <mergeCell ref="B1084:C1084"/>
    <mergeCell ref="D1084:E1084"/>
    <mergeCell ref="F1084:G1084"/>
    <mergeCell ref="H1084:I1084"/>
    <mergeCell ref="J1084:K1084"/>
    <mergeCell ref="L1084:M1084"/>
    <mergeCell ref="N1084:O1084"/>
    <mergeCell ref="B1085:C1085"/>
    <mergeCell ref="D1085:E1085"/>
    <mergeCell ref="F1085:G1085"/>
    <mergeCell ref="H1085:I1085"/>
    <mergeCell ref="J1085:K1085"/>
    <mergeCell ref="L1085:M1085"/>
    <mergeCell ref="N1085:O1085"/>
    <mergeCell ref="B1086:C1086"/>
    <mergeCell ref="D1086:E1086"/>
    <mergeCell ref="F1086:G1086"/>
    <mergeCell ref="H1086:I1086"/>
    <mergeCell ref="J1086:K1086"/>
    <mergeCell ref="L1086:M1086"/>
    <mergeCell ref="N1086:O1086"/>
    <mergeCell ref="B1087:C1087"/>
    <mergeCell ref="D1087:E1087"/>
    <mergeCell ref="F1087:G1087"/>
    <mergeCell ref="H1087:I1087"/>
    <mergeCell ref="J1087:K1087"/>
    <mergeCell ref="L1087:M1087"/>
    <mergeCell ref="N1087:O1087"/>
    <mergeCell ref="B1088:C1088"/>
    <mergeCell ref="D1088:E1088"/>
    <mergeCell ref="F1088:G1088"/>
    <mergeCell ref="H1088:I1088"/>
    <mergeCell ref="J1088:K1088"/>
    <mergeCell ref="L1088:M1088"/>
    <mergeCell ref="N1088:O1088"/>
    <mergeCell ref="B1089:C1089"/>
    <mergeCell ref="D1089:E1089"/>
    <mergeCell ref="F1089:G1089"/>
    <mergeCell ref="H1089:I1089"/>
    <mergeCell ref="J1089:K1089"/>
    <mergeCell ref="L1089:M1089"/>
    <mergeCell ref="N1089:O1089"/>
    <mergeCell ref="B1090:C1090"/>
    <mergeCell ref="D1090:E1090"/>
    <mergeCell ref="F1090:G1090"/>
    <mergeCell ref="H1090:I1090"/>
    <mergeCell ref="J1090:K1090"/>
    <mergeCell ref="L1090:M1090"/>
    <mergeCell ref="N1090:O1090"/>
    <mergeCell ref="B1091:C1091"/>
    <mergeCell ref="D1091:E1091"/>
    <mergeCell ref="F1091:G1091"/>
    <mergeCell ref="H1091:I1091"/>
    <mergeCell ref="J1091:K1091"/>
    <mergeCell ref="L1091:M1091"/>
    <mergeCell ref="N1091:O1091"/>
    <mergeCell ref="B1092:C1092"/>
    <mergeCell ref="D1092:E1092"/>
    <mergeCell ref="F1092:G1092"/>
    <mergeCell ref="H1092:I1092"/>
    <mergeCell ref="J1092:K1092"/>
    <mergeCell ref="L1092:M1092"/>
    <mergeCell ref="N1092:O1092"/>
    <mergeCell ref="B1093:C1093"/>
    <mergeCell ref="D1093:E1093"/>
    <mergeCell ref="F1093:G1093"/>
    <mergeCell ref="H1093:I1093"/>
    <mergeCell ref="J1093:K1093"/>
    <mergeCell ref="L1093:M1093"/>
    <mergeCell ref="N1093:O1093"/>
    <mergeCell ref="B1094:C1094"/>
    <mergeCell ref="D1094:E1094"/>
    <mergeCell ref="F1094:G1094"/>
    <mergeCell ref="H1094:I1094"/>
    <mergeCell ref="J1094:K1094"/>
    <mergeCell ref="L1094:M1094"/>
    <mergeCell ref="N1094:O1094"/>
    <mergeCell ref="B1095:C1095"/>
    <mergeCell ref="D1095:E1095"/>
    <mergeCell ref="F1095:G1095"/>
    <mergeCell ref="H1095:I1095"/>
    <mergeCell ref="J1095:K1095"/>
    <mergeCell ref="L1095:M1095"/>
    <mergeCell ref="N1095:O1095"/>
    <mergeCell ref="B1096:C1096"/>
    <mergeCell ref="D1096:E1096"/>
    <mergeCell ref="F1096:G1096"/>
    <mergeCell ref="H1096:I1096"/>
    <mergeCell ref="J1096:K1096"/>
    <mergeCell ref="L1096:M1096"/>
    <mergeCell ref="N1096:O1096"/>
    <mergeCell ref="B1097:C1097"/>
    <mergeCell ref="D1097:E1097"/>
    <mergeCell ref="F1097:G1097"/>
    <mergeCell ref="H1097:I1097"/>
    <mergeCell ref="J1097:K1097"/>
    <mergeCell ref="L1097:M1097"/>
    <mergeCell ref="N1097:O1097"/>
    <mergeCell ref="B1098:C1098"/>
    <mergeCell ref="D1098:E1098"/>
    <mergeCell ref="F1098:G1098"/>
    <mergeCell ref="H1098:I1098"/>
    <mergeCell ref="J1098:K1098"/>
    <mergeCell ref="L1098:M1098"/>
    <mergeCell ref="N1098:O1098"/>
    <mergeCell ref="B1099:C1099"/>
    <mergeCell ref="D1099:E1099"/>
    <mergeCell ref="F1099:G1099"/>
    <mergeCell ref="H1099:I1099"/>
    <mergeCell ref="J1099:K1099"/>
    <mergeCell ref="L1099:M1099"/>
    <mergeCell ref="N1099:O1099"/>
    <mergeCell ref="B1100:C1100"/>
    <mergeCell ref="D1100:E1100"/>
    <mergeCell ref="F1100:G1100"/>
    <mergeCell ref="H1100:I1100"/>
    <mergeCell ref="J1100:K1100"/>
    <mergeCell ref="L1100:M1100"/>
    <mergeCell ref="N1100:O1100"/>
    <mergeCell ref="B1101:C1101"/>
    <mergeCell ref="D1101:E1101"/>
    <mergeCell ref="F1101:G1101"/>
    <mergeCell ref="H1101:I1101"/>
    <mergeCell ref="J1101:K1101"/>
    <mergeCell ref="L1101:M1101"/>
    <mergeCell ref="N1101:O1101"/>
    <mergeCell ref="B1102:C1102"/>
    <mergeCell ref="D1102:E1102"/>
    <mergeCell ref="F1102:G1102"/>
    <mergeCell ref="H1102:I1102"/>
    <mergeCell ref="J1102:K1102"/>
    <mergeCell ref="L1102:M1102"/>
    <mergeCell ref="N1102:O1102"/>
    <mergeCell ref="B1103:C1103"/>
    <mergeCell ref="D1103:E1103"/>
    <mergeCell ref="F1103:G1103"/>
    <mergeCell ref="H1103:I1103"/>
    <mergeCell ref="J1103:K1103"/>
    <mergeCell ref="L1103:M1103"/>
    <mergeCell ref="N1103:O1103"/>
    <mergeCell ref="B1104:C1104"/>
    <mergeCell ref="D1104:E1104"/>
    <mergeCell ref="F1104:G1104"/>
    <mergeCell ref="H1104:I1104"/>
    <mergeCell ref="J1104:K1104"/>
    <mergeCell ref="L1104:M1104"/>
    <mergeCell ref="N1104:O1104"/>
    <mergeCell ref="B1105:C1105"/>
    <mergeCell ref="D1105:E1105"/>
    <mergeCell ref="F1105:G1105"/>
    <mergeCell ref="H1105:I1105"/>
    <mergeCell ref="J1105:K1105"/>
    <mergeCell ref="L1105:M1105"/>
    <mergeCell ref="N1105:O1105"/>
    <mergeCell ref="B1106:C1106"/>
    <mergeCell ref="D1106:E1106"/>
    <mergeCell ref="F1106:G1106"/>
    <mergeCell ref="H1106:I1106"/>
    <mergeCell ref="J1106:K1106"/>
    <mergeCell ref="L1106:M1106"/>
    <mergeCell ref="N1106:O1106"/>
    <mergeCell ref="B1107:C1107"/>
    <mergeCell ref="D1107:E1107"/>
    <mergeCell ref="F1107:G1107"/>
    <mergeCell ref="H1107:I1107"/>
    <mergeCell ref="J1107:K1107"/>
    <mergeCell ref="L1107:M1107"/>
    <mergeCell ref="N1107:O1107"/>
    <mergeCell ref="B1108:C1108"/>
    <mergeCell ref="D1108:E1108"/>
    <mergeCell ref="F1108:G1108"/>
    <mergeCell ref="H1108:I1108"/>
    <mergeCell ref="J1108:K1108"/>
    <mergeCell ref="L1108:M1108"/>
    <mergeCell ref="N1108:O1108"/>
    <mergeCell ref="B1109:C1109"/>
    <mergeCell ref="D1109:E1109"/>
    <mergeCell ref="F1109:G1109"/>
    <mergeCell ref="H1109:I1109"/>
    <mergeCell ref="J1109:K1109"/>
    <mergeCell ref="L1109:M1109"/>
    <mergeCell ref="N1109:O1109"/>
    <mergeCell ref="B1110:C1110"/>
    <mergeCell ref="D1110:E1110"/>
    <mergeCell ref="F1110:G1110"/>
    <mergeCell ref="H1110:I1110"/>
    <mergeCell ref="J1110:K1110"/>
    <mergeCell ref="L1110:M1110"/>
    <mergeCell ref="N1110:O1110"/>
    <mergeCell ref="B1111:C1111"/>
    <mergeCell ref="D1111:E1111"/>
    <mergeCell ref="F1111:G1111"/>
    <mergeCell ref="H1111:I1111"/>
    <mergeCell ref="J1111:K1111"/>
    <mergeCell ref="L1111:M1111"/>
    <mergeCell ref="N1111:O1111"/>
    <mergeCell ref="B1112:C1112"/>
    <mergeCell ref="D1112:E1112"/>
    <mergeCell ref="F1112:G1112"/>
    <mergeCell ref="H1112:I1112"/>
    <mergeCell ref="J1112:K1112"/>
    <mergeCell ref="L1112:M1112"/>
    <mergeCell ref="N1112:O1112"/>
    <mergeCell ref="B1113:C1113"/>
    <mergeCell ref="D1113:E1113"/>
    <mergeCell ref="F1113:G1113"/>
    <mergeCell ref="H1113:I1113"/>
    <mergeCell ref="J1113:K1113"/>
    <mergeCell ref="L1113:M1113"/>
    <mergeCell ref="N1113:O1113"/>
    <mergeCell ref="B1114:C1114"/>
    <mergeCell ref="D1114:E1114"/>
    <mergeCell ref="F1114:G1114"/>
    <mergeCell ref="H1114:I1114"/>
    <mergeCell ref="J1114:K1114"/>
    <mergeCell ref="L1114:M1114"/>
    <mergeCell ref="N1114:O1114"/>
    <mergeCell ref="B1115:C1115"/>
    <mergeCell ref="D1115:E1115"/>
    <mergeCell ref="F1115:G1115"/>
    <mergeCell ref="H1115:I1115"/>
    <mergeCell ref="J1115:K1115"/>
    <mergeCell ref="L1115:M1115"/>
    <mergeCell ref="N1115:O1115"/>
    <mergeCell ref="B1116:C1116"/>
    <mergeCell ref="D1116:E1116"/>
    <mergeCell ref="F1116:G1116"/>
    <mergeCell ref="H1116:I1116"/>
    <mergeCell ref="J1116:K1116"/>
    <mergeCell ref="L1116:M1116"/>
    <mergeCell ref="N1116:O1116"/>
    <mergeCell ref="B1117:C1117"/>
    <mergeCell ref="D1117:E1117"/>
    <mergeCell ref="F1117:G1117"/>
    <mergeCell ref="H1117:I1117"/>
    <mergeCell ref="J1117:K1117"/>
    <mergeCell ref="L1117:M1117"/>
    <mergeCell ref="N1117:O1117"/>
    <mergeCell ref="B1118:C1118"/>
    <mergeCell ref="D1118:E1118"/>
    <mergeCell ref="F1118:G1118"/>
    <mergeCell ref="H1118:I1118"/>
    <mergeCell ref="J1118:K1118"/>
    <mergeCell ref="L1118:M1118"/>
    <mergeCell ref="N1118:O1118"/>
    <mergeCell ref="B1119:C1119"/>
    <mergeCell ref="D1119:E1119"/>
    <mergeCell ref="F1119:G1119"/>
    <mergeCell ref="H1119:I1119"/>
    <mergeCell ref="J1119:K1119"/>
    <mergeCell ref="L1119:M1119"/>
    <mergeCell ref="N1119:O1119"/>
    <mergeCell ref="B1120:C1120"/>
    <mergeCell ref="D1120:E1120"/>
    <mergeCell ref="F1120:G1120"/>
    <mergeCell ref="H1120:I1120"/>
    <mergeCell ref="J1120:K1120"/>
    <mergeCell ref="L1120:M1120"/>
    <mergeCell ref="N1120:O1120"/>
    <mergeCell ref="B1121:C1121"/>
    <mergeCell ref="D1121:E1121"/>
    <mergeCell ref="F1121:G1121"/>
    <mergeCell ref="H1121:I1121"/>
    <mergeCell ref="J1121:K1121"/>
    <mergeCell ref="L1121:M1121"/>
    <mergeCell ref="N1121:O1121"/>
    <mergeCell ref="B1122:C1122"/>
    <mergeCell ref="D1122:E1122"/>
    <mergeCell ref="F1122:G1122"/>
    <mergeCell ref="H1122:I1122"/>
    <mergeCell ref="J1122:K1122"/>
    <mergeCell ref="L1122:M1122"/>
    <mergeCell ref="N1122:O1122"/>
    <mergeCell ref="B1123:C1123"/>
    <mergeCell ref="D1123:E1123"/>
    <mergeCell ref="F1123:G1123"/>
    <mergeCell ref="H1123:I1123"/>
    <mergeCell ref="J1123:K1123"/>
    <mergeCell ref="L1123:M1123"/>
    <mergeCell ref="N1123:O1123"/>
    <mergeCell ref="B1124:C1124"/>
    <mergeCell ref="D1124:E1124"/>
    <mergeCell ref="F1124:G1124"/>
    <mergeCell ref="H1124:I1124"/>
    <mergeCell ref="J1124:K1124"/>
    <mergeCell ref="L1124:M1124"/>
    <mergeCell ref="N1124:O1124"/>
    <mergeCell ref="B1125:C1125"/>
    <mergeCell ref="D1125:E1125"/>
    <mergeCell ref="F1125:G1125"/>
    <mergeCell ref="H1125:I1125"/>
    <mergeCell ref="J1125:K1125"/>
    <mergeCell ref="L1125:M1125"/>
    <mergeCell ref="N1125:O1125"/>
    <mergeCell ref="B1126:C1126"/>
    <mergeCell ref="D1126:E1126"/>
    <mergeCell ref="F1126:G1126"/>
    <mergeCell ref="H1126:I1126"/>
    <mergeCell ref="J1126:K1126"/>
    <mergeCell ref="L1126:M1126"/>
    <mergeCell ref="N1126:O1126"/>
    <mergeCell ref="B1127:C1127"/>
    <mergeCell ref="D1127:E1127"/>
    <mergeCell ref="F1127:G1127"/>
    <mergeCell ref="H1127:I1127"/>
    <mergeCell ref="J1127:K1127"/>
    <mergeCell ref="L1127:M1127"/>
    <mergeCell ref="N1127:O1127"/>
    <mergeCell ref="B1128:C1128"/>
    <mergeCell ref="D1128:E1128"/>
    <mergeCell ref="F1128:G1128"/>
    <mergeCell ref="H1128:I1128"/>
    <mergeCell ref="J1128:K1128"/>
    <mergeCell ref="L1128:M1128"/>
    <mergeCell ref="N1128:O1128"/>
    <mergeCell ref="B1129:C1129"/>
    <mergeCell ref="D1129:E1129"/>
    <mergeCell ref="F1129:G1129"/>
    <mergeCell ref="H1129:I1129"/>
    <mergeCell ref="J1129:K1129"/>
    <mergeCell ref="L1129:M1129"/>
    <mergeCell ref="N1129:O1129"/>
    <mergeCell ref="B1130:C1130"/>
    <mergeCell ref="D1130:E1130"/>
    <mergeCell ref="F1130:G1130"/>
    <mergeCell ref="H1130:I1130"/>
    <mergeCell ref="J1130:K1130"/>
    <mergeCell ref="L1130:M1130"/>
    <mergeCell ref="N1130:O1130"/>
    <mergeCell ref="B1131:C1131"/>
    <mergeCell ref="D1131:E1131"/>
    <mergeCell ref="F1131:G1131"/>
    <mergeCell ref="H1131:I1131"/>
    <mergeCell ref="J1131:K1131"/>
    <mergeCell ref="L1131:M1131"/>
    <mergeCell ref="N1131:O1131"/>
    <mergeCell ref="B1132:C1132"/>
    <mergeCell ref="D1132:E1132"/>
    <mergeCell ref="F1132:G1132"/>
    <mergeCell ref="H1132:I1132"/>
    <mergeCell ref="J1132:K1132"/>
    <mergeCell ref="L1132:M1132"/>
    <mergeCell ref="N1132:O1132"/>
    <mergeCell ref="B1133:C1133"/>
    <mergeCell ref="D1133:E1133"/>
    <mergeCell ref="F1133:G1133"/>
    <mergeCell ref="H1133:I1133"/>
    <mergeCell ref="J1133:K1133"/>
    <mergeCell ref="L1133:M1133"/>
    <mergeCell ref="N1133:O1133"/>
    <mergeCell ref="B1134:C1134"/>
    <mergeCell ref="D1134:E1134"/>
    <mergeCell ref="F1134:G1134"/>
    <mergeCell ref="H1134:I1134"/>
    <mergeCell ref="J1134:K1134"/>
    <mergeCell ref="L1134:M1134"/>
    <mergeCell ref="N1134:O1134"/>
    <mergeCell ref="B1135:C1135"/>
    <mergeCell ref="D1135:E1135"/>
    <mergeCell ref="F1135:G1135"/>
    <mergeCell ref="H1135:I1135"/>
    <mergeCell ref="J1135:K1135"/>
    <mergeCell ref="L1135:M1135"/>
    <mergeCell ref="N1135:O1135"/>
    <mergeCell ref="B1136:C1136"/>
    <mergeCell ref="D1136:E1136"/>
    <mergeCell ref="F1136:G1136"/>
    <mergeCell ref="H1136:I1136"/>
    <mergeCell ref="J1136:K1136"/>
    <mergeCell ref="L1136:M1136"/>
    <mergeCell ref="N1136:O1136"/>
    <mergeCell ref="B1137:C1137"/>
    <mergeCell ref="D1137:E1137"/>
    <mergeCell ref="F1137:G1137"/>
    <mergeCell ref="H1137:I1137"/>
    <mergeCell ref="J1137:K1137"/>
    <mergeCell ref="L1137:M1137"/>
    <mergeCell ref="N1137:O1137"/>
    <mergeCell ref="B1138:C1138"/>
    <mergeCell ref="D1138:E1138"/>
    <mergeCell ref="F1138:G1138"/>
    <mergeCell ref="H1138:I1138"/>
    <mergeCell ref="J1138:K1138"/>
    <mergeCell ref="L1138:M1138"/>
    <mergeCell ref="N1138:O1138"/>
    <mergeCell ref="B1139:C1139"/>
    <mergeCell ref="D1139:E1139"/>
    <mergeCell ref="F1139:G1139"/>
    <mergeCell ref="H1139:I1139"/>
    <mergeCell ref="J1139:K1139"/>
    <mergeCell ref="L1139:M1139"/>
    <mergeCell ref="N1139:O1139"/>
    <mergeCell ref="B1140:C1140"/>
    <mergeCell ref="D1140:E1140"/>
    <mergeCell ref="F1140:G1140"/>
    <mergeCell ref="H1140:I1140"/>
    <mergeCell ref="J1140:K1140"/>
    <mergeCell ref="L1140:M1140"/>
    <mergeCell ref="N1140:O1140"/>
    <mergeCell ref="B1141:C1141"/>
    <mergeCell ref="D1141:E1141"/>
    <mergeCell ref="F1141:G1141"/>
    <mergeCell ref="H1141:I1141"/>
    <mergeCell ref="J1141:K1141"/>
    <mergeCell ref="L1141:M1141"/>
    <mergeCell ref="N1141:O1141"/>
    <mergeCell ref="B1142:C1142"/>
    <mergeCell ref="D1142:E1142"/>
    <mergeCell ref="F1142:G1142"/>
    <mergeCell ref="H1142:I1142"/>
    <mergeCell ref="J1142:K1142"/>
    <mergeCell ref="L1142:M1142"/>
    <mergeCell ref="N1142:O1142"/>
    <mergeCell ref="B1143:C1143"/>
    <mergeCell ref="D1143:E1143"/>
    <mergeCell ref="F1143:G1143"/>
    <mergeCell ref="H1143:I1143"/>
    <mergeCell ref="J1143:K1143"/>
    <mergeCell ref="L1143:M1143"/>
    <mergeCell ref="N1143:O1143"/>
    <mergeCell ref="B1144:C1144"/>
    <mergeCell ref="D1144:E1144"/>
    <mergeCell ref="F1144:G1144"/>
    <mergeCell ref="H1144:I1144"/>
    <mergeCell ref="J1144:K1144"/>
    <mergeCell ref="L1144:M1144"/>
    <mergeCell ref="N1144:O1144"/>
    <mergeCell ref="B1145:C1145"/>
    <mergeCell ref="D1145:E1145"/>
    <mergeCell ref="F1145:G1145"/>
    <mergeCell ref="H1145:I1145"/>
    <mergeCell ref="J1145:K1145"/>
    <mergeCell ref="L1145:M1145"/>
    <mergeCell ref="N1145:O1145"/>
    <mergeCell ref="B1146:C1146"/>
    <mergeCell ref="D1146:E1146"/>
    <mergeCell ref="F1146:G1146"/>
    <mergeCell ref="H1146:I1146"/>
    <mergeCell ref="J1146:K1146"/>
    <mergeCell ref="L1146:M1146"/>
    <mergeCell ref="N1146:O1146"/>
    <mergeCell ref="B1147:C1147"/>
    <mergeCell ref="D1147:E1147"/>
    <mergeCell ref="F1147:G1147"/>
    <mergeCell ref="H1147:I1147"/>
    <mergeCell ref="J1147:K1147"/>
    <mergeCell ref="L1147:M1147"/>
    <mergeCell ref="N1147:O1147"/>
    <mergeCell ref="B1148:C1148"/>
    <mergeCell ref="D1148:E1148"/>
    <mergeCell ref="F1148:G1148"/>
    <mergeCell ref="H1148:I1148"/>
    <mergeCell ref="J1148:K1148"/>
    <mergeCell ref="L1148:M1148"/>
    <mergeCell ref="N1148:O1148"/>
    <mergeCell ref="B1149:C1149"/>
    <mergeCell ref="D1149:E1149"/>
    <mergeCell ref="F1149:G1149"/>
    <mergeCell ref="H1149:I1149"/>
    <mergeCell ref="J1149:K1149"/>
    <mergeCell ref="L1149:M1149"/>
    <mergeCell ref="N1149:O1149"/>
    <mergeCell ref="B1150:C1150"/>
    <mergeCell ref="D1150:E1150"/>
    <mergeCell ref="F1150:G1150"/>
    <mergeCell ref="H1150:I1150"/>
    <mergeCell ref="J1150:K1150"/>
    <mergeCell ref="L1150:M1150"/>
    <mergeCell ref="N1150:O1150"/>
    <mergeCell ref="B1151:C1151"/>
    <mergeCell ref="D1151:E1151"/>
    <mergeCell ref="F1151:G1151"/>
    <mergeCell ref="H1151:I1151"/>
    <mergeCell ref="J1151:K1151"/>
    <mergeCell ref="L1151:M1151"/>
    <mergeCell ref="N1151:O1151"/>
    <mergeCell ref="B1152:C1152"/>
    <mergeCell ref="D1152:E1152"/>
    <mergeCell ref="F1152:G1152"/>
    <mergeCell ref="H1152:I1152"/>
    <mergeCell ref="J1152:K1152"/>
    <mergeCell ref="L1152:M1152"/>
    <mergeCell ref="N1152:O1152"/>
    <mergeCell ref="B1153:C1153"/>
    <mergeCell ref="D1153:E1153"/>
    <mergeCell ref="F1153:G1153"/>
    <mergeCell ref="H1153:I1153"/>
    <mergeCell ref="J1153:K1153"/>
    <mergeCell ref="L1153:M1153"/>
    <mergeCell ref="N1153:O1153"/>
    <mergeCell ref="B1154:C1154"/>
    <mergeCell ref="D1154:E1154"/>
    <mergeCell ref="F1154:G1154"/>
    <mergeCell ref="H1154:I1154"/>
    <mergeCell ref="J1154:K1154"/>
    <mergeCell ref="L1154:M1154"/>
    <mergeCell ref="N1154:O1154"/>
    <mergeCell ref="B1155:C1155"/>
    <mergeCell ref="D1155:E1155"/>
    <mergeCell ref="F1155:G1155"/>
    <mergeCell ref="H1155:I1155"/>
    <mergeCell ref="J1155:K1155"/>
    <mergeCell ref="L1155:M1155"/>
    <mergeCell ref="N1155:O1155"/>
    <mergeCell ref="B1156:C1156"/>
    <mergeCell ref="D1156:E1156"/>
    <mergeCell ref="F1156:G1156"/>
    <mergeCell ref="H1156:I1156"/>
    <mergeCell ref="J1156:K1156"/>
    <mergeCell ref="L1156:M1156"/>
    <mergeCell ref="N1156:O1156"/>
    <mergeCell ref="B1157:C1157"/>
    <mergeCell ref="D1157:E1157"/>
    <mergeCell ref="F1157:G1157"/>
    <mergeCell ref="H1157:I1157"/>
    <mergeCell ref="J1157:K1157"/>
    <mergeCell ref="L1157:M1157"/>
    <mergeCell ref="N1157:O1157"/>
    <mergeCell ref="B1158:C1158"/>
    <mergeCell ref="D1158:E1158"/>
    <mergeCell ref="F1158:G1158"/>
    <mergeCell ref="H1158:I1158"/>
    <mergeCell ref="J1158:K1158"/>
    <mergeCell ref="L1158:M1158"/>
    <mergeCell ref="N1158:O1158"/>
    <mergeCell ref="B1159:C1159"/>
    <mergeCell ref="D1159:E1159"/>
    <mergeCell ref="F1159:G1159"/>
    <mergeCell ref="H1159:I1159"/>
    <mergeCell ref="J1159:K1159"/>
    <mergeCell ref="L1159:M1159"/>
    <mergeCell ref="N1159:O1159"/>
    <mergeCell ref="B1160:C1160"/>
    <mergeCell ref="D1160:E1160"/>
    <mergeCell ref="F1160:G1160"/>
    <mergeCell ref="H1160:I1160"/>
    <mergeCell ref="J1160:K1160"/>
    <mergeCell ref="L1160:M1160"/>
    <mergeCell ref="N1160:O1160"/>
    <mergeCell ref="B1161:C1161"/>
    <mergeCell ref="D1161:E1161"/>
    <mergeCell ref="F1161:G1161"/>
    <mergeCell ref="H1161:I1161"/>
    <mergeCell ref="J1161:K1161"/>
    <mergeCell ref="L1161:M1161"/>
    <mergeCell ref="N1161:O1161"/>
    <mergeCell ref="B1162:C1162"/>
    <mergeCell ref="D1162:E1162"/>
    <mergeCell ref="F1162:G1162"/>
    <mergeCell ref="H1162:I1162"/>
    <mergeCell ref="J1162:K1162"/>
    <mergeCell ref="L1162:M1162"/>
    <mergeCell ref="N1162:O1162"/>
    <mergeCell ref="B1163:C1163"/>
    <mergeCell ref="D1163:E1163"/>
    <mergeCell ref="F1163:G1163"/>
    <mergeCell ref="H1163:I1163"/>
    <mergeCell ref="J1163:K1163"/>
    <mergeCell ref="L1163:M1163"/>
    <mergeCell ref="N1163:O1163"/>
    <mergeCell ref="B1164:C1164"/>
    <mergeCell ref="D1164:E1164"/>
    <mergeCell ref="F1164:G1164"/>
    <mergeCell ref="H1164:I1164"/>
    <mergeCell ref="J1164:K1164"/>
    <mergeCell ref="L1164:M1164"/>
    <mergeCell ref="N1164:O1164"/>
    <mergeCell ref="B1165:C1165"/>
    <mergeCell ref="D1165:E1165"/>
    <mergeCell ref="F1165:G1165"/>
    <mergeCell ref="H1165:I1165"/>
    <mergeCell ref="J1165:K1165"/>
    <mergeCell ref="L1165:M1165"/>
    <mergeCell ref="N1165:O1165"/>
    <mergeCell ref="B1166:C1166"/>
    <mergeCell ref="D1166:E1166"/>
    <mergeCell ref="F1166:G1166"/>
    <mergeCell ref="H1166:I1166"/>
    <mergeCell ref="J1166:K1166"/>
    <mergeCell ref="L1166:M1166"/>
    <mergeCell ref="N1166:O1166"/>
    <mergeCell ref="B1167:C1167"/>
    <mergeCell ref="D1167:E1167"/>
    <mergeCell ref="F1167:G1167"/>
    <mergeCell ref="H1167:I1167"/>
    <mergeCell ref="J1167:K1167"/>
    <mergeCell ref="L1167:M1167"/>
    <mergeCell ref="N1167:O1167"/>
    <mergeCell ref="B1168:C1168"/>
    <mergeCell ref="D1168:E1168"/>
    <mergeCell ref="F1168:G1168"/>
    <mergeCell ref="H1168:I1168"/>
    <mergeCell ref="J1168:K1168"/>
    <mergeCell ref="L1168:M1168"/>
    <mergeCell ref="N1168:O1168"/>
    <mergeCell ref="B1169:C1169"/>
    <mergeCell ref="D1169:E1169"/>
    <mergeCell ref="F1169:G1169"/>
    <mergeCell ref="H1169:I1169"/>
    <mergeCell ref="J1169:K1169"/>
    <mergeCell ref="L1169:M1169"/>
    <mergeCell ref="N1169:O1169"/>
    <mergeCell ref="B1170:C1170"/>
    <mergeCell ref="D1170:E1170"/>
    <mergeCell ref="F1170:G1170"/>
    <mergeCell ref="H1170:I1170"/>
    <mergeCell ref="J1170:K1170"/>
    <mergeCell ref="L1170:M1170"/>
    <mergeCell ref="N1170:O1170"/>
    <mergeCell ref="B1171:C1171"/>
    <mergeCell ref="D1171:E1171"/>
    <mergeCell ref="F1171:G1171"/>
    <mergeCell ref="H1171:I1171"/>
    <mergeCell ref="J1171:K1171"/>
    <mergeCell ref="L1171:M1171"/>
    <mergeCell ref="N1171:O1171"/>
    <mergeCell ref="B1172:C1172"/>
    <mergeCell ref="D1172:E1172"/>
    <mergeCell ref="F1172:G1172"/>
    <mergeCell ref="H1172:I1172"/>
    <mergeCell ref="J1172:K1172"/>
    <mergeCell ref="L1172:M1172"/>
    <mergeCell ref="N1172:O1172"/>
    <mergeCell ref="B1173:C1173"/>
    <mergeCell ref="D1173:E1173"/>
    <mergeCell ref="F1173:G1173"/>
    <mergeCell ref="H1173:I1173"/>
    <mergeCell ref="J1173:K1173"/>
    <mergeCell ref="L1173:M1173"/>
    <mergeCell ref="N1173:O1173"/>
    <mergeCell ref="B1174:C1174"/>
    <mergeCell ref="D1174:E1174"/>
    <mergeCell ref="F1174:G1174"/>
    <mergeCell ref="H1174:I1174"/>
    <mergeCell ref="J1174:K1174"/>
    <mergeCell ref="L1174:M1174"/>
    <mergeCell ref="N1174:O1174"/>
    <mergeCell ref="B1175:C1175"/>
    <mergeCell ref="D1175:E1175"/>
    <mergeCell ref="F1175:G1175"/>
    <mergeCell ref="H1175:I1175"/>
    <mergeCell ref="J1175:K1175"/>
    <mergeCell ref="L1175:M1175"/>
    <mergeCell ref="N1175:O1175"/>
    <mergeCell ref="B1176:C1176"/>
    <mergeCell ref="D1176:E1176"/>
    <mergeCell ref="F1176:G1176"/>
    <mergeCell ref="H1176:I1176"/>
    <mergeCell ref="J1176:K1176"/>
    <mergeCell ref="L1176:M1176"/>
    <mergeCell ref="N1176:O1176"/>
    <mergeCell ref="B1177:C1177"/>
    <mergeCell ref="D1177:E1177"/>
    <mergeCell ref="F1177:G1177"/>
    <mergeCell ref="H1177:I1177"/>
    <mergeCell ref="J1177:K1177"/>
    <mergeCell ref="L1177:M1177"/>
    <mergeCell ref="N1177:O1177"/>
    <mergeCell ref="B1178:C1178"/>
    <mergeCell ref="D1178:E1178"/>
    <mergeCell ref="F1178:G1178"/>
    <mergeCell ref="H1178:I1178"/>
    <mergeCell ref="J1178:K1178"/>
    <mergeCell ref="L1178:M1178"/>
    <mergeCell ref="N1178:O1178"/>
    <mergeCell ref="B1179:C1179"/>
    <mergeCell ref="D1179:E1179"/>
    <mergeCell ref="F1179:G1179"/>
    <mergeCell ref="H1179:I1179"/>
    <mergeCell ref="J1179:K1179"/>
    <mergeCell ref="L1179:M1179"/>
    <mergeCell ref="N1179:O1179"/>
    <mergeCell ref="B1180:C1180"/>
    <mergeCell ref="D1180:E1180"/>
    <mergeCell ref="F1180:G1180"/>
    <mergeCell ref="H1180:I1180"/>
    <mergeCell ref="J1180:K1180"/>
    <mergeCell ref="L1180:M1180"/>
    <mergeCell ref="N1180:O1180"/>
    <mergeCell ref="B1181:C1181"/>
    <mergeCell ref="D1181:E1181"/>
    <mergeCell ref="F1181:G1181"/>
    <mergeCell ref="H1181:I1181"/>
    <mergeCell ref="J1181:K1181"/>
    <mergeCell ref="L1181:M1181"/>
    <mergeCell ref="N1181:O1181"/>
    <mergeCell ref="B1182:C1182"/>
    <mergeCell ref="D1182:E1182"/>
    <mergeCell ref="F1182:G1182"/>
    <mergeCell ref="H1182:I1182"/>
    <mergeCell ref="J1182:K1182"/>
    <mergeCell ref="L1182:M1182"/>
    <mergeCell ref="N1182:O1182"/>
    <mergeCell ref="B1183:C1183"/>
    <mergeCell ref="D1183:E1183"/>
    <mergeCell ref="F1183:G1183"/>
    <mergeCell ref="H1183:I1183"/>
    <mergeCell ref="J1183:K1183"/>
    <mergeCell ref="L1183:M1183"/>
    <mergeCell ref="N1183:O1183"/>
    <mergeCell ref="B1184:C1184"/>
    <mergeCell ref="D1184:E1184"/>
    <mergeCell ref="F1184:G1184"/>
    <mergeCell ref="H1184:I1184"/>
    <mergeCell ref="J1184:K1184"/>
    <mergeCell ref="L1184:M1184"/>
    <mergeCell ref="N1184:O1184"/>
    <mergeCell ref="B1185:C1185"/>
    <mergeCell ref="D1185:E1185"/>
    <mergeCell ref="F1185:G1185"/>
    <mergeCell ref="H1185:I1185"/>
    <mergeCell ref="J1185:K1185"/>
    <mergeCell ref="L1185:M1185"/>
    <mergeCell ref="N1185:O1185"/>
    <mergeCell ref="B1186:C1186"/>
    <mergeCell ref="D1186:E1186"/>
    <mergeCell ref="F1186:G1186"/>
    <mergeCell ref="H1186:I1186"/>
    <mergeCell ref="J1186:K1186"/>
    <mergeCell ref="L1186:M1186"/>
    <mergeCell ref="N1186:O1186"/>
    <mergeCell ref="B1187:C1187"/>
    <mergeCell ref="D1187:E1187"/>
    <mergeCell ref="F1187:G1187"/>
    <mergeCell ref="H1187:I1187"/>
    <mergeCell ref="J1187:K1187"/>
    <mergeCell ref="L1187:M1187"/>
    <mergeCell ref="N1187:O1187"/>
    <mergeCell ref="B1188:C1188"/>
    <mergeCell ref="D1188:E1188"/>
    <mergeCell ref="F1188:G1188"/>
    <mergeCell ref="H1188:I1188"/>
    <mergeCell ref="J1188:K1188"/>
    <mergeCell ref="L1188:M1188"/>
    <mergeCell ref="N1188:O1188"/>
    <mergeCell ref="B1189:C1189"/>
    <mergeCell ref="D1189:E1189"/>
    <mergeCell ref="F1189:G1189"/>
    <mergeCell ref="H1189:I1189"/>
    <mergeCell ref="J1189:K1189"/>
    <mergeCell ref="L1189:M1189"/>
    <mergeCell ref="N1189:O1189"/>
    <mergeCell ref="B1190:C1190"/>
    <mergeCell ref="D1190:E1190"/>
    <mergeCell ref="F1190:G1190"/>
    <mergeCell ref="H1190:I1190"/>
    <mergeCell ref="J1190:K1190"/>
    <mergeCell ref="L1190:M1190"/>
    <mergeCell ref="N1190:O1190"/>
    <mergeCell ref="B1191:C1191"/>
    <mergeCell ref="D1191:E1191"/>
    <mergeCell ref="F1191:G1191"/>
    <mergeCell ref="H1191:I1191"/>
    <mergeCell ref="J1191:K1191"/>
    <mergeCell ref="L1191:M1191"/>
    <mergeCell ref="N1191:O1191"/>
    <mergeCell ref="B1192:C1192"/>
    <mergeCell ref="D1192:E1192"/>
    <mergeCell ref="F1192:G1192"/>
    <mergeCell ref="H1192:I1192"/>
    <mergeCell ref="J1192:K1192"/>
    <mergeCell ref="L1192:M1192"/>
    <mergeCell ref="N1192:O1192"/>
    <mergeCell ref="B1193:C1193"/>
    <mergeCell ref="D1193:E1193"/>
    <mergeCell ref="F1193:G1193"/>
    <mergeCell ref="H1193:I1193"/>
    <mergeCell ref="J1193:K1193"/>
    <mergeCell ref="L1193:M1193"/>
    <mergeCell ref="N1193:O1193"/>
    <mergeCell ref="B1194:C1194"/>
    <mergeCell ref="D1194:E1194"/>
    <mergeCell ref="F1194:G1194"/>
    <mergeCell ref="H1194:I1194"/>
    <mergeCell ref="J1194:K1194"/>
    <mergeCell ref="L1194:M1194"/>
    <mergeCell ref="N1194:O1194"/>
    <mergeCell ref="B1195:C1195"/>
    <mergeCell ref="D1195:E1195"/>
    <mergeCell ref="F1195:G1195"/>
    <mergeCell ref="H1195:I1195"/>
    <mergeCell ref="J1195:K1195"/>
    <mergeCell ref="L1195:M1195"/>
    <mergeCell ref="N1195:O1195"/>
    <mergeCell ref="B1196:C1196"/>
    <mergeCell ref="D1196:E1196"/>
    <mergeCell ref="F1196:G1196"/>
    <mergeCell ref="H1196:I1196"/>
    <mergeCell ref="J1196:K1196"/>
    <mergeCell ref="L1196:M1196"/>
    <mergeCell ref="N1196:O1196"/>
    <mergeCell ref="B1197:C1197"/>
    <mergeCell ref="D1197:E1197"/>
    <mergeCell ref="F1197:G1197"/>
    <mergeCell ref="H1197:I1197"/>
    <mergeCell ref="J1197:K1197"/>
    <mergeCell ref="L1197:M1197"/>
    <mergeCell ref="N1197:O1197"/>
    <mergeCell ref="B1198:C1198"/>
    <mergeCell ref="D1198:E1198"/>
    <mergeCell ref="F1198:G1198"/>
    <mergeCell ref="H1198:I1198"/>
    <mergeCell ref="J1198:K1198"/>
    <mergeCell ref="L1198:M1198"/>
    <mergeCell ref="N1198:O1198"/>
    <mergeCell ref="B1199:C1199"/>
    <mergeCell ref="D1199:E1199"/>
    <mergeCell ref="F1199:G1199"/>
    <mergeCell ref="H1199:I1199"/>
    <mergeCell ref="J1199:K1199"/>
    <mergeCell ref="L1199:M1199"/>
    <mergeCell ref="N1199:O1199"/>
    <mergeCell ref="B1200:C1200"/>
    <mergeCell ref="D1200:E1200"/>
    <mergeCell ref="F1200:G1200"/>
    <mergeCell ref="H1200:I1200"/>
    <mergeCell ref="J1200:K1200"/>
    <mergeCell ref="L1200:M1200"/>
    <mergeCell ref="N1200:O1200"/>
    <mergeCell ref="B1201:C1201"/>
    <mergeCell ref="D1201:E1201"/>
    <mergeCell ref="F1201:G1201"/>
    <mergeCell ref="H1201:I1201"/>
    <mergeCell ref="J1201:K1201"/>
    <mergeCell ref="L1201:M1201"/>
    <mergeCell ref="N1201:O1201"/>
    <mergeCell ref="B1202:C1202"/>
    <mergeCell ref="D1202:E1202"/>
    <mergeCell ref="F1202:G1202"/>
    <mergeCell ref="H1202:I1202"/>
    <mergeCell ref="J1202:K1202"/>
    <mergeCell ref="L1202:M1202"/>
    <mergeCell ref="N1202:O1202"/>
    <mergeCell ref="B1203:C1203"/>
    <mergeCell ref="D1203:E1203"/>
    <mergeCell ref="F1203:G1203"/>
    <mergeCell ref="H1203:I1203"/>
    <mergeCell ref="J1203:K1203"/>
    <mergeCell ref="L1203:M1203"/>
    <mergeCell ref="N1203:O1203"/>
    <mergeCell ref="B1204:C1204"/>
    <mergeCell ref="D1204:E1204"/>
    <mergeCell ref="F1204:G1204"/>
    <mergeCell ref="H1204:I1204"/>
    <mergeCell ref="J1204:K1204"/>
    <mergeCell ref="L1204:M1204"/>
    <mergeCell ref="N1204:O1204"/>
    <mergeCell ref="B1205:C1205"/>
    <mergeCell ref="D1205:E1205"/>
    <mergeCell ref="F1205:G1205"/>
    <mergeCell ref="H1205:I1205"/>
    <mergeCell ref="J1205:K1205"/>
    <mergeCell ref="L1205:M1205"/>
    <mergeCell ref="N1205:O1205"/>
    <mergeCell ref="B1206:C1206"/>
    <mergeCell ref="D1206:E1206"/>
    <mergeCell ref="F1206:G1206"/>
    <mergeCell ref="H1206:I1206"/>
    <mergeCell ref="J1206:K1206"/>
    <mergeCell ref="L1206:M1206"/>
    <mergeCell ref="N1206:O1206"/>
    <mergeCell ref="B1207:C1207"/>
    <mergeCell ref="D1207:E1207"/>
    <mergeCell ref="F1207:G1207"/>
    <mergeCell ref="H1207:I1207"/>
    <mergeCell ref="J1207:K1207"/>
    <mergeCell ref="L1207:M1207"/>
    <mergeCell ref="N1207:O1207"/>
    <mergeCell ref="B1208:C1208"/>
    <mergeCell ref="D1208:E1208"/>
    <mergeCell ref="F1208:G1208"/>
    <mergeCell ref="H1208:I1208"/>
    <mergeCell ref="J1208:K1208"/>
    <mergeCell ref="L1208:M1208"/>
    <mergeCell ref="N1208:O1208"/>
    <mergeCell ref="B1209:C1209"/>
    <mergeCell ref="D1209:E1209"/>
    <mergeCell ref="F1209:G1209"/>
    <mergeCell ref="H1209:I1209"/>
    <mergeCell ref="J1209:K1209"/>
    <mergeCell ref="L1209:M1209"/>
    <mergeCell ref="N1209:O1209"/>
    <mergeCell ref="B1210:C1210"/>
    <mergeCell ref="D1210:E1210"/>
    <mergeCell ref="F1210:G1210"/>
    <mergeCell ref="H1210:I1210"/>
    <mergeCell ref="J1210:K1210"/>
    <mergeCell ref="L1210:M1210"/>
    <mergeCell ref="N1210:O1210"/>
    <mergeCell ref="B1211:C1211"/>
    <mergeCell ref="D1211:E1211"/>
    <mergeCell ref="F1211:G1211"/>
    <mergeCell ref="H1211:I1211"/>
    <mergeCell ref="J1211:K1211"/>
    <mergeCell ref="L1211:M1211"/>
    <mergeCell ref="N1211:O1211"/>
    <mergeCell ref="B1212:C1212"/>
    <mergeCell ref="D1212:E1212"/>
    <mergeCell ref="F1212:G1212"/>
    <mergeCell ref="H1212:I1212"/>
    <mergeCell ref="J1212:K1212"/>
    <mergeCell ref="L1212:M1212"/>
    <mergeCell ref="N1212:O1212"/>
    <mergeCell ref="B1213:C1213"/>
    <mergeCell ref="D1213:E1213"/>
    <mergeCell ref="F1213:G1213"/>
    <mergeCell ref="H1213:I1213"/>
    <mergeCell ref="J1213:K1213"/>
    <mergeCell ref="L1213:M1213"/>
    <mergeCell ref="N1213:O1213"/>
    <mergeCell ref="B1214:C1214"/>
    <mergeCell ref="D1214:E1214"/>
    <mergeCell ref="F1214:G1214"/>
    <mergeCell ref="H1214:I1214"/>
    <mergeCell ref="J1214:K1214"/>
    <mergeCell ref="L1214:M1214"/>
    <mergeCell ref="N1214:O1214"/>
    <mergeCell ref="B1215:C1215"/>
    <mergeCell ref="D1215:E1215"/>
    <mergeCell ref="F1215:G1215"/>
    <mergeCell ref="H1215:I1215"/>
    <mergeCell ref="J1215:K1215"/>
    <mergeCell ref="L1215:M1215"/>
    <mergeCell ref="N1215:O1215"/>
    <mergeCell ref="B1216:C1216"/>
    <mergeCell ref="D1216:E1216"/>
    <mergeCell ref="F1216:G1216"/>
    <mergeCell ref="H1216:I1216"/>
    <mergeCell ref="J1216:K1216"/>
    <mergeCell ref="L1216:M1216"/>
    <mergeCell ref="N1216:O1216"/>
    <mergeCell ref="B1217:C1217"/>
    <mergeCell ref="D1217:E1217"/>
    <mergeCell ref="F1217:G1217"/>
    <mergeCell ref="H1217:I1217"/>
    <mergeCell ref="J1217:K1217"/>
    <mergeCell ref="L1217:M1217"/>
    <mergeCell ref="N1217:O1217"/>
    <mergeCell ref="B1218:C1218"/>
    <mergeCell ref="D1218:E1218"/>
    <mergeCell ref="F1218:G1218"/>
    <mergeCell ref="H1218:I1218"/>
    <mergeCell ref="J1218:K1218"/>
    <mergeCell ref="L1218:M1218"/>
    <mergeCell ref="N1218:O1218"/>
    <mergeCell ref="B1219:C1219"/>
    <mergeCell ref="D1219:E1219"/>
    <mergeCell ref="F1219:G1219"/>
    <mergeCell ref="H1219:I1219"/>
    <mergeCell ref="J1219:K1219"/>
    <mergeCell ref="L1219:M1219"/>
    <mergeCell ref="N1219:O1219"/>
    <mergeCell ref="B1220:C1220"/>
    <mergeCell ref="D1220:E1220"/>
    <mergeCell ref="F1220:G1220"/>
    <mergeCell ref="H1220:I1220"/>
    <mergeCell ref="J1220:K1220"/>
    <mergeCell ref="L1220:M1220"/>
    <mergeCell ref="N1220:O1220"/>
    <mergeCell ref="B1221:C1221"/>
    <mergeCell ref="D1221:E1221"/>
    <mergeCell ref="F1221:G1221"/>
    <mergeCell ref="H1221:I1221"/>
    <mergeCell ref="J1221:K1221"/>
    <mergeCell ref="L1221:M1221"/>
    <mergeCell ref="N1221:O1221"/>
    <mergeCell ref="B1222:C1222"/>
    <mergeCell ref="D1222:E1222"/>
    <mergeCell ref="F1222:G1222"/>
    <mergeCell ref="H1222:I1222"/>
    <mergeCell ref="J1222:K1222"/>
    <mergeCell ref="L1222:M1222"/>
    <mergeCell ref="N1222:O1222"/>
    <mergeCell ref="B1223:C1223"/>
    <mergeCell ref="D1223:E1223"/>
    <mergeCell ref="F1223:G1223"/>
    <mergeCell ref="H1223:I1223"/>
    <mergeCell ref="J1223:K1223"/>
    <mergeCell ref="L1223:M1223"/>
    <mergeCell ref="N1223:O1223"/>
    <mergeCell ref="B1224:C1224"/>
    <mergeCell ref="D1224:E1224"/>
    <mergeCell ref="F1224:G1224"/>
    <mergeCell ref="H1224:I1224"/>
    <mergeCell ref="J1224:K1224"/>
    <mergeCell ref="L1224:M1224"/>
    <mergeCell ref="N1224:O1224"/>
    <mergeCell ref="B1225:C1225"/>
    <mergeCell ref="D1225:E1225"/>
    <mergeCell ref="F1225:G1225"/>
    <mergeCell ref="H1225:I1225"/>
    <mergeCell ref="J1225:K1225"/>
    <mergeCell ref="L1225:M1225"/>
    <mergeCell ref="N1225:O1225"/>
    <mergeCell ref="B1226:C1226"/>
    <mergeCell ref="D1226:E1226"/>
    <mergeCell ref="F1226:G1226"/>
    <mergeCell ref="H1226:I1226"/>
    <mergeCell ref="J1226:K1226"/>
    <mergeCell ref="L1226:M1226"/>
    <mergeCell ref="N1226:O1226"/>
    <mergeCell ref="B1227:C1227"/>
    <mergeCell ref="D1227:E1227"/>
    <mergeCell ref="F1227:G1227"/>
    <mergeCell ref="H1227:I1227"/>
    <mergeCell ref="J1227:K1227"/>
    <mergeCell ref="L1227:M1227"/>
    <mergeCell ref="N1227:O1227"/>
    <mergeCell ref="B1228:C1228"/>
    <mergeCell ref="D1228:E1228"/>
    <mergeCell ref="F1228:G1228"/>
    <mergeCell ref="H1228:I1228"/>
    <mergeCell ref="J1228:K1228"/>
    <mergeCell ref="L1228:M1228"/>
    <mergeCell ref="N1228:O1228"/>
    <mergeCell ref="B1229:C1229"/>
    <mergeCell ref="D1229:E1229"/>
    <mergeCell ref="F1229:G1229"/>
    <mergeCell ref="H1229:I1229"/>
    <mergeCell ref="J1229:K1229"/>
    <mergeCell ref="L1229:M1229"/>
    <mergeCell ref="N1229:O1229"/>
    <mergeCell ref="B1230:C1230"/>
    <mergeCell ref="D1230:E1230"/>
    <mergeCell ref="F1230:G1230"/>
    <mergeCell ref="H1230:I1230"/>
    <mergeCell ref="J1230:K1230"/>
    <mergeCell ref="L1230:M1230"/>
    <mergeCell ref="N1230:O1230"/>
    <mergeCell ref="B1231:C1231"/>
    <mergeCell ref="D1231:E1231"/>
    <mergeCell ref="F1231:G1231"/>
    <mergeCell ref="H1231:I1231"/>
    <mergeCell ref="J1231:K1231"/>
    <mergeCell ref="L1231:M1231"/>
    <mergeCell ref="N1231:O1231"/>
    <mergeCell ref="B1232:C1232"/>
    <mergeCell ref="D1232:E1232"/>
    <mergeCell ref="F1232:G1232"/>
    <mergeCell ref="H1232:I1232"/>
    <mergeCell ref="J1232:K1232"/>
    <mergeCell ref="L1232:M1232"/>
    <mergeCell ref="N1232:O1232"/>
    <mergeCell ref="B1233:C1233"/>
    <mergeCell ref="D1233:E1233"/>
    <mergeCell ref="F1233:G1233"/>
    <mergeCell ref="H1233:I1233"/>
    <mergeCell ref="J1233:K1233"/>
    <mergeCell ref="L1233:M1233"/>
    <mergeCell ref="N1233:O1233"/>
    <mergeCell ref="B1234:C1234"/>
    <mergeCell ref="D1234:E1234"/>
    <mergeCell ref="F1234:G1234"/>
    <mergeCell ref="H1234:I1234"/>
    <mergeCell ref="J1234:K1234"/>
    <mergeCell ref="L1234:M1234"/>
    <mergeCell ref="N1234:O1234"/>
    <mergeCell ref="B1235:C1235"/>
    <mergeCell ref="D1235:E1235"/>
    <mergeCell ref="F1235:G1235"/>
    <mergeCell ref="H1235:I1235"/>
    <mergeCell ref="J1235:K1235"/>
    <mergeCell ref="L1235:M1235"/>
    <mergeCell ref="N1235:O1235"/>
    <mergeCell ref="B1236:C1236"/>
    <mergeCell ref="D1236:E1236"/>
    <mergeCell ref="F1236:G1236"/>
    <mergeCell ref="H1236:I1236"/>
    <mergeCell ref="J1236:K1236"/>
    <mergeCell ref="L1236:M1236"/>
    <mergeCell ref="N1236:O1236"/>
    <mergeCell ref="B1237:C1237"/>
    <mergeCell ref="D1237:E1237"/>
    <mergeCell ref="F1237:G1237"/>
    <mergeCell ref="H1237:I1237"/>
    <mergeCell ref="J1237:K1237"/>
    <mergeCell ref="L1237:M1237"/>
    <mergeCell ref="N1237:O1237"/>
    <mergeCell ref="B1238:C1238"/>
    <mergeCell ref="D1238:E1238"/>
    <mergeCell ref="F1238:G1238"/>
    <mergeCell ref="H1238:I1238"/>
    <mergeCell ref="J1238:K1238"/>
    <mergeCell ref="L1238:M1238"/>
    <mergeCell ref="N1238:O1238"/>
    <mergeCell ref="B1239:C1239"/>
    <mergeCell ref="D1239:E1239"/>
    <mergeCell ref="F1239:G1239"/>
    <mergeCell ref="H1239:I1239"/>
    <mergeCell ref="J1239:K1239"/>
    <mergeCell ref="L1239:M1239"/>
    <mergeCell ref="N1239:O1239"/>
    <mergeCell ref="B1240:C1240"/>
    <mergeCell ref="D1240:E1240"/>
    <mergeCell ref="F1240:G1240"/>
    <mergeCell ref="H1240:I1240"/>
    <mergeCell ref="J1240:K1240"/>
    <mergeCell ref="L1240:M1240"/>
    <mergeCell ref="N1240:O1240"/>
    <mergeCell ref="B1241:C1241"/>
    <mergeCell ref="D1241:E1241"/>
    <mergeCell ref="F1241:G1241"/>
    <mergeCell ref="H1241:I1241"/>
    <mergeCell ref="J1241:K1241"/>
    <mergeCell ref="L1241:M1241"/>
    <mergeCell ref="N1241:O1241"/>
    <mergeCell ref="B1242:C1242"/>
    <mergeCell ref="D1242:E1242"/>
    <mergeCell ref="F1242:G1242"/>
    <mergeCell ref="H1242:I1242"/>
    <mergeCell ref="J1242:K1242"/>
    <mergeCell ref="L1242:M1242"/>
    <mergeCell ref="N1242:O1242"/>
    <mergeCell ref="B1243:C1243"/>
    <mergeCell ref="D1243:E1243"/>
    <mergeCell ref="F1243:G1243"/>
    <mergeCell ref="H1243:I1243"/>
    <mergeCell ref="J1243:K1243"/>
    <mergeCell ref="L1243:M1243"/>
    <mergeCell ref="N1243:O1243"/>
    <mergeCell ref="B1244:C1244"/>
    <mergeCell ref="D1244:E1244"/>
    <mergeCell ref="F1244:G1244"/>
    <mergeCell ref="H1244:I1244"/>
    <mergeCell ref="J1244:K1244"/>
    <mergeCell ref="L1244:M1244"/>
    <mergeCell ref="N1244:O1244"/>
    <mergeCell ref="B1245:C1245"/>
    <mergeCell ref="D1245:E1245"/>
    <mergeCell ref="F1245:G1245"/>
    <mergeCell ref="H1245:I1245"/>
    <mergeCell ref="J1245:K1245"/>
    <mergeCell ref="L1245:M1245"/>
    <mergeCell ref="N1245:O1245"/>
    <mergeCell ref="B1246:C1246"/>
    <mergeCell ref="D1246:E1246"/>
    <mergeCell ref="F1246:G1246"/>
    <mergeCell ref="H1246:I1246"/>
    <mergeCell ref="J1246:K1246"/>
    <mergeCell ref="L1246:M1246"/>
    <mergeCell ref="N1246:O1246"/>
    <mergeCell ref="B1247:C1247"/>
    <mergeCell ref="D1247:E1247"/>
    <mergeCell ref="F1247:G1247"/>
    <mergeCell ref="H1247:I1247"/>
    <mergeCell ref="J1247:K1247"/>
    <mergeCell ref="L1247:M1247"/>
    <mergeCell ref="N1247:O1247"/>
    <mergeCell ref="B1248:C1248"/>
    <mergeCell ref="D1248:E1248"/>
    <mergeCell ref="F1248:G1248"/>
    <mergeCell ref="H1248:I1248"/>
    <mergeCell ref="J1248:K1248"/>
    <mergeCell ref="L1248:M1248"/>
    <mergeCell ref="N1248:O1248"/>
    <mergeCell ref="B1249:C1249"/>
    <mergeCell ref="D1249:E1249"/>
    <mergeCell ref="F1249:G1249"/>
    <mergeCell ref="H1249:I1249"/>
    <mergeCell ref="J1249:K1249"/>
    <mergeCell ref="L1249:M1249"/>
    <mergeCell ref="N1249:O1249"/>
    <mergeCell ref="B1250:C1250"/>
    <mergeCell ref="D1250:E1250"/>
    <mergeCell ref="F1250:G1250"/>
    <mergeCell ref="H1250:I1250"/>
    <mergeCell ref="J1250:K1250"/>
    <mergeCell ref="L1250:M1250"/>
    <mergeCell ref="N1250:O1250"/>
    <mergeCell ref="B1251:C1251"/>
    <mergeCell ref="D1251:E1251"/>
    <mergeCell ref="F1251:G1251"/>
    <mergeCell ref="H1251:I1251"/>
    <mergeCell ref="J1251:K1251"/>
    <mergeCell ref="L1251:M1251"/>
    <mergeCell ref="N1251:O1251"/>
    <mergeCell ref="B1252:C1252"/>
    <mergeCell ref="D1252:E1252"/>
    <mergeCell ref="F1252:G1252"/>
    <mergeCell ref="H1252:I1252"/>
    <mergeCell ref="J1252:K1252"/>
    <mergeCell ref="L1252:M1252"/>
    <mergeCell ref="N1252:O1252"/>
    <mergeCell ref="B1253:C1253"/>
    <mergeCell ref="D1253:E1253"/>
    <mergeCell ref="F1253:G1253"/>
    <mergeCell ref="H1253:I1253"/>
    <mergeCell ref="J1253:K1253"/>
    <mergeCell ref="L1253:M1253"/>
    <mergeCell ref="N1253:O1253"/>
    <mergeCell ref="B1254:C1254"/>
    <mergeCell ref="D1254:E1254"/>
    <mergeCell ref="F1254:G1254"/>
    <mergeCell ref="H1254:I1254"/>
    <mergeCell ref="J1254:K1254"/>
    <mergeCell ref="L1254:M1254"/>
    <mergeCell ref="N1254:O1254"/>
    <mergeCell ref="B1255:C1255"/>
    <mergeCell ref="D1255:E1255"/>
    <mergeCell ref="F1255:G1255"/>
    <mergeCell ref="H1255:I1255"/>
    <mergeCell ref="J1255:K1255"/>
    <mergeCell ref="L1255:M1255"/>
    <mergeCell ref="N1255:O1255"/>
    <mergeCell ref="B1256:C1256"/>
    <mergeCell ref="D1256:E1256"/>
    <mergeCell ref="F1256:G1256"/>
    <mergeCell ref="H1256:I1256"/>
    <mergeCell ref="J1256:K1256"/>
    <mergeCell ref="L1256:M1256"/>
    <mergeCell ref="N1256:O1256"/>
    <mergeCell ref="B1257:C1257"/>
    <mergeCell ref="D1257:E1257"/>
    <mergeCell ref="F1257:G1257"/>
    <mergeCell ref="H1257:I1257"/>
    <mergeCell ref="J1257:K1257"/>
    <mergeCell ref="L1257:M1257"/>
    <mergeCell ref="N1257:O1257"/>
    <mergeCell ref="B1258:C1258"/>
    <mergeCell ref="D1258:E1258"/>
    <mergeCell ref="F1258:G1258"/>
    <mergeCell ref="H1258:I1258"/>
    <mergeCell ref="J1258:K1258"/>
    <mergeCell ref="L1258:M1258"/>
    <mergeCell ref="N1258:O1258"/>
    <mergeCell ref="B1259:C1259"/>
    <mergeCell ref="D1259:E1259"/>
    <mergeCell ref="F1259:G1259"/>
    <mergeCell ref="H1259:I1259"/>
    <mergeCell ref="J1259:K1259"/>
    <mergeCell ref="L1259:M1259"/>
    <mergeCell ref="N1259:O1259"/>
    <mergeCell ref="B1260:C1260"/>
    <mergeCell ref="D1260:E1260"/>
    <mergeCell ref="F1260:G1260"/>
    <mergeCell ref="H1260:I1260"/>
    <mergeCell ref="J1260:K1260"/>
    <mergeCell ref="L1260:M1260"/>
    <mergeCell ref="N1260:O1260"/>
    <mergeCell ref="B1261:C1261"/>
    <mergeCell ref="D1261:E1261"/>
    <mergeCell ref="F1261:G1261"/>
    <mergeCell ref="H1261:I1261"/>
    <mergeCell ref="J1261:K1261"/>
    <mergeCell ref="L1261:M1261"/>
    <mergeCell ref="N1261:O1261"/>
    <mergeCell ref="B1262:C1262"/>
    <mergeCell ref="D1262:E1262"/>
    <mergeCell ref="F1262:G1262"/>
    <mergeCell ref="H1262:I1262"/>
    <mergeCell ref="J1262:K1262"/>
    <mergeCell ref="L1262:M1262"/>
    <mergeCell ref="N1262:O1262"/>
    <mergeCell ref="B1263:C1263"/>
    <mergeCell ref="D1263:E1263"/>
    <mergeCell ref="F1263:G1263"/>
    <mergeCell ref="H1263:I1263"/>
    <mergeCell ref="J1263:K1263"/>
    <mergeCell ref="L1263:M1263"/>
    <mergeCell ref="N1263:O1263"/>
    <mergeCell ref="B1264:C1264"/>
    <mergeCell ref="D1264:E1264"/>
    <mergeCell ref="F1264:G1264"/>
    <mergeCell ref="H1264:I1264"/>
    <mergeCell ref="J1264:K1264"/>
    <mergeCell ref="L1264:M1264"/>
    <mergeCell ref="N1264:O1264"/>
    <mergeCell ref="B1265:C1265"/>
    <mergeCell ref="D1265:E1265"/>
    <mergeCell ref="F1265:G1265"/>
    <mergeCell ref="H1265:I1265"/>
    <mergeCell ref="J1265:K1265"/>
    <mergeCell ref="L1265:M1265"/>
    <mergeCell ref="N1265:O1265"/>
    <mergeCell ref="B1266:C1266"/>
    <mergeCell ref="D1266:E1266"/>
    <mergeCell ref="F1266:G1266"/>
    <mergeCell ref="H1266:I1266"/>
    <mergeCell ref="J1266:K1266"/>
    <mergeCell ref="L1266:M1266"/>
    <mergeCell ref="N1266:O1266"/>
    <mergeCell ref="B1267:C1267"/>
    <mergeCell ref="D1267:E1267"/>
    <mergeCell ref="F1267:G1267"/>
    <mergeCell ref="H1267:I1267"/>
    <mergeCell ref="J1267:K1267"/>
    <mergeCell ref="L1267:M1267"/>
    <mergeCell ref="N1267:O1267"/>
    <mergeCell ref="B1268:C1268"/>
    <mergeCell ref="D1268:E1268"/>
    <mergeCell ref="F1268:G1268"/>
    <mergeCell ref="H1268:I1268"/>
    <mergeCell ref="J1268:K1268"/>
    <mergeCell ref="L1268:M1268"/>
    <mergeCell ref="N1268:O1268"/>
    <mergeCell ref="B1269:C1269"/>
    <mergeCell ref="D1269:E1269"/>
    <mergeCell ref="F1269:G1269"/>
    <mergeCell ref="H1269:I1269"/>
    <mergeCell ref="J1269:K1269"/>
    <mergeCell ref="L1269:M1269"/>
    <mergeCell ref="N1269:O1269"/>
    <mergeCell ref="B1270:C1270"/>
    <mergeCell ref="D1270:E1270"/>
    <mergeCell ref="F1270:G1270"/>
    <mergeCell ref="H1270:I1270"/>
    <mergeCell ref="J1270:K1270"/>
    <mergeCell ref="L1270:M1270"/>
    <mergeCell ref="N1270:O1270"/>
    <mergeCell ref="B1271:C1271"/>
    <mergeCell ref="D1271:E1271"/>
    <mergeCell ref="F1271:G1271"/>
    <mergeCell ref="H1271:I1271"/>
    <mergeCell ref="J1271:K1271"/>
    <mergeCell ref="L1271:M1271"/>
    <mergeCell ref="N1271:O1271"/>
    <mergeCell ref="B1272:C1272"/>
    <mergeCell ref="D1272:E1272"/>
    <mergeCell ref="F1272:G1272"/>
    <mergeCell ref="H1272:I1272"/>
    <mergeCell ref="J1272:K1272"/>
    <mergeCell ref="L1272:M1272"/>
    <mergeCell ref="N1272:O1272"/>
    <mergeCell ref="B1273:C1273"/>
    <mergeCell ref="D1273:E1273"/>
    <mergeCell ref="F1273:G1273"/>
    <mergeCell ref="H1273:I1273"/>
    <mergeCell ref="J1273:K1273"/>
    <mergeCell ref="L1273:M1273"/>
    <mergeCell ref="N1273:O1273"/>
    <mergeCell ref="B1274:C1274"/>
    <mergeCell ref="D1274:E1274"/>
    <mergeCell ref="F1274:G1274"/>
    <mergeCell ref="H1274:I1274"/>
    <mergeCell ref="J1274:K1274"/>
    <mergeCell ref="L1274:M1274"/>
    <mergeCell ref="N1274:O1274"/>
    <mergeCell ref="B1275:C1275"/>
    <mergeCell ref="D1275:E1275"/>
    <mergeCell ref="F1275:G1275"/>
    <mergeCell ref="H1275:I1275"/>
    <mergeCell ref="J1275:K1275"/>
    <mergeCell ref="L1275:M1275"/>
    <mergeCell ref="N1275:O1275"/>
    <mergeCell ref="B1276:C1276"/>
    <mergeCell ref="D1276:E1276"/>
    <mergeCell ref="F1276:G1276"/>
    <mergeCell ref="H1276:I1276"/>
    <mergeCell ref="J1276:K1276"/>
    <mergeCell ref="L1276:M1276"/>
    <mergeCell ref="N1276:O1276"/>
    <mergeCell ref="B1277:C1277"/>
    <mergeCell ref="D1277:E1277"/>
    <mergeCell ref="F1277:G1277"/>
    <mergeCell ref="H1277:I1277"/>
    <mergeCell ref="J1277:K1277"/>
    <mergeCell ref="L1277:M1277"/>
    <mergeCell ref="N1277:O1277"/>
    <mergeCell ref="B1278:C1278"/>
    <mergeCell ref="D1278:E1278"/>
    <mergeCell ref="F1278:G1278"/>
    <mergeCell ref="H1278:I1278"/>
    <mergeCell ref="J1278:K1278"/>
    <mergeCell ref="L1278:M1278"/>
    <mergeCell ref="N1278:O1278"/>
    <mergeCell ref="B1279:C1279"/>
    <mergeCell ref="D1279:E1279"/>
    <mergeCell ref="F1279:G1279"/>
    <mergeCell ref="H1279:I1279"/>
    <mergeCell ref="J1279:K1279"/>
    <mergeCell ref="L1279:M1279"/>
    <mergeCell ref="N1279:O1279"/>
    <mergeCell ref="B1280:C1280"/>
    <mergeCell ref="D1280:E1280"/>
    <mergeCell ref="F1280:G1280"/>
    <mergeCell ref="H1280:I1280"/>
    <mergeCell ref="J1280:K1280"/>
    <mergeCell ref="L1280:M1280"/>
    <mergeCell ref="N1280:O1280"/>
    <mergeCell ref="B1281:C1281"/>
    <mergeCell ref="D1281:E1281"/>
    <mergeCell ref="F1281:G1281"/>
    <mergeCell ref="H1281:I1281"/>
    <mergeCell ref="J1281:K1281"/>
    <mergeCell ref="L1281:M1281"/>
    <mergeCell ref="N1281:O1281"/>
    <mergeCell ref="B1282:C1282"/>
    <mergeCell ref="D1282:E1282"/>
    <mergeCell ref="F1282:G1282"/>
    <mergeCell ref="H1282:I1282"/>
    <mergeCell ref="J1282:K1282"/>
    <mergeCell ref="L1282:M1282"/>
    <mergeCell ref="N1282:O1282"/>
    <mergeCell ref="B1283:C1283"/>
    <mergeCell ref="D1283:E1283"/>
    <mergeCell ref="F1283:G1283"/>
    <mergeCell ref="H1283:I1283"/>
    <mergeCell ref="J1283:K1283"/>
    <mergeCell ref="L1283:M1283"/>
    <mergeCell ref="N1283:O1283"/>
    <mergeCell ref="B1284:C1284"/>
    <mergeCell ref="D1284:E1284"/>
    <mergeCell ref="F1284:G1284"/>
    <mergeCell ref="H1284:I1284"/>
    <mergeCell ref="J1284:K1284"/>
    <mergeCell ref="L1284:M1284"/>
    <mergeCell ref="N1284:O1284"/>
    <mergeCell ref="B1285:C1285"/>
    <mergeCell ref="D1285:E1285"/>
    <mergeCell ref="F1285:G1285"/>
    <mergeCell ref="H1285:I1285"/>
    <mergeCell ref="J1285:K1285"/>
    <mergeCell ref="L1285:M1285"/>
    <mergeCell ref="N1285:O1285"/>
    <mergeCell ref="B1286:C1286"/>
    <mergeCell ref="D1286:E1286"/>
    <mergeCell ref="F1286:G1286"/>
    <mergeCell ref="H1286:I1286"/>
    <mergeCell ref="J1286:K1286"/>
    <mergeCell ref="L1286:M1286"/>
    <mergeCell ref="N1286:O1286"/>
    <mergeCell ref="B1287:C1287"/>
    <mergeCell ref="D1287:E1287"/>
    <mergeCell ref="F1287:G1287"/>
    <mergeCell ref="H1287:I1287"/>
    <mergeCell ref="J1287:K1287"/>
    <mergeCell ref="L1287:M1287"/>
    <mergeCell ref="N1287:O1287"/>
    <mergeCell ref="B1288:C1288"/>
    <mergeCell ref="D1288:E1288"/>
    <mergeCell ref="F1288:G1288"/>
    <mergeCell ref="H1288:I1288"/>
    <mergeCell ref="J1288:K1288"/>
    <mergeCell ref="L1288:M1288"/>
    <mergeCell ref="N1288:O1288"/>
    <mergeCell ref="B1289:C1289"/>
    <mergeCell ref="D1289:E1289"/>
    <mergeCell ref="F1289:G1289"/>
    <mergeCell ref="H1289:I1289"/>
    <mergeCell ref="J1289:K1289"/>
    <mergeCell ref="L1289:M1289"/>
    <mergeCell ref="N1289:O1289"/>
    <mergeCell ref="B1290:C1290"/>
    <mergeCell ref="D1290:E1290"/>
    <mergeCell ref="F1290:G1290"/>
    <mergeCell ref="H1290:I1290"/>
    <mergeCell ref="J1290:K1290"/>
    <mergeCell ref="L1290:M1290"/>
    <mergeCell ref="N1290:O1290"/>
    <mergeCell ref="B1291:C1291"/>
    <mergeCell ref="D1291:E1291"/>
    <mergeCell ref="F1291:G1291"/>
    <mergeCell ref="H1291:I1291"/>
    <mergeCell ref="J1291:K1291"/>
    <mergeCell ref="L1291:M1291"/>
    <mergeCell ref="N1291:O1291"/>
    <mergeCell ref="B1292:C1292"/>
    <mergeCell ref="D1292:E1292"/>
    <mergeCell ref="F1292:G1292"/>
    <mergeCell ref="H1292:I1292"/>
    <mergeCell ref="J1292:K1292"/>
    <mergeCell ref="L1292:M1292"/>
    <mergeCell ref="N1292:O1292"/>
    <mergeCell ref="B1293:C1293"/>
    <mergeCell ref="D1293:E1293"/>
    <mergeCell ref="F1293:G1293"/>
    <mergeCell ref="H1293:I1293"/>
    <mergeCell ref="J1293:K1293"/>
    <mergeCell ref="L1293:M1293"/>
    <mergeCell ref="N1293:O1293"/>
    <mergeCell ref="B1294:C1294"/>
    <mergeCell ref="D1294:E1294"/>
    <mergeCell ref="F1294:G1294"/>
    <mergeCell ref="H1294:I1294"/>
    <mergeCell ref="J1294:K1294"/>
    <mergeCell ref="L1294:M1294"/>
    <mergeCell ref="N1294:O1294"/>
    <mergeCell ref="B1295:C1295"/>
    <mergeCell ref="D1295:E1295"/>
    <mergeCell ref="F1295:G1295"/>
    <mergeCell ref="H1295:I1295"/>
    <mergeCell ref="J1295:K1295"/>
    <mergeCell ref="L1295:M1295"/>
    <mergeCell ref="N1295:O1295"/>
    <mergeCell ref="B1296:C1296"/>
    <mergeCell ref="D1296:E1296"/>
    <mergeCell ref="F1296:G1296"/>
    <mergeCell ref="H1296:I1296"/>
    <mergeCell ref="J1296:K1296"/>
    <mergeCell ref="L1296:M1296"/>
    <mergeCell ref="N1296:O1296"/>
    <mergeCell ref="B1297:C1297"/>
    <mergeCell ref="D1297:E1297"/>
    <mergeCell ref="F1297:G1297"/>
    <mergeCell ref="H1297:I1297"/>
    <mergeCell ref="J1297:K1297"/>
    <mergeCell ref="L1297:M1297"/>
    <mergeCell ref="N1297:O1297"/>
    <mergeCell ref="B1298:C1298"/>
    <mergeCell ref="D1298:E1298"/>
    <mergeCell ref="F1298:G1298"/>
    <mergeCell ref="H1298:I1298"/>
    <mergeCell ref="J1298:K1298"/>
    <mergeCell ref="L1298:M1298"/>
    <mergeCell ref="N1298:O1298"/>
    <mergeCell ref="B1299:C1299"/>
    <mergeCell ref="D1299:E1299"/>
    <mergeCell ref="F1299:G1299"/>
    <mergeCell ref="H1299:I1299"/>
    <mergeCell ref="J1299:K1299"/>
    <mergeCell ref="L1299:M1299"/>
    <mergeCell ref="N1299:O1299"/>
    <mergeCell ref="B1300:C1300"/>
    <mergeCell ref="D1300:E1300"/>
    <mergeCell ref="F1300:G1300"/>
    <mergeCell ref="H1300:I1300"/>
    <mergeCell ref="J1300:K1300"/>
    <mergeCell ref="L1300:M1300"/>
    <mergeCell ref="N1300:O1300"/>
    <mergeCell ref="B1301:C1301"/>
    <mergeCell ref="D1301:E1301"/>
    <mergeCell ref="F1301:G1301"/>
    <mergeCell ref="H1301:I1301"/>
    <mergeCell ref="J1301:K1301"/>
    <mergeCell ref="L1301:M1301"/>
    <mergeCell ref="N1301:O1301"/>
    <mergeCell ref="B1302:C1302"/>
    <mergeCell ref="D1302:E1302"/>
    <mergeCell ref="F1302:G1302"/>
    <mergeCell ref="H1302:I1302"/>
    <mergeCell ref="J1302:K1302"/>
    <mergeCell ref="L1302:M1302"/>
    <mergeCell ref="N1302:O1302"/>
    <mergeCell ref="B1303:C1303"/>
    <mergeCell ref="D1303:E1303"/>
    <mergeCell ref="F1303:G1303"/>
    <mergeCell ref="H1303:I1303"/>
    <mergeCell ref="J1303:K1303"/>
    <mergeCell ref="L1303:M1303"/>
    <mergeCell ref="N1303:O1303"/>
    <mergeCell ref="B1304:C1304"/>
    <mergeCell ref="D1304:E1304"/>
    <mergeCell ref="F1304:G1304"/>
    <mergeCell ref="H1304:I1304"/>
    <mergeCell ref="J1304:K1304"/>
    <mergeCell ref="L1304:M1304"/>
    <mergeCell ref="N1304:O1304"/>
    <mergeCell ref="B1305:C1305"/>
    <mergeCell ref="D1305:E1305"/>
    <mergeCell ref="F1305:G1305"/>
    <mergeCell ref="H1305:I1305"/>
    <mergeCell ref="J1305:K1305"/>
    <mergeCell ref="L1305:M1305"/>
    <mergeCell ref="N1305:O1305"/>
    <mergeCell ref="B1306:C1306"/>
    <mergeCell ref="D1306:E1306"/>
    <mergeCell ref="F1306:G1306"/>
    <mergeCell ref="H1306:I1306"/>
    <mergeCell ref="J1306:K1306"/>
    <mergeCell ref="L1306:M1306"/>
    <mergeCell ref="N1306:O1306"/>
    <mergeCell ref="B1307:C1307"/>
    <mergeCell ref="D1307:E1307"/>
    <mergeCell ref="F1307:G1307"/>
    <mergeCell ref="H1307:I1307"/>
    <mergeCell ref="J1307:K1307"/>
    <mergeCell ref="L1307:M1307"/>
    <mergeCell ref="N1307:O1307"/>
    <mergeCell ref="B1308:C1308"/>
    <mergeCell ref="D1308:E1308"/>
    <mergeCell ref="F1308:G1308"/>
    <mergeCell ref="H1308:I1308"/>
    <mergeCell ref="J1308:K1308"/>
    <mergeCell ref="L1308:M1308"/>
    <mergeCell ref="N1308:O1308"/>
    <mergeCell ref="B1309:C1309"/>
    <mergeCell ref="D1309:E1309"/>
    <mergeCell ref="F1309:G1309"/>
    <mergeCell ref="H1309:I1309"/>
    <mergeCell ref="J1309:K1309"/>
    <mergeCell ref="L1309:M1309"/>
    <mergeCell ref="N1309:O1309"/>
    <mergeCell ref="B1310:C1310"/>
    <mergeCell ref="D1310:E1310"/>
    <mergeCell ref="F1310:G1310"/>
    <mergeCell ref="H1310:I1310"/>
    <mergeCell ref="J1310:K1310"/>
    <mergeCell ref="L1310:M1310"/>
    <mergeCell ref="N1310:O1310"/>
    <mergeCell ref="B1311:C1311"/>
    <mergeCell ref="D1311:E1311"/>
    <mergeCell ref="F1311:G1311"/>
    <mergeCell ref="H1311:I1311"/>
    <mergeCell ref="J1311:K1311"/>
    <mergeCell ref="L1311:M1311"/>
    <mergeCell ref="N1311:O1311"/>
    <mergeCell ref="B1312:C1312"/>
    <mergeCell ref="D1312:E1312"/>
    <mergeCell ref="F1312:G1312"/>
    <mergeCell ref="H1312:I1312"/>
    <mergeCell ref="J1312:K1312"/>
    <mergeCell ref="L1312:M1312"/>
    <mergeCell ref="N1312:O1312"/>
    <mergeCell ref="B1313:C1313"/>
    <mergeCell ref="D1313:E1313"/>
    <mergeCell ref="F1313:G1313"/>
    <mergeCell ref="H1313:I1313"/>
    <mergeCell ref="J1313:K1313"/>
    <mergeCell ref="L1313:M1313"/>
    <mergeCell ref="N1313:O1313"/>
    <mergeCell ref="B1314:C1314"/>
    <mergeCell ref="D1314:E1314"/>
    <mergeCell ref="F1314:G1314"/>
    <mergeCell ref="H1314:I1314"/>
    <mergeCell ref="J1314:K1314"/>
    <mergeCell ref="L1314:M1314"/>
    <mergeCell ref="N1314:O1314"/>
    <mergeCell ref="B1315:C1315"/>
    <mergeCell ref="D1315:E1315"/>
    <mergeCell ref="F1315:G1315"/>
    <mergeCell ref="H1315:I1315"/>
    <mergeCell ref="J1315:K1315"/>
    <mergeCell ref="L1315:M1315"/>
    <mergeCell ref="N1315:O1315"/>
    <mergeCell ref="B1316:C1316"/>
    <mergeCell ref="D1316:E1316"/>
    <mergeCell ref="F1316:G1316"/>
    <mergeCell ref="H1316:I1316"/>
    <mergeCell ref="J1316:K1316"/>
    <mergeCell ref="L1316:M1316"/>
    <mergeCell ref="N1316:O1316"/>
    <mergeCell ref="B1317:C1317"/>
    <mergeCell ref="D1317:E1317"/>
    <mergeCell ref="F1317:G1317"/>
    <mergeCell ref="H1317:I1317"/>
    <mergeCell ref="J1317:K1317"/>
    <mergeCell ref="L1317:M1317"/>
    <mergeCell ref="N1317:O1317"/>
    <mergeCell ref="B1318:C1318"/>
    <mergeCell ref="D1318:E1318"/>
    <mergeCell ref="F1318:G1318"/>
    <mergeCell ref="H1318:I1318"/>
    <mergeCell ref="J1318:K1318"/>
    <mergeCell ref="L1318:M1318"/>
    <mergeCell ref="N1318:O1318"/>
    <mergeCell ref="B1319:C1319"/>
    <mergeCell ref="D1319:E1319"/>
    <mergeCell ref="F1319:G1319"/>
    <mergeCell ref="H1319:I1319"/>
    <mergeCell ref="J1319:K1319"/>
    <mergeCell ref="L1319:M1319"/>
    <mergeCell ref="N1319:O1319"/>
    <mergeCell ref="B1320:C1320"/>
    <mergeCell ref="D1320:E1320"/>
    <mergeCell ref="F1320:G1320"/>
    <mergeCell ref="H1320:I1320"/>
    <mergeCell ref="J1320:K1320"/>
    <mergeCell ref="L1320:M1320"/>
    <mergeCell ref="N1320:O1320"/>
    <mergeCell ref="B1321:C1321"/>
    <mergeCell ref="D1321:E1321"/>
    <mergeCell ref="F1321:G1321"/>
    <mergeCell ref="H1321:I1321"/>
    <mergeCell ref="J1321:K1321"/>
    <mergeCell ref="L1321:M1321"/>
    <mergeCell ref="N1321:O1321"/>
    <mergeCell ref="B1322:C1322"/>
    <mergeCell ref="D1322:E1322"/>
    <mergeCell ref="F1322:G1322"/>
    <mergeCell ref="H1322:I1322"/>
    <mergeCell ref="J1322:K1322"/>
    <mergeCell ref="L1322:M1322"/>
    <mergeCell ref="N1322:O1322"/>
    <mergeCell ref="B1323:C1323"/>
    <mergeCell ref="D1323:E1323"/>
    <mergeCell ref="F1323:G1323"/>
    <mergeCell ref="H1323:I1323"/>
    <mergeCell ref="J1323:K1323"/>
    <mergeCell ref="L1323:M1323"/>
    <mergeCell ref="N1323:O1323"/>
    <mergeCell ref="B1324:C1324"/>
    <mergeCell ref="D1324:E1324"/>
    <mergeCell ref="F1324:G1324"/>
    <mergeCell ref="H1324:I1324"/>
    <mergeCell ref="J1324:K1324"/>
    <mergeCell ref="L1324:M1324"/>
    <mergeCell ref="N1324:O1324"/>
    <mergeCell ref="B1325:C1325"/>
    <mergeCell ref="D1325:E1325"/>
    <mergeCell ref="F1325:G1325"/>
    <mergeCell ref="H1325:I1325"/>
    <mergeCell ref="J1325:K1325"/>
    <mergeCell ref="L1325:M1325"/>
    <mergeCell ref="N1325:O1325"/>
    <mergeCell ref="B1326:C1326"/>
    <mergeCell ref="D1326:E1326"/>
    <mergeCell ref="F1326:G1326"/>
    <mergeCell ref="H1326:I1326"/>
    <mergeCell ref="J1326:K1326"/>
    <mergeCell ref="L1326:M1326"/>
    <mergeCell ref="N1326:O1326"/>
    <mergeCell ref="B1327:C1327"/>
    <mergeCell ref="D1327:E1327"/>
    <mergeCell ref="F1327:G1327"/>
    <mergeCell ref="H1327:I1327"/>
    <mergeCell ref="J1327:K1327"/>
    <mergeCell ref="L1327:M1327"/>
    <mergeCell ref="N1327:O1327"/>
    <mergeCell ref="B1328:C1328"/>
    <mergeCell ref="D1328:E1328"/>
    <mergeCell ref="F1328:G1328"/>
    <mergeCell ref="H1328:I1328"/>
    <mergeCell ref="J1328:K1328"/>
    <mergeCell ref="L1328:M1328"/>
    <mergeCell ref="N1328:O1328"/>
    <mergeCell ref="B1329:C1329"/>
    <mergeCell ref="D1329:E1329"/>
    <mergeCell ref="F1329:G1329"/>
    <mergeCell ref="H1329:I1329"/>
    <mergeCell ref="J1329:K1329"/>
    <mergeCell ref="L1329:M1329"/>
    <mergeCell ref="N1329:O1329"/>
    <mergeCell ref="B1330:C1330"/>
    <mergeCell ref="D1330:E1330"/>
    <mergeCell ref="F1330:G1330"/>
    <mergeCell ref="H1330:I1330"/>
    <mergeCell ref="J1330:K1330"/>
    <mergeCell ref="L1330:M1330"/>
    <mergeCell ref="N1330:O1330"/>
    <mergeCell ref="B1331:C1331"/>
    <mergeCell ref="D1331:E1331"/>
    <mergeCell ref="F1331:G1331"/>
    <mergeCell ref="H1331:I1331"/>
    <mergeCell ref="J1331:K1331"/>
    <mergeCell ref="L1331:M1331"/>
    <mergeCell ref="N1331:O1331"/>
    <mergeCell ref="B1332:C1332"/>
    <mergeCell ref="D1332:E1332"/>
    <mergeCell ref="F1332:G1332"/>
    <mergeCell ref="H1332:I1332"/>
    <mergeCell ref="J1332:K1332"/>
    <mergeCell ref="L1332:M1332"/>
    <mergeCell ref="N1332:O1332"/>
    <mergeCell ref="B1333:C1333"/>
    <mergeCell ref="D1333:E1333"/>
    <mergeCell ref="F1333:G1333"/>
    <mergeCell ref="H1333:I1333"/>
    <mergeCell ref="J1333:K1333"/>
    <mergeCell ref="L1333:M1333"/>
    <mergeCell ref="N1333:O1333"/>
    <mergeCell ref="B1334:C1334"/>
    <mergeCell ref="D1334:E1334"/>
    <mergeCell ref="F1334:G1334"/>
    <mergeCell ref="H1334:I1334"/>
    <mergeCell ref="J1334:K1334"/>
    <mergeCell ref="L1334:M1334"/>
    <mergeCell ref="N1334:O1334"/>
    <mergeCell ref="B1335:C1335"/>
    <mergeCell ref="D1335:E1335"/>
    <mergeCell ref="F1335:G1335"/>
    <mergeCell ref="H1335:I1335"/>
    <mergeCell ref="J1335:K1335"/>
    <mergeCell ref="L1335:M1335"/>
    <mergeCell ref="N1335:O1335"/>
    <mergeCell ref="B1336:C1336"/>
    <mergeCell ref="D1336:E1336"/>
    <mergeCell ref="F1336:G1336"/>
    <mergeCell ref="H1336:I1336"/>
    <mergeCell ref="J1336:K1336"/>
    <mergeCell ref="L1336:M1336"/>
    <mergeCell ref="N1336:O1336"/>
    <mergeCell ref="B1337:C1337"/>
    <mergeCell ref="D1337:E1337"/>
    <mergeCell ref="F1337:G1337"/>
    <mergeCell ref="H1337:I1337"/>
    <mergeCell ref="J1337:K1337"/>
    <mergeCell ref="L1337:M1337"/>
    <mergeCell ref="N1337:O1337"/>
    <mergeCell ref="B1338:C1338"/>
    <mergeCell ref="D1338:E1338"/>
    <mergeCell ref="F1338:G1338"/>
    <mergeCell ref="H1338:I1338"/>
    <mergeCell ref="J1338:K1338"/>
    <mergeCell ref="L1338:M1338"/>
    <mergeCell ref="N1338:O1338"/>
    <mergeCell ref="B1339:C1339"/>
    <mergeCell ref="D1339:E1339"/>
    <mergeCell ref="F1339:G1339"/>
    <mergeCell ref="H1339:I1339"/>
    <mergeCell ref="J1339:K1339"/>
    <mergeCell ref="L1339:M1339"/>
    <mergeCell ref="N1339:O1339"/>
    <mergeCell ref="B1340:C1340"/>
    <mergeCell ref="D1340:E1340"/>
    <mergeCell ref="F1340:G1340"/>
    <mergeCell ref="H1340:I1340"/>
    <mergeCell ref="J1340:K1340"/>
    <mergeCell ref="L1340:M1340"/>
    <mergeCell ref="N1340:O1340"/>
    <mergeCell ref="B1341:C1341"/>
    <mergeCell ref="D1341:E1341"/>
    <mergeCell ref="F1341:G1341"/>
    <mergeCell ref="H1341:I1341"/>
    <mergeCell ref="J1341:K1341"/>
    <mergeCell ref="L1341:M1341"/>
    <mergeCell ref="N1341:O1341"/>
    <mergeCell ref="B1342:C1342"/>
    <mergeCell ref="D1342:E1342"/>
    <mergeCell ref="F1342:G1342"/>
    <mergeCell ref="H1342:I1342"/>
    <mergeCell ref="J1342:K1342"/>
    <mergeCell ref="L1342:M1342"/>
    <mergeCell ref="N1342:O1342"/>
    <mergeCell ref="B1343:C1343"/>
    <mergeCell ref="D1343:E1343"/>
    <mergeCell ref="F1343:G1343"/>
    <mergeCell ref="H1343:I1343"/>
    <mergeCell ref="J1343:K1343"/>
    <mergeCell ref="L1343:M1343"/>
    <mergeCell ref="N1343:O1343"/>
    <mergeCell ref="B1344:C1344"/>
    <mergeCell ref="D1344:E1344"/>
    <mergeCell ref="F1344:G1344"/>
    <mergeCell ref="H1344:I1344"/>
    <mergeCell ref="J1344:K1344"/>
    <mergeCell ref="L1344:M1344"/>
    <mergeCell ref="N1344:O1344"/>
    <mergeCell ref="B1345:C1345"/>
    <mergeCell ref="D1345:E1345"/>
    <mergeCell ref="F1345:G1345"/>
    <mergeCell ref="H1345:I1345"/>
    <mergeCell ref="J1345:K1345"/>
    <mergeCell ref="L1345:M1345"/>
    <mergeCell ref="N1345:O1345"/>
    <mergeCell ref="B1346:C1346"/>
    <mergeCell ref="D1346:E1346"/>
    <mergeCell ref="F1346:G1346"/>
    <mergeCell ref="H1346:I1346"/>
    <mergeCell ref="J1346:K1346"/>
    <mergeCell ref="L1346:M1346"/>
    <mergeCell ref="N1346:O1346"/>
    <mergeCell ref="B1347:C1347"/>
    <mergeCell ref="D1347:E1347"/>
    <mergeCell ref="F1347:G1347"/>
    <mergeCell ref="H1347:I1347"/>
    <mergeCell ref="J1347:K1347"/>
    <mergeCell ref="L1347:M1347"/>
    <mergeCell ref="N1347:O1347"/>
    <mergeCell ref="B1348:C1348"/>
    <mergeCell ref="D1348:E1348"/>
    <mergeCell ref="F1348:G1348"/>
    <mergeCell ref="H1348:I1348"/>
    <mergeCell ref="J1348:K1348"/>
    <mergeCell ref="L1348:M1348"/>
    <mergeCell ref="N1348:O1348"/>
    <mergeCell ref="B1349:C1349"/>
    <mergeCell ref="D1349:E1349"/>
    <mergeCell ref="F1349:G1349"/>
    <mergeCell ref="H1349:I1349"/>
    <mergeCell ref="J1349:K1349"/>
    <mergeCell ref="L1349:M1349"/>
    <mergeCell ref="N1349:O1349"/>
    <mergeCell ref="B1350:C1350"/>
    <mergeCell ref="D1350:E1350"/>
    <mergeCell ref="F1350:G1350"/>
    <mergeCell ref="H1350:I1350"/>
    <mergeCell ref="J1350:K1350"/>
    <mergeCell ref="L1350:M1350"/>
    <mergeCell ref="N1350:O1350"/>
    <mergeCell ref="B1351:C1351"/>
    <mergeCell ref="D1351:E1351"/>
    <mergeCell ref="F1351:G1351"/>
    <mergeCell ref="H1351:I1351"/>
    <mergeCell ref="J1351:K1351"/>
    <mergeCell ref="L1351:M1351"/>
    <mergeCell ref="N1351:O1351"/>
    <mergeCell ref="B1352:C1352"/>
    <mergeCell ref="D1352:E1352"/>
    <mergeCell ref="F1352:G1352"/>
    <mergeCell ref="H1352:I1352"/>
    <mergeCell ref="J1352:K1352"/>
    <mergeCell ref="L1352:M1352"/>
    <mergeCell ref="N1352:O1352"/>
    <mergeCell ref="B1353:C1353"/>
    <mergeCell ref="D1353:E1353"/>
    <mergeCell ref="F1353:G1353"/>
    <mergeCell ref="H1353:I1353"/>
    <mergeCell ref="J1353:K1353"/>
    <mergeCell ref="L1353:M1353"/>
    <mergeCell ref="N1353:O1353"/>
    <mergeCell ref="B1354:C1354"/>
    <mergeCell ref="D1354:E1354"/>
    <mergeCell ref="F1354:G1354"/>
    <mergeCell ref="H1354:I1354"/>
    <mergeCell ref="J1354:K1354"/>
    <mergeCell ref="L1354:M1354"/>
    <mergeCell ref="N1354:O1354"/>
    <mergeCell ref="B1355:C1355"/>
    <mergeCell ref="D1355:E1355"/>
    <mergeCell ref="F1355:G1355"/>
    <mergeCell ref="H1355:I1355"/>
    <mergeCell ref="J1355:K1355"/>
    <mergeCell ref="L1355:M1355"/>
    <mergeCell ref="N1355:O1355"/>
    <mergeCell ref="B1356:C1356"/>
    <mergeCell ref="D1356:E1356"/>
    <mergeCell ref="F1356:G1356"/>
    <mergeCell ref="H1356:I1356"/>
    <mergeCell ref="J1356:K1356"/>
    <mergeCell ref="L1356:M1356"/>
    <mergeCell ref="N1356:O1356"/>
    <mergeCell ref="B1357:C1357"/>
    <mergeCell ref="D1357:E1357"/>
    <mergeCell ref="F1357:G1357"/>
    <mergeCell ref="H1357:I1357"/>
    <mergeCell ref="J1357:K1357"/>
    <mergeCell ref="L1357:M1357"/>
    <mergeCell ref="N1357:O1357"/>
    <mergeCell ref="B1358:C1358"/>
    <mergeCell ref="D1358:E1358"/>
    <mergeCell ref="F1358:G1358"/>
    <mergeCell ref="H1358:I1358"/>
    <mergeCell ref="J1358:K1358"/>
    <mergeCell ref="L1358:M1358"/>
    <mergeCell ref="N1358:O1358"/>
    <mergeCell ref="B1359:C1359"/>
    <mergeCell ref="D1359:E1359"/>
    <mergeCell ref="F1359:G1359"/>
    <mergeCell ref="H1359:I1359"/>
    <mergeCell ref="J1359:K1359"/>
    <mergeCell ref="L1359:M1359"/>
    <mergeCell ref="N1359:O1359"/>
    <mergeCell ref="B1360:C1360"/>
    <mergeCell ref="D1360:E1360"/>
    <mergeCell ref="F1360:G1360"/>
    <mergeCell ref="H1360:I1360"/>
    <mergeCell ref="J1360:K1360"/>
    <mergeCell ref="L1360:M1360"/>
    <mergeCell ref="N1360:O1360"/>
    <mergeCell ref="B1361:C1361"/>
    <mergeCell ref="D1361:E1361"/>
    <mergeCell ref="F1361:G1361"/>
    <mergeCell ref="H1361:I1361"/>
    <mergeCell ref="J1361:K1361"/>
    <mergeCell ref="L1361:M1361"/>
    <mergeCell ref="N1361:O1361"/>
    <mergeCell ref="B1362:C1362"/>
    <mergeCell ref="D1362:E1362"/>
    <mergeCell ref="F1362:G1362"/>
    <mergeCell ref="H1362:I1362"/>
    <mergeCell ref="J1362:K1362"/>
    <mergeCell ref="L1362:M1362"/>
    <mergeCell ref="N1362:O1362"/>
    <mergeCell ref="B1363:C1363"/>
    <mergeCell ref="D1363:E1363"/>
    <mergeCell ref="F1363:G1363"/>
    <mergeCell ref="H1363:I1363"/>
    <mergeCell ref="J1363:K1363"/>
    <mergeCell ref="L1363:M1363"/>
    <mergeCell ref="N1363:O1363"/>
    <mergeCell ref="B1364:C1364"/>
    <mergeCell ref="D1364:E1364"/>
    <mergeCell ref="F1364:G1364"/>
    <mergeCell ref="H1364:I1364"/>
    <mergeCell ref="J1364:K1364"/>
    <mergeCell ref="L1364:M1364"/>
    <mergeCell ref="N1364:O1364"/>
    <mergeCell ref="B1365:C1365"/>
    <mergeCell ref="D1365:E1365"/>
    <mergeCell ref="F1365:G1365"/>
    <mergeCell ref="H1365:I1365"/>
    <mergeCell ref="J1365:K1365"/>
    <mergeCell ref="L1365:M1365"/>
    <mergeCell ref="N1365:O1365"/>
    <mergeCell ref="B1366:C1366"/>
    <mergeCell ref="D1366:E1366"/>
    <mergeCell ref="F1366:G1366"/>
    <mergeCell ref="H1366:I1366"/>
    <mergeCell ref="J1366:K1366"/>
    <mergeCell ref="L1366:M1366"/>
    <mergeCell ref="N1366:O1366"/>
    <mergeCell ref="B1367:C1367"/>
    <mergeCell ref="D1367:E1367"/>
    <mergeCell ref="F1367:G1367"/>
    <mergeCell ref="H1367:I1367"/>
    <mergeCell ref="J1367:K1367"/>
    <mergeCell ref="L1367:M1367"/>
    <mergeCell ref="N1367:O1367"/>
    <mergeCell ref="B1368:C1368"/>
    <mergeCell ref="D1368:E1368"/>
    <mergeCell ref="F1368:G1368"/>
    <mergeCell ref="H1368:I1368"/>
    <mergeCell ref="J1368:K1368"/>
    <mergeCell ref="L1368:M1368"/>
    <mergeCell ref="N1368:O1368"/>
    <mergeCell ref="B1369:C1369"/>
    <mergeCell ref="D1369:E1369"/>
    <mergeCell ref="F1369:G1369"/>
    <mergeCell ref="H1369:I1369"/>
    <mergeCell ref="J1369:K1369"/>
    <mergeCell ref="L1369:M1369"/>
    <mergeCell ref="N1369:O1369"/>
    <mergeCell ref="B1370:C1370"/>
    <mergeCell ref="D1370:E1370"/>
    <mergeCell ref="F1370:G1370"/>
    <mergeCell ref="H1370:I1370"/>
    <mergeCell ref="J1370:K1370"/>
    <mergeCell ref="L1370:M1370"/>
    <mergeCell ref="N1370:O1370"/>
    <mergeCell ref="B1371:C1371"/>
    <mergeCell ref="D1371:E1371"/>
    <mergeCell ref="F1371:G1371"/>
    <mergeCell ref="H1371:I1371"/>
    <mergeCell ref="J1371:K1371"/>
    <mergeCell ref="L1371:M1371"/>
    <mergeCell ref="N1371:O1371"/>
    <mergeCell ref="B1372:C1372"/>
    <mergeCell ref="D1372:E1372"/>
    <mergeCell ref="F1372:G1372"/>
    <mergeCell ref="H1372:I1372"/>
    <mergeCell ref="J1372:K1372"/>
    <mergeCell ref="L1372:M1372"/>
    <mergeCell ref="N1372:O1372"/>
    <mergeCell ref="B1373:C1373"/>
    <mergeCell ref="D1373:E1373"/>
    <mergeCell ref="F1373:G1373"/>
    <mergeCell ref="H1373:I1373"/>
    <mergeCell ref="J1373:K1373"/>
    <mergeCell ref="L1373:M1373"/>
    <mergeCell ref="N1373:O1373"/>
    <mergeCell ref="B1374:C1374"/>
    <mergeCell ref="D1374:E1374"/>
    <mergeCell ref="F1374:G1374"/>
    <mergeCell ref="H1374:I1374"/>
    <mergeCell ref="J1374:K1374"/>
    <mergeCell ref="L1374:M1374"/>
    <mergeCell ref="N1374:O1374"/>
    <mergeCell ref="B1375:C1375"/>
    <mergeCell ref="D1375:E1375"/>
    <mergeCell ref="F1375:G1375"/>
    <mergeCell ref="H1375:I1375"/>
    <mergeCell ref="J1375:K1375"/>
    <mergeCell ref="L1375:M1375"/>
    <mergeCell ref="N1375:O1375"/>
    <mergeCell ref="B1376:C1376"/>
    <mergeCell ref="D1376:E1376"/>
    <mergeCell ref="F1376:G1376"/>
    <mergeCell ref="H1376:I1376"/>
    <mergeCell ref="J1376:K1376"/>
    <mergeCell ref="L1376:M1376"/>
    <mergeCell ref="N1376:O1376"/>
    <mergeCell ref="B1377:C1377"/>
    <mergeCell ref="D1377:E1377"/>
    <mergeCell ref="F1377:G1377"/>
    <mergeCell ref="H1377:I1377"/>
    <mergeCell ref="J1377:K1377"/>
    <mergeCell ref="L1377:M1377"/>
    <mergeCell ref="N1377:O1377"/>
    <mergeCell ref="B1378:C1378"/>
    <mergeCell ref="D1378:E1378"/>
    <mergeCell ref="F1378:G1378"/>
    <mergeCell ref="H1378:I1378"/>
    <mergeCell ref="J1378:K1378"/>
    <mergeCell ref="L1378:M1378"/>
    <mergeCell ref="N1378:O1378"/>
    <mergeCell ref="B1379:C1379"/>
    <mergeCell ref="D1379:E1379"/>
    <mergeCell ref="F1379:G1379"/>
    <mergeCell ref="H1379:I1379"/>
    <mergeCell ref="J1379:K1379"/>
    <mergeCell ref="L1379:M1379"/>
    <mergeCell ref="N1379:O1379"/>
    <mergeCell ref="B1380:C1380"/>
    <mergeCell ref="D1380:E1380"/>
    <mergeCell ref="F1380:G1380"/>
    <mergeCell ref="H1380:I1380"/>
    <mergeCell ref="J1380:K1380"/>
    <mergeCell ref="L1380:M1380"/>
    <mergeCell ref="N1380:O1380"/>
    <mergeCell ref="B1381:C1381"/>
    <mergeCell ref="D1381:E1381"/>
    <mergeCell ref="F1381:G1381"/>
    <mergeCell ref="H1381:I1381"/>
    <mergeCell ref="J1381:K1381"/>
    <mergeCell ref="L1381:M1381"/>
    <mergeCell ref="N1381:O1381"/>
    <mergeCell ref="B1382:C1382"/>
    <mergeCell ref="D1382:E1382"/>
    <mergeCell ref="F1382:G1382"/>
    <mergeCell ref="H1382:I1382"/>
    <mergeCell ref="J1382:K1382"/>
    <mergeCell ref="L1382:M1382"/>
    <mergeCell ref="N1382:O1382"/>
    <mergeCell ref="B1383:C1383"/>
    <mergeCell ref="D1383:E1383"/>
    <mergeCell ref="F1383:G1383"/>
    <mergeCell ref="H1383:I1383"/>
    <mergeCell ref="J1383:K1383"/>
    <mergeCell ref="L1383:M1383"/>
    <mergeCell ref="N1383:O1383"/>
    <mergeCell ref="B1384:C1384"/>
    <mergeCell ref="D1384:E1384"/>
    <mergeCell ref="F1384:G1384"/>
    <mergeCell ref="H1384:I1384"/>
    <mergeCell ref="J1384:K1384"/>
    <mergeCell ref="L1384:M1384"/>
    <mergeCell ref="N1384:O1384"/>
    <mergeCell ref="B1385:C1385"/>
    <mergeCell ref="D1385:E1385"/>
    <mergeCell ref="F1385:G1385"/>
    <mergeCell ref="H1385:I1385"/>
    <mergeCell ref="J1385:K1385"/>
    <mergeCell ref="L1385:M1385"/>
    <mergeCell ref="N1385:O1385"/>
    <mergeCell ref="B1386:C1386"/>
    <mergeCell ref="D1386:E1386"/>
    <mergeCell ref="F1386:G1386"/>
    <mergeCell ref="H1386:I1386"/>
    <mergeCell ref="J1386:K1386"/>
    <mergeCell ref="L1386:M1386"/>
    <mergeCell ref="N1386:O1386"/>
    <mergeCell ref="B1387:C1387"/>
    <mergeCell ref="D1387:E1387"/>
    <mergeCell ref="F1387:G1387"/>
    <mergeCell ref="H1387:I1387"/>
    <mergeCell ref="J1387:K1387"/>
    <mergeCell ref="L1387:M1387"/>
    <mergeCell ref="N1387:O1387"/>
    <mergeCell ref="B1388:C1388"/>
    <mergeCell ref="D1388:E1388"/>
    <mergeCell ref="F1388:G1388"/>
    <mergeCell ref="H1388:I1388"/>
    <mergeCell ref="J1388:K1388"/>
    <mergeCell ref="L1388:M1388"/>
    <mergeCell ref="N1388:O1388"/>
    <mergeCell ref="B1389:C1389"/>
    <mergeCell ref="D1389:E1389"/>
    <mergeCell ref="F1389:G1389"/>
    <mergeCell ref="H1389:I1389"/>
    <mergeCell ref="J1389:K1389"/>
    <mergeCell ref="L1389:M1389"/>
    <mergeCell ref="N1389:O1389"/>
    <mergeCell ref="B1390:C1390"/>
    <mergeCell ref="D1390:E1390"/>
    <mergeCell ref="F1390:G1390"/>
    <mergeCell ref="H1390:I1390"/>
    <mergeCell ref="J1390:K1390"/>
    <mergeCell ref="L1390:M1390"/>
    <mergeCell ref="N1390:O1390"/>
    <mergeCell ref="B1391:C1391"/>
    <mergeCell ref="D1391:E1391"/>
    <mergeCell ref="F1391:G1391"/>
    <mergeCell ref="H1391:I1391"/>
    <mergeCell ref="J1391:K1391"/>
    <mergeCell ref="L1391:M1391"/>
    <mergeCell ref="N1391:O1391"/>
    <mergeCell ref="B1392:C1392"/>
    <mergeCell ref="D1392:E1392"/>
    <mergeCell ref="F1392:G1392"/>
    <mergeCell ref="H1392:I1392"/>
    <mergeCell ref="J1392:K1392"/>
    <mergeCell ref="L1392:M1392"/>
    <mergeCell ref="N1392:O1392"/>
    <mergeCell ref="B1393:C1393"/>
    <mergeCell ref="D1393:E1393"/>
    <mergeCell ref="F1393:G1393"/>
    <mergeCell ref="H1393:I1393"/>
    <mergeCell ref="J1393:K1393"/>
    <mergeCell ref="L1393:M1393"/>
    <mergeCell ref="N1393:O1393"/>
    <mergeCell ref="B1394:C1394"/>
    <mergeCell ref="D1394:E1394"/>
    <mergeCell ref="F1394:G1394"/>
    <mergeCell ref="H1394:I1394"/>
    <mergeCell ref="J1394:K1394"/>
    <mergeCell ref="L1394:M1394"/>
    <mergeCell ref="N1394:O1394"/>
    <mergeCell ref="B1395:C1395"/>
    <mergeCell ref="D1395:E1395"/>
    <mergeCell ref="F1395:G1395"/>
    <mergeCell ref="H1395:I1395"/>
    <mergeCell ref="J1395:K1395"/>
    <mergeCell ref="L1395:M1395"/>
    <mergeCell ref="N1395:O1395"/>
    <mergeCell ref="B1396:C1396"/>
    <mergeCell ref="D1396:E1396"/>
    <mergeCell ref="F1396:G1396"/>
    <mergeCell ref="H1396:I1396"/>
    <mergeCell ref="J1396:K1396"/>
    <mergeCell ref="L1396:M1396"/>
    <mergeCell ref="N1396:O1396"/>
    <mergeCell ref="B1397:C1397"/>
    <mergeCell ref="D1397:E1397"/>
    <mergeCell ref="F1397:G1397"/>
    <mergeCell ref="H1397:I1397"/>
    <mergeCell ref="J1397:K1397"/>
    <mergeCell ref="L1397:M1397"/>
    <mergeCell ref="N1397:O1397"/>
    <mergeCell ref="B1398:C1398"/>
    <mergeCell ref="D1398:E1398"/>
    <mergeCell ref="F1398:G1398"/>
    <mergeCell ref="H1398:I1398"/>
    <mergeCell ref="J1398:K1398"/>
    <mergeCell ref="L1398:M1398"/>
    <mergeCell ref="N1398:O1398"/>
    <mergeCell ref="B1399:C1399"/>
    <mergeCell ref="D1399:E1399"/>
    <mergeCell ref="F1399:G1399"/>
    <mergeCell ref="H1399:I1399"/>
    <mergeCell ref="J1399:K1399"/>
    <mergeCell ref="L1399:M1399"/>
    <mergeCell ref="N1399:O1399"/>
    <mergeCell ref="B1400:C1400"/>
    <mergeCell ref="D1400:E1400"/>
    <mergeCell ref="F1400:G1400"/>
    <mergeCell ref="H1400:I1400"/>
    <mergeCell ref="J1400:K1400"/>
    <mergeCell ref="L1400:M1400"/>
    <mergeCell ref="N1400:O1400"/>
    <mergeCell ref="B1401:C1401"/>
    <mergeCell ref="D1401:E1401"/>
    <mergeCell ref="F1401:G1401"/>
    <mergeCell ref="H1401:I1401"/>
    <mergeCell ref="J1401:K1401"/>
    <mergeCell ref="L1401:M1401"/>
    <mergeCell ref="N1401:O1401"/>
    <mergeCell ref="B1402:C1402"/>
    <mergeCell ref="D1402:E1402"/>
    <mergeCell ref="F1402:G1402"/>
    <mergeCell ref="H1402:I1402"/>
    <mergeCell ref="J1402:K1402"/>
    <mergeCell ref="L1402:M1402"/>
    <mergeCell ref="N1402:O1402"/>
    <mergeCell ref="B1403:C1403"/>
    <mergeCell ref="D1403:E1403"/>
    <mergeCell ref="F1403:G1403"/>
    <mergeCell ref="H1403:I1403"/>
    <mergeCell ref="J1403:K1403"/>
    <mergeCell ref="L1403:M1403"/>
    <mergeCell ref="N1403:O1403"/>
    <mergeCell ref="B1404:C1404"/>
    <mergeCell ref="D1404:E1404"/>
    <mergeCell ref="F1404:G1404"/>
    <mergeCell ref="H1404:I1404"/>
    <mergeCell ref="J1404:K1404"/>
    <mergeCell ref="L1404:M1404"/>
    <mergeCell ref="N1404:O1404"/>
    <mergeCell ref="B1405:C1405"/>
    <mergeCell ref="D1405:E1405"/>
    <mergeCell ref="F1405:G1405"/>
    <mergeCell ref="H1405:I1405"/>
    <mergeCell ref="J1405:K1405"/>
    <mergeCell ref="L1405:M1405"/>
    <mergeCell ref="N1405:O1405"/>
    <mergeCell ref="B1406:C1406"/>
    <mergeCell ref="D1406:E1406"/>
    <mergeCell ref="F1406:G1406"/>
    <mergeCell ref="H1406:I1406"/>
    <mergeCell ref="J1406:K1406"/>
    <mergeCell ref="L1406:M1406"/>
    <mergeCell ref="N1406:O1406"/>
    <mergeCell ref="B1407:C1407"/>
    <mergeCell ref="D1407:E1407"/>
    <mergeCell ref="F1407:G1407"/>
    <mergeCell ref="H1407:I1407"/>
    <mergeCell ref="J1407:K1407"/>
    <mergeCell ref="L1407:M1407"/>
    <mergeCell ref="N1407:O1407"/>
    <mergeCell ref="B1408:C1408"/>
    <mergeCell ref="D1408:E1408"/>
    <mergeCell ref="F1408:G1408"/>
    <mergeCell ref="H1408:I1408"/>
    <mergeCell ref="J1408:K1408"/>
    <mergeCell ref="L1408:M1408"/>
    <mergeCell ref="N1408:O1408"/>
    <mergeCell ref="B1409:C1409"/>
    <mergeCell ref="D1409:E1409"/>
    <mergeCell ref="F1409:G1409"/>
    <mergeCell ref="H1409:I1409"/>
    <mergeCell ref="J1409:K1409"/>
    <mergeCell ref="L1409:M1409"/>
    <mergeCell ref="N1409:O1409"/>
    <mergeCell ref="B1410:C1410"/>
    <mergeCell ref="D1410:E1410"/>
    <mergeCell ref="F1410:G1410"/>
    <mergeCell ref="H1410:I1410"/>
    <mergeCell ref="J1410:K1410"/>
    <mergeCell ref="L1410:M1410"/>
    <mergeCell ref="N1410:O1410"/>
    <mergeCell ref="B1411:C1411"/>
    <mergeCell ref="D1411:E1411"/>
    <mergeCell ref="F1411:G1411"/>
    <mergeCell ref="H1411:I1411"/>
    <mergeCell ref="J1411:K1411"/>
    <mergeCell ref="L1411:M1411"/>
    <mergeCell ref="N1411:O1411"/>
    <mergeCell ref="B1412:C1412"/>
    <mergeCell ref="D1412:E1412"/>
    <mergeCell ref="F1412:G1412"/>
    <mergeCell ref="H1412:I1412"/>
    <mergeCell ref="J1412:K1412"/>
    <mergeCell ref="L1412:M1412"/>
    <mergeCell ref="N1412:O1412"/>
    <mergeCell ref="B1413:C1413"/>
    <mergeCell ref="D1413:E1413"/>
    <mergeCell ref="F1413:G1413"/>
    <mergeCell ref="H1413:I1413"/>
    <mergeCell ref="J1413:K1413"/>
    <mergeCell ref="L1413:M1413"/>
    <mergeCell ref="N1413:O1413"/>
    <mergeCell ref="B1414:C1414"/>
    <mergeCell ref="D1414:E1414"/>
    <mergeCell ref="F1414:G1414"/>
    <mergeCell ref="H1414:I1414"/>
    <mergeCell ref="J1414:K1414"/>
    <mergeCell ref="L1414:M1414"/>
    <mergeCell ref="N1414:O1414"/>
    <mergeCell ref="B1415:C1415"/>
    <mergeCell ref="D1415:E1415"/>
    <mergeCell ref="F1415:G1415"/>
    <mergeCell ref="H1415:I1415"/>
    <mergeCell ref="J1415:K1415"/>
    <mergeCell ref="L1415:M1415"/>
    <mergeCell ref="N1415:O1415"/>
    <mergeCell ref="B1416:C1416"/>
    <mergeCell ref="D1416:E1416"/>
    <mergeCell ref="F1416:G1416"/>
    <mergeCell ref="H1416:I1416"/>
    <mergeCell ref="J1416:K1416"/>
    <mergeCell ref="L1416:M1416"/>
    <mergeCell ref="N1416:O1416"/>
    <mergeCell ref="B1417:C1417"/>
    <mergeCell ref="D1417:E1417"/>
    <mergeCell ref="F1417:G1417"/>
    <mergeCell ref="H1417:I1417"/>
    <mergeCell ref="J1417:K1417"/>
    <mergeCell ref="L1417:M1417"/>
    <mergeCell ref="N1417:O1417"/>
    <mergeCell ref="B1418:C1418"/>
    <mergeCell ref="D1418:E1418"/>
    <mergeCell ref="F1418:G1418"/>
    <mergeCell ref="H1418:I1418"/>
    <mergeCell ref="J1418:K1418"/>
    <mergeCell ref="L1418:M1418"/>
    <mergeCell ref="N1418:O1418"/>
    <mergeCell ref="B1419:C1419"/>
    <mergeCell ref="D1419:E1419"/>
    <mergeCell ref="F1419:G1419"/>
    <mergeCell ref="H1419:I1419"/>
    <mergeCell ref="J1419:K1419"/>
    <mergeCell ref="L1419:M1419"/>
    <mergeCell ref="N1419:O1419"/>
    <mergeCell ref="B1420:C1420"/>
    <mergeCell ref="D1420:E1420"/>
    <mergeCell ref="F1420:G1420"/>
    <mergeCell ref="H1420:I1420"/>
    <mergeCell ref="J1420:K1420"/>
    <mergeCell ref="L1420:M1420"/>
    <mergeCell ref="N1420:O1420"/>
    <mergeCell ref="B1421:C1421"/>
    <mergeCell ref="D1421:E1421"/>
    <mergeCell ref="F1421:G1421"/>
    <mergeCell ref="H1421:I1421"/>
    <mergeCell ref="J1421:K1421"/>
    <mergeCell ref="L1421:M1421"/>
    <mergeCell ref="N1421:O1421"/>
    <mergeCell ref="B1422:C1422"/>
    <mergeCell ref="D1422:E1422"/>
    <mergeCell ref="F1422:G1422"/>
    <mergeCell ref="H1422:I1422"/>
    <mergeCell ref="J1422:K1422"/>
    <mergeCell ref="L1422:M1422"/>
    <mergeCell ref="N1422:O1422"/>
    <mergeCell ref="B1423:C1423"/>
    <mergeCell ref="D1423:E1423"/>
    <mergeCell ref="F1423:G1423"/>
    <mergeCell ref="H1423:I1423"/>
    <mergeCell ref="J1423:K1423"/>
    <mergeCell ref="L1423:M1423"/>
    <mergeCell ref="N1423:O1423"/>
    <mergeCell ref="B1424:C1424"/>
    <mergeCell ref="D1424:E1424"/>
    <mergeCell ref="F1424:G1424"/>
    <mergeCell ref="H1424:I1424"/>
    <mergeCell ref="J1424:K1424"/>
    <mergeCell ref="L1424:M1424"/>
    <mergeCell ref="N1424:O1424"/>
    <mergeCell ref="B1425:C1425"/>
    <mergeCell ref="D1425:E1425"/>
    <mergeCell ref="F1425:G1425"/>
    <mergeCell ref="H1425:I1425"/>
    <mergeCell ref="J1425:K1425"/>
    <mergeCell ref="L1425:M1425"/>
    <mergeCell ref="N1425:O1425"/>
    <mergeCell ref="B1426:C1426"/>
    <mergeCell ref="D1426:E1426"/>
    <mergeCell ref="F1426:G1426"/>
    <mergeCell ref="H1426:I1426"/>
    <mergeCell ref="J1426:K1426"/>
    <mergeCell ref="L1426:M1426"/>
    <mergeCell ref="N1426:O1426"/>
    <mergeCell ref="B1427:C1427"/>
    <mergeCell ref="D1427:E1427"/>
    <mergeCell ref="F1427:G1427"/>
    <mergeCell ref="H1427:I1427"/>
    <mergeCell ref="J1427:K1427"/>
    <mergeCell ref="L1427:M1427"/>
    <mergeCell ref="N1427:O1427"/>
    <mergeCell ref="B1428:C1428"/>
    <mergeCell ref="D1428:E1428"/>
    <mergeCell ref="F1428:G1428"/>
    <mergeCell ref="H1428:I1428"/>
    <mergeCell ref="J1428:K1428"/>
    <mergeCell ref="L1428:M1428"/>
    <mergeCell ref="N1428:O1428"/>
    <mergeCell ref="B1429:C1429"/>
    <mergeCell ref="D1429:E1429"/>
    <mergeCell ref="F1429:G1429"/>
    <mergeCell ref="H1429:I1429"/>
    <mergeCell ref="J1429:K1429"/>
    <mergeCell ref="L1429:M1429"/>
    <mergeCell ref="N1429:O1429"/>
    <mergeCell ref="B1430:C1430"/>
    <mergeCell ref="D1430:E1430"/>
    <mergeCell ref="F1430:G1430"/>
    <mergeCell ref="H1430:I1430"/>
    <mergeCell ref="J1430:K1430"/>
    <mergeCell ref="L1430:M1430"/>
    <mergeCell ref="N1430:O1430"/>
    <mergeCell ref="B1431:C1431"/>
    <mergeCell ref="D1431:E1431"/>
    <mergeCell ref="F1431:G1431"/>
    <mergeCell ref="H1431:I1431"/>
    <mergeCell ref="J1431:K1431"/>
    <mergeCell ref="L1431:M1431"/>
    <mergeCell ref="N1431:O1431"/>
    <mergeCell ref="B1432:C1432"/>
    <mergeCell ref="D1432:E1432"/>
    <mergeCell ref="F1432:G1432"/>
    <mergeCell ref="H1432:I1432"/>
    <mergeCell ref="J1432:K1432"/>
    <mergeCell ref="L1432:M1432"/>
    <mergeCell ref="N1432:O1432"/>
    <mergeCell ref="B1433:C1433"/>
    <mergeCell ref="D1433:E1433"/>
    <mergeCell ref="F1433:G1433"/>
    <mergeCell ref="H1433:I1433"/>
    <mergeCell ref="J1433:K1433"/>
    <mergeCell ref="L1433:M1433"/>
    <mergeCell ref="N1433:O1433"/>
    <mergeCell ref="B1434:C1434"/>
    <mergeCell ref="D1434:E1434"/>
    <mergeCell ref="F1434:G1434"/>
    <mergeCell ref="H1434:I1434"/>
    <mergeCell ref="J1434:K1434"/>
    <mergeCell ref="L1434:M1434"/>
    <mergeCell ref="N1434:O1434"/>
    <mergeCell ref="B1435:C1435"/>
    <mergeCell ref="D1435:E1435"/>
    <mergeCell ref="F1435:G1435"/>
    <mergeCell ref="H1435:I1435"/>
    <mergeCell ref="J1435:K1435"/>
    <mergeCell ref="L1435:M1435"/>
    <mergeCell ref="N1435:O1435"/>
    <mergeCell ref="B1436:C1436"/>
    <mergeCell ref="D1436:E1436"/>
    <mergeCell ref="F1436:G1436"/>
    <mergeCell ref="H1436:I1436"/>
    <mergeCell ref="J1436:K1436"/>
    <mergeCell ref="L1436:M1436"/>
    <mergeCell ref="N1436:O1436"/>
    <mergeCell ref="B1437:C1437"/>
    <mergeCell ref="D1437:E1437"/>
    <mergeCell ref="F1437:G1437"/>
    <mergeCell ref="H1437:I1437"/>
    <mergeCell ref="J1437:K1437"/>
    <mergeCell ref="L1437:M1437"/>
    <mergeCell ref="N1437:O1437"/>
    <mergeCell ref="B1438:C1438"/>
    <mergeCell ref="D1438:E1438"/>
    <mergeCell ref="F1438:G1438"/>
    <mergeCell ref="H1438:I1438"/>
    <mergeCell ref="J1438:K1438"/>
    <mergeCell ref="L1438:M1438"/>
    <mergeCell ref="N1438:O1438"/>
    <mergeCell ref="B1439:C1439"/>
    <mergeCell ref="D1439:E1439"/>
    <mergeCell ref="F1439:G1439"/>
    <mergeCell ref="H1439:I1439"/>
    <mergeCell ref="J1439:K1439"/>
    <mergeCell ref="L1439:M1439"/>
    <mergeCell ref="N1439:O1439"/>
    <mergeCell ref="B1440:C1440"/>
    <mergeCell ref="D1440:E1440"/>
    <mergeCell ref="F1440:G1440"/>
    <mergeCell ref="H1440:I1440"/>
    <mergeCell ref="J1440:K1440"/>
    <mergeCell ref="L1440:M1440"/>
    <mergeCell ref="N1440:O1440"/>
    <mergeCell ref="B1441:C1441"/>
    <mergeCell ref="D1441:E1441"/>
    <mergeCell ref="F1441:G1441"/>
    <mergeCell ref="H1441:I1441"/>
    <mergeCell ref="J1441:K1441"/>
    <mergeCell ref="L1441:M1441"/>
    <mergeCell ref="N1441:O1441"/>
    <mergeCell ref="B1442:C1442"/>
    <mergeCell ref="D1442:E1442"/>
    <mergeCell ref="F1442:G1442"/>
    <mergeCell ref="H1442:I1442"/>
    <mergeCell ref="J1442:K1442"/>
    <mergeCell ref="L1442:M1442"/>
    <mergeCell ref="N1442:O1442"/>
    <mergeCell ref="B1443:C1443"/>
    <mergeCell ref="D1443:E1443"/>
    <mergeCell ref="F1443:G1443"/>
    <mergeCell ref="H1443:I1443"/>
    <mergeCell ref="J1443:K1443"/>
    <mergeCell ref="L1443:M1443"/>
    <mergeCell ref="N1443:O1443"/>
    <mergeCell ref="B1444:C1444"/>
    <mergeCell ref="D1444:E1444"/>
    <mergeCell ref="F1444:G1444"/>
    <mergeCell ref="H1444:I1444"/>
    <mergeCell ref="J1444:K1444"/>
    <mergeCell ref="L1444:M1444"/>
    <mergeCell ref="N1444:O1444"/>
    <mergeCell ref="B1445:C1445"/>
    <mergeCell ref="D1445:E1445"/>
    <mergeCell ref="F1445:G1445"/>
    <mergeCell ref="H1445:I1445"/>
    <mergeCell ref="J1445:K1445"/>
    <mergeCell ref="L1445:M1445"/>
    <mergeCell ref="N1445:O1445"/>
    <mergeCell ref="B1446:C1446"/>
    <mergeCell ref="D1446:E1446"/>
    <mergeCell ref="F1446:G1446"/>
    <mergeCell ref="H1446:I1446"/>
    <mergeCell ref="J1446:K1446"/>
    <mergeCell ref="L1446:M1446"/>
    <mergeCell ref="N1446:O1446"/>
    <mergeCell ref="B1447:C1447"/>
    <mergeCell ref="D1447:E1447"/>
    <mergeCell ref="F1447:G1447"/>
    <mergeCell ref="H1447:I1447"/>
    <mergeCell ref="J1447:K1447"/>
    <mergeCell ref="L1447:M1447"/>
    <mergeCell ref="N1447:O1447"/>
    <mergeCell ref="B1448:C1448"/>
    <mergeCell ref="D1448:E1448"/>
    <mergeCell ref="F1448:G1448"/>
    <mergeCell ref="H1448:I1448"/>
    <mergeCell ref="J1448:K1448"/>
    <mergeCell ref="L1448:M1448"/>
    <mergeCell ref="N1448:O1448"/>
    <mergeCell ref="B1449:C1449"/>
    <mergeCell ref="D1449:E1449"/>
    <mergeCell ref="F1449:G1449"/>
    <mergeCell ref="H1449:I1449"/>
    <mergeCell ref="J1449:K1449"/>
    <mergeCell ref="L1449:M1449"/>
    <mergeCell ref="N1449:O1449"/>
    <mergeCell ref="B1450:C1450"/>
    <mergeCell ref="D1450:E1450"/>
    <mergeCell ref="F1450:G1450"/>
    <mergeCell ref="H1450:I1450"/>
    <mergeCell ref="J1450:K1450"/>
    <mergeCell ref="L1450:M1450"/>
    <mergeCell ref="N1450:O1450"/>
    <mergeCell ref="B1451:C1451"/>
    <mergeCell ref="D1451:E1451"/>
    <mergeCell ref="F1451:G1451"/>
    <mergeCell ref="H1451:I1451"/>
    <mergeCell ref="J1451:K1451"/>
    <mergeCell ref="L1451:M1451"/>
    <mergeCell ref="N1451:O1451"/>
    <mergeCell ref="B1452:C1452"/>
    <mergeCell ref="D1452:E1452"/>
    <mergeCell ref="F1452:G1452"/>
    <mergeCell ref="H1452:I1452"/>
    <mergeCell ref="J1452:K1452"/>
    <mergeCell ref="L1452:M1452"/>
    <mergeCell ref="N1452:O1452"/>
    <mergeCell ref="B1453:C1453"/>
    <mergeCell ref="D1453:E1453"/>
    <mergeCell ref="F1453:G1453"/>
    <mergeCell ref="H1453:I1453"/>
    <mergeCell ref="J1453:K1453"/>
    <mergeCell ref="L1453:M1453"/>
    <mergeCell ref="N1453:O1453"/>
    <mergeCell ref="B1454:C1454"/>
    <mergeCell ref="D1454:E1454"/>
    <mergeCell ref="F1454:G1454"/>
    <mergeCell ref="H1454:I1454"/>
    <mergeCell ref="J1454:K1454"/>
    <mergeCell ref="L1454:M1454"/>
    <mergeCell ref="N1454:O1454"/>
    <mergeCell ref="B1455:C1455"/>
    <mergeCell ref="D1455:E1455"/>
    <mergeCell ref="F1455:G1455"/>
    <mergeCell ref="H1455:I1455"/>
    <mergeCell ref="J1455:K1455"/>
    <mergeCell ref="L1455:M1455"/>
    <mergeCell ref="N1455:O1455"/>
    <mergeCell ref="B1456:C1456"/>
    <mergeCell ref="D1456:E1456"/>
    <mergeCell ref="F1456:G1456"/>
    <mergeCell ref="H1456:I1456"/>
    <mergeCell ref="J1456:K1456"/>
    <mergeCell ref="L1456:M1456"/>
    <mergeCell ref="N1456:O1456"/>
    <mergeCell ref="B1457:C1457"/>
    <mergeCell ref="D1457:E1457"/>
    <mergeCell ref="F1457:G1457"/>
    <mergeCell ref="H1457:I1457"/>
    <mergeCell ref="J1457:K1457"/>
    <mergeCell ref="L1457:M1457"/>
    <mergeCell ref="N1457:O1457"/>
    <mergeCell ref="B1458:C1458"/>
    <mergeCell ref="D1458:E1458"/>
    <mergeCell ref="F1458:G1458"/>
    <mergeCell ref="H1458:I1458"/>
    <mergeCell ref="J1458:K1458"/>
    <mergeCell ref="L1458:M1458"/>
    <mergeCell ref="N1458:O1458"/>
    <mergeCell ref="B1459:C1459"/>
    <mergeCell ref="D1459:E1459"/>
    <mergeCell ref="F1459:G1459"/>
    <mergeCell ref="H1459:I1459"/>
    <mergeCell ref="J1459:K1459"/>
    <mergeCell ref="L1459:M1459"/>
    <mergeCell ref="N1459:O1459"/>
    <mergeCell ref="B1460:C1460"/>
    <mergeCell ref="D1460:E1460"/>
    <mergeCell ref="F1460:G1460"/>
    <mergeCell ref="H1460:I1460"/>
    <mergeCell ref="J1460:K1460"/>
    <mergeCell ref="L1460:M1460"/>
    <mergeCell ref="N1460:O1460"/>
    <mergeCell ref="B1461:C1461"/>
    <mergeCell ref="D1461:E1461"/>
    <mergeCell ref="F1461:G1461"/>
    <mergeCell ref="H1461:I1461"/>
    <mergeCell ref="J1461:K1461"/>
    <mergeCell ref="L1461:M1461"/>
    <mergeCell ref="N1461:O1461"/>
    <mergeCell ref="B1462:C1462"/>
    <mergeCell ref="D1462:E1462"/>
    <mergeCell ref="F1462:G1462"/>
    <mergeCell ref="H1462:I1462"/>
    <mergeCell ref="J1462:K1462"/>
    <mergeCell ref="L1462:M1462"/>
    <mergeCell ref="N1462:O1462"/>
    <mergeCell ref="B1463:C1463"/>
    <mergeCell ref="D1463:E1463"/>
    <mergeCell ref="F1463:G1463"/>
    <mergeCell ref="H1463:I1463"/>
    <mergeCell ref="J1463:K1463"/>
    <mergeCell ref="L1463:M1463"/>
    <mergeCell ref="N1463:O1463"/>
    <mergeCell ref="B1464:C1464"/>
    <mergeCell ref="D1464:E1464"/>
    <mergeCell ref="F1464:G1464"/>
    <mergeCell ref="H1464:I1464"/>
    <mergeCell ref="J1464:K1464"/>
    <mergeCell ref="L1464:M1464"/>
    <mergeCell ref="N1464:O1464"/>
    <mergeCell ref="B1465:C1465"/>
    <mergeCell ref="D1465:E1465"/>
    <mergeCell ref="F1465:G1465"/>
    <mergeCell ref="H1465:I1465"/>
    <mergeCell ref="J1465:K1465"/>
    <mergeCell ref="L1465:M1465"/>
    <mergeCell ref="N1465:O1465"/>
    <mergeCell ref="B1466:C1466"/>
    <mergeCell ref="D1466:E1466"/>
    <mergeCell ref="F1466:G1466"/>
    <mergeCell ref="H1466:I1466"/>
    <mergeCell ref="J1466:K1466"/>
    <mergeCell ref="L1466:M1466"/>
    <mergeCell ref="N1466:O1466"/>
    <mergeCell ref="B1467:C1467"/>
    <mergeCell ref="D1467:E1467"/>
    <mergeCell ref="F1467:G1467"/>
    <mergeCell ref="H1467:I1467"/>
    <mergeCell ref="J1467:K1467"/>
    <mergeCell ref="L1467:M1467"/>
    <mergeCell ref="N1467:O1467"/>
    <mergeCell ref="B1468:C1468"/>
    <mergeCell ref="D1468:E1468"/>
    <mergeCell ref="F1468:G1468"/>
    <mergeCell ref="H1468:I1468"/>
    <mergeCell ref="J1468:K1468"/>
    <mergeCell ref="L1468:M1468"/>
    <mergeCell ref="N1468:O1468"/>
    <mergeCell ref="B1469:C1469"/>
    <mergeCell ref="D1469:E1469"/>
    <mergeCell ref="F1469:G1469"/>
    <mergeCell ref="H1469:I1469"/>
    <mergeCell ref="J1469:K1469"/>
    <mergeCell ref="L1469:M1469"/>
    <mergeCell ref="N1469:O1469"/>
    <mergeCell ref="B1470:C1470"/>
    <mergeCell ref="D1470:E1470"/>
    <mergeCell ref="F1470:G1470"/>
    <mergeCell ref="H1470:I1470"/>
    <mergeCell ref="J1470:K1470"/>
    <mergeCell ref="L1470:M1470"/>
    <mergeCell ref="N1470:O1470"/>
    <mergeCell ref="B1471:C1471"/>
    <mergeCell ref="D1471:E1471"/>
    <mergeCell ref="F1471:G1471"/>
    <mergeCell ref="H1471:I1471"/>
    <mergeCell ref="J1471:K1471"/>
    <mergeCell ref="L1471:M1471"/>
    <mergeCell ref="N1471:O1471"/>
    <mergeCell ref="B1472:C1472"/>
    <mergeCell ref="D1472:E1472"/>
    <mergeCell ref="F1472:G1472"/>
    <mergeCell ref="H1472:I1472"/>
    <mergeCell ref="J1472:K1472"/>
    <mergeCell ref="L1472:M1472"/>
    <mergeCell ref="N1472:O1472"/>
    <mergeCell ref="B1473:C1473"/>
    <mergeCell ref="D1473:E1473"/>
    <mergeCell ref="F1473:G1473"/>
    <mergeCell ref="H1473:I1473"/>
    <mergeCell ref="J1473:K1473"/>
    <mergeCell ref="L1473:M1473"/>
    <mergeCell ref="N1473:O1473"/>
    <mergeCell ref="B1474:C1474"/>
    <mergeCell ref="D1474:E1474"/>
    <mergeCell ref="F1474:G1474"/>
    <mergeCell ref="H1474:I1474"/>
    <mergeCell ref="J1474:K1474"/>
    <mergeCell ref="L1474:M1474"/>
    <mergeCell ref="N1474:O1474"/>
    <mergeCell ref="B1475:C1475"/>
    <mergeCell ref="D1475:E1475"/>
    <mergeCell ref="F1475:G1475"/>
    <mergeCell ref="H1475:I1475"/>
    <mergeCell ref="J1475:K1475"/>
    <mergeCell ref="L1475:M1475"/>
    <mergeCell ref="N1475:O1475"/>
    <mergeCell ref="B1476:C1476"/>
    <mergeCell ref="D1476:E1476"/>
    <mergeCell ref="F1476:G1476"/>
    <mergeCell ref="H1476:I1476"/>
    <mergeCell ref="J1476:K1476"/>
    <mergeCell ref="L1476:M1476"/>
    <mergeCell ref="N1476:O1476"/>
    <mergeCell ref="B1477:C1477"/>
    <mergeCell ref="D1477:E1477"/>
    <mergeCell ref="F1477:G1477"/>
    <mergeCell ref="H1477:I1477"/>
    <mergeCell ref="J1477:K1477"/>
    <mergeCell ref="L1477:M1477"/>
    <mergeCell ref="N1477:O1477"/>
    <mergeCell ref="B1478:C1478"/>
    <mergeCell ref="D1478:E1478"/>
    <mergeCell ref="F1478:G1478"/>
    <mergeCell ref="H1478:I1478"/>
    <mergeCell ref="J1478:K1478"/>
    <mergeCell ref="L1478:M1478"/>
    <mergeCell ref="N1478:O1478"/>
    <mergeCell ref="B1479:C1479"/>
    <mergeCell ref="D1479:E1479"/>
    <mergeCell ref="F1479:G1479"/>
    <mergeCell ref="H1479:I1479"/>
    <mergeCell ref="J1479:K1479"/>
    <mergeCell ref="L1479:M1479"/>
    <mergeCell ref="N1479:O1479"/>
    <mergeCell ref="B1480:C1480"/>
    <mergeCell ref="D1480:E1480"/>
    <mergeCell ref="F1480:G1480"/>
    <mergeCell ref="H1480:I1480"/>
    <mergeCell ref="J1480:K1480"/>
    <mergeCell ref="L1480:M1480"/>
    <mergeCell ref="N1480:O1480"/>
    <mergeCell ref="B1481:C1481"/>
    <mergeCell ref="D1481:E1481"/>
    <mergeCell ref="F1481:G1481"/>
    <mergeCell ref="H1481:I1481"/>
    <mergeCell ref="J1481:K1481"/>
    <mergeCell ref="L1481:M1481"/>
    <mergeCell ref="N1481:O1481"/>
    <mergeCell ref="B1482:C1482"/>
    <mergeCell ref="D1482:E1482"/>
    <mergeCell ref="F1482:G1482"/>
    <mergeCell ref="H1482:I1482"/>
    <mergeCell ref="J1482:K1482"/>
    <mergeCell ref="L1482:M1482"/>
    <mergeCell ref="N1482:O1482"/>
    <mergeCell ref="B1483:C1483"/>
    <mergeCell ref="D1483:E1483"/>
    <mergeCell ref="F1483:G1483"/>
    <mergeCell ref="H1483:I1483"/>
    <mergeCell ref="J1483:K1483"/>
    <mergeCell ref="L1483:M1483"/>
    <mergeCell ref="N1483:O1483"/>
    <mergeCell ref="B1484:C1484"/>
    <mergeCell ref="D1484:E1484"/>
    <mergeCell ref="F1484:G1484"/>
    <mergeCell ref="H1484:I1484"/>
    <mergeCell ref="J1484:K1484"/>
    <mergeCell ref="L1484:M1484"/>
    <mergeCell ref="N1484:O1484"/>
    <mergeCell ref="B1485:C1485"/>
    <mergeCell ref="D1485:E1485"/>
    <mergeCell ref="F1485:G1485"/>
    <mergeCell ref="H1485:I1485"/>
    <mergeCell ref="J1485:K1485"/>
    <mergeCell ref="L1485:M1485"/>
    <mergeCell ref="N1485:O1485"/>
    <mergeCell ref="B1486:C1486"/>
    <mergeCell ref="D1486:E1486"/>
    <mergeCell ref="F1486:G1486"/>
    <mergeCell ref="H1486:I1486"/>
    <mergeCell ref="J1486:K1486"/>
    <mergeCell ref="L1486:M1486"/>
    <mergeCell ref="N1486:O1486"/>
    <mergeCell ref="B1487:C1487"/>
    <mergeCell ref="D1487:E1487"/>
    <mergeCell ref="F1487:G1487"/>
    <mergeCell ref="H1487:I1487"/>
    <mergeCell ref="J1487:K1487"/>
    <mergeCell ref="L1487:M1487"/>
    <mergeCell ref="N1487:O1487"/>
    <mergeCell ref="B1488:C1488"/>
    <mergeCell ref="D1488:E1488"/>
    <mergeCell ref="F1488:G1488"/>
    <mergeCell ref="H1488:I1488"/>
    <mergeCell ref="J1488:K1488"/>
    <mergeCell ref="L1488:M1488"/>
    <mergeCell ref="N1488:O1488"/>
    <mergeCell ref="B1489:C1489"/>
    <mergeCell ref="D1489:E1489"/>
    <mergeCell ref="F1489:G1489"/>
    <mergeCell ref="H1489:I1489"/>
    <mergeCell ref="J1489:K1489"/>
    <mergeCell ref="L1489:M1489"/>
    <mergeCell ref="N1489:O1489"/>
    <mergeCell ref="B1490:C1490"/>
    <mergeCell ref="D1490:E1490"/>
    <mergeCell ref="F1490:G1490"/>
    <mergeCell ref="H1490:I1490"/>
    <mergeCell ref="J1490:K1490"/>
    <mergeCell ref="L1490:M1490"/>
    <mergeCell ref="N1490:O1490"/>
    <mergeCell ref="B1491:C1491"/>
    <mergeCell ref="D1491:E1491"/>
    <mergeCell ref="F1491:G1491"/>
    <mergeCell ref="H1491:I1491"/>
    <mergeCell ref="J1491:K1491"/>
    <mergeCell ref="L1491:M1491"/>
    <mergeCell ref="N1491:O1491"/>
    <mergeCell ref="B1492:C1492"/>
    <mergeCell ref="D1492:E1492"/>
    <mergeCell ref="F1492:G1492"/>
    <mergeCell ref="H1492:I1492"/>
    <mergeCell ref="J1492:K1492"/>
    <mergeCell ref="L1492:M1492"/>
    <mergeCell ref="N1492:O1492"/>
    <mergeCell ref="B1493:C1493"/>
    <mergeCell ref="D1493:E1493"/>
    <mergeCell ref="F1493:G1493"/>
    <mergeCell ref="H1493:I1493"/>
    <mergeCell ref="J1493:K1493"/>
    <mergeCell ref="L1493:M1493"/>
    <mergeCell ref="N1493:O1493"/>
    <mergeCell ref="B1494:C1494"/>
    <mergeCell ref="D1494:E1494"/>
    <mergeCell ref="F1494:G1494"/>
    <mergeCell ref="H1494:I1494"/>
    <mergeCell ref="J1494:K1494"/>
    <mergeCell ref="L1494:M1494"/>
    <mergeCell ref="N1494:O1494"/>
    <mergeCell ref="B1495:C1495"/>
    <mergeCell ref="D1495:E1495"/>
    <mergeCell ref="F1495:G1495"/>
    <mergeCell ref="H1495:I1495"/>
    <mergeCell ref="J1495:K1495"/>
    <mergeCell ref="L1495:M1495"/>
    <mergeCell ref="N1495:O1495"/>
    <mergeCell ref="B1496:C1496"/>
    <mergeCell ref="D1496:E1496"/>
    <mergeCell ref="F1496:G1496"/>
    <mergeCell ref="H1496:I1496"/>
    <mergeCell ref="J1496:K1496"/>
    <mergeCell ref="L1496:M1496"/>
    <mergeCell ref="N1496:O1496"/>
    <mergeCell ref="B1497:C1497"/>
    <mergeCell ref="D1497:E1497"/>
    <mergeCell ref="F1497:G1497"/>
    <mergeCell ref="H1497:I1497"/>
    <mergeCell ref="J1497:K1497"/>
    <mergeCell ref="L1497:M1497"/>
    <mergeCell ref="N1497:O1497"/>
    <mergeCell ref="B1498:C1498"/>
    <mergeCell ref="D1498:E1498"/>
    <mergeCell ref="F1498:G1498"/>
    <mergeCell ref="H1498:I1498"/>
    <mergeCell ref="J1498:K1498"/>
    <mergeCell ref="L1498:M1498"/>
    <mergeCell ref="N1498:O1498"/>
    <mergeCell ref="B1499:C1499"/>
    <mergeCell ref="D1499:E1499"/>
    <mergeCell ref="F1499:G1499"/>
    <mergeCell ref="H1499:I1499"/>
    <mergeCell ref="J1499:K1499"/>
    <mergeCell ref="L1499:M1499"/>
    <mergeCell ref="N1499:O1499"/>
    <mergeCell ref="B1500:C1500"/>
    <mergeCell ref="D1500:E1500"/>
    <mergeCell ref="F1500:G1500"/>
    <mergeCell ref="H1500:I1500"/>
    <mergeCell ref="J1500:K1500"/>
    <mergeCell ref="L1500:M1500"/>
    <mergeCell ref="N1500:O1500"/>
    <mergeCell ref="B1501:C1501"/>
    <mergeCell ref="D1501:E1501"/>
    <mergeCell ref="F1501:G1501"/>
    <mergeCell ref="H1501:I1501"/>
    <mergeCell ref="J1501:K1501"/>
    <mergeCell ref="L1501:M1501"/>
    <mergeCell ref="N1501:O1501"/>
    <mergeCell ref="B1502:C1502"/>
    <mergeCell ref="D1502:E1502"/>
    <mergeCell ref="F1502:G1502"/>
    <mergeCell ref="H1502:I1502"/>
    <mergeCell ref="J1502:K1502"/>
    <mergeCell ref="L1502:M1502"/>
    <mergeCell ref="N1502:O1502"/>
    <mergeCell ref="B1503:C1503"/>
    <mergeCell ref="D1503:E1503"/>
    <mergeCell ref="F1503:G1503"/>
    <mergeCell ref="H1503:I1503"/>
    <mergeCell ref="J1503:K1503"/>
    <mergeCell ref="L1503:M1503"/>
    <mergeCell ref="N1503:O1503"/>
    <mergeCell ref="B1504:C1504"/>
    <mergeCell ref="D1504:E1504"/>
    <mergeCell ref="F1504:G1504"/>
    <mergeCell ref="H1504:I1504"/>
    <mergeCell ref="J1504:K1504"/>
    <mergeCell ref="L1504:M1504"/>
    <mergeCell ref="N1504:O1504"/>
    <mergeCell ref="B1505:C1505"/>
    <mergeCell ref="D1505:E1505"/>
    <mergeCell ref="F1505:G1505"/>
    <mergeCell ref="H1505:I1505"/>
    <mergeCell ref="J1505:K1505"/>
    <mergeCell ref="L1505:M1505"/>
    <mergeCell ref="N1505:O1505"/>
    <mergeCell ref="B1506:C1506"/>
    <mergeCell ref="D1506:E1506"/>
    <mergeCell ref="F1506:G1506"/>
    <mergeCell ref="H1506:I1506"/>
    <mergeCell ref="J1506:K1506"/>
    <mergeCell ref="L1506:M1506"/>
    <mergeCell ref="N1506:O1506"/>
    <mergeCell ref="B1507:C1507"/>
    <mergeCell ref="D1507:E1507"/>
    <mergeCell ref="F1507:G1507"/>
    <mergeCell ref="H1507:I1507"/>
    <mergeCell ref="J1507:K1507"/>
    <mergeCell ref="L1507:M1507"/>
    <mergeCell ref="N1507:O1507"/>
    <mergeCell ref="B1508:C1508"/>
    <mergeCell ref="D1508:E1508"/>
    <mergeCell ref="F1508:G1508"/>
    <mergeCell ref="H1508:I1508"/>
    <mergeCell ref="J1508:K1508"/>
    <mergeCell ref="L1508:M1508"/>
    <mergeCell ref="N1508:O1508"/>
    <mergeCell ref="B1509:C1509"/>
    <mergeCell ref="D1509:E1509"/>
    <mergeCell ref="F1509:G1509"/>
    <mergeCell ref="H1509:I1509"/>
    <mergeCell ref="J1509:K1509"/>
    <mergeCell ref="L1509:M1509"/>
    <mergeCell ref="N1509:O1509"/>
    <mergeCell ref="B1510:C1510"/>
    <mergeCell ref="D1510:E1510"/>
    <mergeCell ref="F1510:G1510"/>
    <mergeCell ref="H1510:I1510"/>
    <mergeCell ref="J1510:K1510"/>
    <mergeCell ref="L1510:M1510"/>
    <mergeCell ref="N1510:O1510"/>
    <mergeCell ref="B1511:C1511"/>
    <mergeCell ref="D1511:E1511"/>
    <mergeCell ref="F1511:G1511"/>
    <mergeCell ref="H1511:I1511"/>
    <mergeCell ref="J1511:K1511"/>
    <mergeCell ref="L1511:M1511"/>
    <mergeCell ref="N1511:O1511"/>
    <mergeCell ref="B1512:C1512"/>
    <mergeCell ref="D1512:E1512"/>
    <mergeCell ref="F1512:G1512"/>
    <mergeCell ref="H1512:I1512"/>
    <mergeCell ref="J1512:K1512"/>
    <mergeCell ref="L1512:M1512"/>
    <mergeCell ref="N1512:O1512"/>
    <mergeCell ref="B1513:C1513"/>
    <mergeCell ref="D1513:E1513"/>
    <mergeCell ref="F1513:G1513"/>
    <mergeCell ref="H1513:I1513"/>
    <mergeCell ref="J1513:K1513"/>
    <mergeCell ref="L1513:M1513"/>
    <mergeCell ref="N1513:O1513"/>
    <mergeCell ref="B1514:C1514"/>
    <mergeCell ref="D1514:E1514"/>
    <mergeCell ref="F1514:G1514"/>
    <mergeCell ref="H1514:I1514"/>
    <mergeCell ref="J1514:K1514"/>
    <mergeCell ref="L1514:M1514"/>
    <mergeCell ref="N1514:O1514"/>
    <mergeCell ref="B1515:C1515"/>
    <mergeCell ref="D1515:E1515"/>
    <mergeCell ref="F1515:G1515"/>
    <mergeCell ref="H1515:I1515"/>
    <mergeCell ref="J1515:K1515"/>
    <mergeCell ref="L1515:M1515"/>
    <mergeCell ref="N1515:O1515"/>
    <mergeCell ref="B1516:C1516"/>
    <mergeCell ref="D1516:E1516"/>
    <mergeCell ref="F1516:G1516"/>
    <mergeCell ref="H1516:I1516"/>
    <mergeCell ref="J1516:K1516"/>
    <mergeCell ref="L1516:M1516"/>
    <mergeCell ref="N1516:O1516"/>
    <mergeCell ref="B1517:C1517"/>
    <mergeCell ref="D1517:E1517"/>
    <mergeCell ref="F1517:G1517"/>
    <mergeCell ref="H1517:I1517"/>
    <mergeCell ref="J1517:K1517"/>
    <mergeCell ref="L1517:M1517"/>
    <mergeCell ref="N1517:O1517"/>
    <mergeCell ref="B1518:C1518"/>
    <mergeCell ref="D1518:E1518"/>
    <mergeCell ref="F1518:G1518"/>
    <mergeCell ref="H1518:I1518"/>
    <mergeCell ref="J1518:K1518"/>
    <mergeCell ref="L1518:M1518"/>
    <mergeCell ref="N1518:O1518"/>
    <mergeCell ref="B1519:C1519"/>
    <mergeCell ref="D1519:E1519"/>
    <mergeCell ref="F1519:G1519"/>
    <mergeCell ref="H1519:I1519"/>
    <mergeCell ref="J1519:K1519"/>
    <mergeCell ref="L1519:M1519"/>
    <mergeCell ref="N1519:O1519"/>
    <mergeCell ref="B1520:C1520"/>
    <mergeCell ref="D1520:E1520"/>
    <mergeCell ref="F1520:G1520"/>
    <mergeCell ref="H1520:I1520"/>
    <mergeCell ref="J1520:K1520"/>
    <mergeCell ref="L1520:M1520"/>
    <mergeCell ref="N1520:O1520"/>
    <mergeCell ref="B1521:C1521"/>
    <mergeCell ref="D1521:E1521"/>
    <mergeCell ref="F1521:G1521"/>
    <mergeCell ref="H1521:I1521"/>
    <mergeCell ref="J1521:K1521"/>
    <mergeCell ref="L1521:M1521"/>
    <mergeCell ref="N1521:O1521"/>
    <mergeCell ref="B1522:C1522"/>
    <mergeCell ref="D1522:E1522"/>
    <mergeCell ref="F1522:G1522"/>
    <mergeCell ref="H1522:I1522"/>
    <mergeCell ref="J1522:K1522"/>
    <mergeCell ref="L1522:M1522"/>
    <mergeCell ref="N1522:O1522"/>
    <mergeCell ref="B1523:C1523"/>
    <mergeCell ref="D1523:E1523"/>
    <mergeCell ref="F1523:G1523"/>
    <mergeCell ref="H1523:I1523"/>
    <mergeCell ref="J1523:K1523"/>
    <mergeCell ref="L1523:M1523"/>
    <mergeCell ref="N1523:O1523"/>
    <mergeCell ref="B1524:C1524"/>
    <mergeCell ref="D1524:E1524"/>
    <mergeCell ref="F1524:G1524"/>
    <mergeCell ref="H1524:I1524"/>
    <mergeCell ref="J1524:K1524"/>
    <mergeCell ref="L1524:M1524"/>
    <mergeCell ref="N1524:O1524"/>
    <mergeCell ref="B1525:C1525"/>
    <mergeCell ref="D1525:E1525"/>
    <mergeCell ref="F1525:G1525"/>
    <mergeCell ref="H1525:I1525"/>
    <mergeCell ref="J1525:K1525"/>
    <mergeCell ref="L1525:M1525"/>
    <mergeCell ref="N1525:O1525"/>
    <mergeCell ref="B1526:C1526"/>
    <mergeCell ref="D1526:E1526"/>
    <mergeCell ref="F1526:G1526"/>
    <mergeCell ref="H1526:I1526"/>
    <mergeCell ref="J1526:K1526"/>
    <mergeCell ref="L1526:M1526"/>
    <mergeCell ref="N1526:O1526"/>
    <mergeCell ref="B1527:C1527"/>
    <mergeCell ref="D1527:E1527"/>
    <mergeCell ref="F1527:G1527"/>
    <mergeCell ref="H1527:I1527"/>
    <mergeCell ref="J1527:K1527"/>
    <mergeCell ref="L1527:M1527"/>
    <mergeCell ref="N1527:O1527"/>
    <mergeCell ref="B1528:C1528"/>
    <mergeCell ref="D1528:E1528"/>
    <mergeCell ref="F1528:G1528"/>
    <mergeCell ref="H1528:I1528"/>
    <mergeCell ref="J1528:K1528"/>
    <mergeCell ref="L1528:M1528"/>
    <mergeCell ref="N1528:O1528"/>
    <mergeCell ref="B1529:C1529"/>
    <mergeCell ref="D1529:E1529"/>
    <mergeCell ref="F1529:G1529"/>
    <mergeCell ref="H1529:I1529"/>
    <mergeCell ref="J1529:K1529"/>
    <mergeCell ref="L1529:M1529"/>
    <mergeCell ref="N1529:O1529"/>
    <mergeCell ref="B1530:C1530"/>
    <mergeCell ref="D1530:E1530"/>
    <mergeCell ref="F1530:G1530"/>
    <mergeCell ref="H1530:I1530"/>
    <mergeCell ref="J1530:K1530"/>
    <mergeCell ref="L1530:M1530"/>
    <mergeCell ref="N1530:O1530"/>
    <mergeCell ref="B1531:C1531"/>
    <mergeCell ref="D1531:E1531"/>
    <mergeCell ref="F1531:G1531"/>
    <mergeCell ref="H1531:I1531"/>
    <mergeCell ref="J1531:K1531"/>
    <mergeCell ref="L1531:M1531"/>
    <mergeCell ref="N1531:O1531"/>
    <mergeCell ref="B1532:C1532"/>
    <mergeCell ref="D1532:E1532"/>
    <mergeCell ref="F1532:G1532"/>
    <mergeCell ref="H1532:I1532"/>
    <mergeCell ref="J1532:K1532"/>
    <mergeCell ref="L1532:M1532"/>
    <mergeCell ref="N1532:O1532"/>
    <mergeCell ref="B1533:C1533"/>
    <mergeCell ref="D1533:E1533"/>
    <mergeCell ref="F1533:G1533"/>
    <mergeCell ref="H1533:I1533"/>
    <mergeCell ref="J1533:K1533"/>
    <mergeCell ref="L1533:M1533"/>
    <mergeCell ref="N1533:O1533"/>
    <mergeCell ref="B1534:C1534"/>
    <mergeCell ref="D1534:E1534"/>
    <mergeCell ref="F1534:G1534"/>
    <mergeCell ref="H1534:I1534"/>
    <mergeCell ref="J1534:K1534"/>
    <mergeCell ref="L1534:M1534"/>
    <mergeCell ref="N1534:O1534"/>
    <mergeCell ref="B1535:C1535"/>
    <mergeCell ref="D1535:E1535"/>
    <mergeCell ref="F1535:G1535"/>
    <mergeCell ref="H1535:I1535"/>
    <mergeCell ref="J1535:K1535"/>
    <mergeCell ref="L1535:M1535"/>
    <mergeCell ref="N1535:O1535"/>
    <mergeCell ref="B1536:C1536"/>
    <mergeCell ref="D1536:E1536"/>
    <mergeCell ref="F1536:G1536"/>
    <mergeCell ref="H1536:I1536"/>
    <mergeCell ref="J1536:K1536"/>
    <mergeCell ref="L1536:M1536"/>
    <mergeCell ref="N1536:O1536"/>
    <mergeCell ref="B1537:C1537"/>
    <mergeCell ref="D1537:E1537"/>
    <mergeCell ref="F1537:G1537"/>
    <mergeCell ref="H1537:I1537"/>
    <mergeCell ref="J1537:K1537"/>
    <mergeCell ref="L1537:M1537"/>
    <mergeCell ref="N1537:O1537"/>
    <mergeCell ref="B1538:C1538"/>
    <mergeCell ref="D1538:E1538"/>
    <mergeCell ref="F1538:G1538"/>
    <mergeCell ref="H1538:I1538"/>
    <mergeCell ref="J1538:K1538"/>
    <mergeCell ref="L1538:M1538"/>
    <mergeCell ref="N1538:O1538"/>
    <mergeCell ref="B1539:C1539"/>
    <mergeCell ref="D1539:E1539"/>
    <mergeCell ref="F1539:G1539"/>
    <mergeCell ref="H1539:I1539"/>
    <mergeCell ref="J1539:K1539"/>
    <mergeCell ref="L1539:M1539"/>
    <mergeCell ref="N1539:O1539"/>
    <mergeCell ref="B1540:C1540"/>
    <mergeCell ref="D1540:E1540"/>
    <mergeCell ref="F1540:G1540"/>
    <mergeCell ref="H1540:I1540"/>
    <mergeCell ref="J1540:K1540"/>
    <mergeCell ref="L1540:M1540"/>
    <mergeCell ref="N1540:O1540"/>
    <mergeCell ref="B1541:C1541"/>
    <mergeCell ref="D1541:E1541"/>
    <mergeCell ref="F1541:G1541"/>
    <mergeCell ref="H1541:I1541"/>
    <mergeCell ref="J1541:K1541"/>
    <mergeCell ref="L1541:M1541"/>
    <mergeCell ref="N1541:O1541"/>
    <mergeCell ref="B1542:C1542"/>
    <mergeCell ref="D1542:E1542"/>
    <mergeCell ref="F1542:G1542"/>
    <mergeCell ref="H1542:I1542"/>
    <mergeCell ref="J1542:K1542"/>
    <mergeCell ref="L1542:M1542"/>
    <mergeCell ref="N1542:O1542"/>
    <mergeCell ref="B1543:C1543"/>
    <mergeCell ref="D1543:E1543"/>
    <mergeCell ref="F1543:G1543"/>
    <mergeCell ref="H1543:I1543"/>
    <mergeCell ref="J1543:K1543"/>
    <mergeCell ref="L1543:M1543"/>
    <mergeCell ref="N1543:O1543"/>
    <mergeCell ref="B1544:C1544"/>
    <mergeCell ref="D1544:E1544"/>
    <mergeCell ref="F1544:G1544"/>
    <mergeCell ref="H1544:I1544"/>
    <mergeCell ref="J1544:K1544"/>
    <mergeCell ref="L1544:M1544"/>
    <mergeCell ref="N1544:O1544"/>
    <mergeCell ref="B1545:C1545"/>
    <mergeCell ref="D1545:E1545"/>
    <mergeCell ref="F1545:G1545"/>
    <mergeCell ref="H1545:I1545"/>
    <mergeCell ref="J1545:K1545"/>
    <mergeCell ref="L1545:M1545"/>
    <mergeCell ref="N1545:O1545"/>
    <mergeCell ref="B1546:C1546"/>
    <mergeCell ref="D1546:E1546"/>
    <mergeCell ref="F1546:G1546"/>
    <mergeCell ref="H1546:I1546"/>
    <mergeCell ref="J1546:K1546"/>
    <mergeCell ref="L1546:M1546"/>
    <mergeCell ref="N1546:O1546"/>
    <mergeCell ref="B1547:C1547"/>
    <mergeCell ref="D1547:E1547"/>
    <mergeCell ref="F1547:G1547"/>
    <mergeCell ref="H1547:I1547"/>
    <mergeCell ref="J1547:K1547"/>
    <mergeCell ref="L1547:M1547"/>
    <mergeCell ref="N1547:O1547"/>
    <mergeCell ref="B1548:C1548"/>
    <mergeCell ref="D1548:E1548"/>
    <mergeCell ref="F1548:G1548"/>
    <mergeCell ref="H1548:I1548"/>
    <mergeCell ref="J1548:K1548"/>
    <mergeCell ref="L1548:M1548"/>
    <mergeCell ref="N1548:O1548"/>
    <mergeCell ref="B1549:C1549"/>
    <mergeCell ref="D1549:E1549"/>
    <mergeCell ref="F1549:G1549"/>
    <mergeCell ref="H1549:I1549"/>
    <mergeCell ref="J1549:K1549"/>
    <mergeCell ref="L1549:M1549"/>
    <mergeCell ref="N1549:O1549"/>
    <mergeCell ref="B1550:C1550"/>
    <mergeCell ref="D1550:E1550"/>
    <mergeCell ref="F1550:G1550"/>
    <mergeCell ref="H1550:I1550"/>
    <mergeCell ref="J1550:K1550"/>
    <mergeCell ref="L1550:M1550"/>
    <mergeCell ref="N1550:O1550"/>
    <mergeCell ref="B1551:C1551"/>
    <mergeCell ref="D1551:E1551"/>
    <mergeCell ref="F1551:G1551"/>
    <mergeCell ref="H1551:I1551"/>
    <mergeCell ref="J1551:K1551"/>
    <mergeCell ref="L1551:M1551"/>
    <mergeCell ref="N1551:O1551"/>
    <mergeCell ref="B1552:C1552"/>
    <mergeCell ref="D1552:E1552"/>
    <mergeCell ref="F1552:G1552"/>
    <mergeCell ref="H1552:I1552"/>
    <mergeCell ref="J1552:K1552"/>
    <mergeCell ref="L1552:M1552"/>
    <mergeCell ref="N1552:O1552"/>
    <mergeCell ref="B1553:C1553"/>
    <mergeCell ref="D1553:E1553"/>
    <mergeCell ref="F1553:G1553"/>
    <mergeCell ref="H1553:I1553"/>
    <mergeCell ref="J1553:K1553"/>
    <mergeCell ref="L1553:M1553"/>
    <mergeCell ref="N1553:O1553"/>
    <mergeCell ref="B1554:C1554"/>
    <mergeCell ref="D1554:E1554"/>
    <mergeCell ref="F1554:G1554"/>
    <mergeCell ref="H1554:I1554"/>
    <mergeCell ref="J1554:K1554"/>
    <mergeCell ref="L1554:M1554"/>
    <mergeCell ref="N1554:O1554"/>
    <mergeCell ref="B1555:C1555"/>
    <mergeCell ref="D1555:E1555"/>
    <mergeCell ref="F1555:G1555"/>
    <mergeCell ref="H1555:I1555"/>
    <mergeCell ref="J1555:K1555"/>
    <mergeCell ref="L1555:M1555"/>
    <mergeCell ref="N1555:O1555"/>
    <mergeCell ref="B1556:C1556"/>
    <mergeCell ref="D1556:E1556"/>
    <mergeCell ref="F1556:G1556"/>
    <mergeCell ref="H1556:I1556"/>
    <mergeCell ref="J1556:K1556"/>
    <mergeCell ref="L1556:M1556"/>
    <mergeCell ref="N1556:O1556"/>
    <mergeCell ref="B1557:C1557"/>
    <mergeCell ref="D1557:E1557"/>
    <mergeCell ref="F1557:G1557"/>
    <mergeCell ref="H1557:I1557"/>
    <mergeCell ref="J1557:K1557"/>
    <mergeCell ref="L1557:M1557"/>
    <mergeCell ref="N1557:O1557"/>
    <mergeCell ref="B1558:C1558"/>
    <mergeCell ref="D1558:E1558"/>
    <mergeCell ref="F1558:G1558"/>
    <mergeCell ref="H1558:I1558"/>
    <mergeCell ref="J1558:K1558"/>
    <mergeCell ref="L1558:M1558"/>
    <mergeCell ref="N1558:O1558"/>
    <mergeCell ref="B1559:C1559"/>
    <mergeCell ref="D1559:E1559"/>
    <mergeCell ref="F1559:G1559"/>
    <mergeCell ref="H1559:I1559"/>
    <mergeCell ref="J1559:K1559"/>
    <mergeCell ref="L1559:M1559"/>
    <mergeCell ref="N1559:O1559"/>
    <mergeCell ref="B1560:C1560"/>
    <mergeCell ref="D1560:E1560"/>
    <mergeCell ref="F1560:G1560"/>
    <mergeCell ref="H1560:I1560"/>
    <mergeCell ref="J1560:K1560"/>
    <mergeCell ref="L1560:M1560"/>
    <mergeCell ref="N1560:O1560"/>
    <mergeCell ref="B1561:C1561"/>
    <mergeCell ref="D1561:E1561"/>
    <mergeCell ref="F1561:G1561"/>
    <mergeCell ref="H1561:I1561"/>
    <mergeCell ref="J1561:K1561"/>
    <mergeCell ref="L1561:M1561"/>
    <mergeCell ref="N1561:O1561"/>
    <mergeCell ref="B1562:C1562"/>
    <mergeCell ref="D1562:E1562"/>
    <mergeCell ref="F1562:G1562"/>
    <mergeCell ref="H1562:I1562"/>
    <mergeCell ref="J1562:K1562"/>
    <mergeCell ref="L1562:M1562"/>
    <mergeCell ref="N1562:O1562"/>
    <mergeCell ref="B1563:C1563"/>
    <mergeCell ref="D1563:E1563"/>
    <mergeCell ref="F1563:G1563"/>
    <mergeCell ref="H1563:I1563"/>
    <mergeCell ref="J1563:K1563"/>
    <mergeCell ref="L1563:M1563"/>
    <mergeCell ref="N1563:O1563"/>
    <mergeCell ref="B1564:C1564"/>
    <mergeCell ref="D1564:E1564"/>
    <mergeCell ref="F1564:G1564"/>
    <mergeCell ref="H1564:I1564"/>
    <mergeCell ref="J1564:K1564"/>
    <mergeCell ref="L1564:M1564"/>
    <mergeCell ref="N1564:O1564"/>
    <mergeCell ref="B1565:C1565"/>
    <mergeCell ref="D1565:E1565"/>
    <mergeCell ref="F1565:G1565"/>
    <mergeCell ref="H1565:I1565"/>
    <mergeCell ref="J1565:K1565"/>
    <mergeCell ref="L1565:M1565"/>
    <mergeCell ref="N1565:O1565"/>
    <mergeCell ref="B1566:C1566"/>
    <mergeCell ref="D1566:E1566"/>
    <mergeCell ref="F1566:G1566"/>
    <mergeCell ref="H1566:I1566"/>
    <mergeCell ref="J1566:K1566"/>
    <mergeCell ref="L1566:M1566"/>
    <mergeCell ref="N1566:O1566"/>
    <mergeCell ref="B1567:C1567"/>
    <mergeCell ref="D1567:E1567"/>
    <mergeCell ref="F1567:G1567"/>
    <mergeCell ref="H1567:I1567"/>
    <mergeCell ref="J1567:K1567"/>
    <mergeCell ref="L1567:M1567"/>
    <mergeCell ref="N1567:O1567"/>
    <mergeCell ref="B1568:C1568"/>
    <mergeCell ref="D1568:E1568"/>
    <mergeCell ref="F1568:G1568"/>
    <mergeCell ref="H1568:I1568"/>
    <mergeCell ref="J1568:K1568"/>
    <mergeCell ref="L1568:M1568"/>
    <mergeCell ref="N1568:O1568"/>
    <mergeCell ref="B1569:C1569"/>
    <mergeCell ref="D1569:E1569"/>
    <mergeCell ref="F1569:G1569"/>
    <mergeCell ref="H1569:I1569"/>
    <mergeCell ref="J1569:K1569"/>
    <mergeCell ref="L1569:M1569"/>
    <mergeCell ref="N1569:O1569"/>
    <mergeCell ref="B1570:C1570"/>
    <mergeCell ref="D1570:E1570"/>
    <mergeCell ref="F1570:G1570"/>
    <mergeCell ref="H1570:I1570"/>
    <mergeCell ref="J1570:K1570"/>
    <mergeCell ref="L1570:M1570"/>
    <mergeCell ref="N1570:O1570"/>
    <mergeCell ref="B1571:C1571"/>
    <mergeCell ref="D1571:E1571"/>
    <mergeCell ref="F1571:G1571"/>
    <mergeCell ref="H1571:I1571"/>
    <mergeCell ref="J1571:K1571"/>
    <mergeCell ref="L1571:M1571"/>
    <mergeCell ref="N1571:O1571"/>
    <mergeCell ref="B1572:C1572"/>
    <mergeCell ref="D1572:E1572"/>
    <mergeCell ref="F1572:G1572"/>
    <mergeCell ref="H1572:I1572"/>
    <mergeCell ref="J1572:K1572"/>
    <mergeCell ref="L1572:M1572"/>
    <mergeCell ref="N1572:O1572"/>
    <mergeCell ref="B1578:C1578"/>
    <mergeCell ref="D1578:E1578"/>
    <mergeCell ref="F1578:G1578"/>
    <mergeCell ref="H1578:I1578"/>
    <mergeCell ref="J1578:K1578"/>
    <mergeCell ref="L1578:M1578"/>
    <mergeCell ref="N1578:O1578"/>
    <mergeCell ref="B1579:C1579"/>
    <mergeCell ref="D1579:E1579"/>
    <mergeCell ref="F1579:G1579"/>
    <mergeCell ref="H1579:I1579"/>
    <mergeCell ref="J1579:K1579"/>
    <mergeCell ref="L1579:M1579"/>
    <mergeCell ref="N1579:O1579"/>
    <mergeCell ref="B1580:C1580"/>
    <mergeCell ref="D1580:E1580"/>
    <mergeCell ref="F1580:G1580"/>
    <mergeCell ref="H1580:I1580"/>
    <mergeCell ref="J1580:K1580"/>
    <mergeCell ref="L1580:M1580"/>
    <mergeCell ref="N1580:O1580"/>
    <mergeCell ref="B1581:C1581"/>
    <mergeCell ref="D1581:E1581"/>
    <mergeCell ref="F1581:G1581"/>
    <mergeCell ref="H1581:I1581"/>
    <mergeCell ref="J1581:K1581"/>
    <mergeCell ref="L1581:M1581"/>
    <mergeCell ref="N1581:O1581"/>
    <mergeCell ref="B1573:C1573"/>
    <mergeCell ref="D1573:E1573"/>
    <mergeCell ref="F1573:G1573"/>
    <mergeCell ref="H1573:I1573"/>
    <mergeCell ref="J1573:K1573"/>
    <mergeCell ref="L1573:M1573"/>
    <mergeCell ref="N1573:O1573"/>
    <mergeCell ref="B1574:C1574"/>
    <mergeCell ref="D1574:E1574"/>
    <mergeCell ref="F1574:G1574"/>
    <mergeCell ref="H1574:I1574"/>
    <mergeCell ref="J1574:K1574"/>
    <mergeCell ref="L1574:M1574"/>
    <mergeCell ref="N1574:O1574"/>
    <mergeCell ref="B1575:C1575"/>
    <mergeCell ref="D1575:E1575"/>
    <mergeCell ref="F1575:G1575"/>
    <mergeCell ref="H1575:I1575"/>
    <mergeCell ref="J1575:K1575"/>
    <mergeCell ref="L1575:M1575"/>
    <mergeCell ref="N1575:O1575"/>
    <mergeCell ref="B1576:C1576"/>
    <mergeCell ref="D1576:E1576"/>
    <mergeCell ref="F1576:G1576"/>
    <mergeCell ref="H1576:I1576"/>
    <mergeCell ref="J1576:K1576"/>
    <mergeCell ref="L1576:M1576"/>
    <mergeCell ref="N1576:O1576"/>
    <mergeCell ref="B1577:C1577"/>
    <mergeCell ref="D1577:E1577"/>
    <mergeCell ref="F1577:G1577"/>
    <mergeCell ref="H1577:I1577"/>
    <mergeCell ref="J1577:K1577"/>
    <mergeCell ref="L1577:M1577"/>
    <mergeCell ref="N1577:O1577"/>
  </mergeCells>
  <pageMargins left="0.70833333333333337" right="0.70833333333333337" top="0.74791666666666667" bottom="0.74791666666666667" header="0.51180555555555551" footer="0.51180555555555551"/>
  <pageSetup scale="65" firstPageNumber="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688"/>
  <sheetViews>
    <sheetView view="pageBreakPreview" zoomScale="60" zoomScaleNormal="95" workbookViewId="0">
      <selection activeCell="H13" sqref="H13:I13"/>
    </sheetView>
  </sheetViews>
  <sheetFormatPr baseColWidth="10" defaultColWidth="10.28515625" defaultRowHeight="15" x14ac:dyDescent="0.25"/>
  <cols>
    <col min="1" max="1" width="17.5703125" style="2" customWidth="1"/>
    <col min="2" max="2" width="21.42578125" style="3" customWidth="1"/>
    <col min="3" max="3" width="11.28515625" style="3" customWidth="1"/>
    <col min="4" max="14" width="10.28515625" style="4" customWidth="1"/>
    <col min="15" max="15" width="12.5703125" style="4" customWidth="1"/>
    <col min="16" max="16384" width="10.28515625" style="1"/>
  </cols>
  <sheetData>
    <row r="1" spans="1:15" x14ac:dyDescent="0.25">
      <c r="B1" s="89" t="s">
        <v>0</v>
      </c>
      <c r="C1" s="89"/>
      <c r="D1" s="89"/>
    </row>
    <row r="2" spans="1:15" x14ac:dyDescent="0.25">
      <c r="B2" s="89"/>
      <c r="C2" s="89"/>
      <c r="D2" s="89"/>
    </row>
    <row r="3" spans="1:15" ht="18.75" x14ac:dyDescent="0.25">
      <c r="D3" s="18"/>
      <c r="E3" s="18"/>
      <c r="F3" s="18"/>
      <c r="G3" s="75" t="s">
        <v>2234</v>
      </c>
      <c r="H3" s="18"/>
      <c r="I3" s="18"/>
      <c r="J3" s="18"/>
      <c r="K3" s="18"/>
      <c r="L3" s="18"/>
    </row>
    <row r="4" spans="1:15" ht="18.75" x14ac:dyDescent="0.3">
      <c r="F4" s="7"/>
      <c r="G4" s="19">
        <v>2018</v>
      </c>
      <c r="H4" s="19"/>
      <c r="I4" s="19"/>
      <c r="J4" s="19"/>
      <c r="K4" s="19"/>
      <c r="L4" s="7"/>
    </row>
    <row r="5" spans="1:15" ht="18.75" x14ac:dyDescent="0.25">
      <c r="F5" s="7"/>
      <c r="G5" s="75" t="s">
        <v>2666</v>
      </c>
      <c r="H5" s="18"/>
      <c r="I5" s="18"/>
      <c r="J5" s="18"/>
      <c r="K5" s="18"/>
      <c r="L5" s="18"/>
    </row>
    <row r="6" spans="1:15" ht="18.75" x14ac:dyDescent="0.3">
      <c r="E6" s="8"/>
      <c r="F6" s="8"/>
      <c r="G6" s="8"/>
      <c r="H6" s="8"/>
      <c r="I6" s="8"/>
      <c r="J6" s="8"/>
    </row>
    <row r="7" spans="1:15" ht="15" customHeight="1" x14ac:dyDescent="0.25">
      <c r="A7" s="90" t="s">
        <v>1</v>
      </c>
      <c r="B7" s="90" t="s">
        <v>2</v>
      </c>
      <c r="C7" s="90"/>
      <c r="D7" s="90" t="s">
        <v>3</v>
      </c>
      <c r="E7" s="90"/>
      <c r="F7" s="90" t="s">
        <v>4</v>
      </c>
      <c r="G7" s="90"/>
      <c r="H7" s="91" t="s">
        <v>5</v>
      </c>
      <c r="I7" s="91"/>
      <c r="J7" s="91" t="s">
        <v>6</v>
      </c>
      <c r="K7" s="91"/>
      <c r="L7" s="91" t="s">
        <v>7</v>
      </c>
      <c r="M7" s="91"/>
      <c r="N7" s="91" t="s">
        <v>8</v>
      </c>
      <c r="O7" s="91"/>
    </row>
    <row r="8" spans="1:15" x14ac:dyDescent="0.25">
      <c r="A8" s="90"/>
      <c r="B8" s="90"/>
      <c r="C8" s="90"/>
      <c r="D8" s="90"/>
      <c r="E8" s="90"/>
      <c r="F8" s="90"/>
      <c r="G8" s="90"/>
      <c r="H8" s="91"/>
      <c r="I8" s="91"/>
      <c r="J8" s="91"/>
      <c r="K8" s="91"/>
      <c r="L8" s="91"/>
      <c r="M8" s="91"/>
      <c r="N8" s="91"/>
      <c r="O8" s="91"/>
    </row>
    <row r="9" spans="1:15" x14ac:dyDescent="0.25">
      <c r="A9" s="90"/>
      <c r="B9" s="90"/>
      <c r="C9" s="90"/>
      <c r="D9" s="90"/>
      <c r="E9" s="90"/>
      <c r="F9" s="90"/>
      <c r="G9" s="90"/>
      <c r="H9" s="91"/>
      <c r="I9" s="91"/>
      <c r="J9" s="91"/>
      <c r="K9" s="91"/>
      <c r="L9" s="91"/>
      <c r="M9" s="91"/>
      <c r="N9" s="91"/>
      <c r="O9" s="91"/>
    </row>
    <row r="10" spans="1:15" ht="45" customHeight="1" x14ac:dyDescent="0.25">
      <c r="A10" s="17" t="s">
        <v>1816</v>
      </c>
      <c r="B10" s="93" t="s">
        <v>14</v>
      </c>
      <c r="C10" s="93"/>
      <c r="D10" s="102">
        <f t="shared" ref="D10:D73" si="0">C10+1</f>
        <v>1</v>
      </c>
      <c r="E10" s="102"/>
      <c r="F10" s="102" t="s">
        <v>15</v>
      </c>
      <c r="G10" s="102"/>
      <c r="H10" s="96">
        <v>43193</v>
      </c>
      <c r="I10" s="96"/>
      <c r="J10" s="96">
        <v>43216</v>
      </c>
      <c r="K10" s="96"/>
      <c r="L10" s="82" t="s">
        <v>648</v>
      </c>
      <c r="M10" s="82"/>
      <c r="N10" s="101">
        <v>306</v>
      </c>
      <c r="O10" s="101"/>
    </row>
    <row r="11" spans="1:15" ht="45" customHeight="1" x14ac:dyDescent="0.25">
      <c r="A11" s="17" t="s">
        <v>1816</v>
      </c>
      <c r="B11" s="93" t="s">
        <v>1817</v>
      </c>
      <c r="C11" s="93"/>
      <c r="D11" s="102">
        <f t="shared" si="0"/>
        <v>1</v>
      </c>
      <c r="E11" s="102"/>
      <c r="F11" s="102" t="s">
        <v>29</v>
      </c>
      <c r="G11" s="102"/>
      <c r="H11" s="96">
        <v>43241</v>
      </c>
      <c r="I11" s="96"/>
      <c r="J11" s="96">
        <v>43241</v>
      </c>
      <c r="K11" s="96"/>
      <c r="L11" s="82" t="s">
        <v>648</v>
      </c>
      <c r="M11" s="82"/>
      <c r="N11" s="101">
        <v>160</v>
      </c>
      <c r="O11" s="101"/>
    </row>
    <row r="12" spans="1:15" ht="45" customHeight="1" x14ac:dyDescent="0.25">
      <c r="A12" s="17" t="s">
        <v>1816</v>
      </c>
      <c r="B12" s="93" t="s">
        <v>1817</v>
      </c>
      <c r="C12" s="93"/>
      <c r="D12" s="102">
        <f t="shared" si="0"/>
        <v>1</v>
      </c>
      <c r="E12" s="102"/>
      <c r="F12" s="102" t="s">
        <v>29</v>
      </c>
      <c r="G12" s="102"/>
      <c r="H12" s="96">
        <v>43241</v>
      </c>
      <c r="I12" s="96"/>
      <c r="J12" s="96">
        <v>43241</v>
      </c>
      <c r="K12" s="96"/>
      <c r="L12" s="82" t="s">
        <v>648</v>
      </c>
      <c r="M12" s="82"/>
      <c r="N12" s="101">
        <v>148</v>
      </c>
      <c r="O12" s="101"/>
    </row>
    <row r="13" spans="1:15" ht="45" customHeight="1" x14ac:dyDescent="0.25">
      <c r="A13" s="17" t="s">
        <v>1816</v>
      </c>
      <c r="B13" s="93" t="s">
        <v>1818</v>
      </c>
      <c r="C13" s="93"/>
      <c r="D13" s="102">
        <f t="shared" si="0"/>
        <v>1</v>
      </c>
      <c r="E13" s="102"/>
      <c r="F13" s="102" t="s">
        <v>29</v>
      </c>
      <c r="G13" s="102"/>
      <c r="H13" s="96">
        <v>43200</v>
      </c>
      <c r="I13" s="96"/>
      <c r="J13" s="96">
        <v>43200</v>
      </c>
      <c r="K13" s="96"/>
      <c r="L13" s="82" t="s">
        <v>648</v>
      </c>
      <c r="M13" s="82"/>
      <c r="N13" s="101">
        <v>207</v>
      </c>
      <c r="O13" s="101"/>
    </row>
    <row r="14" spans="1:15" ht="45" customHeight="1" x14ac:dyDescent="0.25">
      <c r="A14" s="17" t="s">
        <v>1816</v>
      </c>
      <c r="B14" s="93" t="s">
        <v>1818</v>
      </c>
      <c r="C14" s="93"/>
      <c r="D14" s="102">
        <f t="shared" si="0"/>
        <v>1</v>
      </c>
      <c r="E14" s="102"/>
      <c r="F14" s="102" t="s">
        <v>29</v>
      </c>
      <c r="G14" s="102"/>
      <c r="H14" s="96">
        <v>43200</v>
      </c>
      <c r="I14" s="96"/>
      <c r="J14" s="96">
        <v>43200</v>
      </c>
      <c r="K14" s="96"/>
      <c r="L14" s="82" t="s">
        <v>648</v>
      </c>
      <c r="M14" s="82"/>
      <c r="N14" s="101">
        <v>361</v>
      </c>
      <c r="O14" s="101"/>
    </row>
    <row r="15" spans="1:15" ht="45" customHeight="1" x14ac:dyDescent="0.25">
      <c r="A15" s="17" t="s">
        <v>1816</v>
      </c>
      <c r="B15" s="93" t="s">
        <v>1818</v>
      </c>
      <c r="C15" s="93"/>
      <c r="D15" s="102">
        <f t="shared" si="0"/>
        <v>1</v>
      </c>
      <c r="E15" s="102"/>
      <c r="F15" s="102" t="s">
        <v>29</v>
      </c>
      <c r="G15" s="102"/>
      <c r="H15" s="96">
        <v>43200</v>
      </c>
      <c r="I15" s="96"/>
      <c r="J15" s="96">
        <v>43200</v>
      </c>
      <c r="K15" s="96"/>
      <c r="L15" s="82" t="s">
        <v>648</v>
      </c>
      <c r="M15" s="82"/>
      <c r="N15" s="101">
        <v>220</v>
      </c>
      <c r="O15" s="101"/>
    </row>
    <row r="16" spans="1:15" ht="45" customHeight="1" x14ac:dyDescent="0.25">
      <c r="A16" s="17" t="s">
        <v>1816</v>
      </c>
      <c r="B16" s="93" t="s">
        <v>1818</v>
      </c>
      <c r="C16" s="93"/>
      <c r="D16" s="102">
        <f t="shared" si="0"/>
        <v>1</v>
      </c>
      <c r="E16" s="102"/>
      <c r="F16" s="102" t="s">
        <v>29</v>
      </c>
      <c r="G16" s="102"/>
      <c r="H16" s="96">
        <v>43200</v>
      </c>
      <c r="I16" s="96"/>
      <c r="J16" s="96">
        <v>43200</v>
      </c>
      <c r="K16" s="96"/>
      <c r="L16" s="82" t="s">
        <v>648</v>
      </c>
      <c r="M16" s="82"/>
      <c r="N16" s="101">
        <v>220</v>
      </c>
      <c r="O16" s="101"/>
    </row>
    <row r="17" spans="1:16" ht="45" customHeight="1" x14ac:dyDescent="0.25">
      <c r="A17" s="17" t="s">
        <v>1816</v>
      </c>
      <c r="B17" s="93" t="s">
        <v>1817</v>
      </c>
      <c r="C17" s="93"/>
      <c r="D17" s="102">
        <f t="shared" si="0"/>
        <v>1</v>
      </c>
      <c r="E17" s="102"/>
      <c r="F17" s="102" t="s">
        <v>29</v>
      </c>
      <c r="G17" s="102"/>
      <c r="H17" s="96">
        <v>43241</v>
      </c>
      <c r="I17" s="96"/>
      <c r="J17" s="96">
        <v>43241</v>
      </c>
      <c r="K17" s="96"/>
      <c r="L17" s="82" t="s">
        <v>648</v>
      </c>
      <c r="M17" s="82"/>
      <c r="N17" s="101">
        <v>663</v>
      </c>
      <c r="O17" s="101"/>
    </row>
    <row r="18" spans="1:16" ht="45" customHeight="1" x14ac:dyDescent="0.25">
      <c r="A18" s="17" t="s">
        <v>1816</v>
      </c>
      <c r="B18" s="93" t="s">
        <v>1817</v>
      </c>
      <c r="C18" s="93"/>
      <c r="D18" s="102">
        <f t="shared" si="0"/>
        <v>1</v>
      </c>
      <c r="E18" s="102"/>
      <c r="F18" s="102" t="s">
        <v>29</v>
      </c>
      <c r="G18" s="102"/>
      <c r="H18" s="96">
        <v>43241</v>
      </c>
      <c r="I18" s="96"/>
      <c r="J18" s="96">
        <v>43241</v>
      </c>
      <c r="K18" s="96"/>
      <c r="L18" s="82" t="s">
        <v>648</v>
      </c>
      <c r="M18" s="82"/>
      <c r="N18" s="101">
        <v>354</v>
      </c>
      <c r="O18" s="101"/>
      <c r="P18" s="11"/>
    </row>
    <row r="19" spans="1:16" ht="45" customHeight="1" x14ac:dyDescent="0.25">
      <c r="A19" s="17" t="s">
        <v>1816</v>
      </c>
      <c r="B19" s="93" t="s">
        <v>1819</v>
      </c>
      <c r="C19" s="93"/>
      <c r="D19" s="102">
        <f t="shared" si="0"/>
        <v>1</v>
      </c>
      <c r="E19" s="102"/>
      <c r="F19" s="102" t="s">
        <v>29</v>
      </c>
      <c r="G19" s="102"/>
      <c r="H19" s="96">
        <v>43171</v>
      </c>
      <c r="I19" s="96"/>
      <c r="J19" s="96">
        <v>43171</v>
      </c>
      <c r="K19" s="96"/>
      <c r="L19" s="82" t="s">
        <v>648</v>
      </c>
      <c r="M19" s="82"/>
      <c r="N19" s="101">
        <v>439</v>
      </c>
      <c r="O19" s="101"/>
    </row>
    <row r="20" spans="1:16" ht="45" customHeight="1" x14ac:dyDescent="0.25">
      <c r="A20" s="17" t="s">
        <v>1816</v>
      </c>
      <c r="B20" s="93" t="s">
        <v>1820</v>
      </c>
      <c r="C20" s="93"/>
      <c r="D20" s="102">
        <f t="shared" si="0"/>
        <v>1</v>
      </c>
      <c r="E20" s="102"/>
      <c r="F20" s="102" t="s">
        <v>29</v>
      </c>
      <c r="G20" s="102"/>
      <c r="H20" s="96">
        <v>43180</v>
      </c>
      <c r="I20" s="96"/>
      <c r="J20" s="96">
        <v>43180</v>
      </c>
      <c r="K20" s="96"/>
      <c r="L20" s="82" t="s">
        <v>648</v>
      </c>
      <c r="M20" s="82"/>
      <c r="N20" s="101">
        <v>360</v>
      </c>
      <c r="O20" s="101"/>
    </row>
    <row r="21" spans="1:16" ht="45" customHeight="1" x14ac:dyDescent="0.25">
      <c r="A21" s="17" t="s">
        <v>1816</v>
      </c>
      <c r="B21" s="93" t="s">
        <v>1820</v>
      </c>
      <c r="C21" s="93"/>
      <c r="D21" s="102">
        <f t="shared" si="0"/>
        <v>1</v>
      </c>
      <c r="E21" s="102"/>
      <c r="F21" s="102" t="s">
        <v>29</v>
      </c>
      <c r="G21" s="102"/>
      <c r="H21" s="96">
        <v>43180</v>
      </c>
      <c r="I21" s="96"/>
      <c r="J21" s="96">
        <v>43180</v>
      </c>
      <c r="K21" s="96"/>
      <c r="L21" s="82" t="s">
        <v>648</v>
      </c>
      <c r="M21" s="82"/>
      <c r="N21" s="101">
        <v>438</v>
      </c>
      <c r="O21" s="101"/>
    </row>
    <row r="22" spans="1:16" ht="45" customHeight="1" x14ac:dyDescent="0.25">
      <c r="A22" s="17" t="s">
        <v>1816</v>
      </c>
      <c r="B22" s="93" t="s">
        <v>1819</v>
      </c>
      <c r="C22" s="93"/>
      <c r="D22" s="102">
        <f t="shared" si="0"/>
        <v>1</v>
      </c>
      <c r="E22" s="102"/>
      <c r="F22" s="102" t="s">
        <v>29</v>
      </c>
      <c r="G22" s="102"/>
      <c r="H22" s="96">
        <v>43171</v>
      </c>
      <c r="I22" s="96"/>
      <c r="J22" s="96">
        <v>43171</v>
      </c>
      <c r="K22" s="96"/>
      <c r="L22" s="82" t="s">
        <v>648</v>
      </c>
      <c r="M22" s="82"/>
      <c r="N22" s="101">
        <v>351.5</v>
      </c>
      <c r="O22" s="101"/>
    </row>
    <row r="23" spans="1:16" ht="45" customHeight="1" x14ac:dyDescent="0.25">
      <c r="A23" s="17" t="s">
        <v>1816</v>
      </c>
      <c r="B23" s="93" t="s">
        <v>1821</v>
      </c>
      <c r="C23" s="93"/>
      <c r="D23" s="102">
        <f t="shared" si="0"/>
        <v>1</v>
      </c>
      <c r="E23" s="102"/>
      <c r="F23" s="102" t="s">
        <v>29</v>
      </c>
      <c r="G23" s="102"/>
      <c r="H23" s="96">
        <v>43168</v>
      </c>
      <c r="I23" s="96"/>
      <c r="J23" s="96">
        <v>43168</v>
      </c>
      <c r="K23" s="96"/>
      <c r="L23" s="82" t="s">
        <v>648</v>
      </c>
      <c r="M23" s="82"/>
      <c r="N23" s="101">
        <v>229</v>
      </c>
      <c r="O23" s="101"/>
    </row>
    <row r="24" spans="1:16" ht="45" customHeight="1" x14ac:dyDescent="0.25">
      <c r="A24" s="17" t="s">
        <v>1816</v>
      </c>
      <c r="B24" s="93" t="s">
        <v>1821</v>
      </c>
      <c r="C24" s="93"/>
      <c r="D24" s="102">
        <f t="shared" si="0"/>
        <v>1</v>
      </c>
      <c r="E24" s="102"/>
      <c r="F24" s="102" t="s">
        <v>29</v>
      </c>
      <c r="G24" s="102"/>
      <c r="H24" s="96">
        <v>43168</v>
      </c>
      <c r="I24" s="96"/>
      <c r="J24" s="96">
        <v>43168</v>
      </c>
      <c r="K24" s="96"/>
      <c r="L24" s="82" t="s">
        <v>648</v>
      </c>
      <c r="M24" s="82"/>
      <c r="N24" s="101">
        <v>415</v>
      </c>
      <c r="O24" s="101"/>
    </row>
    <row r="25" spans="1:16" ht="45" customHeight="1" x14ac:dyDescent="0.25">
      <c r="A25" s="17" t="s">
        <v>1816</v>
      </c>
      <c r="B25" s="93" t="s">
        <v>1819</v>
      </c>
      <c r="C25" s="93"/>
      <c r="D25" s="102">
        <f t="shared" si="0"/>
        <v>1</v>
      </c>
      <c r="E25" s="102"/>
      <c r="F25" s="102" t="s">
        <v>29</v>
      </c>
      <c r="G25" s="102"/>
      <c r="H25" s="96">
        <v>43171</v>
      </c>
      <c r="I25" s="96"/>
      <c r="J25" s="96">
        <v>43171</v>
      </c>
      <c r="K25" s="96"/>
      <c r="L25" s="82" t="s">
        <v>648</v>
      </c>
      <c r="M25" s="82"/>
      <c r="N25" s="101">
        <v>359</v>
      </c>
      <c r="O25" s="101"/>
    </row>
    <row r="26" spans="1:16" ht="45" customHeight="1" x14ac:dyDescent="0.25">
      <c r="A26" s="17" t="s">
        <v>1816</v>
      </c>
      <c r="B26" s="93" t="s">
        <v>1821</v>
      </c>
      <c r="C26" s="93"/>
      <c r="D26" s="102">
        <f t="shared" si="0"/>
        <v>1</v>
      </c>
      <c r="E26" s="102"/>
      <c r="F26" s="102" t="s">
        <v>29</v>
      </c>
      <c r="G26" s="102"/>
      <c r="H26" s="96">
        <v>43168</v>
      </c>
      <c r="I26" s="96"/>
      <c r="J26" s="96">
        <v>43168</v>
      </c>
      <c r="K26" s="96"/>
      <c r="L26" s="82" t="s">
        <v>648</v>
      </c>
      <c r="M26" s="82"/>
      <c r="N26" s="101">
        <v>220</v>
      </c>
      <c r="O26" s="101"/>
    </row>
    <row r="27" spans="1:16" ht="45" customHeight="1" x14ac:dyDescent="0.25">
      <c r="A27" s="17" t="s">
        <v>1816</v>
      </c>
      <c r="B27" s="93" t="s">
        <v>1819</v>
      </c>
      <c r="C27" s="93"/>
      <c r="D27" s="102">
        <f t="shared" si="0"/>
        <v>1</v>
      </c>
      <c r="E27" s="102"/>
      <c r="F27" s="102" t="s">
        <v>29</v>
      </c>
      <c r="G27" s="102"/>
      <c r="H27" s="96">
        <v>43171</v>
      </c>
      <c r="I27" s="96"/>
      <c r="J27" s="96">
        <v>43171</v>
      </c>
      <c r="K27" s="96"/>
      <c r="L27" s="82" t="s">
        <v>648</v>
      </c>
      <c r="M27" s="82"/>
      <c r="N27" s="101">
        <v>220</v>
      </c>
      <c r="O27" s="101"/>
    </row>
    <row r="28" spans="1:16" ht="45" customHeight="1" x14ac:dyDescent="0.25">
      <c r="A28" s="17" t="s">
        <v>1816</v>
      </c>
      <c r="B28" s="93" t="s">
        <v>1821</v>
      </c>
      <c r="C28" s="93"/>
      <c r="D28" s="102">
        <f t="shared" si="0"/>
        <v>1</v>
      </c>
      <c r="E28" s="102"/>
      <c r="F28" s="102" t="s">
        <v>29</v>
      </c>
      <c r="G28" s="102"/>
      <c r="H28" s="96">
        <v>43168</v>
      </c>
      <c r="I28" s="96"/>
      <c r="J28" s="96">
        <v>43168</v>
      </c>
      <c r="K28" s="96"/>
      <c r="L28" s="82" t="s">
        <v>648</v>
      </c>
      <c r="M28" s="82"/>
      <c r="N28" s="101">
        <v>220</v>
      </c>
      <c r="O28" s="101"/>
    </row>
    <row r="29" spans="1:16" ht="45" customHeight="1" x14ac:dyDescent="0.25">
      <c r="A29" s="17" t="s">
        <v>1822</v>
      </c>
      <c r="B29" s="93" t="s">
        <v>1823</v>
      </c>
      <c r="C29" s="93"/>
      <c r="D29" s="102">
        <f t="shared" si="0"/>
        <v>1</v>
      </c>
      <c r="E29" s="102"/>
      <c r="F29" s="102" t="s">
        <v>29</v>
      </c>
      <c r="G29" s="102"/>
      <c r="H29" s="96">
        <v>43116</v>
      </c>
      <c r="I29" s="96"/>
      <c r="J29" s="96">
        <v>43116</v>
      </c>
      <c r="K29" s="96"/>
      <c r="L29" s="82" t="s">
        <v>648</v>
      </c>
      <c r="M29" s="82"/>
      <c r="N29" s="101">
        <v>400</v>
      </c>
      <c r="O29" s="101"/>
    </row>
    <row r="30" spans="1:16" ht="45" customHeight="1" x14ac:dyDescent="0.25">
      <c r="A30" s="17" t="s">
        <v>1822</v>
      </c>
      <c r="B30" s="93" t="s">
        <v>14</v>
      </c>
      <c r="C30" s="93"/>
      <c r="D30" s="102">
        <f t="shared" si="0"/>
        <v>1</v>
      </c>
      <c r="E30" s="102"/>
      <c r="F30" s="102" t="s">
        <v>15</v>
      </c>
      <c r="G30" s="102"/>
      <c r="H30" s="96">
        <v>43108</v>
      </c>
      <c r="I30" s="96"/>
      <c r="J30" s="96">
        <v>43117</v>
      </c>
      <c r="K30" s="96"/>
      <c r="L30" s="82" t="s">
        <v>648</v>
      </c>
      <c r="M30" s="82"/>
      <c r="N30" s="101">
        <v>1400</v>
      </c>
      <c r="O30" s="101"/>
    </row>
    <row r="31" spans="1:16" ht="45" customHeight="1" x14ac:dyDescent="0.25">
      <c r="A31" s="17" t="s">
        <v>1822</v>
      </c>
      <c r="B31" s="93" t="s">
        <v>1824</v>
      </c>
      <c r="C31" s="93"/>
      <c r="D31" s="102">
        <f t="shared" si="0"/>
        <v>1</v>
      </c>
      <c r="E31" s="102"/>
      <c r="F31" s="102" t="s">
        <v>29</v>
      </c>
      <c r="G31" s="102"/>
      <c r="H31" s="96">
        <v>43133</v>
      </c>
      <c r="I31" s="96"/>
      <c r="J31" s="96">
        <v>43133</v>
      </c>
      <c r="K31" s="96"/>
      <c r="L31" s="82" t="s">
        <v>648</v>
      </c>
      <c r="M31" s="82"/>
      <c r="N31" s="101">
        <v>387</v>
      </c>
      <c r="O31" s="101"/>
    </row>
    <row r="32" spans="1:16" ht="45" customHeight="1" x14ac:dyDescent="0.25">
      <c r="A32" s="17" t="s">
        <v>1822</v>
      </c>
      <c r="B32" s="93" t="s">
        <v>1824</v>
      </c>
      <c r="C32" s="93"/>
      <c r="D32" s="102">
        <f t="shared" si="0"/>
        <v>1</v>
      </c>
      <c r="E32" s="102"/>
      <c r="F32" s="102" t="s">
        <v>29</v>
      </c>
      <c r="G32" s="102"/>
      <c r="H32" s="96">
        <v>43139</v>
      </c>
      <c r="I32" s="96"/>
      <c r="J32" s="96">
        <v>43139</v>
      </c>
      <c r="K32" s="96"/>
      <c r="L32" s="82" t="s">
        <v>648</v>
      </c>
      <c r="M32" s="82"/>
      <c r="N32" s="101">
        <v>395</v>
      </c>
      <c r="O32" s="101"/>
    </row>
    <row r="33" spans="1:15" ht="45" customHeight="1" x14ac:dyDescent="0.25">
      <c r="A33" s="17" t="s">
        <v>1822</v>
      </c>
      <c r="B33" s="93" t="s">
        <v>1824</v>
      </c>
      <c r="C33" s="93"/>
      <c r="D33" s="102">
        <f t="shared" si="0"/>
        <v>1</v>
      </c>
      <c r="E33" s="102"/>
      <c r="F33" s="102" t="s">
        <v>29</v>
      </c>
      <c r="G33" s="102"/>
      <c r="H33" s="96">
        <v>43118</v>
      </c>
      <c r="I33" s="96"/>
      <c r="J33" s="96">
        <v>43118</v>
      </c>
      <c r="K33" s="96"/>
      <c r="L33" s="82" t="s">
        <v>648</v>
      </c>
      <c r="M33" s="82"/>
      <c r="N33" s="101">
        <v>379</v>
      </c>
      <c r="O33" s="101"/>
    </row>
    <row r="34" spans="1:15" ht="45" customHeight="1" x14ac:dyDescent="0.25">
      <c r="A34" s="17" t="s">
        <v>1822</v>
      </c>
      <c r="B34" s="93" t="s">
        <v>1825</v>
      </c>
      <c r="C34" s="93"/>
      <c r="D34" s="102">
        <f t="shared" si="0"/>
        <v>1</v>
      </c>
      <c r="E34" s="102"/>
      <c r="F34" s="102" t="s">
        <v>29</v>
      </c>
      <c r="G34" s="102"/>
      <c r="H34" s="96">
        <v>43117</v>
      </c>
      <c r="I34" s="96"/>
      <c r="J34" s="96">
        <v>43117</v>
      </c>
      <c r="K34" s="96"/>
      <c r="L34" s="82" t="s">
        <v>648</v>
      </c>
      <c r="M34" s="82"/>
      <c r="N34" s="101">
        <v>403</v>
      </c>
      <c r="O34" s="101"/>
    </row>
    <row r="35" spans="1:15" ht="45" customHeight="1" x14ac:dyDescent="0.25">
      <c r="A35" s="17" t="s">
        <v>1822</v>
      </c>
      <c r="B35" s="93" t="s">
        <v>1826</v>
      </c>
      <c r="C35" s="93"/>
      <c r="D35" s="102">
        <f t="shared" si="0"/>
        <v>1</v>
      </c>
      <c r="E35" s="102"/>
      <c r="F35" s="102" t="s">
        <v>29</v>
      </c>
      <c r="G35" s="102"/>
      <c r="H35" s="96">
        <v>43119</v>
      </c>
      <c r="I35" s="96"/>
      <c r="J35" s="96">
        <v>43119</v>
      </c>
      <c r="K35" s="96"/>
      <c r="L35" s="82" t="s">
        <v>648</v>
      </c>
      <c r="M35" s="82"/>
      <c r="N35" s="101">
        <v>428</v>
      </c>
      <c r="O35" s="101"/>
    </row>
    <row r="36" spans="1:15" ht="45" customHeight="1" x14ac:dyDescent="0.25">
      <c r="A36" s="17" t="s">
        <v>1822</v>
      </c>
      <c r="B36" s="93" t="s">
        <v>1827</v>
      </c>
      <c r="C36" s="93"/>
      <c r="D36" s="102">
        <f t="shared" si="0"/>
        <v>1</v>
      </c>
      <c r="E36" s="102"/>
      <c r="F36" s="102" t="s">
        <v>29</v>
      </c>
      <c r="G36" s="102"/>
      <c r="H36" s="96">
        <v>43119</v>
      </c>
      <c r="I36" s="96"/>
      <c r="J36" s="96">
        <v>43119</v>
      </c>
      <c r="K36" s="96"/>
      <c r="L36" s="82" t="s">
        <v>648</v>
      </c>
      <c r="M36" s="82"/>
      <c r="N36" s="101">
        <v>428</v>
      </c>
      <c r="O36" s="101"/>
    </row>
    <row r="37" spans="1:15" ht="45" customHeight="1" x14ac:dyDescent="0.25">
      <c r="A37" s="17" t="s">
        <v>1822</v>
      </c>
      <c r="B37" s="93" t="s">
        <v>1828</v>
      </c>
      <c r="C37" s="93"/>
      <c r="D37" s="102">
        <f t="shared" si="0"/>
        <v>1</v>
      </c>
      <c r="E37" s="102"/>
      <c r="F37" s="102" t="s">
        <v>29</v>
      </c>
      <c r="G37" s="102"/>
      <c r="H37" s="96">
        <v>43130</v>
      </c>
      <c r="I37" s="96"/>
      <c r="J37" s="96">
        <v>43130</v>
      </c>
      <c r="K37" s="96"/>
      <c r="L37" s="82" t="s">
        <v>648</v>
      </c>
      <c r="M37" s="82"/>
      <c r="N37" s="101">
        <v>395</v>
      </c>
      <c r="O37" s="101"/>
    </row>
    <row r="38" spans="1:15" ht="45" customHeight="1" x14ac:dyDescent="0.25">
      <c r="A38" s="17" t="s">
        <v>1822</v>
      </c>
      <c r="B38" s="93" t="s">
        <v>1829</v>
      </c>
      <c r="C38" s="93"/>
      <c r="D38" s="102">
        <f t="shared" si="0"/>
        <v>1</v>
      </c>
      <c r="E38" s="102"/>
      <c r="F38" s="102" t="s">
        <v>29</v>
      </c>
      <c r="G38" s="102"/>
      <c r="H38" s="96">
        <v>43138</v>
      </c>
      <c r="I38" s="96"/>
      <c r="J38" s="96">
        <v>43138</v>
      </c>
      <c r="K38" s="96"/>
      <c r="L38" s="82" t="s">
        <v>648</v>
      </c>
      <c r="M38" s="82"/>
      <c r="N38" s="101">
        <v>387</v>
      </c>
      <c r="O38" s="101"/>
    </row>
    <row r="39" spans="1:15" ht="45" customHeight="1" x14ac:dyDescent="0.25">
      <c r="A39" s="17" t="s">
        <v>1822</v>
      </c>
      <c r="B39" s="93" t="s">
        <v>1829</v>
      </c>
      <c r="C39" s="93"/>
      <c r="D39" s="102">
        <f t="shared" si="0"/>
        <v>1</v>
      </c>
      <c r="E39" s="102"/>
      <c r="F39" s="102" t="s">
        <v>29</v>
      </c>
      <c r="G39" s="102"/>
      <c r="H39" s="96">
        <v>43125</v>
      </c>
      <c r="I39" s="96"/>
      <c r="J39" s="96">
        <v>43125</v>
      </c>
      <c r="K39" s="96"/>
      <c r="L39" s="82" t="s">
        <v>648</v>
      </c>
      <c r="M39" s="82"/>
      <c r="N39" s="101">
        <v>395</v>
      </c>
      <c r="O39" s="101"/>
    </row>
    <row r="40" spans="1:15" ht="45" customHeight="1" x14ac:dyDescent="0.25">
      <c r="A40" s="17" t="s">
        <v>1822</v>
      </c>
      <c r="B40" s="93" t="s">
        <v>1830</v>
      </c>
      <c r="C40" s="93"/>
      <c r="D40" s="102">
        <f t="shared" si="0"/>
        <v>1</v>
      </c>
      <c r="E40" s="102"/>
      <c r="F40" s="102" t="s">
        <v>29</v>
      </c>
      <c r="G40" s="102"/>
      <c r="H40" s="96">
        <v>43110</v>
      </c>
      <c r="I40" s="96"/>
      <c r="J40" s="96">
        <v>43110</v>
      </c>
      <c r="K40" s="96"/>
      <c r="L40" s="82" t="s">
        <v>648</v>
      </c>
      <c r="M40" s="82"/>
      <c r="N40" s="101">
        <v>428</v>
      </c>
      <c r="O40" s="101"/>
    </row>
    <row r="41" spans="1:15" ht="45" customHeight="1" x14ac:dyDescent="0.25">
      <c r="A41" s="17" t="s">
        <v>1822</v>
      </c>
      <c r="B41" s="93" t="s">
        <v>1831</v>
      </c>
      <c r="C41" s="93"/>
      <c r="D41" s="102">
        <f t="shared" si="0"/>
        <v>1</v>
      </c>
      <c r="E41" s="102"/>
      <c r="F41" s="102" t="s">
        <v>29</v>
      </c>
      <c r="G41" s="102"/>
      <c r="H41" s="96">
        <v>43110</v>
      </c>
      <c r="I41" s="96"/>
      <c r="J41" s="96">
        <v>43110</v>
      </c>
      <c r="K41" s="96"/>
      <c r="L41" s="82" t="s">
        <v>648</v>
      </c>
      <c r="M41" s="82"/>
      <c r="N41" s="101">
        <v>428</v>
      </c>
      <c r="O41" s="101"/>
    </row>
    <row r="42" spans="1:15" ht="45" customHeight="1" x14ac:dyDescent="0.25">
      <c r="A42" s="17" t="s">
        <v>1822</v>
      </c>
      <c r="B42" s="93" t="s">
        <v>1824</v>
      </c>
      <c r="C42" s="93"/>
      <c r="D42" s="102">
        <f t="shared" si="0"/>
        <v>1</v>
      </c>
      <c r="E42" s="102"/>
      <c r="F42" s="102" t="s">
        <v>29</v>
      </c>
      <c r="G42" s="102"/>
      <c r="H42" s="96">
        <v>43133</v>
      </c>
      <c r="I42" s="96"/>
      <c r="J42" s="96">
        <v>43133</v>
      </c>
      <c r="K42" s="96"/>
      <c r="L42" s="82" t="s">
        <v>648</v>
      </c>
      <c r="M42" s="82"/>
      <c r="N42" s="101">
        <v>197</v>
      </c>
      <c r="O42" s="101"/>
    </row>
    <row r="43" spans="1:15" ht="45" customHeight="1" x14ac:dyDescent="0.25">
      <c r="A43" s="17" t="s">
        <v>1822</v>
      </c>
      <c r="B43" s="93" t="s">
        <v>1824</v>
      </c>
      <c r="C43" s="93"/>
      <c r="D43" s="102">
        <f t="shared" si="0"/>
        <v>1</v>
      </c>
      <c r="E43" s="102"/>
      <c r="F43" s="102" t="s">
        <v>29</v>
      </c>
      <c r="G43" s="102"/>
      <c r="H43" s="96">
        <v>43139</v>
      </c>
      <c r="I43" s="96"/>
      <c r="J43" s="96">
        <v>43139</v>
      </c>
      <c r="K43" s="96"/>
      <c r="L43" s="82" t="s">
        <v>648</v>
      </c>
      <c r="M43" s="82"/>
      <c r="N43" s="101">
        <v>85</v>
      </c>
      <c r="O43" s="101"/>
    </row>
    <row r="44" spans="1:15" ht="45" customHeight="1" x14ac:dyDescent="0.25">
      <c r="A44" s="17" t="s">
        <v>1822</v>
      </c>
      <c r="B44" s="93" t="s">
        <v>1824</v>
      </c>
      <c r="C44" s="93"/>
      <c r="D44" s="102">
        <f t="shared" si="0"/>
        <v>1</v>
      </c>
      <c r="E44" s="102"/>
      <c r="F44" s="102" t="s">
        <v>29</v>
      </c>
      <c r="G44" s="102"/>
      <c r="H44" s="96">
        <v>43118</v>
      </c>
      <c r="I44" s="96"/>
      <c r="J44" s="96">
        <v>43118</v>
      </c>
      <c r="K44" s="96"/>
      <c r="L44" s="82" t="s">
        <v>648</v>
      </c>
      <c r="M44" s="82"/>
      <c r="N44" s="101">
        <v>105.6</v>
      </c>
      <c r="O44" s="101"/>
    </row>
    <row r="45" spans="1:15" ht="45" customHeight="1" x14ac:dyDescent="0.25">
      <c r="A45" s="17" t="s">
        <v>1822</v>
      </c>
      <c r="B45" s="93" t="s">
        <v>1825</v>
      </c>
      <c r="C45" s="93"/>
      <c r="D45" s="102">
        <f t="shared" si="0"/>
        <v>1</v>
      </c>
      <c r="E45" s="102"/>
      <c r="F45" s="102" t="s">
        <v>29</v>
      </c>
      <c r="G45" s="102"/>
      <c r="H45" s="96">
        <v>43117</v>
      </c>
      <c r="I45" s="96"/>
      <c r="J45" s="96">
        <v>43117</v>
      </c>
      <c r="K45" s="96"/>
      <c r="L45" s="82" t="s">
        <v>648</v>
      </c>
      <c r="M45" s="82"/>
      <c r="N45" s="101">
        <v>146.69999999999999</v>
      </c>
      <c r="O45" s="101"/>
    </row>
    <row r="46" spans="1:15" ht="45" customHeight="1" x14ac:dyDescent="0.25">
      <c r="A46" s="17" t="s">
        <v>1822</v>
      </c>
      <c r="B46" s="93" t="s">
        <v>1828</v>
      </c>
      <c r="C46" s="93"/>
      <c r="D46" s="102">
        <f t="shared" si="0"/>
        <v>1</v>
      </c>
      <c r="E46" s="102"/>
      <c r="F46" s="102" t="s">
        <v>29</v>
      </c>
      <c r="G46" s="102"/>
      <c r="H46" s="96">
        <v>43130</v>
      </c>
      <c r="I46" s="96"/>
      <c r="J46" s="96">
        <v>43130</v>
      </c>
      <c r="K46" s="96"/>
      <c r="L46" s="82" t="s">
        <v>648</v>
      </c>
      <c r="M46" s="82"/>
      <c r="N46" s="101">
        <v>232</v>
      </c>
      <c r="O46" s="101"/>
    </row>
    <row r="47" spans="1:15" ht="45" customHeight="1" x14ac:dyDescent="0.25">
      <c r="A47" s="17" t="s">
        <v>1822</v>
      </c>
      <c r="B47" s="93" t="s">
        <v>1829</v>
      </c>
      <c r="C47" s="93"/>
      <c r="D47" s="102">
        <f t="shared" si="0"/>
        <v>1</v>
      </c>
      <c r="E47" s="102"/>
      <c r="F47" s="102" t="s">
        <v>29</v>
      </c>
      <c r="G47" s="102"/>
      <c r="H47" s="96">
        <v>43138</v>
      </c>
      <c r="I47" s="96"/>
      <c r="J47" s="96">
        <v>43138</v>
      </c>
      <c r="K47" s="96"/>
      <c r="L47" s="82" t="s">
        <v>648</v>
      </c>
      <c r="M47" s="82"/>
      <c r="N47" s="101">
        <v>232</v>
      </c>
      <c r="O47" s="101"/>
    </row>
    <row r="48" spans="1:15" ht="45" customHeight="1" x14ac:dyDescent="0.25">
      <c r="A48" s="17" t="s">
        <v>1822</v>
      </c>
      <c r="B48" s="93" t="s">
        <v>1829</v>
      </c>
      <c r="C48" s="93"/>
      <c r="D48" s="102">
        <f t="shared" si="0"/>
        <v>1</v>
      </c>
      <c r="E48" s="102"/>
      <c r="F48" s="102" t="s">
        <v>29</v>
      </c>
      <c r="G48" s="102"/>
      <c r="H48" s="96">
        <v>43125</v>
      </c>
      <c r="I48" s="96"/>
      <c r="J48" s="96">
        <v>43125</v>
      </c>
      <c r="K48" s="96"/>
      <c r="L48" s="82" t="s">
        <v>648</v>
      </c>
      <c r="M48" s="82"/>
      <c r="N48" s="101">
        <v>102.2</v>
      </c>
      <c r="O48" s="101"/>
    </row>
    <row r="49" spans="1:15" ht="45" customHeight="1" x14ac:dyDescent="0.25">
      <c r="A49" s="17" t="s">
        <v>1822</v>
      </c>
      <c r="B49" s="93" t="s">
        <v>1830</v>
      </c>
      <c r="C49" s="93"/>
      <c r="D49" s="102">
        <f t="shared" si="0"/>
        <v>1</v>
      </c>
      <c r="E49" s="102"/>
      <c r="F49" s="102" t="s">
        <v>29</v>
      </c>
      <c r="G49" s="102"/>
      <c r="H49" s="96">
        <v>43110</v>
      </c>
      <c r="I49" s="96"/>
      <c r="J49" s="96">
        <v>43110</v>
      </c>
      <c r="K49" s="96"/>
      <c r="L49" s="82" t="s">
        <v>648</v>
      </c>
      <c r="M49" s="82"/>
      <c r="N49" s="101">
        <v>252</v>
      </c>
      <c r="O49" s="101"/>
    </row>
    <row r="50" spans="1:15" ht="45" customHeight="1" x14ac:dyDescent="0.25">
      <c r="A50" s="17" t="s">
        <v>1822</v>
      </c>
      <c r="B50" s="93" t="s">
        <v>1831</v>
      </c>
      <c r="C50" s="93"/>
      <c r="D50" s="102">
        <f t="shared" si="0"/>
        <v>1</v>
      </c>
      <c r="E50" s="102"/>
      <c r="F50" s="102" t="s">
        <v>29</v>
      </c>
      <c r="G50" s="102"/>
      <c r="H50" s="96">
        <v>43110</v>
      </c>
      <c r="I50" s="96"/>
      <c r="J50" s="96">
        <v>43110</v>
      </c>
      <c r="K50" s="96"/>
      <c r="L50" s="82" t="s">
        <v>648</v>
      </c>
      <c r="M50" s="82"/>
      <c r="N50" s="101">
        <v>149</v>
      </c>
      <c r="O50" s="101"/>
    </row>
    <row r="51" spans="1:15" ht="45" customHeight="1" x14ac:dyDescent="0.25">
      <c r="A51" s="17" t="s">
        <v>1822</v>
      </c>
      <c r="B51" s="93" t="s">
        <v>1832</v>
      </c>
      <c r="C51" s="93"/>
      <c r="D51" s="102">
        <f t="shared" si="0"/>
        <v>1</v>
      </c>
      <c r="E51" s="102"/>
      <c r="F51" s="102" t="s">
        <v>29</v>
      </c>
      <c r="G51" s="102"/>
      <c r="H51" s="96">
        <v>43146</v>
      </c>
      <c r="I51" s="96"/>
      <c r="J51" s="96">
        <v>43146</v>
      </c>
      <c r="K51" s="96"/>
      <c r="L51" s="82" t="s">
        <v>648</v>
      </c>
      <c r="M51" s="82"/>
      <c r="N51" s="101">
        <v>428</v>
      </c>
      <c r="O51" s="101"/>
    </row>
    <row r="52" spans="1:15" ht="45" customHeight="1" x14ac:dyDescent="0.25">
      <c r="A52" s="17" t="s">
        <v>1822</v>
      </c>
      <c r="B52" s="93" t="s">
        <v>1832</v>
      </c>
      <c r="C52" s="93"/>
      <c r="D52" s="102">
        <f t="shared" si="0"/>
        <v>1</v>
      </c>
      <c r="E52" s="102"/>
      <c r="F52" s="102" t="s">
        <v>29</v>
      </c>
      <c r="G52" s="102"/>
      <c r="H52" s="96">
        <v>43152</v>
      </c>
      <c r="I52" s="96"/>
      <c r="J52" s="96">
        <v>43152</v>
      </c>
      <c r="K52" s="96"/>
      <c r="L52" s="82" t="s">
        <v>648</v>
      </c>
      <c r="M52" s="82"/>
      <c r="N52" s="101">
        <v>403</v>
      </c>
      <c r="O52" s="101"/>
    </row>
    <row r="53" spans="1:15" ht="45" customHeight="1" x14ac:dyDescent="0.25">
      <c r="A53" s="17" t="s">
        <v>1822</v>
      </c>
      <c r="B53" s="93" t="s">
        <v>1832</v>
      </c>
      <c r="C53" s="93"/>
      <c r="D53" s="102">
        <f t="shared" si="0"/>
        <v>1</v>
      </c>
      <c r="E53" s="102"/>
      <c r="F53" s="102" t="s">
        <v>29</v>
      </c>
      <c r="G53" s="102"/>
      <c r="H53" s="96">
        <v>43152</v>
      </c>
      <c r="I53" s="96"/>
      <c r="J53" s="96">
        <v>43152</v>
      </c>
      <c r="K53" s="96"/>
      <c r="L53" s="82" t="s">
        <v>648</v>
      </c>
      <c r="M53" s="82"/>
      <c r="N53" s="101">
        <v>403</v>
      </c>
      <c r="O53" s="101"/>
    </row>
    <row r="54" spans="1:15" ht="45" customHeight="1" x14ac:dyDescent="0.25">
      <c r="A54" s="17" t="s">
        <v>1822</v>
      </c>
      <c r="B54" s="93" t="s">
        <v>1832</v>
      </c>
      <c r="C54" s="93"/>
      <c r="D54" s="102">
        <f t="shared" si="0"/>
        <v>1</v>
      </c>
      <c r="E54" s="102"/>
      <c r="F54" s="102" t="s">
        <v>29</v>
      </c>
      <c r="G54" s="102"/>
      <c r="H54" s="96">
        <v>43146</v>
      </c>
      <c r="I54" s="96"/>
      <c r="J54" s="96">
        <v>43146</v>
      </c>
      <c r="K54" s="96"/>
      <c r="L54" s="82" t="s">
        <v>648</v>
      </c>
      <c r="M54" s="82"/>
      <c r="N54" s="101">
        <v>205</v>
      </c>
      <c r="O54" s="101"/>
    </row>
    <row r="55" spans="1:15" ht="45" customHeight="1" x14ac:dyDescent="0.25">
      <c r="A55" s="17" t="s">
        <v>1822</v>
      </c>
      <c r="B55" s="93" t="s">
        <v>1832</v>
      </c>
      <c r="C55" s="93"/>
      <c r="D55" s="102">
        <f t="shared" si="0"/>
        <v>1</v>
      </c>
      <c r="E55" s="102"/>
      <c r="F55" s="102" t="s">
        <v>29</v>
      </c>
      <c r="G55" s="102"/>
      <c r="H55" s="96">
        <v>43152</v>
      </c>
      <c r="I55" s="96"/>
      <c r="J55" s="96">
        <v>43152</v>
      </c>
      <c r="K55" s="96"/>
      <c r="L55" s="82" t="s">
        <v>648</v>
      </c>
      <c r="M55" s="82"/>
      <c r="N55" s="101">
        <v>138</v>
      </c>
      <c r="O55" s="101"/>
    </row>
    <row r="56" spans="1:15" ht="45" customHeight="1" x14ac:dyDescent="0.25">
      <c r="A56" s="17" t="s">
        <v>1822</v>
      </c>
      <c r="B56" s="93" t="s">
        <v>1832</v>
      </c>
      <c r="C56" s="93"/>
      <c r="D56" s="102">
        <f t="shared" si="0"/>
        <v>1</v>
      </c>
      <c r="E56" s="102"/>
      <c r="F56" s="102" t="s">
        <v>29</v>
      </c>
      <c r="G56" s="102"/>
      <c r="H56" s="96">
        <v>43152</v>
      </c>
      <c r="I56" s="96"/>
      <c r="J56" s="96">
        <v>43152</v>
      </c>
      <c r="K56" s="96"/>
      <c r="L56" s="82" t="s">
        <v>648</v>
      </c>
      <c r="M56" s="82"/>
      <c r="N56" s="101">
        <v>221</v>
      </c>
      <c r="O56" s="101"/>
    </row>
    <row r="57" spans="1:15" ht="45" customHeight="1" x14ac:dyDescent="0.25">
      <c r="A57" s="17" t="s">
        <v>1822</v>
      </c>
      <c r="B57" s="93" t="s">
        <v>1833</v>
      </c>
      <c r="C57" s="93"/>
      <c r="D57" s="102">
        <f t="shared" si="0"/>
        <v>1</v>
      </c>
      <c r="E57" s="102"/>
      <c r="F57" s="102" t="s">
        <v>29</v>
      </c>
      <c r="G57" s="102"/>
      <c r="H57" s="96">
        <v>43130</v>
      </c>
      <c r="I57" s="96"/>
      <c r="J57" s="96">
        <v>43130</v>
      </c>
      <c r="K57" s="96"/>
      <c r="L57" s="82" t="s">
        <v>648</v>
      </c>
      <c r="M57" s="82"/>
      <c r="N57" s="101">
        <v>170.02</v>
      </c>
      <c r="O57" s="101"/>
    </row>
    <row r="58" spans="1:15" ht="45" customHeight="1" x14ac:dyDescent="0.25">
      <c r="A58" s="17" t="s">
        <v>1822</v>
      </c>
      <c r="B58" s="93" t="s">
        <v>1833</v>
      </c>
      <c r="C58" s="93"/>
      <c r="D58" s="102">
        <f t="shared" si="0"/>
        <v>1</v>
      </c>
      <c r="E58" s="102"/>
      <c r="F58" s="102" t="s">
        <v>29</v>
      </c>
      <c r="G58" s="102"/>
      <c r="H58" s="96">
        <v>43130</v>
      </c>
      <c r="I58" s="96"/>
      <c r="J58" s="96">
        <v>43130</v>
      </c>
      <c r="K58" s="96"/>
      <c r="L58" s="82" t="s">
        <v>648</v>
      </c>
      <c r="M58" s="82"/>
      <c r="N58" s="101">
        <v>395</v>
      </c>
      <c r="O58" s="101"/>
    </row>
    <row r="59" spans="1:15" ht="45" customHeight="1" x14ac:dyDescent="0.25">
      <c r="A59" s="17" t="s">
        <v>1822</v>
      </c>
      <c r="B59" s="93" t="s">
        <v>1833</v>
      </c>
      <c r="C59" s="93"/>
      <c r="D59" s="102">
        <f t="shared" si="0"/>
        <v>1</v>
      </c>
      <c r="E59" s="102"/>
      <c r="F59" s="102" t="s">
        <v>29</v>
      </c>
      <c r="G59" s="102"/>
      <c r="H59" s="96">
        <v>43126</v>
      </c>
      <c r="I59" s="96"/>
      <c r="J59" s="96">
        <v>43126</v>
      </c>
      <c r="K59" s="96"/>
      <c r="L59" s="82" t="s">
        <v>648</v>
      </c>
      <c r="M59" s="82"/>
      <c r="N59" s="101">
        <v>403</v>
      </c>
      <c r="O59" s="101"/>
    </row>
    <row r="60" spans="1:15" ht="45" customHeight="1" x14ac:dyDescent="0.25">
      <c r="A60" s="17" t="s">
        <v>1822</v>
      </c>
      <c r="B60" s="93" t="s">
        <v>1833</v>
      </c>
      <c r="C60" s="93"/>
      <c r="D60" s="102">
        <f t="shared" si="0"/>
        <v>1</v>
      </c>
      <c r="E60" s="102"/>
      <c r="F60" s="102" t="s">
        <v>29</v>
      </c>
      <c r="G60" s="102"/>
      <c r="H60" s="96">
        <v>43126</v>
      </c>
      <c r="I60" s="96"/>
      <c r="J60" s="96">
        <v>43126</v>
      </c>
      <c r="K60" s="96"/>
      <c r="L60" s="82" t="s">
        <v>648</v>
      </c>
      <c r="M60" s="82"/>
      <c r="N60" s="101">
        <v>181</v>
      </c>
      <c r="O60" s="101"/>
    </row>
    <row r="61" spans="1:15" ht="45" customHeight="1" x14ac:dyDescent="0.25">
      <c r="A61" s="17" t="s">
        <v>1822</v>
      </c>
      <c r="B61" s="93" t="s">
        <v>1833</v>
      </c>
      <c r="C61" s="93"/>
      <c r="D61" s="102">
        <f t="shared" si="0"/>
        <v>1</v>
      </c>
      <c r="E61" s="102"/>
      <c r="F61" s="102" t="s">
        <v>29</v>
      </c>
      <c r="G61" s="102"/>
      <c r="H61" s="96">
        <v>43125</v>
      </c>
      <c r="I61" s="96"/>
      <c r="J61" s="96">
        <v>43125</v>
      </c>
      <c r="K61" s="96"/>
      <c r="L61" s="82" t="s">
        <v>648</v>
      </c>
      <c r="M61" s="82"/>
      <c r="N61" s="101">
        <v>387</v>
      </c>
      <c r="O61" s="101"/>
    </row>
    <row r="62" spans="1:15" ht="45" customHeight="1" x14ac:dyDescent="0.25">
      <c r="A62" s="17" t="s">
        <v>1822</v>
      </c>
      <c r="B62" s="93" t="s">
        <v>1833</v>
      </c>
      <c r="C62" s="93"/>
      <c r="D62" s="102">
        <f t="shared" si="0"/>
        <v>1</v>
      </c>
      <c r="E62" s="102"/>
      <c r="F62" s="102" t="s">
        <v>29</v>
      </c>
      <c r="G62" s="102"/>
      <c r="H62" s="96">
        <v>43125</v>
      </c>
      <c r="I62" s="96"/>
      <c r="J62" s="96">
        <v>43125</v>
      </c>
      <c r="K62" s="96"/>
      <c r="L62" s="82" t="s">
        <v>648</v>
      </c>
      <c r="M62" s="82"/>
      <c r="N62" s="101">
        <v>183</v>
      </c>
      <c r="O62" s="101"/>
    </row>
    <row r="63" spans="1:15" ht="45" customHeight="1" x14ac:dyDescent="0.25">
      <c r="A63" s="17" t="s">
        <v>1822</v>
      </c>
      <c r="B63" s="93" t="s">
        <v>1833</v>
      </c>
      <c r="C63" s="93"/>
      <c r="D63" s="102">
        <f t="shared" si="0"/>
        <v>1</v>
      </c>
      <c r="E63" s="102"/>
      <c r="F63" s="102" t="s">
        <v>29</v>
      </c>
      <c r="G63" s="102"/>
      <c r="H63" s="96">
        <v>43131</v>
      </c>
      <c r="I63" s="96"/>
      <c r="J63" s="96">
        <v>43131</v>
      </c>
      <c r="K63" s="96"/>
      <c r="L63" s="82" t="s">
        <v>648</v>
      </c>
      <c r="M63" s="82"/>
      <c r="N63" s="101">
        <v>419</v>
      </c>
      <c r="O63" s="101"/>
    </row>
    <row r="64" spans="1:15" ht="45" customHeight="1" x14ac:dyDescent="0.25">
      <c r="A64" s="17" t="s">
        <v>1822</v>
      </c>
      <c r="B64" s="93" t="s">
        <v>1833</v>
      </c>
      <c r="C64" s="93"/>
      <c r="D64" s="102">
        <f t="shared" si="0"/>
        <v>1</v>
      </c>
      <c r="E64" s="102"/>
      <c r="F64" s="102" t="s">
        <v>29</v>
      </c>
      <c r="G64" s="102"/>
      <c r="H64" s="96">
        <v>43131</v>
      </c>
      <c r="I64" s="96"/>
      <c r="J64" s="96">
        <v>43131</v>
      </c>
      <c r="K64" s="96"/>
      <c r="L64" s="82" t="s">
        <v>648</v>
      </c>
      <c r="M64" s="82"/>
      <c r="N64" s="101">
        <v>166</v>
      </c>
      <c r="O64" s="101"/>
    </row>
    <row r="65" spans="1:15" ht="45" customHeight="1" x14ac:dyDescent="0.25">
      <c r="A65" s="17" t="s">
        <v>1822</v>
      </c>
      <c r="B65" s="93" t="s">
        <v>1834</v>
      </c>
      <c r="C65" s="93"/>
      <c r="D65" s="102">
        <f t="shared" si="0"/>
        <v>1</v>
      </c>
      <c r="E65" s="102"/>
      <c r="F65" s="102" t="s">
        <v>29</v>
      </c>
      <c r="G65" s="102"/>
      <c r="H65" s="96">
        <v>43172</v>
      </c>
      <c r="I65" s="96"/>
      <c r="J65" s="96">
        <v>43172</v>
      </c>
      <c r="K65" s="96"/>
      <c r="L65" s="82" t="s">
        <v>648</v>
      </c>
      <c r="M65" s="82"/>
      <c r="N65" s="101">
        <v>426</v>
      </c>
      <c r="O65" s="101"/>
    </row>
    <row r="66" spans="1:15" ht="45" customHeight="1" x14ac:dyDescent="0.25">
      <c r="A66" s="17" t="s">
        <v>1822</v>
      </c>
      <c r="B66" s="93" t="s">
        <v>1834</v>
      </c>
      <c r="C66" s="93"/>
      <c r="D66" s="102">
        <f t="shared" si="0"/>
        <v>1</v>
      </c>
      <c r="E66" s="102"/>
      <c r="F66" s="102" t="s">
        <v>29</v>
      </c>
      <c r="G66" s="102"/>
      <c r="H66" s="96">
        <v>43175</v>
      </c>
      <c r="I66" s="96"/>
      <c r="J66" s="96">
        <v>43175</v>
      </c>
      <c r="K66" s="96"/>
      <c r="L66" s="82" t="s">
        <v>648</v>
      </c>
      <c r="M66" s="82"/>
      <c r="N66" s="101">
        <v>428</v>
      </c>
      <c r="O66" s="101"/>
    </row>
    <row r="67" spans="1:15" ht="45" customHeight="1" x14ac:dyDescent="0.25">
      <c r="A67" s="17" t="s">
        <v>1822</v>
      </c>
      <c r="B67" s="93" t="s">
        <v>1834</v>
      </c>
      <c r="C67" s="93"/>
      <c r="D67" s="102">
        <f t="shared" si="0"/>
        <v>1</v>
      </c>
      <c r="E67" s="102"/>
      <c r="F67" s="102" t="s">
        <v>29</v>
      </c>
      <c r="G67" s="102"/>
      <c r="H67" s="96">
        <v>43168</v>
      </c>
      <c r="I67" s="96"/>
      <c r="J67" s="96">
        <v>43168</v>
      </c>
      <c r="K67" s="96"/>
      <c r="L67" s="82" t="s">
        <v>648</v>
      </c>
      <c r="M67" s="82"/>
      <c r="N67" s="101">
        <v>503</v>
      </c>
      <c r="O67" s="101"/>
    </row>
    <row r="68" spans="1:15" ht="45" customHeight="1" x14ac:dyDescent="0.25">
      <c r="A68" s="17" t="s">
        <v>1822</v>
      </c>
      <c r="B68" s="93" t="s">
        <v>1834</v>
      </c>
      <c r="C68" s="93"/>
      <c r="D68" s="102">
        <f t="shared" si="0"/>
        <v>1</v>
      </c>
      <c r="E68" s="102"/>
      <c r="F68" s="102" t="s">
        <v>29</v>
      </c>
      <c r="G68" s="102"/>
      <c r="H68" s="96">
        <v>43165</v>
      </c>
      <c r="I68" s="96"/>
      <c r="J68" s="96">
        <v>43165</v>
      </c>
      <c r="K68" s="96"/>
      <c r="L68" s="82" t="s">
        <v>648</v>
      </c>
      <c r="M68" s="82"/>
      <c r="N68" s="101">
        <v>405</v>
      </c>
      <c r="O68" s="101"/>
    </row>
    <row r="69" spans="1:15" ht="45" customHeight="1" x14ac:dyDescent="0.25">
      <c r="A69" s="17" t="s">
        <v>1822</v>
      </c>
      <c r="B69" s="93" t="s">
        <v>1834</v>
      </c>
      <c r="C69" s="93"/>
      <c r="D69" s="102">
        <f t="shared" si="0"/>
        <v>1</v>
      </c>
      <c r="E69" s="102"/>
      <c r="F69" s="102" t="s">
        <v>29</v>
      </c>
      <c r="G69" s="102"/>
      <c r="H69" s="96">
        <v>43172</v>
      </c>
      <c r="I69" s="96"/>
      <c r="J69" s="96">
        <v>43172</v>
      </c>
      <c r="K69" s="96"/>
      <c r="L69" s="82" t="s">
        <v>648</v>
      </c>
      <c r="M69" s="82"/>
      <c r="N69" s="101">
        <v>85</v>
      </c>
      <c r="O69" s="101"/>
    </row>
    <row r="70" spans="1:15" ht="45" customHeight="1" x14ac:dyDescent="0.25">
      <c r="A70" s="17" t="s">
        <v>1822</v>
      </c>
      <c r="B70" s="93" t="s">
        <v>1834</v>
      </c>
      <c r="C70" s="93"/>
      <c r="D70" s="102">
        <f t="shared" si="0"/>
        <v>1</v>
      </c>
      <c r="E70" s="102"/>
      <c r="F70" s="102" t="s">
        <v>29</v>
      </c>
      <c r="G70" s="102"/>
      <c r="H70" s="96">
        <v>43175</v>
      </c>
      <c r="I70" s="96"/>
      <c r="J70" s="96">
        <v>43175</v>
      </c>
      <c r="K70" s="96"/>
      <c r="L70" s="82" t="s">
        <v>648</v>
      </c>
      <c r="M70" s="82"/>
      <c r="N70" s="101">
        <v>251</v>
      </c>
      <c r="O70" s="101"/>
    </row>
    <row r="71" spans="1:15" ht="45" customHeight="1" x14ac:dyDescent="0.25">
      <c r="A71" s="17" t="s">
        <v>1822</v>
      </c>
      <c r="B71" s="93" t="s">
        <v>1834</v>
      </c>
      <c r="C71" s="93"/>
      <c r="D71" s="102">
        <f t="shared" si="0"/>
        <v>1</v>
      </c>
      <c r="E71" s="102"/>
      <c r="F71" s="102" t="s">
        <v>29</v>
      </c>
      <c r="G71" s="102"/>
      <c r="H71" s="96">
        <v>43168</v>
      </c>
      <c r="I71" s="96"/>
      <c r="J71" s="96">
        <v>43168</v>
      </c>
      <c r="K71" s="96"/>
      <c r="L71" s="82" t="s">
        <v>648</v>
      </c>
      <c r="M71" s="82"/>
      <c r="N71" s="101">
        <v>100</v>
      </c>
      <c r="O71" s="101"/>
    </row>
    <row r="72" spans="1:15" ht="45" customHeight="1" x14ac:dyDescent="0.25">
      <c r="A72" s="17" t="s">
        <v>1822</v>
      </c>
      <c r="B72" s="93" t="s">
        <v>1834</v>
      </c>
      <c r="C72" s="93"/>
      <c r="D72" s="102">
        <f t="shared" si="0"/>
        <v>1</v>
      </c>
      <c r="E72" s="102"/>
      <c r="F72" s="102" t="s">
        <v>29</v>
      </c>
      <c r="G72" s="102"/>
      <c r="H72" s="96">
        <v>43165</v>
      </c>
      <c r="I72" s="96"/>
      <c r="J72" s="96">
        <v>43165</v>
      </c>
      <c r="K72" s="96"/>
      <c r="L72" s="82" t="s">
        <v>648</v>
      </c>
      <c r="M72" s="82"/>
      <c r="N72" s="101">
        <v>153</v>
      </c>
      <c r="O72" s="101"/>
    </row>
    <row r="73" spans="1:15" ht="45" customHeight="1" x14ac:dyDescent="0.25">
      <c r="A73" s="17" t="s">
        <v>1822</v>
      </c>
      <c r="B73" s="93" t="s">
        <v>1835</v>
      </c>
      <c r="C73" s="93"/>
      <c r="D73" s="102">
        <f t="shared" si="0"/>
        <v>1</v>
      </c>
      <c r="E73" s="102"/>
      <c r="F73" s="102" t="s">
        <v>29</v>
      </c>
      <c r="G73" s="102"/>
      <c r="H73" s="96">
        <v>43186</v>
      </c>
      <c r="I73" s="96"/>
      <c r="J73" s="96">
        <v>43186</v>
      </c>
      <c r="K73" s="96"/>
      <c r="L73" s="82" t="s">
        <v>648</v>
      </c>
      <c r="M73" s="82"/>
      <c r="N73" s="101">
        <v>411</v>
      </c>
      <c r="O73" s="101"/>
    </row>
    <row r="74" spans="1:15" ht="45" customHeight="1" x14ac:dyDescent="0.25">
      <c r="A74" s="17" t="s">
        <v>1822</v>
      </c>
      <c r="B74" s="93" t="s">
        <v>1835</v>
      </c>
      <c r="C74" s="93"/>
      <c r="D74" s="102">
        <f t="shared" ref="D74:D137" si="1">C74+1</f>
        <v>1</v>
      </c>
      <c r="E74" s="102"/>
      <c r="F74" s="102" t="s">
        <v>29</v>
      </c>
      <c r="G74" s="102"/>
      <c r="H74" s="96">
        <v>43192</v>
      </c>
      <c r="I74" s="96"/>
      <c r="J74" s="96">
        <v>43192</v>
      </c>
      <c r="K74" s="96"/>
      <c r="L74" s="82" t="s">
        <v>648</v>
      </c>
      <c r="M74" s="82"/>
      <c r="N74" s="101">
        <v>392</v>
      </c>
      <c r="O74" s="101"/>
    </row>
    <row r="75" spans="1:15" ht="45" customHeight="1" x14ac:dyDescent="0.25">
      <c r="A75" s="17" t="s">
        <v>1822</v>
      </c>
      <c r="B75" s="93" t="s">
        <v>1835</v>
      </c>
      <c r="C75" s="93"/>
      <c r="D75" s="102">
        <f t="shared" si="1"/>
        <v>1</v>
      </c>
      <c r="E75" s="102"/>
      <c r="F75" s="102" t="s">
        <v>29</v>
      </c>
      <c r="G75" s="102"/>
      <c r="H75" s="96">
        <v>43185</v>
      </c>
      <c r="I75" s="96"/>
      <c r="J75" s="96">
        <v>43185</v>
      </c>
      <c r="K75" s="96"/>
      <c r="L75" s="82" t="s">
        <v>648</v>
      </c>
      <c r="M75" s="82"/>
      <c r="N75" s="101">
        <v>177</v>
      </c>
      <c r="O75" s="101"/>
    </row>
    <row r="76" spans="1:15" ht="45" customHeight="1" x14ac:dyDescent="0.25">
      <c r="A76" s="17" t="s">
        <v>1822</v>
      </c>
      <c r="B76" s="93" t="s">
        <v>1835</v>
      </c>
      <c r="C76" s="93"/>
      <c r="D76" s="102">
        <f t="shared" si="1"/>
        <v>1</v>
      </c>
      <c r="E76" s="102"/>
      <c r="F76" s="102" t="s">
        <v>29</v>
      </c>
      <c r="G76" s="102"/>
      <c r="H76" s="96">
        <v>43187</v>
      </c>
      <c r="I76" s="96"/>
      <c r="J76" s="96">
        <v>43187</v>
      </c>
      <c r="K76" s="96"/>
      <c r="L76" s="82" t="s">
        <v>648</v>
      </c>
      <c r="M76" s="82"/>
      <c r="N76" s="101">
        <v>450</v>
      </c>
      <c r="O76" s="101"/>
    </row>
    <row r="77" spans="1:15" ht="45" customHeight="1" x14ac:dyDescent="0.25">
      <c r="A77" s="17" t="s">
        <v>1822</v>
      </c>
      <c r="B77" s="93" t="s">
        <v>1835</v>
      </c>
      <c r="C77" s="93"/>
      <c r="D77" s="102">
        <f t="shared" si="1"/>
        <v>1</v>
      </c>
      <c r="E77" s="102"/>
      <c r="F77" s="102" t="s">
        <v>29</v>
      </c>
      <c r="G77" s="102"/>
      <c r="H77" s="96">
        <v>43196</v>
      </c>
      <c r="I77" s="96"/>
      <c r="J77" s="96">
        <v>43196</v>
      </c>
      <c r="K77" s="96"/>
      <c r="L77" s="82" t="s">
        <v>648</v>
      </c>
      <c r="M77" s="82"/>
      <c r="N77" s="101">
        <v>252</v>
      </c>
      <c r="O77" s="101"/>
    </row>
    <row r="78" spans="1:15" ht="45" customHeight="1" x14ac:dyDescent="0.25">
      <c r="A78" s="17" t="s">
        <v>1822</v>
      </c>
      <c r="B78" s="93" t="s">
        <v>1835</v>
      </c>
      <c r="C78" s="93"/>
      <c r="D78" s="102">
        <f t="shared" si="1"/>
        <v>1</v>
      </c>
      <c r="E78" s="102"/>
      <c r="F78" s="102" t="s">
        <v>29</v>
      </c>
      <c r="G78" s="102"/>
      <c r="H78" s="96">
        <v>43186</v>
      </c>
      <c r="I78" s="96"/>
      <c r="J78" s="96">
        <v>43186</v>
      </c>
      <c r="K78" s="96"/>
      <c r="L78" s="82" t="s">
        <v>648</v>
      </c>
      <c r="M78" s="82"/>
      <c r="N78" s="101">
        <v>280</v>
      </c>
      <c r="O78" s="101"/>
    </row>
    <row r="79" spans="1:15" ht="45" customHeight="1" x14ac:dyDescent="0.25">
      <c r="A79" s="17" t="s">
        <v>1822</v>
      </c>
      <c r="B79" s="93" t="s">
        <v>1835</v>
      </c>
      <c r="C79" s="93"/>
      <c r="D79" s="102">
        <f t="shared" si="1"/>
        <v>1</v>
      </c>
      <c r="E79" s="102"/>
      <c r="F79" s="102" t="s">
        <v>29</v>
      </c>
      <c r="G79" s="102"/>
      <c r="H79" s="96">
        <v>43192</v>
      </c>
      <c r="I79" s="96"/>
      <c r="J79" s="96">
        <v>43192</v>
      </c>
      <c r="K79" s="96"/>
      <c r="L79" s="82" t="s">
        <v>648</v>
      </c>
      <c r="M79" s="82"/>
      <c r="N79" s="101">
        <v>163</v>
      </c>
      <c r="O79" s="101"/>
    </row>
    <row r="80" spans="1:15" ht="45" customHeight="1" x14ac:dyDescent="0.25">
      <c r="A80" s="17" t="s">
        <v>1822</v>
      </c>
      <c r="B80" s="93" t="s">
        <v>1835</v>
      </c>
      <c r="C80" s="93"/>
      <c r="D80" s="102">
        <f t="shared" si="1"/>
        <v>1</v>
      </c>
      <c r="E80" s="102"/>
      <c r="F80" s="102" t="s">
        <v>29</v>
      </c>
      <c r="G80" s="102"/>
      <c r="H80" s="96">
        <v>43185</v>
      </c>
      <c r="I80" s="96"/>
      <c r="J80" s="96">
        <v>43185</v>
      </c>
      <c r="K80" s="96"/>
      <c r="L80" s="82" t="s">
        <v>648</v>
      </c>
      <c r="M80" s="82"/>
      <c r="N80" s="101">
        <v>256</v>
      </c>
      <c r="O80" s="101"/>
    </row>
    <row r="81" spans="1:15" ht="45" customHeight="1" x14ac:dyDescent="0.25">
      <c r="A81" s="17" t="s">
        <v>1822</v>
      </c>
      <c r="B81" s="93" t="s">
        <v>1835</v>
      </c>
      <c r="C81" s="93"/>
      <c r="D81" s="102">
        <f t="shared" si="1"/>
        <v>1</v>
      </c>
      <c r="E81" s="102"/>
      <c r="F81" s="102" t="s">
        <v>29</v>
      </c>
      <c r="G81" s="102"/>
      <c r="H81" s="96">
        <v>43187</v>
      </c>
      <c r="I81" s="96"/>
      <c r="J81" s="96">
        <v>43187</v>
      </c>
      <c r="K81" s="96"/>
      <c r="L81" s="82" t="s">
        <v>648</v>
      </c>
      <c r="M81" s="82"/>
      <c r="N81" s="101">
        <v>280</v>
      </c>
      <c r="O81" s="101"/>
    </row>
    <row r="82" spans="1:15" ht="45" customHeight="1" x14ac:dyDescent="0.25">
      <c r="A82" s="17" t="s">
        <v>1822</v>
      </c>
      <c r="B82" s="93" t="s">
        <v>1835</v>
      </c>
      <c r="C82" s="93"/>
      <c r="D82" s="102">
        <f t="shared" si="1"/>
        <v>1</v>
      </c>
      <c r="E82" s="102"/>
      <c r="F82" s="102" t="s">
        <v>29</v>
      </c>
      <c r="G82" s="102"/>
      <c r="H82" s="96">
        <v>43196</v>
      </c>
      <c r="I82" s="96"/>
      <c r="J82" s="96">
        <v>43196</v>
      </c>
      <c r="K82" s="96"/>
      <c r="L82" s="82" t="s">
        <v>648</v>
      </c>
      <c r="M82" s="82"/>
      <c r="N82" s="101">
        <v>199.99</v>
      </c>
      <c r="O82" s="101"/>
    </row>
    <row r="83" spans="1:15" ht="45" customHeight="1" x14ac:dyDescent="0.25">
      <c r="A83" s="17" t="s">
        <v>1822</v>
      </c>
      <c r="B83" s="93" t="s">
        <v>1835</v>
      </c>
      <c r="C83" s="93"/>
      <c r="D83" s="102">
        <f t="shared" si="1"/>
        <v>1</v>
      </c>
      <c r="E83" s="102"/>
      <c r="F83" s="102" t="s">
        <v>29</v>
      </c>
      <c r="G83" s="102"/>
      <c r="H83" s="96">
        <v>43203</v>
      </c>
      <c r="I83" s="96"/>
      <c r="J83" s="96">
        <v>43203</v>
      </c>
      <c r="K83" s="96"/>
      <c r="L83" s="82" t="s">
        <v>648</v>
      </c>
      <c r="M83" s="82"/>
      <c r="N83" s="101">
        <v>208</v>
      </c>
      <c r="O83" s="101"/>
    </row>
    <row r="84" spans="1:15" ht="45" customHeight="1" x14ac:dyDescent="0.25">
      <c r="A84" s="17" t="s">
        <v>1822</v>
      </c>
      <c r="B84" s="93" t="s">
        <v>1835</v>
      </c>
      <c r="C84" s="93"/>
      <c r="D84" s="102">
        <f t="shared" si="1"/>
        <v>1</v>
      </c>
      <c r="E84" s="102"/>
      <c r="F84" s="102" t="s">
        <v>29</v>
      </c>
      <c r="G84" s="102"/>
      <c r="H84" s="96">
        <v>43192</v>
      </c>
      <c r="I84" s="96"/>
      <c r="J84" s="96">
        <v>43192</v>
      </c>
      <c r="K84" s="96"/>
      <c r="L84" s="82" t="s">
        <v>648</v>
      </c>
      <c r="M84" s="82"/>
      <c r="N84" s="101">
        <v>120</v>
      </c>
      <c r="O84" s="101"/>
    </row>
    <row r="85" spans="1:15" ht="45" customHeight="1" x14ac:dyDescent="0.25">
      <c r="A85" s="17" t="s">
        <v>1822</v>
      </c>
      <c r="B85" s="93" t="s">
        <v>1835</v>
      </c>
      <c r="C85" s="93"/>
      <c r="D85" s="102">
        <f t="shared" si="1"/>
        <v>1</v>
      </c>
      <c r="E85" s="102"/>
      <c r="F85" s="102" t="s">
        <v>29</v>
      </c>
      <c r="G85" s="102"/>
      <c r="H85" s="96">
        <v>43206</v>
      </c>
      <c r="I85" s="96"/>
      <c r="J85" s="96">
        <v>43206</v>
      </c>
      <c r="K85" s="96"/>
      <c r="L85" s="82" t="s">
        <v>648</v>
      </c>
      <c r="M85" s="82"/>
      <c r="N85" s="101">
        <v>518</v>
      </c>
      <c r="O85" s="101"/>
    </row>
    <row r="86" spans="1:15" ht="45" customHeight="1" x14ac:dyDescent="0.25">
      <c r="A86" s="17" t="s">
        <v>1822</v>
      </c>
      <c r="B86" s="93" t="s">
        <v>1835</v>
      </c>
      <c r="C86" s="93"/>
      <c r="D86" s="102">
        <f t="shared" si="1"/>
        <v>1</v>
      </c>
      <c r="E86" s="102"/>
      <c r="F86" s="102" t="s">
        <v>29</v>
      </c>
      <c r="G86" s="102"/>
      <c r="H86" s="96">
        <v>43192</v>
      </c>
      <c r="I86" s="96"/>
      <c r="J86" s="96">
        <v>43192</v>
      </c>
      <c r="K86" s="96"/>
      <c r="L86" s="82" t="s">
        <v>648</v>
      </c>
      <c r="M86" s="82"/>
      <c r="N86" s="101">
        <v>134</v>
      </c>
      <c r="O86" s="101"/>
    </row>
    <row r="87" spans="1:15" ht="45" customHeight="1" x14ac:dyDescent="0.25">
      <c r="A87" s="17" t="s">
        <v>1822</v>
      </c>
      <c r="B87" s="93" t="s">
        <v>1835</v>
      </c>
      <c r="C87" s="93"/>
      <c r="D87" s="102">
        <f t="shared" si="1"/>
        <v>1</v>
      </c>
      <c r="E87" s="102"/>
      <c r="F87" s="102" t="s">
        <v>29</v>
      </c>
      <c r="G87" s="102"/>
      <c r="H87" s="96">
        <v>43203</v>
      </c>
      <c r="I87" s="96"/>
      <c r="J87" s="96">
        <v>43203</v>
      </c>
      <c r="K87" s="96"/>
      <c r="L87" s="82" t="s">
        <v>648</v>
      </c>
      <c r="M87" s="82"/>
      <c r="N87" s="101">
        <v>135</v>
      </c>
      <c r="O87" s="101"/>
    </row>
    <row r="88" spans="1:15" ht="45" customHeight="1" x14ac:dyDescent="0.25">
      <c r="A88" s="17" t="s">
        <v>1822</v>
      </c>
      <c r="B88" s="93" t="s">
        <v>1835</v>
      </c>
      <c r="C88" s="93"/>
      <c r="D88" s="102">
        <f t="shared" si="1"/>
        <v>1</v>
      </c>
      <c r="E88" s="102"/>
      <c r="F88" s="102" t="s">
        <v>29</v>
      </c>
      <c r="G88" s="102"/>
      <c r="H88" s="96">
        <v>43206</v>
      </c>
      <c r="I88" s="96"/>
      <c r="J88" s="96">
        <v>43206</v>
      </c>
      <c r="K88" s="96"/>
      <c r="L88" s="82" t="s">
        <v>648</v>
      </c>
      <c r="M88" s="82"/>
      <c r="N88" s="101">
        <v>213.01</v>
      </c>
      <c r="O88" s="101"/>
    </row>
    <row r="89" spans="1:15" ht="45" customHeight="1" x14ac:dyDescent="0.25">
      <c r="A89" s="17" t="s">
        <v>1822</v>
      </c>
      <c r="B89" s="93" t="s">
        <v>1835</v>
      </c>
      <c r="C89" s="93"/>
      <c r="D89" s="102">
        <f t="shared" si="1"/>
        <v>1</v>
      </c>
      <c r="E89" s="102"/>
      <c r="F89" s="102" t="s">
        <v>29</v>
      </c>
      <c r="G89" s="102"/>
      <c r="H89" s="96">
        <v>43195</v>
      </c>
      <c r="I89" s="96"/>
      <c r="J89" s="96">
        <v>43195</v>
      </c>
      <c r="K89" s="96"/>
      <c r="L89" s="82" t="s">
        <v>648</v>
      </c>
      <c r="M89" s="82"/>
      <c r="N89" s="101">
        <v>208</v>
      </c>
      <c r="O89" s="101"/>
    </row>
    <row r="90" spans="1:15" ht="45" customHeight="1" x14ac:dyDescent="0.25">
      <c r="A90" s="17" t="s">
        <v>1822</v>
      </c>
      <c r="B90" s="93" t="s">
        <v>1835</v>
      </c>
      <c r="C90" s="93"/>
      <c r="D90" s="102">
        <f t="shared" si="1"/>
        <v>1</v>
      </c>
      <c r="E90" s="102"/>
      <c r="F90" s="102" t="s">
        <v>29</v>
      </c>
      <c r="G90" s="102"/>
      <c r="H90" s="96">
        <v>43195</v>
      </c>
      <c r="I90" s="96"/>
      <c r="J90" s="96">
        <v>43195</v>
      </c>
      <c r="K90" s="96"/>
      <c r="L90" s="82" t="s">
        <v>648</v>
      </c>
      <c r="M90" s="82"/>
      <c r="N90" s="101">
        <v>124</v>
      </c>
      <c r="O90" s="101"/>
    </row>
    <row r="91" spans="1:15" ht="45" customHeight="1" x14ac:dyDescent="0.25">
      <c r="A91" s="17" t="s">
        <v>1822</v>
      </c>
      <c r="B91" s="93" t="s">
        <v>1835</v>
      </c>
      <c r="C91" s="93"/>
      <c r="D91" s="102">
        <f t="shared" si="1"/>
        <v>1</v>
      </c>
      <c r="E91" s="102"/>
      <c r="F91" s="102" t="s">
        <v>29</v>
      </c>
      <c r="G91" s="102"/>
      <c r="H91" s="96">
        <v>43200</v>
      </c>
      <c r="I91" s="96"/>
      <c r="J91" s="96">
        <v>43200</v>
      </c>
      <c r="K91" s="96"/>
      <c r="L91" s="82" t="s">
        <v>648</v>
      </c>
      <c r="M91" s="82"/>
      <c r="N91" s="101">
        <v>508</v>
      </c>
      <c r="O91" s="101"/>
    </row>
    <row r="92" spans="1:15" ht="45" customHeight="1" x14ac:dyDescent="0.25">
      <c r="A92" s="17" t="s">
        <v>1822</v>
      </c>
      <c r="B92" s="93" t="s">
        <v>1835</v>
      </c>
      <c r="C92" s="93"/>
      <c r="D92" s="102">
        <f t="shared" si="1"/>
        <v>1</v>
      </c>
      <c r="E92" s="102"/>
      <c r="F92" s="102" t="s">
        <v>29</v>
      </c>
      <c r="G92" s="102"/>
      <c r="H92" s="96">
        <v>43217</v>
      </c>
      <c r="I92" s="96"/>
      <c r="J92" s="96">
        <v>43217</v>
      </c>
      <c r="K92" s="96"/>
      <c r="L92" s="82" t="s">
        <v>648</v>
      </c>
      <c r="M92" s="82"/>
      <c r="N92" s="101">
        <v>208</v>
      </c>
      <c r="O92" s="101"/>
    </row>
    <row r="93" spans="1:15" ht="45" customHeight="1" x14ac:dyDescent="0.25">
      <c r="A93" s="17" t="s">
        <v>1822</v>
      </c>
      <c r="B93" s="93" t="s">
        <v>1835</v>
      </c>
      <c r="C93" s="93"/>
      <c r="D93" s="102">
        <f t="shared" si="1"/>
        <v>1</v>
      </c>
      <c r="E93" s="102"/>
      <c r="F93" s="102" t="s">
        <v>29</v>
      </c>
      <c r="G93" s="102"/>
      <c r="H93" s="96">
        <v>43202</v>
      </c>
      <c r="I93" s="96"/>
      <c r="J93" s="96">
        <v>43202</v>
      </c>
      <c r="K93" s="96"/>
      <c r="L93" s="82" t="s">
        <v>648</v>
      </c>
      <c r="M93" s="82"/>
      <c r="N93" s="101">
        <v>520</v>
      </c>
      <c r="O93" s="101"/>
    </row>
    <row r="94" spans="1:15" ht="45" customHeight="1" x14ac:dyDescent="0.25">
      <c r="A94" s="17" t="s">
        <v>1822</v>
      </c>
      <c r="B94" s="93" t="s">
        <v>1835</v>
      </c>
      <c r="C94" s="93"/>
      <c r="D94" s="102">
        <f t="shared" si="1"/>
        <v>1</v>
      </c>
      <c r="E94" s="102"/>
      <c r="F94" s="102" t="s">
        <v>29</v>
      </c>
      <c r="G94" s="102"/>
      <c r="H94" s="96">
        <v>43214</v>
      </c>
      <c r="I94" s="96"/>
      <c r="J94" s="96">
        <v>43214</v>
      </c>
      <c r="K94" s="96"/>
      <c r="L94" s="82" t="s">
        <v>648</v>
      </c>
      <c r="M94" s="82"/>
      <c r="N94" s="101">
        <v>208</v>
      </c>
      <c r="O94" s="101"/>
    </row>
    <row r="95" spans="1:15" ht="45" customHeight="1" x14ac:dyDescent="0.25">
      <c r="A95" s="17" t="s">
        <v>1822</v>
      </c>
      <c r="B95" s="93" t="s">
        <v>1835</v>
      </c>
      <c r="C95" s="93"/>
      <c r="D95" s="102">
        <f t="shared" si="1"/>
        <v>1</v>
      </c>
      <c r="E95" s="102"/>
      <c r="F95" s="102" t="s">
        <v>29</v>
      </c>
      <c r="G95" s="102"/>
      <c r="H95" s="96">
        <v>43199</v>
      </c>
      <c r="I95" s="96"/>
      <c r="J95" s="96">
        <v>43199</v>
      </c>
      <c r="K95" s="96"/>
      <c r="L95" s="82" t="s">
        <v>648</v>
      </c>
      <c r="M95" s="82"/>
      <c r="N95" s="101">
        <v>210</v>
      </c>
      <c r="O95" s="101"/>
    </row>
    <row r="96" spans="1:15" ht="45" customHeight="1" x14ac:dyDescent="0.25">
      <c r="A96" s="17" t="s">
        <v>1822</v>
      </c>
      <c r="B96" s="93" t="s">
        <v>1835</v>
      </c>
      <c r="C96" s="93"/>
      <c r="D96" s="102">
        <f t="shared" si="1"/>
        <v>1</v>
      </c>
      <c r="E96" s="102"/>
      <c r="F96" s="102" t="s">
        <v>29</v>
      </c>
      <c r="G96" s="102"/>
      <c r="H96" s="96">
        <v>43199</v>
      </c>
      <c r="I96" s="96"/>
      <c r="J96" s="96">
        <v>43199</v>
      </c>
      <c r="K96" s="96"/>
      <c r="L96" s="82" t="s">
        <v>648</v>
      </c>
      <c r="M96" s="82"/>
      <c r="N96" s="101">
        <v>330</v>
      </c>
      <c r="O96" s="101"/>
    </row>
    <row r="97" spans="1:15" ht="45" customHeight="1" x14ac:dyDescent="0.25">
      <c r="A97" s="17" t="s">
        <v>1822</v>
      </c>
      <c r="B97" s="93" t="s">
        <v>1835</v>
      </c>
      <c r="C97" s="93"/>
      <c r="D97" s="102">
        <f t="shared" si="1"/>
        <v>1</v>
      </c>
      <c r="E97" s="102"/>
      <c r="F97" s="102" t="s">
        <v>29</v>
      </c>
      <c r="G97" s="102"/>
      <c r="H97" s="96">
        <v>43222</v>
      </c>
      <c r="I97" s="96"/>
      <c r="J97" s="96">
        <v>43222</v>
      </c>
      <c r="K97" s="96"/>
      <c r="L97" s="82" t="s">
        <v>648</v>
      </c>
      <c r="M97" s="82"/>
      <c r="N97" s="101">
        <v>208</v>
      </c>
      <c r="O97" s="101"/>
    </row>
    <row r="98" spans="1:15" ht="45" customHeight="1" x14ac:dyDescent="0.25">
      <c r="A98" s="17" t="s">
        <v>1822</v>
      </c>
      <c r="B98" s="93" t="s">
        <v>1835</v>
      </c>
      <c r="C98" s="93"/>
      <c r="D98" s="102">
        <f t="shared" si="1"/>
        <v>1</v>
      </c>
      <c r="E98" s="102"/>
      <c r="F98" s="102" t="s">
        <v>29</v>
      </c>
      <c r="G98" s="102"/>
      <c r="H98" s="96">
        <v>43210</v>
      </c>
      <c r="I98" s="96"/>
      <c r="J98" s="96">
        <v>43210</v>
      </c>
      <c r="K98" s="96"/>
      <c r="L98" s="82" t="s">
        <v>648</v>
      </c>
      <c r="M98" s="82"/>
      <c r="N98" s="101">
        <v>474</v>
      </c>
      <c r="O98" s="101"/>
    </row>
    <row r="99" spans="1:15" ht="45" customHeight="1" x14ac:dyDescent="0.25">
      <c r="A99" s="17" t="s">
        <v>1822</v>
      </c>
      <c r="B99" s="93" t="s">
        <v>1835</v>
      </c>
      <c r="C99" s="93"/>
      <c r="D99" s="102">
        <f t="shared" si="1"/>
        <v>1</v>
      </c>
      <c r="E99" s="102"/>
      <c r="F99" s="102" t="s">
        <v>29</v>
      </c>
      <c r="G99" s="102"/>
      <c r="H99" s="96">
        <v>43209</v>
      </c>
      <c r="I99" s="96"/>
      <c r="J99" s="96">
        <v>43209</v>
      </c>
      <c r="K99" s="96"/>
      <c r="L99" s="82" t="s">
        <v>648</v>
      </c>
      <c r="M99" s="82"/>
      <c r="N99" s="101">
        <v>498</v>
      </c>
      <c r="O99" s="101"/>
    </row>
    <row r="100" spans="1:15" ht="45" customHeight="1" x14ac:dyDescent="0.25">
      <c r="A100" s="17" t="s">
        <v>1822</v>
      </c>
      <c r="B100" s="93" t="s">
        <v>1835</v>
      </c>
      <c r="C100" s="93"/>
      <c r="D100" s="102">
        <f t="shared" si="1"/>
        <v>1</v>
      </c>
      <c r="E100" s="102"/>
      <c r="F100" s="102" t="s">
        <v>29</v>
      </c>
      <c r="G100" s="102"/>
      <c r="H100" s="96">
        <v>43213</v>
      </c>
      <c r="I100" s="96"/>
      <c r="J100" s="96">
        <v>43213</v>
      </c>
      <c r="K100" s="96"/>
      <c r="L100" s="82" t="s">
        <v>648</v>
      </c>
      <c r="M100" s="82"/>
      <c r="N100" s="101">
        <v>538</v>
      </c>
      <c r="O100" s="101"/>
    </row>
    <row r="101" spans="1:15" ht="45" customHeight="1" x14ac:dyDescent="0.25">
      <c r="A101" s="17" t="s">
        <v>1822</v>
      </c>
      <c r="B101" s="93" t="s">
        <v>1835</v>
      </c>
      <c r="C101" s="93"/>
      <c r="D101" s="102">
        <f t="shared" si="1"/>
        <v>1</v>
      </c>
      <c r="E101" s="102"/>
      <c r="F101" s="102" t="s">
        <v>29</v>
      </c>
      <c r="G101" s="102"/>
      <c r="H101" s="96">
        <v>43210</v>
      </c>
      <c r="I101" s="96"/>
      <c r="J101" s="96">
        <v>43210</v>
      </c>
      <c r="K101" s="96"/>
      <c r="L101" s="82" t="s">
        <v>648</v>
      </c>
      <c r="M101" s="82"/>
      <c r="N101" s="101">
        <v>528</v>
      </c>
      <c r="O101" s="101"/>
    </row>
    <row r="102" spans="1:15" ht="45" customHeight="1" x14ac:dyDescent="0.25">
      <c r="A102" s="17" t="s">
        <v>1822</v>
      </c>
      <c r="B102" s="93" t="s">
        <v>1835</v>
      </c>
      <c r="C102" s="93"/>
      <c r="D102" s="102">
        <f t="shared" si="1"/>
        <v>1</v>
      </c>
      <c r="E102" s="102"/>
      <c r="F102" s="102" t="s">
        <v>29</v>
      </c>
      <c r="G102" s="102"/>
      <c r="H102" s="96">
        <v>43208</v>
      </c>
      <c r="I102" s="96"/>
      <c r="J102" s="96">
        <v>43208</v>
      </c>
      <c r="K102" s="96"/>
      <c r="L102" s="82" t="s">
        <v>648</v>
      </c>
      <c r="M102" s="82"/>
      <c r="N102" s="101">
        <v>501</v>
      </c>
      <c r="O102" s="101"/>
    </row>
    <row r="103" spans="1:15" ht="45" customHeight="1" x14ac:dyDescent="0.25">
      <c r="A103" s="17" t="s">
        <v>1822</v>
      </c>
      <c r="B103" s="93" t="s">
        <v>1835</v>
      </c>
      <c r="C103" s="93"/>
      <c r="D103" s="102">
        <f t="shared" si="1"/>
        <v>1</v>
      </c>
      <c r="E103" s="102"/>
      <c r="F103" s="102" t="s">
        <v>29</v>
      </c>
      <c r="G103" s="102"/>
      <c r="H103" s="96">
        <v>43201</v>
      </c>
      <c r="I103" s="96"/>
      <c r="J103" s="96">
        <v>43201</v>
      </c>
      <c r="K103" s="96"/>
      <c r="L103" s="82" t="s">
        <v>648</v>
      </c>
      <c r="M103" s="82"/>
      <c r="N103" s="101">
        <v>208</v>
      </c>
      <c r="O103" s="101"/>
    </row>
    <row r="104" spans="1:15" ht="45" customHeight="1" x14ac:dyDescent="0.25">
      <c r="A104" s="17" t="s">
        <v>1822</v>
      </c>
      <c r="B104" s="93" t="s">
        <v>1835</v>
      </c>
      <c r="C104" s="93"/>
      <c r="D104" s="102">
        <f t="shared" si="1"/>
        <v>1</v>
      </c>
      <c r="E104" s="102"/>
      <c r="F104" s="102" t="s">
        <v>29</v>
      </c>
      <c r="G104" s="102"/>
      <c r="H104" s="96">
        <v>43207</v>
      </c>
      <c r="I104" s="96"/>
      <c r="J104" s="96">
        <v>43207</v>
      </c>
      <c r="K104" s="96"/>
      <c r="L104" s="82" t="s">
        <v>648</v>
      </c>
      <c r="M104" s="82"/>
      <c r="N104" s="101">
        <v>208</v>
      </c>
      <c r="O104" s="101"/>
    </row>
    <row r="105" spans="1:15" ht="45" customHeight="1" x14ac:dyDescent="0.25">
      <c r="A105" s="17" t="s">
        <v>1822</v>
      </c>
      <c r="B105" s="93" t="s">
        <v>1835</v>
      </c>
      <c r="C105" s="93"/>
      <c r="D105" s="102">
        <f t="shared" si="1"/>
        <v>1</v>
      </c>
      <c r="E105" s="102"/>
      <c r="F105" s="102" t="s">
        <v>29</v>
      </c>
      <c r="G105" s="102"/>
      <c r="H105" s="96">
        <v>43213</v>
      </c>
      <c r="I105" s="96"/>
      <c r="J105" s="96">
        <v>43213</v>
      </c>
      <c r="K105" s="96"/>
      <c r="L105" s="82" t="s">
        <v>648</v>
      </c>
      <c r="M105" s="82"/>
      <c r="N105" s="101">
        <v>528</v>
      </c>
      <c r="O105" s="101"/>
    </row>
    <row r="106" spans="1:15" ht="45" customHeight="1" x14ac:dyDescent="0.25">
      <c r="A106" s="17" t="s">
        <v>1822</v>
      </c>
      <c r="B106" s="93" t="s">
        <v>1835</v>
      </c>
      <c r="C106" s="93"/>
      <c r="D106" s="102">
        <f t="shared" si="1"/>
        <v>1</v>
      </c>
      <c r="E106" s="102"/>
      <c r="F106" s="102" t="s">
        <v>29</v>
      </c>
      <c r="G106" s="102"/>
      <c r="H106" s="96">
        <v>43207</v>
      </c>
      <c r="I106" s="96"/>
      <c r="J106" s="96">
        <v>43207</v>
      </c>
      <c r="K106" s="96"/>
      <c r="L106" s="82" t="s">
        <v>648</v>
      </c>
      <c r="M106" s="82"/>
      <c r="N106" s="101">
        <v>58</v>
      </c>
      <c r="O106" s="101"/>
    </row>
    <row r="107" spans="1:15" ht="45" customHeight="1" x14ac:dyDescent="0.25">
      <c r="A107" s="17" t="s">
        <v>1822</v>
      </c>
      <c r="B107" s="93" t="s">
        <v>1835</v>
      </c>
      <c r="C107" s="93"/>
      <c r="D107" s="102">
        <f t="shared" si="1"/>
        <v>1</v>
      </c>
      <c r="E107" s="102"/>
      <c r="F107" s="102" t="s">
        <v>29</v>
      </c>
      <c r="G107" s="102"/>
      <c r="H107" s="96">
        <v>43217</v>
      </c>
      <c r="I107" s="96"/>
      <c r="J107" s="96">
        <v>43217</v>
      </c>
      <c r="K107" s="96"/>
      <c r="L107" s="82" t="s">
        <v>648</v>
      </c>
      <c r="M107" s="82"/>
      <c r="N107" s="101">
        <v>125</v>
      </c>
      <c r="O107" s="101"/>
    </row>
    <row r="108" spans="1:15" ht="45" customHeight="1" x14ac:dyDescent="0.25">
      <c r="A108" s="17" t="s">
        <v>1822</v>
      </c>
      <c r="B108" s="93" t="s">
        <v>1835</v>
      </c>
      <c r="C108" s="93"/>
      <c r="D108" s="102">
        <f t="shared" si="1"/>
        <v>1</v>
      </c>
      <c r="E108" s="102"/>
      <c r="F108" s="102" t="s">
        <v>29</v>
      </c>
      <c r="G108" s="102"/>
      <c r="H108" s="96">
        <v>43201</v>
      </c>
      <c r="I108" s="96"/>
      <c r="J108" s="96">
        <v>43201</v>
      </c>
      <c r="K108" s="96"/>
      <c r="L108" s="82" t="s">
        <v>648</v>
      </c>
      <c r="M108" s="82"/>
      <c r="N108" s="101">
        <v>32</v>
      </c>
      <c r="O108" s="101"/>
    </row>
    <row r="109" spans="1:15" ht="45" customHeight="1" x14ac:dyDescent="0.25">
      <c r="A109" s="17" t="s">
        <v>1822</v>
      </c>
      <c r="B109" s="93" t="s">
        <v>1835</v>
      </c>
      <c r="C109" s="93"/>
      <c r="D109" s="102">
        <f t="shared" si="1"/>
        <v>1</v>
      </c>
      <c r="E109" s="102"/>
      <c r="F109" s="102" t="s">
        <v>29</v>
      </c>
      <c r="G109" s="102"/>
      <c r="H109" s="96">
        <v>43213</v>
      </c>
      <c r="I109" s="96"/>
      <c r="J109" s="96">
        <v>43213</v>
      </c>
      <c r="K109" s="96"/>
      <c r="L109" s="82" t="s">
        <v>648</v>
      </c>
      <c r="M109" s="82"/>
      <c r="N109" s="101">
        <v>40</v>
      </c>
      <c r="O109" s="101"/>
    </row>
    <row r="110" spans="1:15" ht="45" customHeight="1" x14ac:dyDescent="0.25">
      <c r="A110" s="17" t="s">
        <v>1822</v>
      </c>
      <c r="B110" s="93" t="s">
        <v>1835</v>
      </c>
      <c r="C110" s="93"/>
      <c r="D110" s="102">
        <f t="shared" si="1"/>
        <v>1</v>
      </c>
      <c r="E110" s="102"/>
      <c r="F110" s="102" t="s">
        <v>29</v>
      </c>
      <c r="G110" s="102"/>
      <c r="H110" s="96">
        <v>43214</v>
      </c>
      <c r="I110" s="96"/>
      <c r="J110" s="96">
        <v>43214</v>
      </c>
      <c r="K110" s="96"/>
      <c r="L110" s="82" t="s">
        <v>648</v>
      </c>
      <c r="M110" s="82"/>
      <c r="N110" s="101">
        <v>48</v>
      </c>
      <c r="O110" s="101"/>
    </row>
    <row r="111" spans="1:15" ht="45" customHeight="1" x14ac:dyDescent="0.25">
      <c r="A111" s="17" t="s">
        <v>1822</v>
      </c>
      <c r="B111" s="93" t="s">
        <v>1835</v>
      </c>
      <c r="C111" s="93"/>
      <c r="D111" s="102">
        <f t="shared" si="1"/>
        <v>1</v>
      </c>
      <c r="E111" s="102"/>
      <c r="F111" s="102" t="s">
        <v>29</v>
      </c>
      <c r="G111" s="102"/>
      <c r="H111" s="96">
        <v>43222</v>
      </c>
      <c r="I111" s="96"/>
      <c r="J111" s="96">
        <v>43222</v>
      </c>
      <c r="K111" s="96"/>
      <c r="L111" s="82" t="s">
        <v>648</v>
      </c>
      <c r="M111" s="82"/>
      <c r="N111" s="101">
        <v>38</v>
      </c>
      <c r="O111" s="101"/>
    </row>
    <row r="112" spans="1:15" ht="45" customHeight="1" x14ac:dyDescent="0.25">
      <c r="A112" s="17" t="s">
        <v>1822</v>
      </c>
      <c r="B112" s="93" t="s">
        <v>1835</v>
      </c>
      <c r="C112" s="93"/>
      <c r="D112" s="102">
        <f t="shared" si="1"/>
        <v>1</v>
      </c>
      <c r="E112" s="102"/>
      <c r="F112" s="102" t="s">
        <v>29</v>
      </c>
      <c r="G112" s="102"/>
      <c r="H112" s="96">
        <v>43213</v>
      </c>
      <c r="I112" s="96"/>
      <c r="J112" s="96">
        <v>43213</v>
      </c>
      <c r="K112" s="96"/>
      <c r="L112" s="82" t="s">
        <v>648</v>
      </c>
      <c r="M112" s="82"/>
      <c r="N112" s="101">
        <v>30</v>
      </c>
      <c r="O112" s="101"/>
    </row>
    <row r="113" spans="1:15" ht="45" customHeight="1" x14ac:dyDescent="0.25">
      <c r="A113" s="17" t="s">
        <v>1822</v>
      </c>
      <c r="B113" s="93" t="s">
        <v>1835</v>
      </c>
      <c r="C113" s="93"/>
      <c r="D113" s="102">
        <f t="shared" si="1"/>
        <v>1</v>
      </c>
      <c r="E113" s="102"/>
      <c r="F113" s="102" t="s">
        <v>29</v>
      </c>
      <c r="G113" s="102"/>
      <c r="H113" s="96">
        <v>43202</v>
      </c>
      <c r="I113" s="96"/>
      <c r="J113" s="96">
        <v>43202</v>
      </c>
      <c r="K113" s="96"/>
      <c r="L113" s="82" t="s">
        <v>648</v>
      </c>
      <c r="M113" s="82"/>
      <c r="N113" s="101">
        <v>265</v>
      </c>
      <c r="O113" s="101"/>
    </row>
    <row r="114" spans="1:15" ht="45" customHeight="1" x14ac:dyDescent="0.25">
      <c r="A114" s="17" t="s">
        <v>1822</v>
      </c>
      <c r="B114" s="93" t="s">
        <v>1835</v>
      </c>
      <c r="C114" s="93"/>
      <c r="D114" s="102">
        <f t="shared" si="1"/>
        <v>1</v>
      </c>
      <c r="E114" s="102"/>
      <c r="F114" s="102" t="s">
        <v>29</v>
      </c>
      <c r="G114" s="102"/>
      <c r="H114" s="96">
        <v>43210</v>
      </c>
      <c r="I114" s="96"/>
      <c r="J114" s="96">
        <v>43210</v>
      </c>
      <c r="K114" s="96"/>
      <c r="L114" s="82" t="s">
        <v>648</v>
      </c>
      <c r="M114" s="82"/>
      <c r="N114" s="101">
        <v>202</v>
      </c>
      <c r="O114" s="101"/>
    </row>
    <row r="115" spans="1:15" ht="45" customHeight="1" x14ac:dyDescent="0.25">
      <c r="A115" s="17" t="s">
        <v>1822</v>
      </c>
      <c r="B115" s="93" t="s">
        <v>1835</v>
      </c>
      <c r="C115" s="93"/>
      <c r="D115" s="102">
        <f t="shared" si="1"/>
        <v>1</v>
      </c>
      <c r="E115" s="102"/>
      <c r="F115" s="102" t="s">
        <v>29</v>
      </c>
      <c r="G115" s="102"/>
      <c r="H115" s="96">
        <v>43207</v>
      </c>
      <c r="I115" s="96"/>
      <c r="J115" s="96">
        <v>43207</v>
      </c>
      <c r="K115" s="96"/>
      <c r="L115" s="82" t="s">
        <v>648</v>
      </c>
      <c r="M115" s="82"/>
      <c r="N115" s="101">
        <v>97</v>
      </c>
      <c r="O115" s="101"/>
    </row>
    <row r="116" spans="1:15" ht="45" customHeight="1" x14ac:dyDescent="0.25">
      <c r="A116" s="17" t="s">
        <v>1822</v>
      </c>
      <c r="B116" s="93" t="s">
        <v>1835</v>
      </c>
      <c r="C116" s="93"/>
      <c r="D116" s="102">
        <f t="shared" si="1"/>
        <v>1</v>
      </c>
      <c r="E116" s="102"/>
      <c r="F116" s="102" t="s">
        <v>29</v>
      </c>
      <c r="G116" s="102"/>
      <c r="H116" s="96">
        <v>43213</v>
      </c>
      <c r="I116" s="96"/>
      <c r="J116" s="96">
        <v>43213</v>
      </c>
      <c r="K116" s="96"/>
      <c r="L116" s="82" t="s">
        <v>648</v>
      </c>
      <c r="M116" s="82"/>
      <c r="N116" s="101">
        <v>126</v>
      </c>
      <c r="O116" s="101"/>
    </row>
    <row r="117" spans="1:15" ht="45" customHeight="1" x14ac:dyDescent="0.25">
      <c r="A117" s="17" t="s">
        <v>1822</v>
      </c>
      <c r="B117" s="93" t="s">
        <v>1835</v>
      </c>
      <c r="C117" s="93"/>
      <c r="D117" s="102">
        <f t="shared" si="1"/>
        <v>1</v>
      </c>
      <c r="E117" s="102"/>
      <c r="F117" s="102" t="s">
        <v>29</v>
      </c>
      <c r="G117" s="102"/>
      <c r="H117" s="96">
        <v>43200</v>
      </c>
      <c r="I117" s="96"/>
      <c r="J117" s="96">
        <v>43200</v>
      </c>
      <c r="K117" s="96"/>
      <c r="L117" s="82" t="s">
        <v>648</v>
      </c>
      <c r="M117" s="82"/>
      <c r="N117" s="101">
        <v>85</v>
      </c>
      <c r="O117" s="101"/>
    </row>
    <row r="118" spans="1:15" ht="45" customHeight="1" x14ac:dyDescent="0.25">
      <c r="A118" s="17" t="s">
        <v>1822</v>
      </c>
      <c r="B118" s="93" t="s">
        <v>1835</v>
      </c>
      <c r="C118" s="93"/>
      <c r="D118" s="102">
        <f t="shared" si="1"/>
        <v>1</v>
      </c>
      <c r="E118" s="102"/>
      <c r="F118" s="102" t="s">
        <v>29</v>
      </c>
      <c r="G118" s="102"/>
      <c r="H118" s="96">
        <v>43213</v>
      </c>
      <c r="I118" s="96"/>
      <c r="J118" s="96">
        <v>43213</v>
      </c>
      <c r="K118" s="96"/>
      <c r="L118" s="82" t="s">
        <v>648</v>
      </c>
      <c r="M118" s="82"/>
      <c r="N118" s="101">
        <v>173</v>
      </c>
      <c r="O118" s="101"/>
    </row>
    <row r="119" spans="1:15" ht="45" customHeight="1" x14ac:dyDescent="0.25">
      <c r="A119" s="17" t="s">
        <v>1822</v>
      </c>
      <c r="B119" s="93" t="s">
        <v>1835</v>
      </c>
      <c r="C119" s="93"/>
      <c r="D119" s="102">
        <f t="shared" si="1"/>
        <v>1</v>
      </c>
      <c r="E119" s="102"/>
      <c r="F119" s="102" t="s">
        <v>29</v>
      </c>
      <c r="G119" s="102"/>
      <c r="H119" s="96">
        <v>43201</v>
      </c>
      <c r="I119" s="96"/>
      <c r="J119" s="96">
        <v>43201</v>
      </c>
      <c r="K119" s="96"/>
      <c r="L119" s="82" t="s">
        <v>648</v>
      </c>
      <c r="M119" s="82"/>
      <c r="N119" s="101">
        <v>126</v>
      </c>
      <c r="O119" s="101"/>
    </row>
    <row r="120" spans="1:15" ht="45" customHeight="1" x14ac:dyDescent="0.25">
      <c r="A120" s="17" t="s">
        <v>1822</v>
      </c>
      <c r="B120" s="93" t="s">
        <v>1835</v>
      </c>
      <c r="C120" s="93"/>
      <c r="D120" s="102">
        <f t="shared" si="1"/>
        <v>1</v>
      </c>
      <c r="E120" s="102"/>
      <c r="F120" s="102" t="s">
        <v>29</v>
      </c>
      <c r="G120" s="102"/>
      <c r="H120" s="96">
        <v>43214</v>
      </c>
      <c r="I120" s="96"/>
      <c r="J120" s="96">
        <v>43214</v>
      </c>
      <c r="K120" s="96"/>
      <c r="L120" s="82" t="s">
        <v>648</v>
      </c>
      <c r="M120" s="82"/>
      <c r="N120" s="101">
        <v>135</v>
      </c>
      <c r="O120" s="101"/>
    </row>
    <row r="121" spans="1:15" ht="45" customHeight="1" x14ac:dyDescent="0.25">
      <c r="A121" s="17" t="s">
        <v>1822</v>
      </c>
      <c r="B121" s="93" t="s">
        <v>1835</v>
      </c>
      <c r="C121" s="93"/>
      <c r="D121" s="102">
        <f t="shared" si="1"/>
        <v>1</v>
      </c>
      <c r="E121" s="102"/>
      <c r="F121" s="102" t="s">
        <v>29</v>
      </c>
      <c r="G121" s="102"/>
      <c r="H121" s="96">
        <v>43217</v>
      </c>
      <c r="I121" s="96"/>
      <c r="J121" s="96">
        <v>43217</v>
      </c>
      <c r="K121" s="96"/>
      <c r="L121" s="82" t="s">
        <v>648</v>
      </c>
      <c r="M121" s="82"/>
      <c r="N121" s="101">
        <v>186</v>
      </c>
      <c r="O121" s="101"/>
    </row>
    <row r="122" spans="1:15" ht="45" customHeight="1" x14ac:dyDescent="0.25">
      <c r="A122" s="17" t="s">
        <v>1822</v>
      </c>
      <c r="B122" s="93" t="s">
        <v>1835</v>
      </c>
      <c r="C122" s="93"/>
      <c r="D122" s="102">
        <f t="shared" si="1"/>
        <v>1</v>
      </c>
      <c r="E122" s="102"/>
      <c r="F122" s="102" t="s">
        <v>29</v>
      </c>
      <c r="G122" s="102"/>
      <c r="H122" s="96">
        <v>43208</v>
      </c>
      <c r="I122" s="96"/>
      <c r="J122" s="96">
        <v>43208</v>
      </c>
      <c r="K122" s="96"/>
      <c r="L122" s="82" t="s">
        <v>648</v>
      </c>
      <c r="M122" s="82"/>
      <c r="N122" s="101">
        <v>273</v>
      </c>
      <c r="O122" s="101"/>
    </row>
    <row r="123" spans="1:15" ht="45" customHeight="1" x14ac:dyDescent="0.25">
      <c r="A123" s="17" t="s">
        <v>1822</v>
      </c>
      <c r="B123" s="93" t="s">
        <v>1835</v>
      </c>
      <c r="C123" s="93"/>
      <c r="D123" s="102">
        <f t="shared" si="1"/>
        <v>1</v>
      </c>
      <c r="E123" s="102"/>
      <c r="F123" s="102" t="s">
        <v>29</v>
      </c>
      <c r="G123" s="102"/>
      <c r="H123" s="96">
        <v>43209</v>
      </c>
      <c r="I123" s="96"/>
      <c r="J123" s="96">
        <v>43209</v>
      </c>
      <c r="K123" s="96"/>
      <c r="L123" s="82" t="s">
        <v>648</v>
      </c>
      <c r="M123" s="82"/>
      <c r="N123" s="101">
        <v>160</v>
      </c>
      <c r="O123" s="101"/>
    </row>
    <row r="124" spans="1:15" ht="45" customHeight="1" x14ac:dyDescent="0.25">
      <c r="A124" s="17" t="s">
        <v>1822</v>
      </c>
      <c r="B124" s="93" t="s">
        <v>1835</v>
      </c>
      <c r="C124" s="93"/>
      <c r="D124" s="102">
        <f t="shared" si="1"/>
        <v>1</v>
      </c>
      <c r="E124" s="102"/>
      <c r="F124" s="102" t="s">
        <v>29</v>
      </c>
      <c r="G124" s="102"/>
      <c r="H124" s="96">
        <v>43210</v>
      </c>
      <c r="I124" s="96"/>
      <c r="J124" s="96">
        <v>43210</v>
      </c>
      <c r="K124" s="96"/>
      <c r="L124" s="82" t="s">
        <v>648</v>
      </c>
      <c r="M124" s="82"/>
      <c r="N124" s="101">
        <v>160</v>
      </c>
      <c r="O124" s="101"/>
    </row>
    <row r="125" spans="1:15" ht="45" customHeight="1" x14ac:dyDescent="0.25">
      <c r="A125" s="17" t="s">
        <v>1822</v>
      </c>
      <c r="B125" s="93" t="s">
        <v>1835</v>
      </c>
      <c r="C125" s="93"/>
      <c r="D125" s="102">
        <f t="shared" si="1"/>
        <v>1</v>
      </c>
      <c r="E125" s="102"/>
      <c r="F125" s="102" t="s">
        <v>29</v>
      </c>
      <c r="G125" s="102"/>
      <c r="H125" s="96">
        <v>43199</v>
      </c>
      <c r="I125" s="96"/>
      <c r="J125" s="96">
        <v>43199</v>
      </c>
      <c r="K125" s="96"/>
      <c r="L125" s="82" t="s">
        <v>648</v>
      </c>
      <c r="M125" s="82"/>
      <c r="N125" s="101">
        <v>279</v>
      </c>
      <c r="O125" s="101"/>
    </row>
    <row r="126" spans="1:15" ht="45" customHeight="1" x14ac:dyDescent="0.25">
      <c r="A126" s="17" t="s">
        <v>1822</v>
      </c>
      <c r="B126" s="93" t="s">
        <v>1835</v>
      </c>
      <c r="C126" s="93"/>
      <c r="D126" s="102">
        <f t="shared" si="1"/>
        <v>1</v>
      </c>
      <c r="E126" s="102"/>
      <c r="F126" s="102" t="s">
        <v>29</v>
      </c>
      <c r="G126" s="102"/>
      <c r="H126" s="96">
        <v>43222</v>
      </c>
      <c r="I126" s="96"/>
      <c r="J126" s="96">
        <v>43222</v>
      </c>
      <c r="K126" s="96"/>
      <c r="L126" s="82" t="s">
        <v>648</v>
      </c>
      <c r="M126" s="82"/>
      <c r="N126" s="101">
        <v>160</v>
      </c>
      <c r="O126" s="101"/>
    </row>
    <row r="127" spans="1:15" ht="45" customHeight="1" x14ac:dyDescent="0.25">
      <c r="A127" s="17" t="s">
        <v>1822</v>
      </c>
      <c r="B127" s="93" t="s">
        <v>1835</v>
      </c>
      <c r="C127" s="93"/>
      <c r="D127" s="102">
        <f t="shared" si="1"/>
        <v>1</v>
      </c>
      <c r="E127" s="102"/>
      <c r="F127" s="102" t="s">
        <v>29</v>
      </c>
      <c r="G127" s="102"/>
      <c r="H127" s="96">
        <v>43224</v>
      </c>
      <c r="I127" s="96"/>
      <c r="J127" s="96">
        <v>43224</v>
      </c>
      <c r="K127" s="96"/>
      <c r="L127" s="82" t="s">
        <v>648</v>
      </c>
      <c r="M127" s="82"/>
      <c r="N127" s="101">
        <v>477</v>
      </c>
      <c r="O127" s="101"/>
    </row>
    <row r="128" spans="1:15" ht="45" customHeight="1" x14ac:dyDescent="0.25">
      <c r="A128" s="17" t="s">
        <v>1822</v>
      </c>
      <c r="B128" s="93" t="s">
        <v>1835</v>
      </c>
      <c r="C128" s="93"/>
      <c r="D128" s="102">
        <f t="shared" si="1"/>
        <v>1</v>
      </c>
      <c r="E128" s="102"/>
      <c r="F128" s="102" t="s">
        <v>29</v>
      </c>
      <c r="G128" s="102"/>
      <c r="H128" s="96">
        <v>43236</v>
      </c>
      <c r="I128" s="96"/>
      <c r="J128" s="96">
        <v>43236</v>
      </c>
      <c r="K128" s="96"/>
      <c r="L128" s="82" t="s">
        <v>648</v>
      </c>
      <c r="M128" s="82"/>
      <c r="N128" s="101">
        <v>505</v>
      </c>
      <c r="O128" s="101"/>
    </row>
    <row r="129" spans="1:15" ht="45" customHeight="1" x14ac:dyDescent="0.25">
      <c r="A129" s="17" t="s">
        <v>1822</v>
      </c>
      <c r="B129" s="93" t="s">
        <v>1835</v>
      </c>
      <c r="C129" s="93"/>
      <c r="D129" s="102">
        <f t="shared" si="1"/>
        <v>1</v>
      </c>
      <c r="E129" s="102"/>
      <c r="F129" s="102" t="s">
        <v>29</v>
      </c>
      <c r="G129" s="102"/>
      <c r="H129" s="96">
        <v>43231</v>
      </c>
      <c r="I129" s="96"/>
      <c r="J129" s="96">
        <v>43231</v>
      </c>
      <c r="K129" s="96"/>
      <c r="L129" s="82" t="s">
        <v>648</v>
      </c>
      <c r="M129" s="82"/>
      <c r="N129" s="101">
        <v>538</v>
      </c>
      <c r="O129" s="101"/>
    </row>
    <row r="130" spans="1:15" ht="45" customHeight="1" x14ac:dyDescent="0.25">
      <c r="A130" s="17" t="s">
        <v>1822</v>
      </c>
      <c r="B130" s="93" t="s">
        <v>1835</v>
      </c>
      <c r="C130" s="93"/>
      <c r="D130" s="102">
        <f t="shared" si="1"/>
        <v>1</v>
      </c>
      <c r="E130" s="102"/>
      <c r="F130" s="102" t="s">
        <v>29</v>
      </c>
      <c r="G130" s="102"/>
      <c r="H130" s="96">
        <v>43241</v>
      </c>
      <c r="I130" s="96"/>
      <c r="J130" s="96">
        <v>43241</v>
      </c>
      <c r="K130" s="96"/>
      <c r="L130" s="82" t="s">
        <v>648</v>
      </c>
      <c r="M130" s="82"/>
      <c r="N130" s="101">
        <v>508</v>
      </c>
      <c r="O130" s="101"/>
    </row>
    <row r="131" spans="1:15" ht="45" customHeight="1" x14ac:dyDescent="0.25">
      <c r="A131" s="17" t="s">
        <v>1822</v>
      </c>
      <c r="B131" s="93" t="s">
        <v>1835</v>
      </c>
      <c r="C131" s="93"/>
      <c r="D131" s="102">
        <f t="shared" si="1"/>
        <v>1</v>
      </c>
      <c r="E131" s="102"/>
      <c r="F131" s="102" t="s">
        <v>29</v>
      </c>
      <c r="G131" s="102"/>
      <c r="H131" s="96">
        <v>43231</v>
      </c>
      <c r="I131" s="96"/>
      <c r="J131" s="96">
        <v>43231</v>
      </c>
      <c r="K131" s="96"/>
      <c r="L131" s="82" t="s">
        <v>648</v>
      </c>
      <c r="M131" s="82"/>
      <c r="N131" s="101">
        <v>259</v>
      </c>
      <c r="O131" s="101"/>
    </row>
    <row r="132" spans="1:15" ht="45" customHeight="1" x14ac:dyDescent="0.25">
      <c r="A132" s="17" t="s">
        <v>1822</v>
      </c>
      <c r="B132" s="93" t="s">
        <v>1835</v>
      </c>
      <c r="C132" s="93"/>
      <c r="D132" s="102">
        <f t="shared" si="1"/>
        <v>1</v>
      </c>
      <c r="E132" s="102"/>
      <c r="F132" s="102" t="s">
        <v>29</v>
      </c>
      <c r="G132" s="102"/>
      <c r="H132" s="96">
        <v>43224</v>
      </c>
      <c r="I132" s="96"/>
      <c r="J132" s="96">
        <v>43224</v>
      </c>
      <c r="K132" s="96"/>
      <c r="L132" s="82" t="s">
        <v>648</v>
      </c>
      <c r="M132" s="82"/>
      <c r="N132" s="101">
        <v>209</v>
      </c>
      <c r="O132" s="101"/>
    </row>
    <row r="133" spans="1:15" ht="45" customHeight="1" x14ac:dyDescent="0.25">
      <c r="A133" s="17" t="s">
        <v>1822</v>
      </c>
      <c r="B133" s="93" t="s">
        <v>1835</v>
      </c>
      <c r="C133" s="93"/>
      <c r="D133" s="102">
        <f t="shared" si="1"/>
        <v>1</v>
      </c>
      <c r="E133" s="102"/>
      <c r="F133" s="102" t="s">
        <v>29</v>
      </c>
      <c r="G133" s="102"/>
      <c r="H133" s="96">
        <v>43236</v>
      </c>
      <c r="I133" s="96"/>
      <c r="J133" s="96">
        <v>43236</v>
      </c>
      <c r="K133" s="96"/>
      <c r="L133" s="82" t="s">
        <v>648</v>
      </c>
      <c r="M133" s="82"/>
      <c r="N133" s="101">
        <v>216</v>
      </c>
      <c r="O133" s="101"/>
    </row>
    <row r="134" spans="1:15" ht="45" customHeight="1" x14ac:dyDescent="0.25">
      <c r="A134" s="17" t="s">
        <v>1822</v>
      </c>
      <c r="B134" s="93" t="s">
        <v>1835</v>
      </c>
      <c r="C134" s="93"/>
      <c r="D134" s="102">
        <f t="shared" si="1"/>
        <v>1</v>
      </c>
      <c r="E134" s="102"/>
      <c r="F134" s="102" t="s">
        <v>29</v>
      </c>
      <c r="G134" s="102"/>
      <c r="H134" s="96">
        <v>43241</v>
      </c>
      <c r="I134" s="96"/>
      <c r="J134" s="96">
        <v>43241</v>
      </c>
      <c r="K134" s="96"/>
      <c r="L134" s="82" t="s">
        <v>648</v>
      </c>
      <c r="M134" s="82"/>
      <c r="N134" s="101">
        <v>117</v>
      </c>
      <c r="O134" s="101"/>
    </row>
    <row r="135" spans="1:15" ht="45" customHeight="1" x14ac:dyDescent="0.25">
      <c r="A135" s="17" t="s">
        <v>1822</v>
      </c>
      <c r="B135" s="93" t="s">
        <v>1835</v>
      </c>
      <c r="C135" s="93"/>
      <c r="D135" s="102">
        <f t="shared" si="1"/>
        <v>1</v>
      </c>
      <c r="E135" s="102"/>
      <c r="F135" s="102" t="s">
        <v>29</v>
      </c>
      <c r="G135" s="102"/>
      <c r="H135" s="96">
        <v>43235</v>
      </c>
      <c r="I135" s="96"/>
      <c r="J135" s="96">
        <v>43235</v>
      </c>
      <c r="K135" s="96"/>
      <c r="L135" s="82" t="s">
        <v>648</v>
      </c>
      <c r="M135" s="82"/>
      <c r="N135" s="101">
        <v>347</v>
      </c>
      <c r="O135" s="101"/>
    </row>
    <row r="136" spans="1:15" ht="45" customHeight="1" x14ac:dyDescent="0.25">
      <c r="A136" s="17" t="s">
        <v>1822</v>
      </c>
      <c r="B136" s="93" t="s">
        <v>1835</v>
      </c>
      <c r="C136" s="93"/>
      <c r="D136" s="102">
        <f t="shared" si="1"/>
        <v>1</v>
      </c>
      <c r="E136" s="102"/>
      <c r="F136" s="102" t="s">
        <v>29</v>
      </c>
      <c r="G136" s="102"/>
      <c r="H136" s="96">
        <v>43229</v>
      </c>
      <c r="I136" s="96"/>
      <c r="J136" s="96">
        <v>43229</v>
      </c>
      <c r="K136" s="96"/>
      <c r="L136" s="82" t="s">
        <v>648</v>
      </c>
      <c r="M136" s="82"/>
      <c r="N136" s="101">
        <v>120</v>
      </c>
      <c r="O136" s="101"/>
    </row>
    <row r="137" spans="1:15" ht="45" customHeight="1" x14ac:dyDescent="0.25">
      <c r="A137" s="17" t="s">
        <v>1822</v>
      </c>
      <c r="B137" s="93" t="s">
        <v>1835</v>
      </c>
      <c r="C137" s="93"/>
      <c r="D137" s="102">
        <f t="shared" si="1"/>
        <v>1</v>
      </c>
      <c r="E137" s="102"/>
      <c r="F137" s="102" t="s">
        <v>29</v>
      </c>
      <c r="G137" s="102"/>
      <c r="H137" s="96">
        <v>43229</v>
      </c>
      <c r="I137" s="96"/>
      <c r="J137" s="96">
        <v>43229</v>
      </c>
      <c r="K137" s="96"/>
      <c r="L137" s="82" t="s">
        <v>648</v>
      </c>
      <c r="M137" s="82"/>
      <c r="N137" s="101">
        <v>208</v>
      </c>
      <c r="O137" s="101"/>
    </row>
    <row r="138" spans="1:15" ht="45" customHeight="1" x14ac:dyDescent="0.25">
      <c r="A138" s="17" t="s">
        <v>1822</v>
      </c>
      <c r="B138" s="93" t="s">
        <v>1835</v>
      </c>
      <c r="C138" s="93"/>
      <c r="D138" s="102">
        <f t="shared" ref="D138:D201" si="2">C138+1</f>
        <v>1</v>
      </c>
      <c r="E138" s="102"/>
      <c r="F138" s="102" t="s">
        <v>29</v>
      </c>
      <c r="G138" s="102"/>
      <c r="H138" s="96">
        <v>43229</v>
      </c>
      <c r="I138" s="96"/>
      <c r="J138" s="96">
        <v>43229</v>
      </c>
      <c r="K138" s="96"/>
      <c r="L138" s="82" t="s">
        <v>648</v>
      </c>
      <c r="M138" s="82"/>
      <c r="N138" s="101">
        <v>184</v>
      </c>
      <c r="O138" s="101"/>
    </row>
    <row r="139" spans="1:15" ht="45" customHeight="1" x14ac:dyDescent="0.25">
      <c r="A139" s="17" t="s">
        <v>1822</v>
      </c>
      <c r="B139" s="93" t="s">
        <v>1835</v>
      </c>
      <c r="C139" s="93"/>
      <c r="D139" s="102">
        <f t="shared" si="2"/>
        <v>1</v>
      </c>
      <c r="E139" s="102"/>
      <c r="F139" s="102" t="s">
        <v>29</v>
      </c>
      <c r="G139" s="102"/>
      <c r="H139" s="96">
        <v>43229</v>
      </c>
      <c r="I139" s="96"/>
      <c r="J139" s="96">
        <v>43229</v>
      </c>
      <c r="K139" s="96"/>
      <c r="L139" s="82" t="s">
        <v>648</v>
      </c>
      <c r="M139" s="82"/>
      <c r="N139" s="101">
        <v>134</v>
      </c>
      <c r="O139" s="101"/>
    </row>
    <row r="140" spans="1:15" ht="45" customHeight="1" x14ac:dyDescent="0.25">
      <c r="A140" s="17" t="s">
        <v>1822</v>
      </c>
      <c r="B140" s="93" t="s">
        <v>1835</v>
      </c>
      <c r="C140" s="93"/>
      <c r="D140" s="102">
        <f t="shared" si="2"/>
        <v>1</v>
      </c>
      <c r="E140" s="102"/>
      <c r="F140" s="102" t="s">
        <v>29</v>
      </c>
      <c r="G140" s="102"/>
      <c r="H140" s="96">
        <v>43235</v>
      </c>
      <c r="I140" s="96"/>
      <c r="J140" s="96">
        <v>43235</v>
      </c>
      <c r="K140" s="96"/>
      <c r="L140" s="82" t="s">
        <v>648</v>
      </c>
      <c r="M140" s="82"/>
      <c r="N140" s="101">
        <v>110</v>
      </c>
      <c r="O140" s="101"/>
    </row>
    <row r="141" spans="1:15" ht="45" customHeight="1" x14ac:dyDescent="0.25">
      <c r="A141" s="17" t="s">
        <v>1822</v>
      </c>
      <c r="B141" s="93" t="s">
        <v>1835</v>
      </c>
      <c r="C141" s="93"/>
      <c r="D141" s="102">
        <f t="shared" si="2"/>
        <v>1</v>
      </c>
      <c r="E141" s="102"/>
      <c r="F141" s="102" t="s">
        <v>29</v>
      </c>
      <c r="G141" s="102"/>
      <c r="H141" s="96">
        <v>43229</v>
      </c>
      <c r="I141" s="96"/>
      <c r="J141" s="96">
        <v>43229</v>
      </c>
      <c r="K141" s="96"/>
      <c r="L141" s="82" t="s">
        <v>648</v>
      </c>
      <c r="M141" s="82"/>
      <c r="N141" s="101">
        <v>46</v>
      </c>
      <c r="O141" s="101"/>
    </row>
    <row r="142" spans="1:15" ht="45" customHeight="1" x14ac:dyDescent="0.25">
      <c r="A142" s="17" t="s">
        <v>1822</v>
      </c>
      <c r="B142" s="93" t="s">
        <v>1835</v>
      </c>
      <c r="C142" s="93"/>
      <c r="D142" s="102">
        <f t="shared" si="2"/>
        <v>1</v>
      </c>
      <c r="E142" s="102"/>
      <c r="F142" s="102" t="s">
        <v>29</v>
      </c>
      <c r="G142" s="102"/>
      <c r="H142" s="96">
        <v>43248</v>
      </c>
      <c r="I142" s="96"/>
      <c r="J142" s="96">
        <v>43248</v>
      </c>
      <c r="K142" s="96"/>
      <c r="L142" s="82" t="s">
        <v>648</v>
      </c>
      <c r="M142" s="82"/>
      <c r="N142" s="101">
        <v>360.5</v>
      </c>
      <c r="O142" s="101"/>
    </row>
    <row r="143" spans="1:15" ht="45" customHeight="1" x14ac:dyDescent="0.25">
      <c r="A143" s="17" t="s">
        <v>1822</v>
      </c>
      <c r="B143" s="93" t="s">
        <v>1835</v>
      </c>
      <c r="C143" s="93"/>
      <c r="D143" s="102">
        <f t="shared" si="2"/>
        <v>1</v>
      </c>
      <c r="E143" s="102"/>
      <c r="F143" s="102" t="s">
        <v>29</v>
      </c>
      <c r="G143" s="102"/>
      <c r="H143" s="96">
        <v>43243</v>
      </c>
      <c r="I143" s="96"/>
      <c r="J143" s="96">
        <v>43243</v>
      </c>
      <c r="K143" s="96"/>
      <c r="L143" s="82" t="s">
        <v>648</v>
      </c>
      <c r="M143" s="82"/>
      <c r="N143" s="101">
        <v>226</v>
      </c>
      <c r="O143" s="101"/>
    </row>
    <row r="144" spans="1:15" ht="45" customHeight="1" x14ac:dyDescent="0.25">
      <c r="A144" s="17" t="s">
        <v>1822</v>
      </c>
      <c r="B144" s="93" t="s">
        <v>1835</v>
      </c>
      <c r="C144" s="93"/>
      <c r="D144" s="102">
        <f t="shared" si="2"/>
        <v>1</v>
      </c>
      <c r="E144" s="102"/>
      <c r="F144" s="102" t="s">
        <v>29</v>
      </c>
      <c r="G144" s="102"/>
      <c r="H144" s="96">
        <v>43245</v>
      </c>
      <c r="I144" s="96"/>
      <c r="J144" s="96">
        <v>43245</v>
      </c>
      <c r="K144" s="96"/>
      <c r="L144" s="82" t="s">
        <v>648</v>
      </c>
      <c r="M144" s="82"/>
      <c r="N144" s="101">
        <v>501</v>
      </c>
      <c r="O144" s="101"/>
    </row>
    <row r="145" spans="1:15" ht="45" customHeight="1" x14ac:dyDescent="0.25">
      <c r="A145" s="17" t="s">
        <v>1822</v>
      </c>
      <c r="B145" s="93" t="s">
        <v>1835</v>
      </c>
      <c r="C145" s="93"/>
      <c r="D145" s="102">
        <f t="shared" si="2"/>
        <v>1</v>
      </c>
      <c r="E145" s="102"/>
      <c r="F145" s="102" t="s">
        <v>29</v>
      </c>
      <c r="G145" s="102"/>
      <c r="H145" s="96">
        <v>43250</v>
      </c>
      <c r="I145" s="96"/>
      <c r="J145" s="96">
        <v>43250</v>
      </c>
      <c r="K145" s="96"/>
      <c r="L145" s="82" t="s">
        <v>648</v>
      </c>
      <c r="M145" s="82"/>
      <c r="N145" s="101">
        <v>528</v>
      </c>
      <c r="O145" s="101"/>
    </row>
    <row r="146" spans="1:15" ht="45" customHeight="1" x14ac:dyDescent="0.25">
      <c r="A146" s="17" t="s">
        <v>1822</v>
      </c>
      <c r="B146" s="93" t="s">
        <v>1835</v>
      </c>
      <c r="C146" s="93"/>
      <c r="D146" s="102">
        <f t="shared" si="2"/>
        <v>1</v>
      </c>
      <c r="E146" s="102"/>
      <c r="F146" s="102" t="s">
        <v>29</v>
      </c>
      <c r="G146" s="102"/>
      <c r="H146" s="96">
        <v>43227</v>
      </c>
      <c r="I146" s="96"/>
      <c r="J146" s="96">
        <v>43227</v>
      </c>
      <c r="K146" s="96"/>
      <c r="L146" s="82" t="s">
        <v>648</v>
      </c>
      <c r="M146" s="82"/>
      <c r="N146" s="101">
        <v>518</v>
      </c>
      <c r="O146" s="101"/>
    </row>
    <row r="147" spans="1:15" ht="45" customHeight="1" x14ac:dyDescent="0.25">
      <c r="A147" s="17" t="s">
        <v>1822</v>
      </c>
      <c r="B147" s="93" t="s">
        <v>1835</v>
      </c>
      <c r="C147" s="93"/>
      <c r="D147" s="102">
        <f t="shared" si="2"/>
        <v>1</v>
      </c>
      <c r="E147" s="102"/>
      <c r="F147" s="102" t="s">
        <v>29</v>
      </c>
      <c r="G147" s="102"/>
      <c r="H147" s="96">
        <v>43243</v>
      </c>
      <c r="I147" s="96"/>
      <c r="J147" s="96">
        <v>43243</v>
      </c>
      <c r="K147" s="96"/>
      <c r="L147" s="82" t="s">
        <v>648</v>
      </c>
      <c r="M147" s="82"/>
      <c r="N147" s="101">
        <v>107</v>
      </c>
      <c r="O147" s="101"/>
    </row>
    <row r="148" spans="1:15" ht="45" customHeight="1" x14ac:dyDescent="0.25">
      <c r="A148" s="17" t="s">
        <v>1822</v>
      </c>
      <c r="B148" s="93" t="s">
        <v>1835</v>
      </c>
      <c r="C148" s="93"/>
      <c r="D148" s="102">
        <f t="shared" si="2"/>
        <v>1</v>
      </c>
      <c r="E148" s="102"/>
      <c r="F148" s="102" t="s">
        <v>29</v>
      </c>
      <c r="G148" s="102"/>
      <c r="H148" s="96">
        <v>43227</v>
      </c>
      <c r="I148" s="96"/>
      <c r="J148" s="96">
        <v>43227</v>
      </c>
      <c r="K148" s="96"/>
      <c r="L148" s="82" t="s">
        <v>648</v>
      </c>
      <c r="M148" s="82"/>
      <c r="N148" s="101">
        <v>122.01</v>
      </c>
      <c r="O148" s="101"/>
    </row>
    <row r="149" spans="1:15" ht="45" customHeight="1" x14ac:dyDescent="0.25">
      <c r="A149" s="17" t="s">
        <v>1822</v>
      </c>
      <c r="B149" s="93" t="s">
        <v>1835</v>
      </c>
      <c r="C149" s="93"/>
      <c r="D149" s="102">
        <f t="shared" si="2"/>
        <v>1</v>
      </c>
      <c r="E149" s="102"/>
      <c r="F149" s="102" t="s">
        <v>29</v>
      </c>
      <c r="G149" s="102"/>
      <c r="H149" s="96">
        <v>43245</v>
      </c>
      <c r="I149" s="96"/>
      <c r="J149" s="96">
        <v>43245</v>
      </c>
      <c r="K149" s="96"/>
      <c r="L149" s="82" t="s">
        <v>648</v>
      </c>
      <c r="M149" s="82"/>
      <c r="N149" s="101">
        <v>187</v>
      </c>
      <c r="O149" s="101"/>
    </row>
    <row r="150" spans="1:15" ht="45" customHeight="1" x14ac:dyDescent="0.25">
      <c r="A150" s="17" t="s">
        <v>1822</v>
      </c>
      <c r="B150" s="93" t="s">
        <v>1835</v>
      </c>
      <c r="C150" s="93"/>
      <c r="D150" s="102">
        <f t="shared" si="2"/>
        <v>1</v>
      </c>
      <c r="E150" s="102"/>
      <c r="F150" s="102" t="s">
        <v>29</v>
      </c>
      <c r="G150" s="102"/>
      <c r="H150" s="96">
        <v>43250</v>
      </c>
      <c r="I150" s="96"/>
      <c r="J150" s="96">
        <v>43250</v>
      </c>
      <c r="K150" s="96"/>
      <c r="L150" s="82" t="s">
        <v>648</v>
      </c>
      <c r="M150" s="82"/>
      <c r="N150" s="101">
        <v>204</v>
      </c>
      <c r="O150" s="101"/>
    </row>
    <row r="151" spans="1:15" ht="45" customHeight="1" x14ac:dyDescent="0.25">
      <c r="A151" s="17" t="s">
        <v>1822</v>
      </c>
      <c r="B151" s="93" t="s">
        <v>1835</v>
      </c>
      <c r="C151" s="93"/>
      <c r="D151" s="102">
        <f t="shared" si="2"/>
        <v>1</v>
      </c>
      <c r="E151" s="102"/>
      <c r="F151" s="102" t="s">
        <v>29</v>
      </c>
      <c r="G151" s="102"/>
      <c r="H151" s="96">
        <v>43248</v>
      </c>
      <c r="I151" s="96"/>
      <c r="J151" s="96">
        <v>43248</v>
      </c>
      <c r="K151" s="96"/>
      <c r="L151" s="82" t="s">
        <v>648</v>
      </c>
      <c r="M151" s="82"/>
      <c r="N151" s="101">
        <v>478</v>
      </c>
      <c r="O151" s="101"/>
    </row>
    <row r="152" spans="1:15" ht="45" customHeight="1" x14ac:dyDescent="0.25">
      <c r="A152" s="17" t="s">
        <v>1822</v>
      </c>
      <c r="B152" s="93" t="s">
        <v>1836</v>
      </c>
      <c r="C152" s="93"/>
      <c r="D152" s="102">
        <f t="shared" si="2"/>
        <v>1</v>
      </c>
      <c r="E152" s="102"/>
      <c r="F152" s="102" t="s">
        <v>29</v>
      </c>
      <c r="G152" s="102"/>
      <c r="H152" s="96">
        <v>43243</v>
      </c>
      <c r="I152" s="96"/>
      <c r="J152" s="96">
        <v>43243</v>
      </c>
      <c r="K152" s="96"/>
      <c r="L152" s="82" t="s">
        <v>648</v>
      </c>
      <c r="M152" s="82"/>
      <c r="N152" s="101">
        <v>200</v>
      </c>
      <c r="O152" s="101"/>
    </row>
    <row r="153" spans="1:15" ht="45" customHeight="1" x14ac:dyDescent="0.25">
      <c r="A153" s="17" t="s">
        <v>1822</v>
      </c>
      <c r="B153" s="93" t="s">
        <v>1835</v>
      </c>
      <c r="C153" s="93"/>
      <c r="D153" s="102">
        <f t="shared" si="2"/>
        <v>1</v>
      </c>
      <c r="E153" s="102"/>
      <c r="F153" s="102" t="s">
        <v>29</v>
      </c>
      <c r="G153" s="102"/>
      <c r="H153" s="96">
        <v>43242</v>
      </c>
      <c r="I153" s="96"/>
      <c r="J153" s="96">
        <v>43242</v>
      </c>
      <c r="K153" s="96"/>
      <c r="L153" s="82" t="s">
        <v>648</v>
      </c>
      <c r="M153" s="82"/>
      <c r="N153" s="101">
        <v>528</v>
      </c>
      <c r="O153" s="101"/>
    </row>
    <row r="154" spans="1:15" ht="45" customHeight="1" x14ac:dyDescent="0.25">
      <c r="A154" s="17" t="s">
        <v>1822</v>
      </c>
      <c r="B154" s="93" t="s">
        <v>1835</v>
      </c>
      <c r="C154" s="93"/>
      <c r="D154" s="102">
        <f t="shared" si="2"/>
        <v>1</v>
      </c>
      <c r="E154" s="102"/>
      <c r="F154" s="102" t="s">
        <v>29</v>
      </c>
      <c r="G154" s="102"/>
      <c r="H154" s="96">
        <v>43248</v>
      </c>
      <c r="I154" s="96"/>
      <c r="J154" s="96">
        <v>43248</v>
      </c>
      <c r="K154" s="96"/>
      <c r="L154" s="82" t="s">
        <v>648</v>
      </c>
      <c r="M154" s="82"/>
      <c r="N154" s="101">
        <v>250.5</v>
      </c>
      <c r="O154" s="101"/>
    </row>
    <row r="155" spans="1:15" ht="45" customHeight="1" x14ac:dyDescent="0.25">
      <c r="A155" s="17" t="s">
        <v>1822</v>
      </c>
      <c r="B155" s="93" t="s">
        <v>1835</v>
      </c>
      <c r="C155" s="93"/>
      <c r="D155" s="102">
        <f t="shared" si="2"/>
        <v>1</v>
      </c>
      <c r="E155" s="102"/>
      <c r="F155" s="102" t="s">
        <v>29</v>
      </c>
      <c r="G155" s="102"/>
      <c r="H155" s="96">
        <v>43242</v>
      </c>
      <c r="I155" s="96"/>
      <c r="J155" s="96">
        <v>43242</v>
      </c>
      <c r="K155" s="96"/>
      <c r="L155" s="82" t="s">
        <v>648</v>
      </c>
      <c r="M155" s="82"/>
      <c r="N155" s="101">
        <v>116</v>
      </c>
      <c r="O155" s="101"/>
    </row>
    <row r="156" spans="1:15" ht="45" customHeight="1" x14ac:dyDescent="0.25">
      <c r="A156" s="17" t="s">
        <v>1822</v>
      </c>
      <c r="B156" s="93" t="s">
        <v>1837</v>
      </c>
      <c r="C156" s="93"/>
      <c r="D156" s="102">
        <f t="shared" si="2"/>
        <v>1</v>
      </c>
      <c r="E156" s="102"/>
      <c r="F156" s="102" t="s">
        <v>29</v>
      </c>
      <c r="G156" s="102"/>
      <c r="H156" s="96">
        <v>43159</v>
      </c>
      <c r="I156" s="96"/>
      <c r="J156" s="96">
        <v>43159</v>
      </c>
      <c r="K156" s="96"/>
      <c r="L156" s="82" t="s">
        <v>648</v>
      </c>
      <c r="M156" s="82"/>
      <c r="N156" s="101">
        <v>208</v>
      </c>
      <c r="O156" s="101"/>
    </row>
    <row r="157" spans="1:15" ht="45" customHeight="1" x14ac:dyDescent="0.25">
      <c r="A157" s="17" t="s">
        <v>1822</v>
      </c>
      <c r="B157" s="93" t="s">
        <v>1837</v>
      </c>
      <c r="C157" s="93"/>
      <c r="D157" s="102">
        <f t="shared" si="2"/>
        <v>1</v>
      </c>
      <c r="E157" s="102"/>
      <c r="F157" s="102" t="s">
        <v>29</v>
      </c>
      <c r="G157" s="102"/>
      <c r="H157" s="96">
        <v>43158</v>
      </c>
      <c r="I157" s="96"/>
      <c r="J157" s="96">
        <v>43158</v>
      </c>
      <c r="K157" s="96"/>
      <c r="L157" s="82" t="s">
        <v>648</v>
      </c>
      <c r="M157" s="82"/>
      <c r="N157" s="101">
        <v>428</v>
      </c>
      <c r="O157" s="101"/>
    </row>
    <row r="158" spans="1:15" ht="45" customHeight="1" x14ac:dyDescent="0.25">
      <c r="A158" s="17" t="s">
        <v>1822</v>
      </c>
      <c r="B158" s="93" t="s">
        <v>1837</v>
      </c>
      <c r="C158" s="93"/>
      <c r="D158" s="102">
        <f t="shared" si="2"/>
        <v>1</v>
      </c>
      <c r="E158" s="102"/>
      <c r="F158" s="102" t="s">
        <v>29</v>
      </c>
      <c r="G158" s="102"/>
      <c r="H158" s="96">
        <v>43157</v>
      </c>
      <c r="I158" s="96"/>
      <c r="J158" s="96">
        <v>43157</v>
      </c>
      <c r="K158" s="96"/>
      <c r="L158" s="82" t="s">
        <v>648</v>
      </c>
      <c r="M158" s="82"/>
      <c r="N158" s="101">
        <v>380</v>
      </c>
      <c r="O158" s="101"/>
    </row>
    <row r="159" spans="1:15" ht="45" customHeight="1" x14ac:dyDescent="0.25">
      <c r="A159" s="17" t="s">
        <v>1822</v>
      </c>
      <c r="B159" s="93" t="s">
        <v>1837</v>
      </c>
      <c r="C159" s="93"/>
      <c r="D159" s="102">
        <f t="shared" si="2"/>
        <v>1</v>
      </c>
      <c r="E159" s="102"/>
      <c r="F159" s="102" t="s">
        <v>29</v>
      </c>
      <c r="G159" s="102"/>
      <c r="H159" s="96">
        <v>43175</v>
      </c>
      <c r="I159" s="96"/>
      <c r="J159" s="96">
        <v>43175</v>
      </c>
      <c r="K159" s="96"/>
      <c r="L159" s="82" t="s">
        <v>648</v>
      </c>
      <c r="M159" s="82"/>
      <c r="N159" s="101">
        <v>208</v>
      </c>
      <c r="O159" s="101"/>
    </row>
    <row r="160" spans="1:15" ht="45" customHeight="1" x14ac:dyDescent="0.25">
      <c r="A160" s="17" t="s">
        <v>1822</v>
      </c>
      <c r="B160" s="93" t="s">
        <v>1837</v>
      </c>
      <c r="C160" s="93"/>
      <c r="D160" s="102">
        <f t="shared" si="2"/>
        <v>1</v>
      </c>
      <c r="E160" s="102"/>
      <c r="F160" s="102" t="s">
        <v>29</v>
      </c>
      <c r="G160" s="102"/>
      <c r="H160" s="96">
        <v>43164</v>
      </c>
      <c r="I160" s="96"/>
      <c r="J160" s="96">
        <v>43164</v>
      </c>
      <c r="K160" s="96"/>
      <c r="L160" s="82" t="s">
        <v>648</v>
      </c>
      <c r="M160" s="82"/>
      <c r="N160" s="101">
        <v>405</v>
      </c>
      <c r="O160" s="101"/>
    </row>
    <row r="161" spans="1:15" ht="45" customHeight="1" x14ac:dyDescent="0.25">
      <c r="A161" s="17" t="s">
        <v>1822</v>
      </c>
      <c r="B161" s="93" t="s">
        <v>1837</v>
      </c>
      <c r="C161" s="93"/>
      <c r="D161" s="102">
        <f t="shared" si="2"/>
        <v>1</v>
      </c>
      <c r="E161" s="102"/>
      <c r="F161" s="102" t="s">
        <v>29</v>
      </c>
      <c r="G161" s="102"/>
      <c r="H161" s="96">
        <v>43168</v>
      </c>
      <c r="I161" s="96"/>
      <c r="J161" s="96">
        <v>43168</v>
      </c>
      <c r="K161" s="96"/>
      <c r="L161" s="82" t="s">
        <v>648</v>
      </c>
      <c r="M161" s="82"/>
      <c r="N161" s="101">
        <v>421</v>
      </c>
      <c r="O161" s="101"/>
    </row>
    <row r="162" spans="1:15" ht="45" customHeight="1" x14ac:dyDescent="0.25">
      <c r="A162" s="17" t="s">
        <v>1822</v>
      </c>
      <c r="B162" s="93" t="s">
        <v>1837</v>
      </c>
      <c r="C162" s="93"/>
      <c r="D162" s="102">
        <f t="shared" si="2"/>
        <v>1</v>
      </c>
      <c r="E162" s="102"/>
      <c r="F162" s="102" t="s">
        <v>29</v>
      </c>
      <c r="G162" s="102"/>
      <c r="H162" s="96">
        <v>43158</v>
      </c>
      <c r="I162" s="96"/>
      <c r="J162" s="96">
        <v>43158</v>
      </c>
      <c r="K162" s="96"/>
      <c r="L162" s="82" t="s">
        <v>648</v>
      </c>
      <c r="M162" s="82"/>
      <c r="N162" s="101">
        <v>215</v>
      </c>
      <c r="O162" s="101"/>
    </row>
    <row r="163" spans="1:15" ht="45" customHeight="1" x14ac:dyDescent="0.25">
      <c r="A163" s="17" t="s">
        <v>1822</v>
      </c>
      <c r="B163" s="93" t="s">
        <v>1837</v>
      </c>
      <c r="C163" s="93"/>
      <c r="D163" s="102">
        <f t="shared" si="2"/>
        <v>1</v>
      </c>
      <c r="E163" s="102"/>
      <c r="F163" s="102" t="s">
        <v>29</v>
      </c>
      <c r="G163" s="102"/>
      <c r="H163" s="96">
        <v>43157</v>
      </c>
      <c r="I163" s="96"/>
      <c r="J163" s="96">
        <v>43157</v>
      </c>
      <c r="K163" s="96"/>
      <c r="L163" s="82" t="s">
        <v>648</v>
      </c>
      <c r="M163" s="82"/>
      <c r="N163" s="101">
        <v>85</v>
      </c>
      <c r="O163" s="101"/>
    </row>
    <row r="164" spans="1:15" ht="45" customHeight="1" x14ac:dyDescent="0.25">
      <c r="A164" s="17" t="s">
        <v>1822</v>
      </c>
      <c r="B164" s="93" t="s">
        <v>1837</v>
      </c>
      <c r="C164" s="93"/>
      <c r="D164" s="102">
        <f t="shared" si="2"/>
        <v>1</v>
      </c>
      <c r="E164" s="102"/>
      <c r="F164" s="102" t="s">
        <v>29</v>
      </c>
      <c r="G164" s="102"/>
      <c r="H164" s="96">
        <v>43175</v>
      </c>
      <c r="I164" s="96"/>
      <c r="J164" s="96">
        <v>43175</v>
      </c>
      <c r="K164" s="96"/>
      <c r="L164" s="82" t="s">
        <v>648</v>
      </c>
      <c r="M164" s="82"/>
      <c r="N164" s="101">
        <v>580</v>
      </c>
      <c r="O164" s="101"/>
    </row>
    <row r="165" spans="1:15" ht="45" customHeight="1" x14ac:dyDescent="0.25">
      <c r="A165" s="17" t="s">
        <v>1822</v>
      </c>
      <c r="B165" s="93" t="s">
        <v>1837</v>
      </c>
      <c r="C165" s="93"/>
      <c r="D165" s="102">
        <f t="shared" si="2"/>
        <v>1</v>
      </c>
      <c r="E165" s="102"/>
      <c r="F165" s="102" t="s">
        <v>29</v>
      </c>
      <c r="G165" s="102"/>
      <c r="H165" s="96">
        <v>43164</v>
      </c>
      <c r="I165" s="96"/>
      <c r="J165" s="96">
        <v>43164</v>
      </c>
      <c r="K165" s="96"/>
      <c r="L165" s="82" t="s">
        <v>648</v>
      </c>
      <c r="M165" s="82"/>
      <c r="N165" s="101">
        <v>264</v>
      </c>
      <c r="O165" s="101"/>
    </row>
    <row r="166" spans="1:15" ht="45" customHeight="1" x14ac:dyDescent="0.25">
      <c r="A166" s="17" t="s">
        <v>1822</v>
      </c>
      <c r="B166" s="93" t="s">
        <v>1837</v>
      </c>
      <c r="C166" s="93"/>
      <c r="D166" s="102">
        <f t="shared" si="2"/>
        <v>1</v>
      </c>
      <c r="E166" s="102"/>
      <c r="F166" s="102" t="s">
        <v>29</v>
      </c>
      <c r="G166" s="102"/>
      <c r="H166" s="96">
        <v>43168</v>
      </c>
      <c r="I166" s="96"/>
      <c r="J166" s="96">
        <v>43168</v>
      </c>
      <c r="K166" s="96"/>
      <c r="L166" s="82" t="s">
        <v>648</v>
      </c>
      <c r="M166" s="82"/>
      <c r="N166" s="101">
        <v>280</v>
      </c>
      <c r="O166" s="101"/>
    </row>
    <row r="167" spans="1:15" ht="45" customHeight="1" x14ac:dyDescent="0.25">
      <c r="A167" s="17" t="s">
        <v>1822</v>
      </c>
      <c r="B167" s="93" t="s">
        <v>1838</v>
      </c>
      <c r="C167" s="93"/>
      <c r="D167" s="102">
        <f t="shared" si="2"/>
        <v>1</v>
      </c>
      <c r="E167" s="102"/>
      <c r="F167" s="102" t="s">
        <v>29</v>
      </c>
      <c r="G167" s="102"/>
      <c r="H167" s="96">
        <v>43164</v>
      </c>
      <c r="I167" s="96"/>
      <c r="J167" s="96">
        <v>43164</v>
      </c>
      <c r="K167" s="96"/>
      <c r="L167" s="82" t="s">
        <v>648</v>
      </c>
      <c r="M167" s="82"/>
      <c r="N167" s="101">
        <v>396</v>
      </c>
      <c r="O167" s="101"/>
    </row>
    <row r="168" spans="1:15" ht="45" customHeight="1" x14ac:dyDescent="0.25">
      <c r="A168" s="17" t="s">
        <v>1822</v>
      </c>
      <c r="B168" s="93" t="s">
        <v>1838</v>
      </c>
      <c r="C168" s="93"/>
      <c r="D168" s="102">
        <f t="shared" si="2"/>
        <v>1</v>
      </c>
      <c r="E168" s="102"/>
      <c r="F168" s="102" t="s">
        <v>29</v>
      </c>
      <c r="G168" s="102"/>
      <c r="H168" s="96">
        <v>43164</v>
      </c>
      <c r="I168" s="96"/>
      <c r="J168" s="96">
        <v>43164</v>
      </c>
      <c r="K168" s="96"/>
      <c r="L168" s="82" t="s">
        <v>648</v>
      </c>
      <c r="M168" s="82"/>
      <c r="N168" s="101">
        <v>191.01</v>
      </c>
      <c r="O168" s="101"/>
    </row>
    <row r="169" spans="1:15" ht="45" customHeight="1" x14ac:dyDescent="0.25">
      <c r="A169" s="17" t="s">
        <v>1822</v>
      </c>
      <c r="B169" s="93" t="s">
        <v>1839</v>
      </c>
      <c r="C169" s="93"/>
      <c r="D169" s="102">
        <f t="shared" si="2"/>
        <v>1</v>
      </c>
      <c r="E169" s="102"/>
      <c r="F169" s="102" t="s">
        <v>29</v>
      </c>
      <c r="G169" s="102"/>
      <c r="H169" s="96">
        <v>43158</v>
      </c>
      <c r="I169" s="96"/>
      <c r="J169" s="96">
        <v>43158</v>
      </c>
      <c r="K169" s="96"/>
      <c r="L169" s="82" t="s">
        <v>648</v>
      </c>
      <c r="M169" s="82"/>
      <c r="N169" s="101">
        <v>300</v>
      </c>
      <c r="O169" s="101"/>
    </row>
    <row r="170" spans="1:15" ht="45" customHeight="1" x14ac:dyDescent="0.25">
      <c r="A170" s="17" t="s">
        <v>1822</v>
      </c>
      <c r="B170" s="93" t="s">
        <v>1832</v>
      </c>
      <c r="C170" s="93"/>
      <c r="D170" s="102">
        <f t="shared" si="2"/>
        <v>1</v>
      </c>
      <c r="E170" s="102"/>
      <c r="F170" s="102" t="s">
        <v>29</v>
      </c>
      <c r="G170" s="102"/>
      <c r="H170" s="96">
        <v>43182</v>
      </c>
      <c r="I170" s="96"/>
      <c r="J170" s="96">
        <v>43182</v>
      </c>
      <c r="K170" s="96"/>
      <c r="L170" s="82" t="s">
        <v>648</v>
      </c>
      <c r="M170" s="82"/>
      <c r="N170" s="101">
        <v>236</v>
      </c>
      <c r="O170" s="101"/>
    </row>
    <row r="171" spans="1:15" ht="45" customHeight="1" x14ac:dyDescent="0.25">
      <c r="A171" s="17" t="s">
        <v>1822</v>
      </c>
      <c r="B171" s="93" t="s">
        <v>1832</v>
      </c>
      <c r="C171" s="93"/>
      <c r="D171" s="102">
        <f t="shared" si="2"/>
        <v>1</v>
      </c>
      <c r="E171" s="102"/>
      <c r="F171" s="102" t="s">
        <v>29</v>
      </c>
      <c r="G171" s="102"/>
      <c r="H171" s="96">
        <v>43182</v>
      </c>
      <c r="I171" s="96"/>
      <c r="J171" s="96">
        <v>43182</v>
      </c>
      <c r="K171" s="96"/>
      <c r="L171" s="82" t="s">
        <v>648</v>
      </c>
      <c r="M171" s="82"/>
      <c r="N171" s="101">
        <v>280</v>
      </c>
      <c r="O171" s="101"/>
    </row>
    <row r="172" spans="1:15" ht="45" customHeight="1" x14ac:dyDescent="0.25">
      <c r="A172" s="17" t="s">
        <v>1822</v>
      </c>
      <c r="B172" s="93" t="s">
        <v>1840</v>
      </c>
      <c r="C172" s="93"/>
      <c r="D172" s="102">
        <f t="shared" si="2"/>
        <v>1</v>
      </c>
      <c r="E172" s="102"/>
      <c r="F172" s="102" t="s">
        <v>29</v>
      </c>
      <c r="G172" s="102"/>
      <c r="H172" s="96">
        <v>43180</v>
      </c>
      <c r="I172" s="96"/>
      <c r="J172" s="96">
        <v>43180</v>
      </c>
      <c r="K172" s="96"/>
      <c r="L172" s="82" t="s">
        <v>648</v>
      </c>
      <c r="M172" s="82"/>
      <c r="N172" s="101">
        <v>438</v>
      </c>
      <c r="O172" s="101"/>
    </row>
    <row r="173" spans="1:15" ht="45" customHeight="1" x14ac:dyDescent="0.25">
      <c r="A173" s="17" t="s">
        <v>1822</v>
      </c>
      <c r="B173" s="93" t="s">
        <v>1840</v>
      </c>
      <c r="C173" s="93"/>
      <c r="D173" s="102">
        <f t="shared" si="2"/>
        <v>1</v>
      </c>
      <c r="E173" s="102"/>
      <c r="F173" s="102" t="s">
        <v>29</v>
      </c>
      <c r="G173" s="102"/>
      <c r="H173" s="96">
        <v>43181</v>
      </c>
      <c r="I173" s="96"/>
      <c r="J173" s="96">
        <v>43181</v>
      </c>
      <c r="K173" s="96"/>
      <c r="L173" s="82" t="s">
        <v>648</v>
      </c>
      <c r="M173" s="82"/>
      <c r="N173" s="101">
        <v>428</v>
      </c>
      <c r="O173" s="101"/>
    </row>
    <row r="174" spans="1:15" ht="45" customHeight="1" x14ac:dyDescent="0.25">
      <c r="A174" s="17" t="s">
        <v>1822</v>
      </c>
      <c r="B174" s="93" t="s">
        <v>1840</v>
      </c>
      <c r="C174" s="93"/>
      <c r="D174" s="102">
        <f t="shared" si="2"/>
        <v>1</v>
      </c>
      <c r="E174" s="102"/>
      <c r="F174" s="102" t="s">
        <v>29</v>
      </c>
      <c r="G174" s="102"/>
      <c r="H174" s="96">
        <v>43180</v>
      </c>
      <c r="I174" s="96"/>
      <c r="J174" s="96">
        <v>43180</v>
      </c>
      <c r="K174" s="96"/>
      <c r="L174" s="82" t="s">
        <v>648</v>
      </c>
      <c r="M174" s="82"/>
      <c r="N174" s="101">
        <v>85</v>
      </c>
      <c r="O174" s="101"/>
    </row>
    <row r="175" spans="1:15" ht="45" customHeight="1" x14ac:dyDescent="0.25">
      <c r="A175" s="17" t="s">
        <v>1822</v>
      </c>
      <c r="B175" s="93" t="s">
        <v>1840</v>
      </c>
      <c r="C175" s="93"/>
      <c r="D175" s="102">
        <f t="shared" si="2"/>
        <v>1</v>
      </c>
      <c r="E175" s="102"/>
      <c r="F175" s="102" t="s">
        <v>29</v>
      </c>
      <c r="G175" s="102"/>
      <c r="H175" s="96">
        <v>43181</v>
      </c>
      <c r="I175" s="96"/>
      <c r="J175" s="96">
        <v>43181</v>
      </c>
      <c r="K175" s="96"/>
      <c r="L175" s="82" t="s">
        <v>648</v>
      </c>
      <c r="M175" s="82"/>
      <c r="N175" s="101">
        <v>154</v>
      </c>
      <c r="O175" s="101"/>
    </row>
    <row r="176" spans="1:15" ht="45" customHeight="1" x14ac:dyDescent="0.25">
      <c r="A176" s="17" t="s">
        <v>1822</v>
      </c>
      <c r="B176" s="93" t="s">
        <v>77</v>
      </c>
      <c r="C176" s="93"/>
      <c r="D176" s="102">
        <f t="shared" si="2"/>
        <v>1</v>
      </c>
      <c r="E176" s="102"/>
      <c r="F176" s="102" t="s">
        <v>15</v>
      </c>
      <c r="G176" s="102"/>
      <c r="H176" s="96">
        <v>43182</v>
      </c>
      <c r="I176" s="96"/>
      <c r="J176" s="96">
        <v>43182</v>
      </c>
      <c r="K176" s="96"/>
      <c r="L176" s="82" t="s">
        <v>648</v>
      </c>
      <c r="M176" s="82"/>
      <c r="N176" s="101">
        <v>90</v>
      </c>
      <c r="O176" s="101"/>
    </row>
    <row r="177" spans="1:15" ht="45" customHeight="1" x14ac:dyDescent="0.25">
      <c r="A177" s="17" t="s">
        <v>1822</v>
      </c>
      <c r="B177" s="93" t="s">
        <v>77</v>
      </c>
      <c r="C177" s="93"/>
      <c r="D177" s="102">
        <f t="shared" si="2"/>
        <v>1</v>
      </c>
      <c r="E177" s="102"/>
      <c r="F177" s="102" t="s">
        <v>15</v>
      </c>
      <c r="G177" s="102"/>
      <c r="H177" s="96">
        <v>43195</v>
      </c>
      <c r="I177" s="96"/>
      <c r="J177" s="96">
        <v>43195</v>
      </c>
      <c r="K177" s="96"/>
      <c r="L177" s="82" t="s">
        <v>648</v>
      </c>
      <c r="M177" s="82"/>
      <c r="N177" s="101">
        <v>18</v>
      </c>
      <c r="O177" s="101"/>
    </row>
    <row r="178" spans="1:15" ht="45" customHeight="1" x14ac:dyDescent="0.25">
      <c r="A178" s="17" t="s">
        <v>1822</v>
      </c>
      <c r="B178" s="93" t="s">
        <v>1826</v>
      </c>
      <c r="C178" s="93"/>
      <c r="D178" s="102">
        <f t="shared" si="2"/>
        <v>1</v>
      </c>
      <c r="E178" s="102"/>
      <c r="F178" s="102" t="s">
        <v>29</v>
      </c>
      <c r="G178" s="102"/>
      <c r="H178" s="96">
        <v>43119</v>
      </c>
      <c r="I178" s="96"/>
      <c r="J178" s="96">
        <v>43119</v>
      </c>
      <c r="K178" s="96"/>
      <c r="L178" s="82" t="s">
        <v>648</v>
      </c>
      <c r="M178" s="82"/>
      <c r="N178" s="101">
        <v>280</v>
      </c>
      <c r="O178" s="101"/>
    </row>
    <row r="179" spans="1:15" ht="45" customHeight="1" x14ac:dyDescent="0.25">
      <c r="A179" s="17" t="s">
        <v>1841</v>
      </c>
      <c r="B179" s="93" t="s">
        <v>1842</v>
      </c>
      <c r="C179" s="93"/>
      <c r="D179" s="102">
        <f t="shared" si="2"/>
        <v>1</v>
      </c>
      <c r="E179" s="102"/>
      <c r="F179" s="102" t="s">
        <v>29</v>
      </c>
      <c r="G179" s="102"/>
      <c r="H179" s="96">
        <v>43186</v>
      </c>
      <c r="I179" s="96"/>
      <c r="J179" s="96">
        <v>43186</v>
      </c>
      <c r="K179" s="96"/>
      <c r="L179" s="82" t="s">
        <v>648</v>
      </c>
      <c r="M179" s="82"/>
      <c r="N179" s="101">
        <v>240</v>
      </c>
      <c r="O179" s="101"/>
    </row>
    <row r="180" spans="1:15" ht="45" customHeight="1" x14ac:dyDescent="0.25">
      <c r="A180" s="17" t="s">
        <v>1841</v>
      </c>
      <c r="B180" s="93" t="s">
        <v>1842</v>
      </c>
      <c r="C180" s="93"/>
      <c r="D180" s="102">
        <f t="shared" si="2"/>
        <v>1</v>
      </c>
      <c r="E180" s="102"/>
      <c r="F180" s="102" t="s">
        <v>29</v>
      </c>
      <c r="G180" s="102"/>
      <c r="H180" s="96">
        <v>43186</v>
      </c>
      <c r="I180" s="96"/>
      <c r="J180" s="96">
        <v>43186</v>
      </c>
      <c r="K180" s="96"/>
      <c r="L180" s="82" t="s">
        <v>648</v>
      </c>
      <c r="M180" s="82"/>
      <c r="N180" s="101">
        <v>500</v>
      </c>
      <c r="O180" s="101"/>
    </row>
    <row r="181" spans="1:15" ht="45" customHeight="1" x14ac:dyDescent="0.25">
      <c r="A181" s="17" t="s">
        <v>1843</v>
      </c>
      <c r="B181" s="93" t="s">
        <v>14</v>
      </c>
      <c r="C181" s="93"/>
      <c r="D181" s="102">
        <f t="shared" si="2"/>
        <v>1</v>
      </c>
      <c r="E181" s="102"/>
      <c r="F181" s="102" t="s">
        <v>15</v>
      </c>
      <c r="G181" s="102"/>
      <c r="H181" s="96">
        <v>43195</v>
      </c>
      <c r="I181" s="96"/>
      <c r="J181" s="96">
        <v>43196</v>
      </c>
      <c r="K181" s="96"/>
      <c r="L181" s="82" t="s">
        <v>648</v>
      </c>
      <c r="M181" s="82"/>
      <c r="N181" s="101">
        <v>8120</v>
      </c>
      <c r="O181" s="101"/>
    </row>
    <row r="182" spans="1:15" ht="45" customHeight="1" x14ac:dyDescent="0.25">
      <c r="A182" s="17" t="s">
        <v>1844</v>
      </c>
      <c r="B182" s="93" t="s">
        <v>77</v>
      </c>
      <c r="C182" s="93"/>
      <c r="D182" s="102">
        <f t="shared" si="2"/>
        <v>1</v>
      </c>
      <c r="E182" s="102"/>
      <c r="F182" s="102" t="s">
        <v>15</v>
      </c>
      <c r="G182" s="102"/>
      <c r="H182" s="96">
        <v>43241</v>
      </c>
      <c r="I182" s="96"/>
      <c r="J182" s="96">
        <v>43243</v>
      </c>
      <c r="K182" s="96"/>
      <c r="L182" s="82" t="s">
        <v>648</v>
      </c>
      <c r="M182" s="82"/>
      <c r="N182" s="101">
        <v>1980</v>
      </c>
      <c r="O182" s="101"/>
    </row>
    <row r="183" spans="1:15" ht="45" customHeight="1" x14ac:dyDescent="0.25">
      <c r="A183" s="17" t="s">
        <v>1844</v>
      </c>
      <c r="B183" s="93" t="s">
        <v>77</v>
      </c>
      <c r="C183" s="93"/>
      <c r="D183" s="102">
        <f t="shared" si="2"/>
        <v>1</v>
      </c>
      <c r="E183" s="102"/>
      <c r="F183" s="102" t="s">
        <v>15</v>
      </c>
      <c r="G183" s="102"/>
      <c r="H183" s="96">
        <v>43241</v>
      </c>
      <c r="I183" s="96"/>
      <c r="J183" s="96">
        <v>43243</v>
      </c>
      <c r="K183" s="96"/>
      <c r="L183" s="82" t="s">
        <v>648</v>
      </c>
      <c r="M183" s="82"/>
      <c r="N183" s="101">
        <v>244</v>
      </c>
      <c r="O183" s="101"/>
    </row>
    <row r="184" spans="1:15" ht="45" customHeight="1" x14ac:dyDescent="0.25">
      <c r="A184" s="17" t="s">
        <v>1845</v>
      </c>
      <c r="B184" s="93" t="s">
        <v>1846</v>
      </c>
      <c r="C184" s="93"/>
      <c r="D184" s="102">
        <f t="shared" si="2"/>
        <v>1</v>
      </c>
      <c r="E184" s="102"/>
      <c r="F184" s="102" t="s">
        <v>29</v>
      </c>
      <c r="G184" s="102"/>
      <c r="H184" s="96">
        <v>43199</v>
      </c>
      <c r="I184" s="96"/>
      <c r="J184" s="96">
        <v>43200</v>
      </c>
      <c r="K184" s="96"/>
      <c r="L184" s="82" t="s">
        <v>648</v>
      </c>
      <c r="M184" s="82"/>
      <c r="N184" s="101">
        <v>708</v>
      </c>
      <c r="O184" s="101"/>
    </row>
    <row r="185" spans="1:15" ht="45" customHeight="1" x14ac:dyDescent="0.25">
      <c r="A185" s="17" t="s">
        <v>1845</v>
      </c>
      <c r="B185" s="93" t="s">
        <v>1846</v>
      </c>
      <c r="C185" s="93"/>
      <c r="D185" s="102">
        <f t="shared" si="2"/>
        <v>1</v>
      </c>
      <c r="E185" s="102"/>
      <c r="F185" s="102" t="s">
        <v>29</v>
      </c>
      <c r="G185" s="102"/>
      <c r="H185" s="96">
        <v>43199</v>
      </c>
      <c r="I185" s="96"/>
      <c r="J185" s="96">
        <v>43200</v>
      </c>
      <c r="K185" s="96"/>
      <c r="L185" s="82" t="s">
        <v>648</v>
      </c>
      <c r="M185" s="82"/>
      <c r="N185" s="101">
        <v>440</v>
      </c>
      <c r="O185" s="101"/>
    </row>
    <row r="186" spans="1:15" ht="45" customHeight="1" x14ac:dyDescent="0.25">
      <c r="A186" s="17" t="s">
        <v>1845</v>
      </c>
      <c r="B186" s="93" t="s">
        <v>14</v>
      </c>
      <c r="C186" s="93"/>
      <c r="D186" s="102">
        <f t="shared" si="2"/>
        <v>1</v>
      </c>
      <c r="E186" s="102"/>
      <c r="F186" s="102" t="s">
        <v>15</v>
      </c>
      <c r="G186" s="102"/>
      <c r="H186" s="96">
        <v>43168</v>
      </c>
      <c r="I186" s="96"/>
      <c r="J186" s="96">
        <v>43168</v>
      </c>
      <c r="K186" s="96"/>
      <c r="L186" s="82" t="s">
        <v>648</v>
      </c>
      <c r="M186" s="82"/>
      <c r="N186" s="101">
        <v>90</v>
      </c>
      <c r="O186" s="101"/>
    </row>
    <row r="187" spans="1:15" ht="45" customHeight="1" x14ac:dyDescent="0.25">
      <c r="A187" s="17" t="s">
        <v>1845</v>
      </c>
      <c r="B187" s="93" t="s">
        <v>77</v>
      </c>
      <c r="C187" s="93"/>
      <c r="D187" s="102">
        <f t="shared" si="2"/>
        <v>1</v>
      </c>
      <c r="E187" s="102"/>
      <c r="F187" s="102" t="s">
        <v>15</v>
      </c>
      <c r="G187" s="102"/>
      <c r="H187" s="96">
        <v>43202</v>
      </c>
      <c r="I187" s="96"/>
      <c r="J187" s="96">
        <v>43202</v>
      </c>
      <c r="K187" s="96"/>
      <c r="L187" s="82" t="s">
        <v>648</v>
      </c>
      <c r="M187" s="82"/>
      <c r="N187" s="101">
        <v>290</v>
      </c>
      <c r="O187" s="101"/>
    </row>
    <row r="188" spans="1:15" ht="45" customHeight="1" x14ac:dyDescent="0.25">
      <c r="A188" s="17" t="s">
        <v>1845</v>
      </c>
      <c r="B188" s="93" t="s">
        <v>77</v>
      </c>
      <c r="C188" s="93"/>
      <c r="D188" s="102">
        <f t="shared" si="2"/>
        <v>1</v>
      </c>
      <c r="E188" s="102"/>
      <c r="F188" s="102" t="s">
        <v>15</v>
      </c>
      <c r="G188" s="102"/>
      <c r="H188" s="96">
        <v>43193</v>
      </c>
      <c r="I188" s="96"/>
      <c r="J188" s="96">
        <v>43216</v>
      </c>
      <c r="K188" s="96"/>
      <c r="L188" s="82" t="s">
        <v>648</v>
      </c>
      <c r="M188" s="82"/>
      <c r="N188" s="101">
        <v>1000</v>
      </c>
      <c r="O188" s="101"/>
    </row>
    <row r="189" spans="1:15" ht="45" customHeight="1" x14ac:dyDescent="0.25">
      <c r="A189" s="17" t="s">
        <v>1845</v>
      </c>
      <c r="B189" s="93" t="s">
        <v>77</v>
      </c>
      <c r="C189" s="93"/>
      <c r="D189" s="102">
        <f t="shared" si="2"/>
        <v>1</v>
      </c>
      <c r="E189" s="102"/>
      <c r="F189" s="102" t="s">
        <v>15</v>
      </c>
      <c r="G189" s="102"/>
      <c r="H189" s="96">
        <v>43230</v>
      </c>
      <c r="I189" s="96"/>
      <c r="J189" s="96">
        <v>43230</v>
      </c>
      <c r="K189" s="96"/>
      <c r="L189" s="82" t="s">
        <v>648</v>
      </c>
      <c r="M189" s="82"/>
      <c r="N189" s="101">
        <v>690</v>
      </c>
      <c r="O189" s="101"/>
    </row>
    <row r="190" spans="1:15" ht="45" customHeight="1" x14ac:dyDescent="0.25">
      <c r="A190" s="17" t="s">
        <v>1845</v>
      </c>
      <c r="B190" s="93" t="s">
        <v>77</v>
      </c>
      <c r="C190" s="93"/>
      <c r="D190" s="102">
        <f t="shared" si="2"/>
        <v>1</v>
      </c>
      <c r="E190" s="102"/>
      <c r="F190" s="102" t="s">
        <v>15</v>
      </c>
      <c r="G190" s="102"/>
      <c r="H190" s="96">
        <v>43231</v>
      </c>
      <c r="I190" s="96"/>
      <c r="J190" s="96">
        <v>43231</v>
      </c>
      <c r="K190" s="96"/>
      <c r="L190" s="82" t="s">
        <v>648</v>
      </c>
      <c r="M190" s="82"/>
      <c r="N190" s="101">
        <v>780</v>
      </c>
      <c r="O190" s="101"/>
    </row>
    <row r="191" spans="1:15" ht="45" customHeight="1" x14ac:dyDescent="0.25">
      <c r="A191" s="17" t="s">
        <v>1845</v>
      </c>
      <c r="B191" s="93" t="s">
        <v>77</v>
      </c>
      <c r="C191" s="93"/>
      <c r="D191" s="102">
        <f t="shared" si="2"/>
        <v>1</v>
      </c>
      <c r="E191" s="102"/>
      <c r="F191" s="102" t="s">
        <v>15</v>
      </c>
      <c r="G191" s="102"/>
      <c r="H191" s="96">
        <v>43237</v>
      </c>
      <c r="I191" s="96"/>
      <c r="J191" s="96">
        <v>43237</v>
      </c>
      <c r="K191" s="96"/>
      <c r="L191" s="82" t="s">
        <v>648</v>
      </c>
      <c r="M191" s="82"/>
      <c r="N191" s="101">
        <v>870</v>
      </c>
      <c r="O191" s="101"/>
    </row>
    <row r="192" spans="1:15" ht="45" customHeight="1" x14ac:dyDescent="0.25">
      <c r="A192" s="17" t="s">
        <v>1845</v>
      </c>
      <c r="B192" s="93" t="s">
        <v>77</v>
      </c>
      <c r="C192" s="93"/>
      <c r="D192" s="102">
        <f t="shared" si="2"/>
        <v>1</v>
      </c>
      <c r="E192" s="102"/>
      <c r="F192" s="102" t="s">
        <v>15</v>
      </c>
      <c r="G192" s="102"/>
      <c r="H192" s="96">
        <v>43265</v>
      </c>
      <c r="I192" s="96"/>
      <c r="J192" s="96">
        <v>43265</v>
      </c>
      <c r="K192" s="96"/>
      <c r="L192" s="82" t="s">
        <v>648</v>
      </c>
      <c r="M192" s="82"/>
      <c r="N192" s="101">
        <v>790</v>
      </c>
      <c r="O192" s="101"/>
    </row>
    <row r="193" spans="1:15" ht="45" customHeight="1" x14ac:dyDescent="0.25">
      <c r="A193" s="17" t="s">
        <v>1845</v>
      </c>
      <c r="B193" s="93" t="s">
        <v>1847</v>
      </c>
      <c r="C193" s="93"/>
      <c r="D193" s="102">
        <f t="shared" si="2"/>
        <v>1</v>
      </c>
      <c r="E193" s="102"/>
      <c r="F193" s="102" t="s">
        <v>29</v>
      </c>
      <c r="G193" s="102"/>
      <c r="H193" s="96">
        <v>43215</v>
      </c>
      <c r="I193" s="96"/>
      <c r="J193" s="96">
        <v>43215</v>
      </c>
      <c r="K193" s="96"/>
      <c r="L193" s="82" t="s">
        <v>648</v>
      </c>
      <c r="M193" s="82"/>
      <c r="N193" s="101">
        <v>451</v>
      </c>
      <c r="O193" s="101"/>
    </row>
    <row r="194" spans="1:15" ht="45" customHeight="1" x14ac:dyDescent="0.25">
      <c r="A194" s="17" t="s">
        <v>1845</v>
      </c>
      <c r="B194" s="93" t="s">
        <v>1847</v>
      </c>
      <c r="C194" s="93"/>
      <c r="D194" s="102">
        <f t="shared" si="2"/>
        <v>1</v>
      </c>
      <c r="E194" s="102"/>
      <c r="F194" s="102" t="s">
        <v>29</v>
      </c>
      <c r="G194" s="102"/>
      <c r="H194" s="96">
        <v>43215</v>
      </c>
      <c r="I194" s="96"/>
      <c r="J194" s="96">
        <v>43215</v>
      </c>
      <c r="K194" s="96"/>
      <c r="L194" s="82" t="s">
        <v>648</v>
      </c>
      <c r="M194" s="82"/>
      <c r="N194" s="101">
        <v>209</v>
      </c>
      <c r="O194" s="101"/>
    </row>
    <row r="195" spans="1:15" ht="45" customHeight="1" x14ac:dyDescent="0.25">
      <c r="A195" s="17" t="s">
        <v>1845</v>
      </c>
      <c r="B195" s="93" t="s">
        <v>1848</v>
      </c>
      <c r="C195" s="93"/>
      <c r="D195" s="102">
        <f t="shared" si="2"/>
        <v>1</v>
      </c>
      <c r="E195" s="102"/>
      <c r="F195" s="102" t="s">
        <v>29</v>
      </c>
      <c r="G195" s="102"/>
      <c r="H195" s="96">
        <v>43151</v>
      </c>
      <c r="I195" s="96"/>
      <c r="J195" s="96">
        <v>43151</v>
      </c>
      <c r="K195" s="96"/>
      <c r="L195" s="82" t="s">
        <v>648</v>
      </c>
      <c r="M195" s="82"/>
      <c r="N195" s="101">
        <v>154</v>
      </c>
      <c r="O195" s="101"/>
    </row>
    <row r="196" spans="1:15" ht="45" customHeight="1" x14ac:dyDescent="0.25">
      <c r="A196" s="17" t="s">
        <v>1845</v>
      </c>
      <c r="B196" s="93" t="s">
        <v>1848</v>
      </c>
      <c r="C196" s="93"/>
      <c r="D196" s="102">
        <f t="shared" si="2"/>
        <v>1</v>
      </c>
      <c r="E196" s="102"/>
      <c r="F196" s="102" t="s">
        <v>29</v>
      </c>
      <c r="G196" s="102"/>
      <c r="H196" s="96">
        <v>43151</v>
      </c>
      <c r="I196" s="96"/>
      <c r="J196" s="96">
        <v>43151</v>
      </c>
      <c r="K196" s="96"/>
      <c r="L196" s="82" t="s">
        <v>648</v>
      </c>
      <c r="M196" s="82"/>
      <c r="N196" s="101">
        <v>220</v>
      </c>
      <c r="O196" s="101"/>
    </row>
    <row r="197" spans="1:15" ht="45" customHeight="1" x14ac:dyDescent="0.25">
      <c r="A197" s="17" t="s">
        <v>1845</v>
      </c>
      <c r="B197" s="93" t="s">
        <v>1849</v>
      </c>
      <c r="C197" s="93"/>
      <c r="D197" s="102">
        <f t="shared" si="2"/>
        <v>1</v>
      </c>
      <c r="E197" s="102"/>
      <c r="F197" s="102" t="s">
        <v>29</v>
      </c>
      <c r="G197" s="102"/>
      <c r="H197" s="96">
        <v>43165</v>
      </c>
      <c r="I197" s="96"/>
      <c r="J197" s="96">
        <v>43165</v>
      </c>
      <c r="K197" s="96"/>
      <c r="L197" s="82" t="s">
        <v>648</v>
      </c>
      <c r="M197" s="82"/>
      <c r="N197" s="101">
        <v>208</v>
      </c>
      <c r="O197" s="101"/>
    </row>
    <row r="198" spans="1:15" ht="45" customHeight="1" x14ac:dyDescent="0.25">
      <c r="A198" s="17" t="s">
        <v>1845</v>
      </c>
      <c r="B198" s="93" t="s">
        <v>1849</v>
      </c>
      <c r="C198" s="93"/>
      <c r="D198" s="102">
        <f t="shared" si="2"/>
        <v>1</v>
      </c>
      <c r="E198" s="102"/>
      <c r="F198" s="102" t="s">
        <v>29</v>
      </c>
      <c r="G198" s="102"/>
      <c r="H198" s="96">
        <v>43165</v>
      </c>
      <c r="I198" s="96"/>
      <c r="J198" s="96">
        <v>43165</v>
      </c>
      <c r="K198" s="96"/>
      <c r="L198" s="82" t="s">
        <v>648</v>
      </c>
      <c r="M198" s="82"/>
      <c r="N198" s="101">
        <v>999.02</v>
      </c>
      <c r="O198" s="101"/>
    </row>
    <row r="199" spans="1:15" ht="45" customHeight="1" x14ac:dyDescent="0.25">
      <c r="A199" s="17" t="s">
        <v>1845</v>
      </c>
      <c r="B199" s="93" t="s">
        <v>1850</v>
      </c>
      <c r="C199" s="93"/>
      <c r="D199" s="102">
        <f t="shared" si="2"/>
        <v>1</v>
      </c>
      <c r="E199" s="102"/>
      <c r="F199" s="102" t="s">
        <v>29</v>
      </c>
      <c r="G199" s="102"/>
      <c r="H199" s="96">
        <v>43193</v>
      </c>
      <c r="I199" s="96"/>
      <c r="J199" s="96">
        <v>43193</v>
      </c>
      <c r="K199" s="96"/>
      <c r="L199" s="82" t="s">
        <v>648</v>
      </c>
      <c r="M199" s="82"/>
      <c r="N199" s="101">
        <v>708</v>
      </c>
      <c r="O199" s="101"/>
    </row>
    <row r="200" spans="1:15" ht="45" customHeight="1" x14ac:dyDescent="0.25">
      <c r="A200" s="17" t="s">
        <v>1845</v>
      </c>
      <c r="B200" s="93" t="s">
        <v>1850</v>
      </c>
      <c r="C200" s="93"/>
      <c r="D200" s="102">
        <f t="shared" si="2"/>
        <v>1</v>
      </c>
      <c r="E200" s="102"/>
      <c r="F200" s="102" t="s">
        <v>29</v>
      </c>
      <c r="G200" s="102"/>
      <c r="H200" s="96">
        <v>43193</v>
      </c>
      <c r="I200" s="96"/>
      <c r="J200" s="96">
        <v>43193</v>
      </c>
      <c r="K200" s="96"/>
      <c r="L200" s="82" t="s">
        <v>648</v>
      </c>
      <c r="M200" s="82"/>
      <c r="N200" s="101">
        <v>814</v>
      </c>
      <c r="O200" s="101"/>
    </row>
    <row r="201" spans="1:15" ht="45" customHeight="1" x14ac:dyDescent="0.25">
      <c r="A201" s="17" t="s">
        <v>1845</v>
      </c>
      <c r="B201" s="93" t="s">
        <v>1851</v>
      </c>
      <c r="C201" s="93"/>
      <c r="D201" s="102">
        <f t="shared" si="2"/>
        <v>1</v>
      </c>
      <c r="E201" s="102"/>
      <c r="F201" s="102" t="s">
        <v>29</v>
      </c>
      <c r="G201" s="102"/>
      <c r="H201" s="96">
        <v>43208</v>
      </c>
      <c r="I201" s="96"/>
      <c r="J201" s="96">
        <v>43208</v>
      </c>
      <c r="K201" s="96"/>
      <c r="L201" s="82" t="s">
        <v>648</v>
      </c>
      <c r="M201" s="82"/>
      <c r="N201" s="101">
        <v>682.99</v>
      </c>
      <c r="O201" s="101"/>
    </row>
    <row r="202" spans="1:15" ht="45" customHeight="1" x14ac:dyDescent="0.25">
      <c r="A202" s="17" t="s">
        <v>1845</v>
      </c>
      <c r="B202" s="93" t="s">
        <v>1847</v>
      </c>
      <c r="C202" s="93"/>
      <c r="D202" s="102">
        <f t="shared" ref="D202:D265" si="3">C202+1</f>
        <v>1</v>
      </c>
      <c r="E202" s="102"/>
      <c r="F202" s="102" t="s">
        <v>12</v>
      </c>
      <c r="G202" s="102"/>
      <c r="H202" s="96">
        <v>43214</v>
      </c>
      <c r="I202" s="96"/>
      <c r="J202" s="96">
        <v>43214</v>
      </c>
      <c r="K202" s="96"/>
      <c r="L202" s="82" t="s">
        <v>648</v>
      </c>
      <c r="M202" s="82"/>
      <c r="N202" s="101">
        <v>1598.43</v>
      </c>
      <c r="O202" s="101"/>
    </row>
    <row r="203" spans="1:15" ht="45" customHeight="1" x14ac:dyDescent="0.25">
      <c r="A203" s="17" t="s">
        <v>1845</v>
      </c>
      <c r="B203" s="93" t="s">
        <v>1847</v>
      </c>
      <c r="C203" s="93"/>
      <c r="D203" s="102">
        <f t="shared" si="3"/>
        <v>1</v>
      </c>
      <c r="E203" s="102"/>
      <c r="F203" s="102" t="s">
        <v>12</v>
      </c>
      <c r="G203" s="102"/>
      <c r="H203" s="96">
        <v>43214</v>
      </c>
      <c r="I203" s="96"/>
      <c r="J203" s="96">
        <v>43214</v>
      </c>
      <c r="K203" s="96"/>
      <c r="L203" s="82" t="s">
        <v>648</v>
      </c>
      <c r="M203" s="82"/>
      <c r="N203" s="101">
        <v>220</v>
      </c>
      <c r="O203" s="101"/>
    </row>
    <row r="204" spans="1:15" ht="45" customHeight="1" x14ac:dyDescent="0.25">
      <c r="A204" s="17" t="s">
        <v>1845</v>
      </c>
      <c r="B204" s="93" t="s">
        <v>1852</v>
      </c>
      <c r="C204" s="93"/>
      <c r="D204" s="102">
        <f t="shared" si="3"/>
        <v>1</v>
      </c>
      <c r="E204" s="102"/>
      <c r="F204" s="102" t="s">
        <v>29</v>
      </c>
      <c r="G204" s="102"/>
      <c r="H204" s="96">
        <v>43123</v>
      </c>
      <c r="I204" s="96"/>
      <c r="J204" s="96">
        <v>43123</v>
      </c>
      <c r="K204" s="96"/>
      <c r="L204" s="82" t="s">
        <v>648</v>
      </c>
      <c r="M204" s="82"/>
      <c r="N204" s="101">
        <v>708</v>
      </c>
      <c r="O204" s="101"/>
    </row>
    <row r="205" spans="1:15" ht="45" customHeight="1" x14ac:dyDescent="0.25">
      <c r="A205" s="17" t="s">
        <v>1845</v>
      </c>
      <c r="B205" s="93" t="s">
        <v>1852</v>
      </c>
      <c r="C205" s="93"/>
      <c r="D205" s="102">
        <f t="shared" si="3"/>
        <v>1</v>
      </c>
      <c r="E205" s="102"/>
      <c r="F205" s="102" t="s">
        <v>29</v>
      </c>
      <c r="G205" s="102"/>
      <c r="H205" s="96">
        <v>43123</v>
      </c>
      <c r="I205" s="96"/>
      <c r="J205" s="96">
        <v>43123</v>
      </c>
      <c r="K205" s="96"/>
      <c r="L205" s="82" t="s">
        <v>648</v>
      </c>
      <c r="M205" s="82"/>
      <c r="N205" s="101">
        <v>113</v>
      </c>
      <c r="O205" s="101"/>
    </row>
    <row r="206" spans="1:15" ht="45" customHeight="1" x14ac:dyDescent="0.25">
      <c r="A206" s="17" t="s">
        <v>1845</v>
      </c>
      <c r="B206" s="93" t="s">
        <v>1853</v>
      </c>
      <c r="C206" s="93"/>
      <c r="D206" s="102">
        <f t="shared" si="3"/>
        <v>1</v>
      </c>
      <c r="E206" s="102"/>
      <c r="F206" s="102" t="s">
        <v>29</v>
      </c>
      <c r="G206" s="102"/>
      <c r="H206" s="96">
        <v>43231</v>
      </c>
      <c r="I206" s="96"/>
      <c r="J206" s="96">
        <v>43231</v>
      </c>
      <c r="K206" s="96"/>
      <c r="L206" s="82" t="s">
        <v>648</v>
      </c>
      <c r="M206" s="82"/>
      <c r="N206" s="101">
        <v>846</v>
      </c>
      <c r="O206" s="101"/>
    </row>
    <row r="207" spans="1:15" ht="45" customHeight="1" x14ac:dyDescent="0.25">
      <c r="A207" s="17" t="s">
        <v>1845</v>
      </c>
      <c r="B207" s="93" t="s">
        <v>1853</v>
      </c>
      <c r="C207" s="93"/>
      <c r="D207" s="102">
        <f t="shared" si="3"/>
        <v>1</v>
      </c>
      <c r="E207" s="102"/>
      <c r="F207" s="102" t="s">
        <v>29</v>
      </c>
      <c r="G207" s="102"/>
      <c r="H207" s="96">
        <v>43231</v>
      </c>
      <c r="I207" s="96"/>
      <c r="J207" s="96">
        <v>43231</v>
      </c>
      <c r="K207" s="96"/>
      <c r="L207" s="82" t="s">
        <v>648</v>
      </c>
      <c r="M207" s="82"/>
      <c r="N207" s="101">
        <v>471</v>
      </c>
      <c r="O207" s="101"/>
    </row>
    <row r="208" spans="1:15" ht="45" customHeight="1" x14ac:dyDescent="0.25">
      <c r="A208" s="17" t="s">
        <v>1845</v>
      </c>
      <c r="B208" s="93" t="s">
        <v>1854</v>
      </c>
      <c r="C208" s="93"/>
      <c r="D208" s="102">
        <f t="shared" si="3"/>
        <v>1</v>
      </c>
      <c r="E208" s="102"/>
      <c r="F208" s="102" t="s">
        <v>29</v>
      </c>
      <c r="G208" s="102"/>
      <c r="H208" s="96">
        <v>43237</v>
      </c>
      <c r="I208" s="96"/>
      <c r="J208" s="96">
        <v>43237</v>
      </c>
      <c r="K208" s="96"/>
      <c r="L208" s="82" t="s">
        <v>648</v>
      </c>
      <c r="M208" s="82"/>
      <c r="N208" s="101">
        <v>933</v>
      </c>
      <c r="O208" s="101"/>
    </row>
    <row r="209" spans="1:15" ht="45" customHeight="1" x14ac:dyDescent="0.25">
      <c r="A209" s="17" t="s">
        <v>1845</v>
      </c>
      <c r="B209" s="93" t="s">
        <v>1854</v>
      </c>
      <c r="C209" s="93"/>
      <c r="D209" s="102">
        <f t="shared" si="3"/>
        <v>1</v>
      </c>
      <c r="E209" s="102"/>
      <c r="F209" s="102" t="s">
        <v>29</v>
      </c>
      <c r="G209" s="102"/>
      <c r="H209" s="96">
        <v>43237</v>
      </c>
      <c r="I209" s="96"/>
      <c r="J209" s="96">
        <v>43237</v>
      </c>
      <c r="K209" s="96"/>
      <c r="L209" s="82" t="s">
        <v>648</v>
      </c>
      <c r="M209" s="82"/>
      <c r="N209" s="101">
        <v>500</v>
      </c>
      <c r="O209" s="101"/>
    </row>
    <row r="210" spans="1:15" ht="45" customHeight="1" x14ac:dyDescent="0.25">
      <c r="A210" s="17" t="s">
        <v>1845</v>
      </c>
      <c r="B210" s="93" t="s">
        <v>1855</v>
      </c>
      <c r="C210" s="93"/>
      <c r="D210" s="102">
        <f t="shared" si="3"/>
        <v>1</v>
      </c>
      <c r="E210" s="102"/>
      <c r="F210" s="102" t="s">
        <v>29</v>
      </c>
      <c r="G210" s="102"/>
      <c r="H210" s="96">
        <v>43168</v>
      </c>
      <c r="I210" s="96"/>
      <c r="J210" s="96">
        <v>43168</v>
      </c>
      <c r="K210" s="96"/>
      <c r="L210" s="82" t="s">
        <v>648</v>
      </c>
      <c r="M210" s="82"/>
      <c r="N210" s="101">
        <v>208</v>
      </c>
      <c r="O210" s="101"/>
    </row>
    <row r="211" spans="1:15" ht="45" customHeight="1" x14ac:dyDescent="0.25">
      <c r="A211" s="17" t="s">
        <v>1845</v>
      </c>
      <c r="B211" s="93" t="s">
        <v>1855</v>
      </c>
      <c r="C211" s="93"/>
      <c r="D211" s="102">
        <f t="shared" si="3"/>
        <v>1</v>
      </c>
      <c r="E211" s="102"/>
      <c r="F211" s="102" t="s">
        <v>29</v>
      </c>
      <c r="G211" s="102"/>
      <c r="H211" s="96">
        <v>43168</v>
      </c>
      <c r="I211" s="96"/>
      <c r="J211" s="96">
        <v>43168</v>
      </c>
      <c r="K211" s="96"/>
      <c r="L211" s="82" t="s">
        <v>648</v>
      </c>
      <c r="M211" s="82"/>
      <c r="N211" s="101">
        <v>424</v>
      </c>
      <c r="O211" s="101"/>
    </row>
    <row r="212" spans="1:15" ht="45" customHeight="1" x14ac:dyDescent="0.25">
      <c r="A212" s="17" t="s">
        <v>1845</v>
      </c>
      <c r="B212" s="93" t="s">
        <v>1856</v>
      </c>
      <c r="C212" s="93"/>
      <c r="D212" s="102">
        <f t="shared" si="3"/>
        <v>1</v>
      </c>
      <c r="E212" s="102"/>
      <c r="F212" s="102" t="s">
        <v>29</v>
      </c>
      <c r="G212" s="102"/>
      <c r="H212" s="96">
        <v>43175</v>
      </c>
      <c r="I212" s="96"/>
      <c r="J212" s="96">
        <v>43175</v>
      </c>
      <c r="K212" s="96"/>
      <c r="L212" s="82" t="s">
        <v>648</v>
      </c>
      <c r="M212" s="82"/>
      <c r="N212" s="101">
        <v>208</v>
      </c>
      <c r="O212" s="101"/>
    </row>
    <row r="213" spans="1:15" ht="45" customHeight="1" x14ac:dyDescent="0.25">
      <c r="A213" s="17" t="s">
        <v>1845</v>
      </c>
      <c r="B213" s="93" t="s">
        <v>1856</v>
      </c>
      <c r="C213" s="93"/>
      <c r="D213" s="102">
        <f t="shared" si="3"/>
        <v>1</v>
      </c>
      <c r="E213" s="102"/>
      <c r="F213" s="102" t="s">
        <v>29</v>
      </c>
      <c r="G213" s="102"/>
      <c r="H213" s="96">
        <v>43175</v>
      </c>
      <c r="I213" s="96"/>
      <c r="J213" s="96">
        <v>43175</v>
      </c>
      <c r="K213" s="96"/>
      <c r="L213" s="82" t="s">
        <v>648</v>
      </c>
      <c r="M213" s="82"/>
      <c r="N213" s="101">
        <v>775.01</v>
      </c>
      <c r="O213" s="101"/>
    </row>
    <row r="214" spans="1:15" ht="45" customHeight="1" x14ac:dyDescent="0.25">
      <c r="A214" s="17" t="s">
        <v>1845</v>
      </c>
      <c r="B214" s="93" t="s">
        <v>1857</v>
      </c>
      <c r="C214" s="93"/>
      <c r="D214" s="102">
        <f t="shared" si="3"/>
        <v>1</v>
      </c>
      <c r="E214" s="102"/>
      <c r="F214" s="102" t="s">
        <v>29</v>
      </c>
      <c r="G214" s="102"/>
      <c r="H214" s="96">
        <v>43217</v>
      </c>
      <c r="I214" s="96"/>
      <c r="J214" s="96">
        <v>43217</v>
      </c>
      <c r="K214" s="96"/>
      <c r="L214" s="82" t="s">
        <v>648</v>
      </c>
      <c r="M214" s="82"/>
      <c r="N214" s="101">
        <v>104</v>
      </c>
      <c r="O214" s="101"/>
    </row>
    <row r="215" spans="1:15" ht="45" customHeight="1" x14ac:dyDescent="0.25">
      <c r="A215" s="17" t="s">
        <v>1845</v>
      </c>
      <c r="B215" s="93" t="s">
        <v>1857</v>
      </c>
      <c r="C215" s="93"/>
      <c r="D215" s="102">
        <f t="shared" si="3"/>
        <v>1</v>
      </c>
      <c r="E215" s="102"/>
      <c r="F215" s="102" t="s">
        <v>29</v>
      </c>
      <c r="G215" s="102"/>
      <c r="H215" s="96">
        <v>43217</v>
      </c>
      <c r="I215" s="96"/>
      <c r="J215" s="96">
        <v>43217</v>
      </c>
      <c r="K215" s="96"/>
      <c r="L215" s="82" t="s">
        <v>648</v>
      </c>
      <c r="M215" s="82"/>
      <c r="N215" s="101">
        <v>1000</v>
      </c>
      <c r="O215" s="101"/>
    </row>
    <row r="216" spans="1:15" ht="45" customHeight="1" x14ac:dyDescent="0.25">
      <c r="A216" s="17" t="s">
        <v>1845</v>
      </c>
      <c r="B216" s="93" t="s">
        <v>1857</v>
      </c>
      <c r="C216" s="93"/>
      <c r="D216" s="102">
        <f t="shared" si="3"/>
        <v>1</v>
      </c>
      <c r="E216" s="102"/>
      <c r="F216" s="102" t="s">
        <v>29</v>
      </c>
      <c r="G216" s="102"/>
      <c r="H216" s="96">
        <v>43231</v>
      </c>
      <c r="I216" s="96"/>
      <c r="J216" s="96">
        <v>43231</v>
      </c>
      <c r="K216" s="96"/>
      <c r="L216" s="82" t="s">
        <v>648</v>
      </c>
      <c r="M216" s="82"/>
      <c r="N216" s="101">
        <v>104</v>
      </c>
      <c r="O216" s="101"/>
    </row>
    <row r="217" spans="1:15" ht="45" customHeight="1" x14ac:dyDescent="0.25">
      <c r="A217" s="17" t="s">
        <v>1845</v>
      </c>
      <c r="B217" s="93" t="s">
        <v>1858</v>
      </c>
      <c r="C217" s="93"/>
      <c r="D217" s="102">
        <f t="shared" si="3"/>
        <v>1</v>
      </c>
      <c r="E217" s="102"/>
      <c r="F217" s="102" t="s">
        <v>29</v>
      </c>
      <c r="G217" s="102"/>
      <c r="H217" s="96">
        <v>43147</v>
      </c>
      <c r="I217" s="96"/>
      <c r="J217" s="96">
        <v>43147</v>
      </c>
      <c r="K217" s="96"/>
      <c r="L217" s="82" t="s">
        <v>648</v>
      </c>
      <c r="M217" s="82"/>
      <c r="N217" s="101">
        <v>604</v>
      </c>
      <c r="O217" s="101"/>
    </row>
    <row r="218" spans="1:15" ht="45" customHeight="1" x14ac:dyDescent="0.25">
      <c r="A218" s="17" t="s">
        <v>1845</v>
      </c>
      <c r="B218" s="93" t="s">
        <v>1858</v>
      </c>
      <c r="C218" s="93"/>
      <c r="D218" s="102">
        <f t="shared" si="3"/>
        <v>1</v>
      </c>
      <c r="E218" s="102"/>
      <c r="F218" s="102" t="s">
        <v>29</v>
      </c>
      <c r="G218" s="102"/>
      <c r="H218" s="96">
        <v>43147</v>
      </c>
      <c r="I218" s="96"/>
      <c r="J218" s="96">
        <v>43147</v>
      </c>
      <c r="K218" s="96"/>
      <c r="L218" s="82" t="s">
        <v>648</v>
      </c>
      <c r="M218" s="82"/>
      <c r="N218" s="101">
        <v>280</v>
      </c>
      <c r="O218" s="101"/>
    </row>
    <row r="219" spans="1:15" ht="45" customHeight="1" x14ac:dyDescent="0.25">
      <c r="A219" s="17" t="s">
        <v>1845</v>
      </c>
      <c r="B219" s="93" t="s">
        <v>1859</v>
      </c>
      <c r="C219" s="93"/>
      <c r="D219" s="102">
        <f t="shared" si="3"/>
        <v>1</v>
      </c>
      <c r="E219" s="102"/>
      <c r="F219" s="102" t="s">
        <v>29</v>
      </c>
      <c r="G219" s="102"/>
      <c r="H219" s="96" t="s">
        <v>1860</v>
      </c>
      <c r="I219" s="96"/>
      <c r="J219" s="96">
        <v>43164</v>
      </c>
      <c r="K219" s="96"/>
      <c r="L219" s="82" t="s">
        <v>648</v>
      </c>
      <c r="M219" s="82"/>
      <c r="N219" s="101">
        <v>208</v>
      </c>
      <c r="O219" s="101"/>
    </row>
    <row r="220" spans="1:15" ht="45" customHeight="1" x14ac:dyDescent="0.25">
      <c r="A220" s="17" t="s">
        <v>1845</v>
      </c>
      <c r="B220" s="93" t="s">
        <v>1859</v>
      </c>
      <c r="C220" s="93"/>
      <c r="D220" s="102">
        <f t="shared" si="3"/>
        <v>1</v>
      </c>
      <c r="E220" s="102"/>
      <c r="F220" s="102" t="s">
        <v>29</v>
      </c>
      <c r="G220" s="102"/>
      <c r="H220" s="96" t="s">
        <v>1860</v>
      </c>
      <c r="I220" s="96"/>
      <c r="J220" s="96">
        <v>43164</v>
      </c>
      <c r="K220" s="96"/>
      <c r="L220" s="82" t="s">
        <v>648</v>
      </c>
      <c r="M220" s="82"/>
      <c r="N220" s="101">
        <v>838</v>
      </c>
      <c r="O220" s="101"/>
    </row>
    <row r="221" spans="1:15" ht="45" customHeight="1" x14ac:dyDescent="0.25">
      <c r="A221" s="17" t="s">
        <v>1845</v>
      </c>
      <c r="B221" s="93" t="s">
        <v>1861</v>
      </c>
      <c r="C221" s="93"/>
      <c r="D221" s="102">
        <f t="shared" si="3"/>
        <v>1</v>
      </c>
      <c r="E221" s="102"/>
      <c r="F221" s="102" t="s">
        <v>29</v>
      </c>
      <c r="G221" s="102"/>
      <c r="H221" s="96">
        <v>43238</v>
      </c>
      <c r="I221" s="96"/>
      <c r="J221" s="96">
        <v>43238</v>
      </c>
      <c r="K221" s="96"/>
      <c r="L221" s="82" t="s">
        <v>648</v>
      </c>
      <c r="M221" s="82"/>
      <c r="N221" s="101">
        <v>604</v>
      </c>
      <c r="O221" s="101"/>
    </row>
    <row r="222" spans="1:15" ht="45" customHeight="1" x14ac:dyDescent="0.25">
      <c r="A222" s="17" t="s">
        <v>1845</v>
      </c>
      <c r="B222" s="93" t="s">
        <v>1861</v>
      </c>
      <c r="C222" s="93"/>
      <c r="D222" s="102">
        <f t="shared" si="3"/>
        <v>1</v>
      </c>
      <c r="E222" s="102"/>
      <c r="F222" s="102" t="s">
        <v>29</v>
      </c>
      <c r="G222" s="102"/>
      <c r="H222" s="96">
        <v>43238</v>
      </c>
      <c r="I222" s="96"/>
      <c r="J222" s="96">
        <v>43238</v>
      </c>
      <c r="K222" s="96"/>
      <c r="L222" s="82" t="s">
        <v>648</v>
      </c>
      <c r="M222" s="82"/>
      <c r="N222" s="101">
        <v>469.98</v>
      </c>
      <c r="O222" s="101"/>
    </row>
    <row r="223" spans="1:15" ht="45" customHeight="1" x14ac:dyDescent="0.25">
      <c r="A223" s="17" t="s">
        <v>1845</v>
      </c>
      <c r="B223" s="93" t="s">
        <v>1862</v>
      </c>
      <c r="C223" s="93"/>
      <c r="D223" s="102">
        <f t="shared" si="3"/>
        <v>1</v>
      </c>
      <c r="E223" s="102"/>
      <c r="F223" s="102" t="s">
        <v>29</v>
      </c>
      <c r="G223" s="102"/>
      <c r="H223" s="96">
        <v>43140</v>
      </c>
      <c r="I223" s="96"/>
      <c r="J223" s="96">
        <v>43140</v>
      </c>
      <c r="K223" s="96"/>
      <c r="L223" s="82" t="s">
        <v>648</v>
      </c>
      <c r="M223" s="82"/>
      <c r="N223" s="101">
        <v>464</v>
      </c>
      <c r="O223" s="101"/>
    </row>
    <row r="224" spans="1:15" ht="45" customHeight="1" x14ac:dyDescent="0.25">
      <c r="A224" s="17" t="s">
        <v>1845</v>
      </c>
      <c r="B224" s="93" t="s">
        <v>1862</v>
      </c>
      <c r="C224" s="93"/>
      <c r="D224" s="102">
        <f t="shared" si="3"/>
        <v>1</v>
      </c>
      <c r="E224" s="102"/>
      <c r="F224" s="102" t="s">
        <v>29</v>
      </c>
      <c r="G224" s="102"/>
      <c r="H224" s="96">
        <v>43140</v>
      </c>
      <c r="I224" s="96"/>
      <c r="J224" s="96">
        <v>43140</v>
      </c>
      <c r="K224" s="96"/>
      <c r="L224" s="82" t="s">
        <v>648</v>
      </c>
      <c r="M224" s="82"/>
      <c r="N224" s="101">
        <v>265</v>
      </c>
      <c r="O224" s="101"/>
    </row>
    <row r="225" spans="1:15" ht="45" customHeight="1" x14ac:dyDescent="0.25">
      <c r="A225" s="17" t="s">
        <v>1845</v>
      </c>
      <c r="B225" s="93" t="s">
        <v>1862</v>
      </c>
      <c r="C225" s="93"/>
      <c r="D225" s="102">
        <f t="shared" si="3"/>
        <v>1</v>
      </c>
      <c r="E225" s="102"/>
      <c r="F225" s="102" t="s">
        <v>29</v>
      </c>
      <c r="G225" s="102"/>
      <c r="H225" s="96">
        <v>43140</v>
      </c>
      <c r="I225" s="96"/>
      <c r="J225" s="96">
        <v>43140</v>
      </c>
      <c r="K225" s="96"/>
      <c r="L225" s="82" t="s">
        <v>648</v>
      </c>
      <c r="M225" s="82"/>
      <c r="N225" s="101">
        <v>500</v>
      </c>
      <c r="O225" s="101"/>
    </row>
    <row r="226" spans="1:15" ht="45" customHeight="1" x14ac:dyDescent="0.25">
      <c r="A226" s="17" t="s">
        <v>1845</v>
      </c>
      <c r="B226" s="93" t="s">
        <v>1863</v>
      </c>
      <c r="C226" s="93"/>
      <c r="D226" s="102">
        <f t="shared" si="3"/>
        <v>1</v>
      </c>
      <c r="E226" s="102"/>
      <c r="F226" s="102" t="s">
        <v>29</v>
      </c>
      <c r="G226" s="102"/>
      <c r="H226" s="96">
        <v>43223</v>
      </c>
      <c r="I226" s="96"/>
      <c r="J226" s="96">
        <v>43223</v>
      </c>
      <c r="K226" s="96"/>
      <c r="L226" s="82" t="s">
        <v>648</v>
      </c>
      <c r="M226" s="82"/>
      <c r="N226" s="101">
        <v>804</v>
      </c>
      <c r="O226" s="101"/>
    </row>
    <row r="227" spans="1:15" ht="45" customHeight="1" x14ac:dyDescent="0.25">
      <c r="A227" s="17" t="s">
        <v>1845</v>
      </c>
      <c r="B227" s="93" t="s">
        <v>1863</v>
      </c>
      <c r="C227" s="93"/>
      <c r="D227" s="102">
        <f t="shared" si="3"/>
        <v>1</v>
      </c>
      <c r="E227" s="102"/>
      <c r="F227" s="102" t="s">
        <v>29</v>
      </c>
      <c r="G227" s="102"/>
      <c r="H227" s="96">
        <v>43225</v>
      </c>
      <c r="I227" s="96"/>
      <c r="J227" s="96">
        <v>43225</v>
      </c>
      <c r="K227" s="96"/>
      <c r="L227" s="82" t="s">
        <v>648</v>
      </c>
      <c r="M227" s="82"/>
      <c r="N227" s="101">
        <v>667.8</v>
      </c>
      <c r="O227" s="101"/>
    </row>
    <row r="228" spans="1:15" ht="45" customHeight="1" x14ac:dyDescent="0.25">
      <c r="A228" s="17" t="s">
        <v>1845</v>
      </c>
      <c r="B228" s="93" t="s">
        <v>1863</v>
      </c>
      <c r="C228" s="93"/>
      <c r="D228" s="102">
        <f t="shared" si="3"/>
        <v>1</v>
      </c>
      <c r="E228" s="102"/>
      <c r="F228" s="102" t="s">
        <v>29</v>
      </c>
      <c r="G228" s="102"/>
      <c r="H228" s="96">
        <v>43223</v>
      </c>
      <c r="I228" s="96"/>
      <c r="J228" s="96">
        <v>43223</v>
      </c>
      <c r="K228" s="96"/>
      <c r="L228" s="82" t="s">
        <v>648</v>
      </c>
      <c r="M228" s="82"/>
      <c r="N228" s="101">
        <v>465.12</v>
      </c>
      <c r="O228" s="101"/>
    </row>
    <row r="229" spans="1:15" ht="45" customHeight="1" x14ac:dyDescent="0.25">
      <c r="A229" s="17" t="s">
        <v>1845</v>
      </c>
      <c r="B229" s="93" t="s">
        <v>1864</v>
      </c>
      <c r="C229" s="93"/>
      <c r="D229" s="102">
        <f t="shared" si="3"/>
        <v>1</v>
      </c>
      <c r="E229" s="102"/>
      <c r="F229" s="102" t="s">
        <v>29</v>
      </c>
      <c r="G229" s="102"/>
      <c r="H229" s="96">
        <v>43180</v>
      </c>
      <c r="I229" s="96"/>
      <c r="J229" s="96">
        <v>43180</v>
      </c>
      <c r="K229" s="96"/>
      <c r="L229" s="82" t="s">
        <v>648</v>
      </c>
      <c r="M229" s="82"/>
      <c r="N229" s="101">
        <v>208</v>
      </c>
      <c r="O229" s="101"/>
    </row>
    <row r="230" spans="1:15" ht="45" customHeight="1" x14ac:dyDescent="0.25">
      <c r="A230" s="17" t="s">
        <v>1845</v>
      </c>
      <c r="B230" s="93" t="s">
        <v>1864</v>
      </c>
      <c r="C230" s="93"/>
      <c r="D230" s="102">
        <f t="shared" si="3"/>
        <v>1</v>
      </c>
      <c r="E230" s="102"/>
      <c r="F230" s="102" t="s">
        <v>29</v>
      </c>
      <c r="G230" s="102"/>
      <c r="H230" s="96">
        <v>43180</v>
      </c>
      <c r="I230" s="96"/>
      <c r="J230" s="96">
        <v>43180</v>
      </c>
      <c r="K230" s="96"/>
      <c r="L230" s="82" t="s">
        <v>648</v>
      </c>
      <c r="M230" s="82"/>
      <c r="N230" s="101">
        <v>360</v>
      </c>
      <c r="O230" s="101"/>
    </row>
    <row r="231" spans="1:15" ht="45" customHeight="1" x14ac:dyDescent="0.25">
      <c r="A231" s="17" t="s">
        <v>1845</v>
      </c>
      <c r="B231" s="93" t="s">
        <v>1865</v>
      </c>
      <c r="C231" s="93"/>
      <c r="D231" s="102">
        <f t="shared" si="3"/>
        <v>1</v>
      </c>
      <c r="E231" s="102"/>
      <c r="F231" s="102" t="s">
        <v>29</v>
      </c>
      <c r="G231" s="102"/>
      <c r="H231" s="96">
        <v>43182</v>
      </c>
      <c r="I231" s="96"/>
      <c r="J231" s="96">
        <v>43182</v>
      </c>
      <c r="K231" s="96"/>
      <c r="L231" s="82" t="s">
        <v>648</v>
      </c>
      <c r="M231" s="82"/>
      <c r="N231" s="101">
        <v>455.8</v>
      </c>
      <c r="O231" s="101"/>
    </row>
    <row r="232" spans="1:15" ht="45" customHeight="1" x14ac:dyDescent="0.25">
      <c r="A232" s="17" t="s">
        <v>1845</v>
      </c>
      <c r="B232" s="93" t="s">
        <v>1865</v>
      </c>
      <c r="C232" s="93"/>
      <c r="D232" s="102">
        <f t="shared" si="3"/>
        <v>1</v>
      </c>
      <c r="E232" s="102"/>
      <c r="F232" s="102" t="s">
        <v>29</v>
      </c>
      <c r="G232" s="102"/>
      <c r="H232" s="96">
        <v>43182</v>
      </c>
      <c r="I232" s="96"/>
      <c r="J232" s="96">
        <v>43182</v>
      </c>
      <c r="K232" s="96"/>
      <c r="L232" s="82" t="s">
        <v>648</v>
      </c>
      <c r="M232" s="82"/>
      <c r="N232" s="101">
        <v>360</v>
      </c>
      <c r="O232" s="101"/>
    </row>
    <row r="233" spans="1:15" ht="45" customHeight="1" x14ac:dyDescent="0.25">
      <c r="A233" s="17" t="s">
        <v>1845</v>
      </c>
      <c r="B233" s="93" t="s">
        <v>1866</v>
      </c>
      <c r="C233" s="93"/>
      <c r="D233" s="102">
        <f t="shared" si="3"/>
        <v>1</v>
      </c>
      <c r="E233" s="102"/>
      <c r="F233" s="102" t="s">
        <v>29</v>
      </c>
      <c r="G233" s="102"/>
      <c r="H233" s="96">
        <v>43201</v>
      </c>
      <c r="I233" s="96"/>
      <c r="J233" s="96">
        <v>43201</v>
      </c>
      <c r="K233" s="96"/>
      <c r="L233" s="82" t="s">
        <v>648</v>
      </c>
      <c r="M233" s="82"/>
      <c r="N233" s="101">
        <v>208</v>
      </c>
      <c r="O233" s="101"/>
    </row>
    <row r="234" spans="1:15" ht="45" customHeight="1" x14ac:dyDescent="0.25">
      <c r="A234" s="17" t="s">
        <v>1845</v>
      </c>
      <c r="B234" s="93" t="s">
        <v>1866</v>
      </c>
      <c r="C234" s="93"/>
      <c r="D234" s="102">
        <f t="shared" si="3"/>
        <v>1</v>
      </c>
      <c r="E234" s="102"/>
      <c r="F234" s="102" t="s">
        <v>29</v>
      </c>
      <c r="G234" s="102"/>
      <c r="H234" s="96">
        <v>43201</v>
      </c>
      <c r="I234" s="96"/>
      <c r="J234" s="96">
        <v>43201</v>
      </c>
      <c r="K234" s="96"/>
      <c r="L234" s="82" t="s">
        <v>648</v>
      </c>
      <c r="M234" s="82"/>
      <c r="N234" s="101">
        <v>183</v>
      </c>
      <c r="O234" s="101"/>
    </row>
    <row r="235" spans="1:15" ht="45" customHeight="1" x14ac:dyDescent="0.25">
      <c r="A235" s="17" t="s">
        <v>1845</v>
      </c>
      <c r="B235" s="93" t="s">
        <v>1867</v>
      </c>
      <c r="C235" s="93"/>
      <c r="D235" s="102">
        <f t="shared" si="3"/>
        <v>1</v>
      </c>
      <c r="E235" s="102"/>
      <c r="F235" s="102" t="s">
        <v>29</v>
      </c>
      <c r="G235" s="102"/>
      <c r="H235" s="96">
        <v>43151</v>
      </c>
      <c r="I235" s="96"/>
      <c r="J235" s="96">
        <v>43151</v>
      </c>
      <c r="K235" s="96"/>
      <c r="L235" s="82" t="s">
        <v>648</v>
      </c>
      <c r="M235" s="82"/>
      <c r="N235" s="101">
        <v>708</v>
      </c>
      <c r="O235" s="101"/>
    </row>
    <row r="236" spans="1:15" ht="45" customHeight="1" x14ac:dyDescent="0.25">
      <c r="A236" s="17" t="s">
        <v>1845</v>
      </c>
      <c r="B236" s="93" t="s">
        <v>1867</v>
      </c>
      <c r="C236" s="93"/>
      <c r="D236" s="102">
        <f t="shared" si="3"/>
        <v>1</v>
      </c>
      <c r="E236" s="102"/>
      <c r="F236" s="102" t="s">
        <v>29</v>
      </c>
      <c r="G236" s="102"/>
      <c r="H236" s="96">
        <v>43151</v>
      </c>
      <c r="I236" s="96"/>
      <c r="J236" s="96">
        <v>43151</v>
      </c>
      <c r="K236" s="96"/>
      <c r="L236" s="82" t="s">
        <v>648</v>
      </c>
      <c r="M236" s="82"/>
      <c r="N236" s="101">
        <v>319</v>
      </c>
      <c r="O236" s="101"/>
    </row>
    <row r="237" spans="1:15" ht="45" customHeight="1" x14ac:dyDescent="0.25">
      <c r="A237" s="17" t="s">
        <v>1845</v>
      </c>
      <c r="B237" s="93" t="s">
        <v>1868</v>
      </c>
      <c r="C237" s="93"/>
      <c r="D237" s="102">
        <f t="shared" si="3"/>
        <v>1</v>
      </c>
      <c r="E237" s="102"/>
      <c r="F237" s="102" t="s">
        <v>29</v>
      </c>
      <c r="G237" s="102"/>
      <c r="H237" s="96">
        <v>43116</v>
      </c>
      <c r="I237" s="96"/>
      <c r="J237" s="96">
        <v>43116</v>
      </c>
      <c r="K237" s="96"/>
      <c r="L237" s="82" t="s">
        <v>648</v>
      </c>
      <c r="M237" s="82"/>
      <c r="N237" s="101">
        <v>700</v>
      </c>
      <c r="O237" s="101"/>
    </row>
    <row r="238" spans="1:15" ht="45" customHeight="1" x14ac:dyDescent="0.25">
      <c r="A238" s="17" t="s">
        <v>1845</v>
      </c>
      <c r="B238" s="93" t="s">
        <v>1869</v>
      </c>
      <c r="C238" s="93"/>
      <c r="D238" s="102">
        <f t="shared" si="3"/>
        <v>1</v>
      </c>
      <c r="E238" s="102"/>
      <c r="F238" s="102" t="s">
        <v>29</v>
      </c>
      <c r="G238" s="102"/>
      <c r="H238" s="96">
        <v>43112</v>
      </c>
      <c r="I238" s="96"/>
      <c r="J238" s="96">
        <v>43112</v>
      </c>
      <c r="K238" s="96"/>
      <c r="L238" s="82" t="s">
        <v>648</v>
      </c>
      <c r="M238" s="82"/>
      <c r="N238" s="101">
        <v>694</v>
      </c>
      <c r="O238" s="101"/>
    </row>
    <row r="239" spans="1:15" ht="45" customHeight="1" x14ac:dyDescent="0.25">
      <c r="A239" s="17" t="s">
        <v>1845</v>
      </c>
      <c r="B239" s="93" t="s">
        <v>1868</v>
      </c>
      <c r="C239" s="93"/>
      <c r="D239" s="102">
        <f t="shared" si="3"/>
        <v>1</v>
      </c>
      <c r="E239" s="102"/>
      <c r="F239" s="102" t="s">
        <v>29</v>
      </c>
      <c r="G239" s="102"/>
      <c r="H239" s="96">
        <v>43116</v>
      </c>
      <c r="I239" s="96"/>
      <c r="J239" s="96">
        <v>43116</v>
      </c>
      <c r="K239" s="96"/>
      <c r="L239" s="82" t="s">
        <v>648</v>
      </c>
      <c r="M239" s="82"/>
      <c r="N239" s="101">
        <v>341</v>
      </c>
      <c r="O239" s="101"/>
    </row>
    <row r="240" spans="1:15" ht="45" customHeight="1" x14ac:dyDescent="0.25">
      <c r="A240" s="17" t="s">
        <v>1845</v>
      </c>
      <c r="B240" s="93" t="s">
        <v>1869</v>
      </c>
      <c r="C240" s="93"/>
      <c r="D240" s="102">
        <f t="shared" si="3"/>
        <v>1</v>
      </c>
      <c r="E240" s="102"/>
      <c r="F240" s="102" t="s">
        <v>29</v>
      </c>
      <c r="G240" s="102"/>
      <c r="H240" s="96">
        <v>43112</v>
      </c>
      <c r="I240" s="96"/>
      <c r="J240" s="96">
        <v>43112</v>
      </c>
      <c r="K240" s="96"/>
      <c r="L240" s="82" t="s">
        <v>648</v>
      </c>
      <c r="M240" s="82"/>
      <c r="N240" s="101">
        <v>424</v>
      </c>
      <c r="O240" s="101"/>
    </row>
    <row r="241" spans="1:15" ht="45" customHeight="1" x14ac:dyDescent="0.25">
      <c r="A241" s="17" t="s">
        <v>1870</v>
      </c>
      <c r="B241" s="93" t="s">
        <v>1871</v>
      </c>
      <c r="C241" s="93"/>
      <c r="D241" s="102">
        <f t="shared" si="3"/>
        <v>1</v>
      </c>
      <c r="E241" s="102"/>
      <c r="F241" s="102" t="s">
        <v>29</v>
      </c>
      <c r="G241" s="102"/>
      <c r="H241" s="96">
        <v>43208</v>
      </c>
      <c r="I241" s="96"/>
      <c r="J241" s="96">
        <v>43209</v>
      </c>
      <c r="K241" s="96"/>
      <c r="L241" s="82" t="s">
        <v>648</v>
      </c>
      <c r="M241" s="82"/>
      <c r="N241" s="101">
        <v>208</v>
      </c>
      <c r="O241" s="101"/>
    </row>
    <row r="242" spans="1:15" ht="45" customHeight="1" x14ac:dyDescent="0.25">
      <c r="A242" s="17" t="s">
        <v>1870</v>
      </c>
      <c r="B242" s="93" t="s">
        <v>1871</v>
      </c>
      <c r="C242" s="93"/>
      <c r="D242" s="102">
        <f t="shared" si="3"/>
        <v>1</v>
      </c>
      <c r="E242" s="102"/>
      <c r="F242" s="102" t="s">
        <v>29</v>
      </c>
      <c r="G242" s="102"/>
      <c r="H242" s="96">
        <v>43208</v>
      </c>
      <c r="I242" s="96"/>
      <c r="J242" s="96">
        <v>43209</v>
      </c>
      <c r="K242" s="96"/>
      <c r="L242" s="82" t="s">
        <v>648</v>
      </c>
      <c r="M242" s="82"/>
      <c r="N242" s="101">
        <v>780</v>
      </c>
      <c r="O242" s="101"/>
    </row>
    <row r="243" spans="1:15" ht="45" customHeight="1" x14ac:dyDescent="0.25">
      <c r="A243" s="17" t="s">
        <v>1872</v>
      </c>
      <c r="B243" s="93" t="s">
        <v>1873</v>
      </c>
      <c r="C243" s="93"/>
      <c r="D243" s="102">
        <f t="shared" si="3"/>
        <v>1</v>
      </c>
      <c r="E243" s="102"/>
      <c r="F243" s="102" t="s">
        <v>29</v>
      </c>
      <c r="G243" s="102"/>
      <c r="H243" s="96">
        <v>43125</v>
      </c>
      <c r="I243" s="96"/>
      <c r="J243" s="96">
        <v>43125</v>
      </c>
      <c r="K243" s="96"/>
      <c r="L243" s="82" t="s">
        <v>648</v>
      </c>
      <c r="M243" s="82"/>
      <c r="N243" s="101">
        <v>220</v>
      </c>
      <c r="O243" s="101"/>
    </row>
    <row r="244" spans="1:15" ht="45" customHeight="1" x14ac:dyDescent="0.25">
      <c r="A244" s="17" t="s">
        <v>1872</v>
      </c>
      <c r="B244" s="93" t="s">
        <v>1874</v>
      </c>
      <c r="C244" s="93"/>
      <c r="D244" s="102">
        <f t="shared" si="3"/>
        <v>1</v>
      </c>
      <c r="E244" s="102"/>
      <c r="F244" s="102" t="s">
        <v>29</v>
      </c>
      <c r="G244" s="102"/>
      <c r="H244" s="96">
        <v>43119</v>
      </c>
      <c r="I244" s="96"/>
      <c r="J244" s="96">
        <v>43119</v>
      </c>
      <c r="K244" s="96"/>
      <c r="L244" s="82" t="s">
        <v>648</v>
      </c>
      <c r="M244" s="82"/>
      <c r="N244" s="101">
        <v>200</v>
      </c>
      <c r="O244" s="101"/>
    </row>
    <row r="245" spans="1:15" ht="45" customHeight="1" x14ac:dyDescent="0.25">
      <c r="A245" s="17" t="s">
        <v>1872</v>
      </c>
      <c r="B245" s="93" t="s">
        <v>1873</v>
      </c>
      <c r="C245" s="93"/>
      <c r="D245" s="102">
        <f t="shared" si="3"/>
        <v>1</v>
      </c>
      <c r="E245" s="102"/>
      <c r="F245" s="102" t="s">
        <v>29</v>
      </c>
      <c r="G245" s="102"/>
      <c r="H245" s="96">
        <v>43125</v>
      </c>
      <c r="I245" s="96"/>
      <c r="J245" s="96">
        <v>43125</v>
      </c>
      <c r="K245" s="96"/>
      <c r="L245" s="82" t="s">
        <v>648</v>
      </c>
      <c r="M245" s="82"/>
      <c r="N245" s="101">
        <v>208</v>
      </c>
      <c r="O245" s="101"/>
    </row>
    <row r="246" spans="1:15" ht="45" customHeight="1" x14ac:dyDescent="0.25">
      <c r="A246" s="17" t="s">
        <v>1872</v>
      </c>
      <c r="B246" s="93" t="s">
        <v>1874</v>
      </c>
      <c r="C246" s="93"/>
      <c r="D246" s="102">
        <f t="shared" si="3"/>
        <v>1</v>
      </c>
      <c r="E246" s="102"/>
      <c r="F246" s="102" t="s">
        <v>29</v>
      </c>
      <c r="G246" s="102"/>
      <c r="H246" s="96">
        <v>43119</v>
      </c>
      <c r="I246" s="96"/>
      <c r="J246" s="96">
        <v>43119</v>
      </c>
      <c r="K246" s="96"/>
      <c r="L246" s="82" t="s">
        <v>648</v>
      </c>
      <c r="M246" s="82"/>
      <c r="N246" s="101">
        <v>480.8</v>
      </c>
      <c r="O246" s="101"/>
    </row>
    <row r="247" spans="1:15" ht="45" customHeight="1" x14ac:dyDescent="0.25">
      <c r="A247" s="17" t="s">
        <v>1872</v>
      </c>
      <c r="B247" s="93" t="s">
        <v>1873</v>
      </c>
      <c r="C247" s="93"/>
      <c r="D247" s="102">
        <f t="shared" si="3"/>
        <v>1</v>
      </c>
      <c r="E247" s="102"/>
      <c r="F247" s="102" t="s">
        <v>29</v>
      </c>
      <c r="G247" s="102"/>
      <c r="H247" s="96">
        <v>43125</v>
      </c>
      <c r="I247" s="96"/>
      <c r="J247" s="96">
        <v>43125</v>
      </c>
      <c r="K247" s="96"/>
      <c r="L247" s="82" t="s">
        <v>648</v>
      </c>
      <c r="M247" s="82"/>
      <c r="N247" s="101">
        <v>749.32</v>
      </c>
      <c r="O247" s="101"/>
    </row>
    <row r="248" spans="1:15" ht="45" customHeight="1" x14ac:dyDescent="0.25">
      <c r="A248" s="17" t="s">
        <v>1875</v>
      </c>
      <c r="B248" s="93" t="s">
        <v>1876</v>
      </c>
      <c r="C248" s="93"/>
      <c r="D248" s="102">
        <f t="shared" si="3"/>
        <v>1</v>
      </c>
      <c r="E248" s="102"/>
      <c r="F248" s="102" t="s">
        <v>29</v>
      </c>
      <c r="G248" s="102"/>
      <c r="H248" s="96">
        <v>43116</v>
      </c>
      <c r="I248" s="96"/>
      <c r="J248" s="96">
        <v>43116</v>
      </c>
      <c r="K248" s="96"/>
      <c r="L248" s="82" t="s">
        <v>648</v>
      </c>
      <c r="M248" s="82"/>
      <c r="N248" s="101">
        <v>217</v>
      </c>
      <c r="O248" s="101"/>
    </row>
    <row r="249" spans="1:15" ht="45" customHeight="1" x14ac:dyDescent="0.25">
      <c r="A249" s="17" t="s">
        <v>1875</v>
      </c>
      <c r="B249" s="93" t="s">
        <v>1877</v>
      </c>
      <c r="C249" s="93"/>
      <c r="D249" s="102">
        <f t="shared" si="3"/>
        <v>1</v>
      </c>
      <c r="E249" s="102"/>
      <c r="F249" s="102" t="s">
        <v>29</v>
      </c>
      <c r="G249" s="102"/>
      <c r="H249" s="96">
        <v>43131</v>
      </c>
      <c r="I249" s="96"/>
      <c r="J249" s="96">
        <v>43131</v>
      </c>
      <c r="K249" s="96"/>
      <c r="L249" s="82" t="s">
        <v>648</v>
      </c>
      <c r="M249" s="82"/>
      <c r="N249" s="101">
        <v>368</v>
      </c>
      <c r="O249" s="101"/>
    </row>
    <row r="250" spans="1:15" ht="45" customHeight="1" x14ac:dyDescent="0.25">
      <c r="A250" s="17" t="s">
        <v>1875</v>
      </c>
      <c r="B250" s="93" t="s">
        <v>1877</v>
      </c>
      <c r="C250" s="93"/>
      <c r="D250" s="102">
        <f t="shared" si="3"/>
        <v>1</v>
      </c>
      <c r="E250" s="102"/>
      <c r="F250" s="102" t="s">
        <v>29</v>
      </c>
      <c r="G250" s="102"/>
      <c r="H250" s="96">
        <v>43131</v>
      </c>
      <c r="I250" s="96"/>
      <c r="J250" s="96">
        <v>43131</v>
      </c>
      <c r="K250" s="96"/>
      <c r="L250" s="82" t="s">
        <v>648</v>
      </c>
      <c r="M250" s="82"/>
      <c r="N250" s="101">
        <v>428</v>
      </c>
      <c r="O250" s="101"/>
    </row>
    <row r="251" spans="1:15" ht="45" customHeight="1" x14ac:dyDescent="0.25">
      <c r="A251" s="17" t="s">
        <v>1875</v>
      </c>
      <c r="B251" s="93" t="s">
        <v>1877</v>
      </c>
      <c r="C251" s="93"/>
      <c r="D251" s="102">
        <f t="shared" si="3"/>
        <v>1</v>
      </c>
      <c r="E251" s="102"/>
      <c r="F251" s="102" t="s">
        <v>29</v>
      </c>
      <c r="G251" s="102"/>
      <c r="H251" s="96">
        <v>43131</v>
      </c>
      <c r="I251" s="96"/>
      <c r="J251" s="96">
        <v>43131</v>
      </c>
      <c r="K251" s="96"/>
      <c r="L251" s="82" t="s">
        <v>648</v>
      </c>
      <c r="M251" s="82"/>
      <c r="N251" s="101">
        <v>220</v>
      </c>
      <c r="O251" s="101"/>
    </row>
    <row r="252" spans="1:15" ht="45" customHeight="1" x14ac:dyDescent="0.25">
      <c r="A252" s="17" t="s">
        <v>1875</v>
      </c>
      <c r="B252" s="93" t="s">
        <v>1877</v>
      </c>
      <c r="C252" s="93"/>
      <c r="D252" s="102">
        <f t="shared" si="3"/>
        <v>1</v>
      </c>
      <c r="E252" s="102"/>
      <c r="F252" s="102" t="s">
        <v>29</v>
      </c>
      <c r="G252" s="102"/>
      <c r="H252" s="96">
        <v>43131</v>
      </c>
      <c r="I252" s="96"/>
      <c r="J252" s="96">
        <v>43131</v>
      </c>
      <c r="K252" s="96"/>
      <c r="L252" s="82" t="s">
        <v>648</v>
      </c>
      <c r="M252" s="82"/>
      <c r="N252" s="101">
        <v>220</v>
      </c>
      <c r="O252" s="101"/>
    </row>
    <row r="253" spans="1:15" ht="45" customHeight="1" x14ac:dyDescent="0.25">
      <c r="A253" s="17" t="s">
        <v>1875</v>
      </c>
      <c r="B253" s="93" t="s">
        <v>14</v>
      </c>
      <c r="C253" s="93"/>
      <c r="D253" s="102">
        <f t="shared" si="3"/>
        <v>1</v>
      </c>
      <c r="E253" s="102"/>
      <c r="F253" s="102" t="s">
        <v>15</v>
      </c>
      <c r="G253" s="102"/>
      <c r="H253" s="96">
        <v>43131</v>
      </c>
      <c r="I253" s="96"/>
      <c r="J253" s="96">
        <v>43131</v>
      </c>
      <c r="K253" s="96"/>
      <c r="L253" s="82" t="s">
        <v>648</v>
      </c>
      <c r="M253" s="82"/>
      <c r="N253" s="101">
        <v>180</v>
      </c>
      <c r="O253" s="101"/>
    </row>
    <row r="254" spans="1:15" ht="45" customHeight="1" x14ac:dyDescent="0.25">
      <c r="A254" s="17" t="s">
        <v>1875</v>
      </c>
      <c r="B254" s="93" t="s">
        <v>1453</v>
      </c>
      <c r="C254" s="93"/>
      <c r="D254" s="102">
        <f t="shared" si="3"/>
        <v>1</v>
      </c>
      <c r="E254" s="102"/>
      <c r="F254" s="102" t="s">
        <v>29</v>
      </c>
      <c r="G254" s="102"/>
      <c r="H254" s="96">
        <v>43161</v>
      </c>
      <c r="I254" s="96"/>
      <c r="J254" s="96">
        <v>43161</v>
      </c>
      <c r="K254" s="96"/>
      <c r="L254" s="82" t="s">
        <v>648</v>
      </c>
      <c r="M254" s="82"/>
      <c r="N254" s="101">
        <v>198</v>
      </c>
      <c r="O254" s="101"/>
    </row>
    <row r="255" spans="1:15" ht="45" customHeight="1" x14ac:dyDescent="0.25">
      <c r="A255" s="17" t="s">
        <v>1875</v>
      </c>
      <c r="B255" s="93" t="s">
        <v>1562</v>
      </c>
      <c r="C255" s="93"/>
      <c r="D255" s="102">
        <f t="shared" si="3"/>
        <v>1</v>
      </c>
      <c r="E255" s="102"/>
      <c r="F255" s="102" t="s">
        <v>29</v>
      </c>
      <c r="G255" s="102"/>
      <c r="H255" s="96">
        <v>43161</v>
      </c>
      <c r="I255" s="96"/>
      <c r="J255" s="96">
        <v>43161</v>
      </c>
      <c r="K255" s="96"/>
      <c r="L255" s="82" t="s">
        <v>648</v>
      </c>
      <c r="M255" s="82"/>
      <c r="N255" s="101">
        <v>220</v>
      </c>
      <c r="O255" s="101"/>
    </row>
    <row r="256" spans="1:15" ht="45" customHeight="1" x14ac:dyDescent="0.25">
      <c r="A256" s="17" t="s">
        <v>1875</v>
      </c>
      <c r="B256" s="93" t="s">
        <v>1878</v>
      </c>
      <c r="C256" s="93"/>
      <c r="D256" s="102">
        <f t="shared" si="3"/>
        <v>1</v>
      </c>
      <c r="E256" s="102"/>
      <c r="F256" s="102" t="s">
        <v>29</v>
      </c>
      <c r="G256" s="102"/>
      <c r="H256" s="96">
        <v>43217</v>
      </c>
      <c r="I256" s="96"/>
      <c r="J256" s="96">
        <v>43217</v>
      </c>
      <c r="K256" s="96"/>
      <c r="L256" s="82" t="s">
        <v>648</v>
      </c>
      <c r="M256" s="82"/>
      <c r="N256" s="101">
        <v>220</v>
      </c>
      <c r="O256" s="101"/>
    </row>
    <row r="257" spans="1:15" ht="45" customHeight="1" x14ac:dyDescent="0.25">
      <c r="A257" s="17" t="s">
        <v>1875</v>
      </c>
      <c r="B257" s="93" t="s">
        <v>1879</v>
      </c>
      <c r="C257" s="93"/>
      <c r="D257" s="102">
        <f t="shared" si="3"/>
        <v>1</v>
      </c>
      <c r="E257" s="102"/>
      <c r="F257" s="102" t="s">
        <v>29</v>
      </c>
      <c r="G257" s="102"/>
      <c r="H257" s="96">
        <v>43119</v>
      </c>
      <c r="I257" s="96"/>
      <c r="J257" s="96">
        <v>43119</v>
      </c>
      <c r="K257" s="96"/>
      <c r="L257" s="82" t="s">
        <v>648</v>
      </c>
      <c r="M257" s="82"/>
      <c r="N257" s="101">
        <v>220</v>
      </c>
      <c r="O257" s="101"/>
    </row>
    <row r="258" spans="1:15" ht="45" customHeight="1" x14ac:dyDescent="0.25">
      <c r="A258" s="17" t="s">
        <v>1875</v>
      </c>
      <c r="B258" s="93" t="s">
        <v>1876</v>
      </c>
      <c r="C258" s="93"/>
      <c r="D258" s="102">
        <f t="shared" si="3"/>
        <v>1</v>
      </c>
      <c r="E258" s="102"/>
      <c r="F258" s="102" t="s">
        <v>29</v>
      </c>
      <c r="G258" s="102"/>
      <c r="H258" s="96">
        <v>43116</v>
      </c>
      <c r="I258" s="96"/>
      <c r="J258" s="96">
        <v>43116</v>
      </c>
      <c r="K258" s="96"/>
      <c r="L258" s="82" t="s">
        <v>648</v>
      </c>
      <c r="M258" s="82"/>
      <c r="N258" s="101">
        <v>700</v>
      </c>
      <c r="O258" s="101"/>
    </row>
    <row r="259" spans="1:15" ht="45" customHeight="1" x14ac:dyDescent="0.25">
      <c r="A259" s="17" t="s">
        <v>1875</v>
      </c>
      <c r="B259" s="93" t="s">
        <v>1879</v>
      </c>
      <c r="C259" s="93"/>
      <c r="D259" s="102">
        <f t="shared" si="3"/>
        <v>1</v>
      </c>
      <c r="E259" s="102"/>
      <c r="F259" s="102" t="s">
        <v>29</v>
      </c>
      <c r="G259" s="102"/>
      <c r="H259" s="96">
        <v>43119</v>
      </c>
      <c r="I259" s="96"/>
      <c r="J259" s="96">
        <v>43119</v>
      </c>
      <c r="K259" s="96"/>
      <c r="L259" s="82" t="s">
        <v>648</v>
      </c>
      <c r="M259" s="82"/>
      <c r="N259" s="101">
        <v>700</v>
      </c>
      <c r="O259" s="101"/>
    </row>
    <row r="260" spans="1:15" ht="45" customHeight="1" x14ac:dyDescent="0.25">
      <c r="A260" s="17" t="s">
        <v>1875</v>
      </c>
      <c r="B260" s="93" t="s">
        <v>1876</v>
      </c>
      <c r="C260" s="93"/>
      <c r="D260" s="102">
        <f t="shared" si="3"/>
        <v>1</v>
      </c>
      <c r="E260" s="102"/>
      <c r="F260" s="102" t="s">
        <v>29</v>
      </c>
      <c r="G260" s="102"/>
      <c r="H260" s="96">
        <v>43116</v>
      </c>
      <c r="I260" s="96"/>
      <c r="J260" s="96">
        <v>43116</v>
      </c>
      <c r="K260" s="96"/>
      <c r="L260" s="82" t="s">
        <v>648</v>
      </c>
      <c r="M260" s="82"/>
      <c r="N260" s="101">
        <v>231</v>
      </c>
      <c r="O260" s="101"/>
    </row>
    <row r="261" spans="1:15" ht="45" customHeight="1" x14ac:dyDescent="0.25">
      <c r="A261" s="17" t="s">
        <v>1875</v>
      </c>
      <c r="B261" s="93" t="s">
        <v>1879</v>
      </c>
      <c r="C261" s="93"/>
      <c r="D261" s="102">
        <f t="shared" si="3"/>
        <v>1</v>
      </c>
      <c r="E261" s="102"/>
      <c r="F261" s="102" t="s">
        <v>29</v>
      </c>
      <c r="G261" s="102"/>
      <c r="H261" s="96">
        <v>43119</v>
      </c>
      <c r="I261" s="96"/>
      <c r="J261" s="96">
        <v>43119</v>
      </c>
      <c r="K261" s="96"/>
      <c r="L261" s="82" t="s">
        <v>648</v>
      </c>
      <c r="M261" s="82"/>
      <c r="N261" s="101">
        <v>260</v>
      </c>
      <c r="O261" s="101"/>
    </row>
    <row r="262" spans="1:15" ht="45" customHeight="1" x14ac:dyDescent="0.25">
      <c r="A262" s="17" t="s">
        <v>1875</v>
      </c>
      <c r="B262" s="93" t="s">
        <v>1453</v>
      </c>
      <c r="C262" s="93"/>
      <c r="D262" s="102">
        <f t="shared" si="3"/>
        <v>1</v>
      </c>
      <c r="E262" s="102"/>
      <c r="F262" s="102" t="s">
        <v>29</v>
      </c>
      <c r="G262" s="102"/>
      <c r="H262" s="96">
        <v>43161</v>
      </c>
      <c r="I262" s="96"/>
      <c r="J262" s="96">
        <v>43161</v>
      </c>
      <c r="K262" s="96"/>
      <c r="L262" s="82" t="s">
        <v>648</v>
      </c>
      <c r="M262" s="82"/>
      <c r="N262" s="101">
        <v>208</v>
      </c>
      <c r="O262" s="101"/>
    </row>
    <row r="263" spans="1:15" ht="45" customHeight="1" x14ac:dyDescent="0.25">
      <c r="A263" s="17" t="s">
        <v>1875</v>
      </c>
      <c r="B263" s="93" t="s">
        <v>1453</v>
      </c>
      <c r="C263" s="93"/>
      <c r="D263" s="102">
        <f t="shared" si="3"/>
        <v>1</v>
      </c>
      <c r="E263" s="102"/>
      <c r="F263" s="102" t="s">
        <v>29</v>
      </c>
      <c r="G263" s="102"/>
      <c r="H263" s="96">
        <v>43161</v>
      </c>
      <c r="I263" s="96"/>
      <c r="J263" s="96">
        <v>43161</v>
      </c>
      <c r="K263" s="96"/>
      <c r="L263" s="82" t="s">
        <v>648</v>
      </c>
      <c r="M263" s="82"/>
      <c r="N263" s="101">
        <v>500</v>
      </c>
      <c r="O263" s="101"/>
    </row>
    <row r="264" spans="1:15" ht="45" customHeight="1" x14ac:dyDescent="0.25">
      <c r="A264" s="17" t="s">
        <v>1875</v>
      </c>
      <c r="B264" s="93" t="s">
        <v>1880</v>
      </c>
      <c r="C264" s="93"/>
      <c r="D264" s="102">
        <f t="shared" si="3"/>
        <v>1</v>
      </c>
      <c r="E264" s="102"/>
      <c r="F264" s="102" t="s">
        <v>29</v>
      </c>
      <c r="G264" s="102"/>
      <c r="H264" s="96">
        <v>43153</v>
      </c>
      <c r="I264" s="96"/>
      <c r="J264" s="96">
        <v>43153</v>
      </c>
      <c r="K264" s="96"/>
      <c r="L264" s="82" t="s">
        <v>648</v>
      </c>
      <c r="M264" s="82"/>
      <c r="N264" s="101">
        <v>402</v>
      </c>
      <c r="O264" s="101"/>
    </row>
    <row r="265" spans="1:15" ht="45" customHeight="1" x14ac:dyDescent="0.25">
      <c r="A265" s="17" t="s">
        <v>1875</v>
      </c>
      <c r="B265" s="93" t="s">
        <v>1880</v>
      </c>
      <c r="C265" s="93"/>
      <c r="D265" s="102">
        <f t="shared" si="3"/>
        <v>1</v>
      </c>
      <c r="E265" s="102"/>
      <c r="F265" s="102" t="s">
        <v>29</v>
      </c>
      <c r="G265" s="102"/>
      <c r="H265" s="96">
        <v>43153</v>
      </c>
      <c r="I265" s="96"/>
      <c r="J265" s="96">
        <v>43153</v>
      </c>
      <c r="K265" s="96"/>
      <c r="L265" s="82" t="s">
        <v>648</v>
      </c>
      <c r="M265" s="82"/>
      <c r="N265" s="101">
        <v>144</v>
      </c>
      <c r="O265" s="101"/>
    </row>
    <row r="266" spans="1:15" ht="45" customHeight="1" x14ac:dyDescent="0.25">
      <c r="A266" s="17" t="s">
        <v>1875</v>
      </c>
      <c r="B266" s="93" t="s">
        <v>1562</v>
      </c>
      <c r="C266" s="93"/>
      <c r="D266" s="102">
        <f t="shared" ref="D266:D329" si="4">C266+1</f>
        <v>1</v>
      </c>
      <c r="E266" s="102"/>
      <c r="F266" s="102" t="s">
        <v>29</v>
      </c>
      <c r="G266" s="102"/>
      <c r="H266" s="96">
        <v>43161</v>
      </c>
      <c r="I266" s="96"/>
      <c r="J266" s="96">
        <v>43161</v>
      </c>
      <c r="K266" s="96"/>
      <c r="L266" s="82" t="s">
        <v>648</v>
      </c>
      <c r="M266" s="82"/>
      <c r="N266" s="101">
        <v>208</v>
      </c>
      <c r="O266" s="101"/>
    </row>
    <row r="267" spans="1:15" ht="45" customHeight="1" x14ac:dyDescent="0.25">
      <c r="A267" s="17" t="s">
        <v>1875</v>
      </c>
      <c r="B267" s="93" t="s">
        <v>1881</v>
      </c>
      <c r="C267" s="93"/>
      <c r="D267" s="102">
        <f t="shared" si="4"/>
        <v>1</v>
      </c>
      <c r="E267" s="102"/>
      <c r="F267" s="102" t="s">
        <v>29</v>
      </c>
      <c r="G267" s="102"/>
      <c r="H267" s="96">
        <v>43216</v>
      </c>
      <c r="I267" s="96"/>
      <c r="J267" s="96">
        <v>43216</v>
      </c>
      <c r="K267" s="96"/>
      <c r="L267" s="82" t="s">
        <v>648</v>
      </c>
      <c r="M267" s="82"/>
      <c r="N267" s="101">
        <v>181</v>
      </c>
      <c r="O267" s="101"/>
    </row>
    <row r="268" spans="1:15" ht="45" customHeight="1" x14ac:dyDescent="0.25">
      <c r="A268" s="17" t="s">
        <v>1875</v>
      </c>
      <c r="B268" s="93" t="s">
        <v>1882</v>
      </c>
      <c r="C268" s="93"/>
      <c r="D268" s="102">
        <f t="shared" si="4"/>
        <v>1</v>
      </c>
      <c r="E268" s="102"/>
      <c r="F268" s="102" t="s">
        <v>29</v>
      </c>
      <c r="G268" s="102"/>
      <c r="H268" s="96">
        <v>43159</v>
      </c>
      <c r="I268" s="96"/>
      <c r="J268" s="96">
        <v>43159</v>
      </c>
      <c r="K268" s="96"/>
      <c r="L268" s="82" t="s">
        <v>648</v>
      </c>
      <c r="M268" s="82"/>
      <c r="N268" s="101">
        <v>208</v>
      </c>
      <c r="O268" s="101"/>
    </row>
    <row r="269" spans="1:15" ht="45" customHeight="1" x14ac:dyDescent="0.25">
      <c r="A269" s="17" t="s">
        <v>1875</v>
      </c>
      <c r="B269" s="93" t="s">
        <v>1883</v>
      </c>
      <c r="C269" s="93"/>
      <c r="D269" s="102">
        <f t="shared" si="4"/>
        <v>1</v>
      </c>
      <c r="E269" s="102"/>
      <c r="F269" s="102" t="s">
        <v>29</v>
      </c>
      <c r="G269" s="102"/>
      <c r="H269" s="96">
        <v>43159</v>
      </c>
      <c r="I269" s="96"/>
      <c r="J269" s="96">
        <v>43159</v>
      </c>
      <c r="K269" s="96"/>
      <c r="L269" s="82" t="s">
        <v>648</v>
      </c>
      <c r="M269" s="82"/>
      <c r="N269" s="101">
        <v>768</v>
      </c>
      <c r="O269" s="101"/>
    </row>
    <row r="270" spans="1:15" ht="45" customHeight="1" x14ac:dyDescent="0.25">
      <c r="A270" s="17" t="s">
        <v>1875</v>
      </c>
      <c r="B270" s="93" t="s">
        <v>1884</v>
      </c>
      <c r="C270" s="93"/>
      <c r="D270" s="102">
        <f t="shared" si="4"/>
        <v>1</v>
      </c>
      <c r="E270" s="102"/>
      <c r="F270" s="102" t="s">
        <v>29</v>
      </c>
      <c r="G270" s="102"/>
      <c r="H270" s="96">
        <v>43217</v>
      </c>
      <c r="I270" s="96"/>
      <c r="J270" s="96">
        <v>43217</v>
      </c>
      <c r="K270" s="96"/>
      <c r="L270" s="82" t="s">
        <v>648</v>
      </c>
      <c r="M270" s="82"/>
      <c r="N270" s="101">
        <v>488</v>
      </c>
      <c r="O270" s="101"/>
    </row>
    <row r="271" spans="1:15" ht="45" customHeight="1" x14ac:dyDescent="0.25">
      <c r="A271" s="17" t="s">
        <v>1875</v>
      </c>
      <c r="B271" s="93" t="s">
        <v>1884</v>
      </c>
      <c r="C271" s="93"/>
      <c r="D271" s="102">
        <f t="shared" si="4"/>
        <v>1</v>
      </c>
      <c r="E271" s="102"/>
      <c r="F271" s="102" t="s">
        <v>29</v>
      </c>
      <c r="G271" s="102"/>
      <c r="H271" s="96">
        <v>43217</v>
      </c>
      <c r="I271" s="96"/>
      <c r="J271" s="96">
        <v>43217</v>
      </c>
      <c r="K271" s="96"/>
      <c r="L271" s="82" t="s">
        <v>648</v>
      </c>
      <c r="M271" s="82"/>
      <c r="N271" s="101">
        <v>500</v>
      </c>
      <c r="O271" s="101"/>
    </row>
    <row r="272" spans="1:15" ht="45" customHeight="1" x14ac:dyDescent="0.25">
      <c r="A272" s="17" t="s">
        <v>1875</v>
      </c>
      <c r="B272" s="93" t="s">
        <v>1885</v>
      </c>
      <c r="C272" s="93"/>
      <c r="D272" s="102">
        <f t="shared" si="4"/>
        <v>1</v>
      </c>
      <c r="E272" s="102"/>
      <c r="F272" s="102" t="s">
        <v>29</v>
      </c>
      <c r="G272" s="102"/>
      <c r="H272" s="96">
        <v>43119</v>
      </c>
      <c r="I272" s="96"/>
      <c r="J272" s="96">
        <v>43119</v>
      </c>
      <c r="K272" s="96"/>
      <c r="L272" s="82" t="s">
        <v>648</v>
      </c>
      <c r="M272" s="82"/>
      <c r="N272" s="101">
        <v>254</v>
      </c>
      <c r="O272" s="101"/>
    </row>
    <row r="273" spans="1:15" ht="45" customHeight="1" x14ac:dyDescent="0.25">
      <c r="A273" s="17" t="s">
        <v>1875</v>
      </c>
      <c r="B273" s="93" t="s">
        <v>1885</v>
      </c>
      <c r="C273" s="93"/>
      <c r="D273" s="102">
        <f t="shared" si="4"/>
        <v>1</v>
      </c>
      <c r="E273" s="102"/>
      <c r="F273" s="102" t="s">
        <v>29</v>
      </c>
      <c r="G273" s="102"/>
      <c r="H273" s="96">
        <v>43119</v>
      </c>
      <c r="I273" s="96"/>
      <c r="J273" s="96">
        <v>43119</v>
      </c>
      <c r="K273" s="96"/>
      <c r="L273" s="82" t="s">
        <v>648</v>
      </c>
      <c r="M273" s="82"/>
      <c r="N273" s="101">
        <v>182.14</v>
      </c>
      <c r="O273" s="101"/>
    </row>
    <row r="274" spans="1:15" ht="45" customHeight="1" x14ac:dyDescent="0.25">
      <c r="A274" s="17" t="s">
        <v>1875</v>
      </c>
      <c r="B274" s="93" t="s">
        <v>1877</v>
      </c>
      <c r="C274" s="93"/>
      <c r="D274" s="102">
        <f t="shared" si="4"/>
        <v>1</v>
      </c>
      <c r="E274" s="102"/>
      <c r="F274" s="102" t="s">
        <v>29</v>
      </c>
      <c r="G274" s="102"/>
      <c r="H274" s="96">
        <v>43131</v>
      </c>
      <c r="I274" s="96"/>
      <c r="J274" s="96">
        <v>43131</v>
      </c>
      <c r="K274" s="96"/>
      <c r="L274" s="82" t="s">
        <v>648</v>
      </c>
      <c r="M274" s="82"/>
      <c r="N274" s="101">
        <v>308</v>
      </c>
      <c r="O274" s="101"/>
    </row>
    <row r="275" spans="1:15" ht="45" customHeight="1" x14ac:dyDescent="0.25">
      <c r="A275" s="17" t="s">
        <v>1875</v>
      </c>
      <c r="B275" s="93" t="s">
        <v>1877</v>
      </c>
      <c r="C275" s="93"/>
      <c r="D275" s="102">
        <f t="shared" si="4"/>
        <v>1</v>
      </c>
      <c r="E275" s="102"/>
      <c r="F275" s="102" t="s">
        <v>29</v>
      </c>
      <c r="G275" s="102"/>
      <c r="H275" s="96">
        <v>43131</v>
      </c>
      <c r="I275" s="96"/>
      <c r="J275" s="96">
        <v>43131</v>
      </c>
      <c r="K275" s="96"/>
      <c r="L275" s="82" t="s">
        <v>648</v>
      </c>
      <c r="M275" s="82"/>
      <c r="N275" s="101">
        <v>280</v>
      </c>
      <c r="O275" s="101"/>
    </row>
    <row r="276" spans="1:15" ht="45" customHeight="1" x14ac:dyDescent="0.25">
      <c r="A276" s="17" t="s">
        <v>1875</v>
      </c>
      <c r="B276" s="93" t="s">
        <v>1886</v>
      </c>
      <c r="C276" s="93"/>
      <c r="D276" s="102">
        <f t="shared" si="4"/>
        <v>1</v>
      </c>
      <c r="E276" s="102"/>
      <c r="F276" s="102" t="s">
        <v>29</v>
      </c>
      <c r="G276" s="102"/>
      <c r="H276" s="96">
        <v>43161</v>
      </c>
      <c r="I276" s="96"/>
      <c r="J276" s="96">
        <v>43161</v>
      </c>
      <c r="K276" s="96"/>
      <c r="L276" s="82" t="s">
        <v>648</v>
      </c>
      <c r="M276" s="82"/>
      <c r="N276" s="101">
        <v>254</v>
      </c>
      <c r="O276" s="101"/>
    </row>
    <row r="277" spans="1:15" ht="45" customHeight="1" x14ac:dyDescent="0.25">
      <c r="A277" s="17" t="s">
        <v>1875</v>
      </c>
      <c r="B277" s="93" t="s">
        <v>1886</v>
      </c>
      <c r="C277" s="93"/>
      <c r="D277" s="102">
        <f t="shared" si="4"/>
        <v>1</v>
      </c>
      <c r="E277" s="102"/>
      <c r="F277" s="102" t="s">
        <v>29</v>
      </c>
      <c r="G277" s="102"/>
      <c r="H277" s="96">
        <v>43161</v>
      </c>
      <c r="I277" s="96"/>
      <c r="J277" s="96">
        <v>43161</v>
      </c>
      <c r="K277" s="96"/>
      <c r="L277" s="82" t="s">
        <v>648</v>
      </c>
      <c r="M277" s="82"/>
      <c r="N277" s="101">
        <v>280</v>
      </c>
      <c r="O277" s="101"/>
    </row>
    <row r="278" spans="1:15" ht="45" customHeight="1" x14ac:dyDescent="0.25">
      <c r="A278" s="17" t="s">
        <v>1875</v>
      </c>
      <c r="B278" s="93" t="s">
        <v>1887</v>
      </c>
      <c r="C278" s="93"/>
      <c r="D278" s="102">
        <f t="shared" si="4"/>
        <v>1</v>
      </c>
      <c r="E278" s="102"/>
      <c r="F278" s="102" t="s">
        <v>29</v>
      </c>
      <c r="G278" s="102"/>
      <c r="H278" s="96">
        <v>43224</v>
      </c>
      <c r="I278" s="96"/>
      <c r="J278" s="96">
        <v>43224</v>
      </c>
      <c r="K278" s="96"/>
      <c r="L278" s="82" t="s">
        <v>648</v>
      </c>
      <c r="M278" s="82"/>
      <c r="N278" s="101">
        <v>708</v>
      </c>
      <c r="O278" s="101"/>
    </row>
    <row r="279" spans="1:15" ht="45" customHeight="1" x14ac:dyDescent="0.25">
      <c r="A279" s="17" t="s">
        <v>1875</v>
      </c>
      <c r="B279" s="93" t="s">
        <v>1888</v>
      </c>
      <c r="C279" s="93"/>
      <c r="D279" s="102">
        <f t="shared" si="4"/>
        <v>1</v>
      </c>
      <c r="E279" s="102"/>
      <c r="F279" s="102" t="s">
        <v>29</v>
      </c>
      <c r="G279" s="102"/>
      <c r="H279" s="96">
        <v>43137</v>
      </c>
      <c r="I279" s="96"/>
      <c r="J279" s="96">
        <v>43137</v>
      </c>
      <c r="K279" s="96"/>
      <c r="L279" s="82" t="s">
        <v>648</v>
      </c>
      <c r="M279" s="82"/>
      <c r="N279" s="101">
        <v>488</v>
      </c>
      <c r="O279" s="101"/>
    </row>
    <row r="280" spans="1:15" ht="45" customHeight="1" x14ac:dyDescent="0.25">
      <c r="A280" s="17" t="s">
        <v>1875</v>
      </c>
      <c r="B280" s="93" t="s">
        <v>1888</v>
      </c>
      <c r="C280" s="93"/>
      <c r="D280" s="102">
        <f t="shared" si="4"/>
        <v>1</v>
      </c>
      <c r="E280" s="102"/>
      <c r="F280" s="102" t="s">
        <v>29</v>
      </c>
      <c r="G280" s="102"/>
      <c r="H280" s="96">
        <v>43137</v>
      </c>
      <c r="I280" s="96"/>
      <c r="J280" s="96">
        <v>43137</v>
      </c>
      <c r="K280" s="96"/>
      <c r="L280" s="82" t="s">
        <v>648</v>
      </c>
      <c r="M280" s="82"/>
      <c r="N280" s="101">
        <v>500</v>
      </c>
      <c r="O280" s="101"/>
    </row>
    <row r="281" spans="1:15" ht="45" customHeight="1" x14ac:dyDescent="0.25">
      <c r="A281" s="17" t="s">
        <v>1875</v>
      </c>
      <c r="B281" s="93" t="s">
        <v>1883</v>
      </c>
      <c r="C281" s="93"/>
      <c r="D281" s="102">
        <f t="shared" si="4"/>
        <v>1</v>
      </c>
      <c r="E281" s="102"/>
      <c r="F281" s="102" t="s">
        <v>29</v>
      </c>
      <c r="G281" s="102"/>
      <c r="H281" s="96">
        <v>43159</v>
      </c>
      <c r="I281" s="96"/>
      <c r="J281" s="96">
        <v>43159</v>
      </c>
      <c r="K281" s="96"/>
      <c r="L281" s="82" t="s">
        <v>648</v>
      </c>
      <c r="M281" s="82"/>
      <c r="N281" s="101">
        <v>165</v>
      </c>
      <c r="O281" s="101"/>
    </row>
    <row r="282" spans="1:15" ht="45" customHeight="1" x14ac:dyDescent="0.25">
      <c r="A282" s="17" t="s">
        <v>1875</v>
      </c>
      <c r="B282" s="93" t="s">
        <v>1562</v>
      </c>
      <c r="C282" s="93"/>
      <c r="D282" s="102">
        <f t="shared" si="4"/>
        <v>1</v>
      </c>
      <c r="E282" s="102"/>
      <c r="F282" s="102" t="s">
        <v>29</v>
      </c>
      <c r="G282" s="102"/>
      <c r="H282" s="96">
        <v>43161</v>
      </c>
      <c r="I282" s="96"/>
      <c r="J282" s="96">
        <v>43161</v>
      </c>
      <c r="K282" s="96"/>
      <c r="L282" s="82" t="s">
        <v>648</v>
      </c>
      <c r="M282" s="82"/>
      <c r="N282" s="101">
        <v>488</v>
      </c>
      <c r="O282" s="101"/>
    </row>
    <row r="283" spans="1:15" ht="45" customHeight="1" x14ac:dyDescent="0.25">
      <c r="A283" s="17" t="s">
        <v>1875</v>
      </c>
      <c r="B283" s="93" t="s">
        <v>1562</v>
      </c>
      <c r="C283" s="93"/>
      <c r="D283" s="102">
        <f t="shared" si="4"/>
        <v>1</v>
      </c>
      <c r="E283" s="102"/>
      <c r="F283" s="102" t="s">
        <v>29</v>
      </c>
      <c r="G283" s="102"/>
      <c r="H283" s="96">
        <v>43161</v>
      </c>
      <c r="I283" s="96"/>
      <c r="J283" s="96">
        <v>43161</v>
      </c>
      <c r="K283" s="96"/>
      <c r="L283" s="82" t="s">
        <v>648</v>
      </c>
      <c r="M283" s="82"/>
      <c r="N283" s="101">
        <v>500</v>
      </c>
      <c r="O283" s="101"/>
    </row>
    <row r="284" spans="1:15" ht="45" customHeight="1" x14ac:dyDescent="0.25">
      <c r="A284" s="17" t="s">
        <v>1889</v>
      </c>
      <c r="B284" s="93" t="s">
        <v>1890</v>
      </c>
      <c r="C284" s="93"/>
      <c r="D284" s="102">
        <f t="shared" si="4"/>
        <v>1</v>
      </c>
      <c r="E284" s="102"/>
      <c r="F284" s="102" t="s">
        <v>12</v>
      </c>
      <c r="G284" s="102"/>
      <c r="H284" s="96">
        <v>43179</v>
      </c>
      <c r="I284" s="96"/>
      <c r="J284" s="96">
        <v>43182</v>
      </c>
      <c r="K284" s="96"/>
      <c r="L284" s="82" t="s">
        <v>648</v>
      </c>
      <c r="M284" s="82"/>
      <c r="N284" s="101">
        <v>80</v>
      </c>
      <c r="O284" s="101"/>
    </row>
    <row r="285" spans="1:15" ht="45" customHeight="1" x14ac:dyDescent="0.25">
      <c r="A285" s="17" t="s">
        <v>1889</v>
      </c>
      <c r="B285" s="93" t="s">
        <v>1890</v>
      </c>
      <c r="C285" s="93"/>
      <c r="D285" s="102">
        <f t="shared" si="4"/>
        <v>1</v>
      </c>
      <c r="E285" s="102"/>
      <c r="F285" s="102" t="s">
        <v>12</v>
      </c>
      <c r="G285" s="102"/>
      <c r="H285" s="96">
        <v>43179</v>
      </c>
      <c r="I285" s="96"/>
      <c r="J285" s="96">
        <v>43182</v>
      </c>
      <c r="K285" s="96"/>
      <c r="L285" s="82" t="s">
        <v>648</v>
      </c>
      <c r="M285" s="82"/>
      <c r="N285" s="101">
        <v>255.2</v>
      </c>
      <c r="O285" s="101"/>
    </row>
    <row r="286" spans="1:15" ht="45" customHeight="1" x14ac:dyDescent="0.25">
      <c r="A286" s="17" t="s">
        <v>1889</v>
      </c>
      <c r="B286" s="93" t="s">
        <v>1890</v>
      </c>
      <c r="C286" s="93"/>
      <c r="D286" s="102">
        <f t="shared" si="4"/>
        <v>1</v>
      </c>
      <c r="E286" s="102"/>
      <c r="F286" s="102" t="s">
        <v>12</v>
      </c>
      <c r="G286" s="102"/>
      <c r="H286" s="96">
        <v>43179</v>
      </c>
      <c r="I286" s="96"/>
      <c r="J286" s="96">
        <v>43182</v>
      </c>
      <c r="K286" s="96"/>
      <c r="L286" s="82" t="s">
        <v>648</v>
      </c>
      <c r="M286" s="82"/>
      <c r="N286" s="101">
        <v>28.7</v>
      </c>
      <c r="O286" s="101"/>
    </row>
    <row r="287" spans="1:15" ht="45" customHeight="1" x14ac:dyDescent="0.25">
      <c r="A287" s="17" t="s">
        <v>1889</v>
      </c>
      <c r="B287" s="93" t="s">
        <v>1890</v>
      </c>
      <c r="C287" s="93"/>
      <c r="D287" s="102">
        <f t="shared" si="4"/>
        <v>1</v>
      </c>
      <c r="E287" s="102"/>
      <c r="F287" s="102" t="s">
        <v>12</v>
      </c>
      <c r="G287" s="102"/>
      <c r="H287" s="96">
        <v>43179</v>
      </c>
      <c r="I287" s="96"/>
      <c r="J287" s="96">
        <v>43182</v>
      </c>
      <c r="K287" s="96"/>
      <c r="L287" s="82" t="s">
        <v>648</v>
      </c>
      <c r="M287" s="82"/>
      <c r="N287" s="101">
        <v>131</v>
      </c>
      <c r="O287" s="101"/>
    </row>
    <row r="288" spans="1:15" ht="45" customHeight="1" x14ac:dyDescent="0.25">
      <c r="A288" s="17" t="s">
        <v>1889</v>
      </c>
      <c r="B288" s="93" t="s">
        <v>1890</v>
      </c>
      <c r="C288" s="93"/>
      <c r="D288" s="102">
        <f t="shared" si="4"/>
        <v>1</v>
      </c>
      <c r="E288" s="102"/>
      <c r="F288" s="102" t="s">
        <v>12</v>
      </c>
      <c r="G288" s="102"/>
      <c r="H288" s="96">
        <v>43179</v>
      </c>
      <c r="I288" s="96"/>
      <c r="J288" s="96">
        <v>43182</v>
      </c>
      <c r="K288" s="96"/>
      <c r="L288" s="82" t="s">
        <v>648</v>
      </c>
      <c r="M288" s="82"/>
      <c r="N288" s="101">
        <v>121.5</v>
      </c>
      <c r="O288" s="101"/>
    </row>
    <row r="289" spans="1:15" ht="45" customHeight="1" x14ac:dyDescent="0.25">
      <c r="A289" s="17" t="s">
        <v>1889</v>
      </c>
      <c r="B289" s="93" t="s">
        <v>1890</v>
      </c>
      <c r="C289" s="93"/>
      <c r="D289" s="102">
        <f t="shared" si="4"/>
        <v>1</v>
      </c>
      <c r="E289" s="102"/>
      <c r="F289" s="102" t="s">
        <v>12</v>
      </c>
      <c r="G289" s="102"/>
      <c r="H289" s="96">
        <v>43179</v>
      </c>
      <c r="I289" s="96"/>
      <c r="J289" s="96">
        <v>43182</v>
      </c>
      <c r="K289" s="96"/>
      <c r="L289" s="82" t="s">
        <v>648</v>
      </c>
      <c r="M289" s="82"/>
      <c r="N289" s="101">
        <v>564.07000000000005</v>
      </c>
      <c r="O289" s="101"/>
    </row>
    <row r="290" spans="1:15" ht="45" customHeight="1" x14ac:dyDescent="0.25">
      <c r="A290" s="17" t="s">
        <v>1889</v>
      </c>
      <c r="B290" s="93" t="s">
        <v>1891</v>
      </c>
      <c r="C290" s="93"/>
      <c r="D290" s="102">
        <f t="shared" si="4"/>
        <v>1</v>
      </c>
      <c r="E290" s="102"/>
      <c r="F290" s="102" t="s">
        <v>29</v>
      </c>
      <c r="G290" s="102"/>
      <c r="H290" s="96">
        <v>43137</v>
      </c>
      <c r="I290" s="96"/>
      <c r="J290" s="96">
        <v>43137</v>
      </c>
      <c r="K290" s="96"/>
      <c r="L290" s="82" t="s">
        <v>648</v>
      </c>
      <c r="M290" s="82"/>
      <c r="N290" s="101">
        <v>400</v>
      </c>
      <c r="O290" s="101"/>
    </row>
    <row r="291" spans="1:15" ht="45" customHeight="1" x14ac:dyDescent="0.25">
      <c r="A291" s="17" t="s">
        <v>1889</v>
      </c>
      <c r="B291" s="93" t="s">
        <v>1891</v>
      </c>
      <c r="C291" s="93"/>
      <c r="D291" s="102">
        <f t="shared" si="4"/>
        <v>1</v>
      </c>
      <c r="E291" s="102"/>
      <c r="F291" s="102" t="s">
        <v>29</v>
      </c>
      <c r="G291" s="102"/>
      <c r="H291" s="96">
        <v>43137</v>
      </c>
      <c r="I291" s="96"/>
      <c r="J291" s="96">
        <v>43137</v>
      </c>
      <c r="K291" s="96"/>
      <c r="L291" s="82" t="s">
        <v>648</v>
      </c>
      <c r="M291" s="82"/>
      <c r="N291" s="101">
        <v>394</v>
      </c>
      <c r="O291" s="101"/>
    </row>
    <row r="292" spans="1:15" ht="45" customHeight="1" x14ac:dyDescent="0.25">
      <c r="A292" s="17" t="s">
        <v>1889</v>
      </c>
      <c r="B292" s="93" t="s">
        <v>1892</v>
      </c>
      <c r="C292" s="93"/>
      <c r="D292" s="102">
        <f t="shared" si="4"/>
        <v>1</v>
      </c>
      <c r="E292" s="102"/>
      <c r="F292" s="102" t="s">
        <v>1893</v>
      </c>
      <c r="G292" s="102"/>
      <c r="H292" s="96">
        <v>43174</v>
      </c>
      <c r="I292" s="96"/>
      <c r="J292" s="96">
        <v>43175</v>
      </c>
      <c r="K292" s="96"/>
      <c r="L292" s="82" t="s">
        <v>648</v>
      </c>
      <c r="M292" s="82"/>
      <c r="N292" s="101">
        <v>522</v>
      </c>
      <c r="O292" s="101"/>
    </row>
    <row r="293" spans="1:15" ht="45" customHeight="1" x14ac:dyDescent="0.25">
      <c r="A293" s="17" t="s">
        <v>1889</v>
      </c>
      <c r="B293" s="93" t="s">
        <v>1892</v>
      </c>
      <c r="C293" s="93"/>
      <c r="D293" s="102">
        <f t="shared" si="4"/>
        <v>1</v>
      </c>
      <c r="E293" s="102"/>
      <c r="F293" s="102" t="s">
        <v>1893</v>
      </c>
      <c r="G293" s="102"/>
      <c r="H293" s="96">
        <v>43174</v>
      </c>
      <c r="I293" s="96"/>
      <c r="J293" s="96">
        <v>43175</v>
      </c>
      <c r="K293" s="96"/>
      <c r="L293" s="82" t="s">
        <v>648</v>
      </c>
      <c r="M293" s="82"/>
      <c r="N293" s="101">
        <v>17149.7</v>
      </c>
      <c r="O293" s="101"/>
    </row>
    <row r="294" spans="1:15" ht="45" customHeight="1" x14ac:dyDescent="0.25">
      <c r="A294" s="17" t="s">
        <v>1889</v>
      </c>
      <c r="B294" s="93" t="s">
        <v>1894</v>
      </c>
      <c r="C294" s="93"/>
      <c r="D294" s="102">
        <f t="shared" si="4"/>
        <v>1</v>
      </c>
      <c r="E294" s="102"/>
      <c r="F294" s="102" t="s">
        <v>29</v>
      </c>
      <c r="G294" s="102"/>
      <c r="H294" s="96">
        <v>43166</v>
      </c>
      <c r="I294" s="96"/>
      <c r="J294" s="96">
        <v>43166</v>
      </c>
      <c r="K294" s="96"/>
      <c r="L294" s="82" t="s">
        <v>648</v>
      </c>
      <c r="M294" s="82"/>
      <c r="N294" s="101">
        <v>45</v>
      </c>
      <c r="O294" s="101"/>
    </row>
    <row r="295" spans="1:15" ht="45" customHeight="1" x14ac:dyDescent="0.25">
      <c r="A295" s="17" t="s">
        <v>1889</v>
      </c>
      <c r="B295" s="93" t="s">
        <v>1894</v>
      </c>
      <c r="C295" s="93"/>
      <c r="D295" s="102">
        <f t="shared" si="4"/>
        <v>1</v>
      </c>
      <c r="E295" s="102"/>
      <c r="F295" s="102" t="s">
        <v>29</v>
      </c>
      <c r="G295" s="102"/>
      <c r="H295" s="96">
        <v>43166</v>
      </c>
      <c r="I295" s="96"/>
      <c r="J295" s="96">
        <v>43166</v>
      </c>
      <c r="K295" s="96"/>
      <c r="L295" s="82" t="s">
        <v>648</v>
      </c>
      <c r="M295" s="82"/>
      <c r="N295" s="101">
        <v>154</v>
      </c>
      <c r="O295" s="101"/>
    </row>
    <row r="296" spans="1:15" ht="45" customHeight="1" x14ac:dyDescent="0.25">
      <c r="A296" s="17" t="s">
        <v>1889</v>
      </c>
      <c r="B296" s="93" t="s">
        <v>1894</v>
      </c>
      <c r="C296" s="93"/>
      <c r="D296" s="102">
        <f t="shared" si="4"/>
        <v>1</v>
      </c>
      <c r="E296" s="102"/>
      <c r="F296" s="102" t="s">
        <v>29</v>
      </c>
      <c r="G296" s="102"/>
      <c r="H296" s="96">
        <v>43168</v>
      </c>
      <c r="I296" s="96"/>
      <c r="J296" s="96">
        <v>43168</v>
      </c>
      <c r="K296" s="96"/>
      <c r="L296" s="82" t="s">
        <v>648</v>
      </c>
      <c r="M296" s="82"/>
      <c r="N296" s="101">
        <v>45</v>
      </c>
      <c r="O296" s="101"/>
    </row>
    <row r="297" spans="1:15" ht="45" customHeight="1" x14ac:dyDescent="0.25">
      <c r="A297" s="17" t="s">
        <v>1889</v>
      </c>
      <c r="B297" s="93" t="s">
        <v>1894</v>
      </c>
      <c r="C297" s="93"/>
      <c r="D297" s="102">
        <f t="shared" si="4"/>
        <v>1</v>
      </c>
      <c r="E297" s="102"/>
      <c r="F297" s="102" t="s">
        <v>29</v>
      </c>
      <c r="G297" s="102"/>
      <c r="H297" s="96">
        <v>43166</v>
      </c>
      <c r="I297" s="96"/>
      <c r="J297" s="96">
        <v>43166</v>
      </c>
      <c r="K297" s="96"/>
      <c r="L297" s="82" t="s">
        <v>648</v>
      </c>
      <c r="M297" s="82"/>
      <c r="N297" s="101">
        <v>59</v>
      </c>
      <c r="O297" s="101"/>
    </row>
    <row r="298" spans="1:15" ht="45" customHeight="1" x14ac:dyDescent="0.25">
      <c r="A298" s="17" t="s">
        <v>1889</v>
      </c>
      <c r="B298" s="93" t="s">
        <v>1894</v>
      </c>
      <c r="C298" s="93"/>
      <c r="D298" s="102">
        <f t="shared" si="4"/>
        <v>1</v>
      </c>
      <c r="E298" s="102"/>
      <c r="F298" s="102" t="s">
        <v>29</v>
      </c>
      <c r="G298" s="102"/>
      <c r="H298" s="96">
        <v>43168</v>
      </c>
      <c r="I298" s="96"/>
      <c r="J298" s="96">
        <v>43168</v>
      </c>
      <c r="K298" s="96"/>
      <c r="L298" s="82" t="s">
        <v>648</v>
      </c>
      <c r="M298" s="82"/>
      <c r="N298" s="101">
        <v>163</v>
      </c>
      <c r="O298" s="101"/>
    </row>
    <row r="299" spans="1:15" ht="45" customHeight="1" x14ac:dyDescent="0.25">
      <c r="A299" s="17" t="s">
        <v>1889</v>
      </c>
      <c r="B299" s="93" t="s">
        <v>1895</v>
      </c>
      <c r="C299" s="93"/>
      <c r="D299" s="102">
        <f t="shared" si="4"/>
        <v>1</v>
      </c>
      <c r="E299" s="102"/>
      <c r="F299" s="102" t="s">
        <v>29</v>
      </c>
      <c r="G299" s="102"/>
      <c r="H299" s="96">
        <v>43130</v>
      </c>
      <c r="I299" s="96"/>
      <c r="J299" s="96">
        <v>43130</v>
      </c>
      <c r="K299" s="96"/>
      <c r="L299" s="82" t="s">
        <v>648</v>
      </c>
      <c r="M299" s="82"/>
      <c r="N299" s="101">
        <v>500</v>
      </c>
      <c r="O299" s="101"/>
    </row>
    <row r="300" spans="1:15" ht="45" customHeight="1" x14ac:dyDescent="0.25">
      <c r="A300" s="17" t="s">
        <v>1889</v>
      </c>
      <c r="B300" s="93" t="s">
        <v>1895</v>
      </c>
      <c r="C300" s="93"/>
      <c r="D300" s="102">
        <f t="shared" si="4"/>
        <v>1</v>
      </c>
      <c r="E300" s="102"/>
      <c r="F300" s="102" t="s">
        <v>29</v>
      </c>
      <c r="G300" s="102"/>
      <c r="H300" s="96">
        <v>43130</v>
      </c>
      <c r="I300" s="96"/>
      <c r="J300" s="96">
        <v>43130</v>
      </c>
      <c r="K300" s="96"/>
      <c r="L300" s="82" t="s">
        <v>648</v>
      </c>
      <c r="M300" s="82"/>
      <c r="N300" s="101">
        <v>312</v>
      </c>
      <c r="O300" s="101"/>
    </row>
    <row r="301" spans="1:15" ht="45" customHeight="1" x14ac:dyDescent="0.25">
      <c r="A301" s="17" t="s">
        <v>1889</v>
      </c>
      <c r="B301" s="93" t="s">
        <v>1896</v>
      </c>
      <c r="C301" s="93"/>
      <c r="D301" s="102">
        <f t="shared" si="4"/>
        <v>1</v>
      </c>
      <c r="E301" s="102"/>
      <c r="F301" s="102" t="s">
        <v>1348</v>
      </c>
      <c r="G301" s="102"/>
      <c r="H301" s="96">
        <v>43122</v>
      </c>
      <c r="I301" s="96"/>
      <c r="J301" s="96">
        <v>43124</v>
      </c>
      <c r="K301" s="96"/>
      <c r="L301" s="82" t="s">
        <v>648</v>
      </c>
      <c r="M301" s="82"/>
      <c r="N301" s="101">
        <v>2123</v>
      </c>
      <c r="O301" s="101"/>
    </row>
    <row r="302" spans="1:15" ht="45" customHeight="1" x14ac:dyDescent="0.25">
      <c r="A302" s="17" t="s">
        <v>1889</v>
      </c>
      <c r="B302" s="93" t="s">
        <v>1896</v>
      </c>
      <c r="C302" s="93"/>
      <c r="D302" s="102">
        <f t="shared" si="4"/>
        <v>1</v>
      </c>
      <c r="E302" s="102"/>
      <c r="F302" s="102" t="s">
        <v>1348</v>
      </c>
      <c r="G302" s="102"/>
      <c r="H302" s="96">
        <v>43122</v>
      </c>
      <c r="I302" s="96"/>
      <c r="J302" s="96">
        <v>43124</v>
      </c>
      <c r="K302" s="96"/>
      <c r="L302" s="82" t="s">
        <v>648</v>
      </c>
      <c r="M302" s="82"/>
      <c r="N302" s="101">
        <v>11</v>
      </c>
      <c r="O302" s="101"/>
    </row>
    <row r="303" spans="1:15" ht="45" customHeight="1" x14ac:dyDescent="0.25">
      <c r="A303" s="17" t="s">
        <v>1889</v>
      </c>
      <c r="B303" s="93" t="s">
        <v>1896</v>
      </c>
      <c r="C303" s="93"/>
      <c r="D303" s="102">
        <f t="shared" si="4"/>
        <v>1</v>
      </c>
      <c r="E303" s="102"/>
      <c r="F303" s="102" t="s">
        <v>1348</v>
      </c>
      <c r="G303" s="102"/>
      <c r="H303" s="96">
        <v>43122</v>
      </c>
      <c r="I303" s="96"/>
      <c r="J303" s="96">
        <v>43124</v>
      </c>
      <c r="K303" s="96"/>
      <c r="L303" s="82" t="s">
        <v>648</v>
      </c>
      <c r="M303" s="82"/>
      <c r="N303" s="101">
        <v>80</v>
      </c>
      <c r="O303" s="101"/>
    </row>
    <row r="304" spans="1:15" ht="45" customHeight="1" x14ac:dyDescent="0.25">
      <c r="A304" s="17" t="s">
        <v>1889</v>
      </c>
      <c r="B304" s="93" t="s">
        <v>1897</v>
      </c>
      <c r="C304" s="93"/>
      <c r="D304" s="102">
        <f t="shared" si="4"/>
        <v>1</v>
      </c>
      <c r="E304" s="102"/>
      <c r="F304" s="102" t="s">
        <v>180</v>
      </c>
      <c r="G304" s="102"/>
      <c r="H304" s="96">
        <v>43129</v>
      </c>
      <c r="I304" s="96"/>
      <c r="J304" s="96">
        <v>43129</v>
      </c>
      <c r="K304" s="96"/>
      <c r="L304" s="82" t="s">
        <v>648</v>
      </c>
      <c r="M304" s="82"/>
      <c r="N304" s="101">
        <v>96</v>
      </c>
      <c r="O304" s="101"/>
    </row>
    <row r="305" spans="1:15" ht="45" customHeight="1" x14ac:dyDescent="0.25">
      <c r="A305" s="17" t="s">
        <v>1889</v>
      </c>
      <c r="B305" s="93" t="s">
        <v>1897</v>
      </c>
      <c r="C305" s="93"/>
      <c r="D305" s="102">
        <f t="shared" si="4"/>
        <v>1</v>
      </c>
      <c r="E305" s="102"/>
      <c r="F305" s="102" t="s">
        <v>180</v>
      </c>
      <c r="G305" s="102"/>
      <c r="H305" s="96">
        <v>43129</v>
      </c>
      <c r="I305" s="96"/>
      <c r="J305" s="96">
        <v>43129</v>
      </c>
      <c r="K305" s="96"/>
      <c r="L305" s="82" t="s">
        <v>648</v>
      </c>
      <c r="M305" s="82"/>
      <c r="N305" s="101">
        <v>103</v>
      </c>
      <c r="O305" s="101"/>
    </row>
    <row r="306" spans="1:15" ht="45" customHeight="1" x14ac:dyDescent="0.25">
      <c r="A306" s="17" t="s">
        <v>1889</v>
      </c>
      <c r="B306" s="93" t="s">
        <v>1897</v>
      </c>
      <c r="C306" s="93"/>
      <c r="D306" s="102">
        <f t="shared" si="4"/>
        <v>1</v>
      </c>
      <c r="E306" s="102"/>
      <c r="F306" s="102" t="s">
        <v>180</v>
      </c>
      <c r="G306" s="102"/>
      <c r="H306" s="96">
        <v>43129</v>
      </c>
      <c r="I306" s="96"/>
      <c r="J306" s="96">
        <v>43129</v>
      </c>
      <c r="K306" s="96"/>
      <c r="L306" s="82" t="s">
        <v>648</v>
      </c>
      <c r="M306" s="82"/>
      <c r="N306" s="101">
        <v>29</v>
      </c>
      <c r="O306" s="101"/>
    </row>
    <row r="307" spans="1:15" ht="45" customHeight="1" x14ac:dyDescent="0.25">
      <c r="A307" s="17" t="s">
        <v>1889</v>
      </c>
      <c r="B307" s="93" t="s">
        <v>1897</v>
      </c>
      <c r="C307" s="93"/>
      <c r="D307" s="102">
        <f t="shared" si="4"/>
        <v>1</v>
      </c>
      <c r="E307" s="102"/>
      <c r="F307" s="102" t="s">
        <v>180</v>
      </c>
      <c r="G307" s="102"/>
      <c r="H307" s="96">
        <v>43129</v>
      </c>
      <c r="I307" s="96"/>
      <c r="J307" s="96">
        <v>43129</v>
      </c>
      <c r="K307" s="96"/>
      <c r="L307" s="82" t="s">
        <v>648</v>
      </c>
      <c r="M307" s="82"/>
      <c r="N307" s="101">
        <v>29</v>
      </c>
      <c r="O307" s="101"/>
    </row>
    <row r="308" spans="1:15" ht="45" customHeight="1" x14ac:dyDescent="0.25">
      <c r="A308" s="17" t="s">
        <v>1889</v>
      </c>
      <c r="B308" s="93" t="s">
        <v>1897</v>
      </c>
      <c r="C308" s="93"/>
      <c r="D308" s="102">
        <f t="shared" si="4"/>
        <v>1</v>
      </c>
      <c r="E308" s="102"/>
      <c r="F308" s="102" t="s">
        <v>180</v>
      </c>
      <c r="G308" s="102"/>
      <c r="H308" s="96">
        <v>43129</v>
      </c>
      <c r="I308" s="96"/>
      <c r="J308" s="96">
        <v>43129</v>
      </c>
      <c r="K308" s="96"/>
      <c r="L308" s="82" t="s">
        <v>648</v>
      </c>
      <c r="M308" s="82"/>
      <c r="N308" s="101">
        <v>103</v>
      </c>
      <c r="O308" s="101"/>
    </row>
    <row r="309" spans="1:15" ht="45" customHeight="1" x14ac:dyDescent="0.25">
      <c r="A309" s="17" t="s">
        <v>1889</v>
      </c>
      <c r="B309" s="93" t="s">
        <v>1897</v>
      </c>
      <c r="C309" s="93"/>
      <c r="D309" s="102">
        <f t="shared" si="4"/>
        <v>1</v>
      </c>
      <c r="E309" s="102"/>
      <c r="F309" s="102" t="s">
        <v>180</v>
      </c>
      <c r="G309" s="102"/>
      <c r="H309" s="96">
        <v>43129</v>
      </c>
      <c r="I309" s="96"/>
      <c r="J309" s="96">
        <v>43129</v>
      </c>
      <c r="K309" s="96"/>
      <c r="L309" s="82" t="s">
        <v>648</v>
      </c>
      <c r="M309" s="82"/>
      <c r="N309" s="101">
        <v>96</v>
      </c>
      <c r="O309" s="101"/>
    </row>
    <row r="310" spans="1:15" ht="45" customHeight="1" x14ac:dyDescent="0.25">
      <c r="A310" s="17" t="s">
        <v>1889</v>
      </c>
      <c r="B310" s="93" t="s">
        <v>1897</v>
      </c>
      <c r="C310" s="93"/>
      <c r="D310" s="102">
        <f t="shared" si="4"/>
        <v>1</v>
      </c>
      <c r="E310" s="102"/>
      <c r="F310" s="102" t="s">
        <v>180</v>
      </c>
      <c r="G310" s="102"/>
      <c r="H310" s="96">
        <v>43129</v>
      </c>
      <c r="I310" s="96"/>
      <c r="J310" s="96">
        <v>43129</v>
      </c>
      <c r="K310" s="96"/>
      <c r="L310" s="82" t="s">
        <v>648</v>
      </c>
      <c r="M310" s="82"/>
      <c r="N310" s="101">
        <v>581</v>
      </c>
      <c r="O310" s="101"/>
    </row>
    <row r="311" spans="1:15" ht="45" customHeight="1" x14ac:dyDescent="0.25">
      <c r="A311" s="17" t="s">
        <v>1889</v>
      </c>
      <c r="B311" s="93" t="s">
        <v>1898</v>
      </c>
      <c r="C311" s="93"/>
      <c r="D311" s="102">
        <f t="shared" si="4"/>
        <v>1</v>
      </c>
      <c r="E311" s="102"/>
      <c r="F311" s="102" t="s">
        <v>1348</v>
      </c>
      <c r="G311" s="102"/>
      <c r="H311" s="96">
        <v>43123</v>
      </c>
      <c r="I311" s="96"/>
      <c r="J311" s="96">
        <v>43124</v>
      </c>
      <c r="K311" s="96"/>
      <c r="L311" s="82" t="s">
        <v>648</v>
      </c>
      <c r="M311" s="82"/>
      <c r="N311" s="101">
        <v>20</v>
      </c>
      <c r="O311" s="101"/>
    </row>
    <row r="312" spans="1:15" ht="45" customHeight="1" x14ac:dyDescent="0.25">
      <c r="A312" s="17" t="s">
        <v>1889</v>
      </c>
      <c r="B312" s="93" t="s">
        <v>1898</v>
      </c>
      <c r="C312" s="93"/>
      <c r="D312" s="102">
        <f t="shared" si="4"/>
        <v>1</v>
      </c>
      <c r="E312" s="102"/>
      <c r="F312" s="102" t="s">
        <v>1348</v>
      </c>
      <c r="G312" s="102"/>
      <c r="H312" s="96">
        <v>43123</v>
      </c>
      <c r="I312" s="96"/>
      <c r="J312" s="96">
        <v>43124</v>
      </c>
      <c r="K312" s="96"/>
      <c r="L312" s="82" t="s">
        <v>648</v>
      </c>
      <c r="M312" s="82"/>
      <c r="N312" s="101">
        <v>20</v>
      </c>
      <c r="O312" s="101"/>
    </row>
    <row r="313" spans="1:15" ht="45" customHeight="1" x14ac:dyDescent="0.25">
      <c r="A313" s="17" t="s">
        <v>1889</v>
      </c>
      <c r="B313" s="93" t="s">
        <v>14</v>
      </c>
      <c r="C313" s="93"/>
      <c r="D313" s="102">
        <f t="shared" si="4"/>
        <v>1</v>
      </c>
      <c r="E313" s="102"/>
      <c r="F313" s="102" t="s">
        <v>15</v>
      </c>
      <c r="G313" s="102"/>
      <c r="H313" s="96">
        <v>43122</v>
      </c>
      <c r="I313" s="96"/>
      <c r="J313" s="96">
        <v>43124</v>
      </c>
      <c r="K313" s="96"/>
      <c r="L313" s="82" t="s">
        <v>648</v>
      </c>
      <c r="M313" s="82"/>
      <c r="N313" s="101">
        <v>635</v>
      </c>
      <c r="O313" s="101"/>
    </row>
    <row r="314" spans="1:15" ht="45" customHeight="1" x14ac:dyDescent="0.25">
      <c r="A314" s="17" t="s">
        <v>1889</v>
      </c>
      <c r="B314" s="93" t="s">
        <v>1899</v>
      </c>
      <c r="C314" s="93"/>
      <c r="D314" s="102">
        <f t="shared" si="4"/>
        <v>1</v>
      </c>
      <c r="E314" s="102"/>
      <c r="F314" s="102" t="s">
        <v>1348</v>
      </c>
      <c r="G314" s="102"/>
      <c r="H314" s="96">
        <v>43122</v>
      </c>
      <c r="I314" s="96"/>
      <c r="J314" s="96">
        <v>43123</v>
      </c>
      <c r="K314" s="96"/>
      <c r="L314" s="82" t="s">
        <v>648</v>
      </c>
      <c r="M314" s="82"/>
      <c r="N314" s="101">
        <v>798</v>
      </c>
      <c r="O314" s="101"/>
    </row>
    <row r="315" spans="1:15" ht="45" customHeight="1" x14ac:dyDescent="0.25">
      <c r="A315" s="17" t="s">
        <v>1889</v>
      </c>
      <c r="B315" s="93" t="s">
        <v>1899</v>
      </c>
      <c r="C315" s="93"/>
      <c r="D315" s="102">
        <f t="shared" si="4"/>
        <v>1</v>
      </c>
      <c r="E315" s="102"/>
      <c r="F315" s="102" t="s">
        <v>1348</v>
      </c>
      <c r="G315" s="102"/>
      <c r="H315" s="96">
        <v>43122</v>
      </c>
      <c r="I315" s="96"/>
      <c r="J315" s="96">
        <v>43123</v>
      </c>
      <c r="K315" s="96"/>
      <c r="L315" s="82" t="s">
        <v>648</v>
      </c>
      <c r="M315" s="82"/>
      <c r="N315" s="101">
        <v>16</v>
      </c>
      <c r="O315" s="101"/>
    </row>
    <row r="316" spans="1:15" ht="45" customHeight="1" x14ac:dyDescent="0.25">
      <c r="A316" s="17" t="s">
        <v>1889</v>
      </c>
      <c r="B316" s="93" t="s">
        <v>1899</v>
      </c>
      <c r="C316" s="93"/>
      <c r="D316" s="102">
        <f t="shared" si="4"/>
        <v>1</v>
      </c>
      <c r="E316" s="102"/>
      <c r="F316" s="102" t="s">
        <v>1348</v>
      </c>
      <c r="G316" s="102"/>
      <c r="H316" s="96">
        <v>43121</v>
      </c>
      <c r="I316" s="96"/>
      <c r="J316" s="96">
        <v>43122</v>
      </c>
      <c r="K316" s="96"/>
      <c r="L316" s="82" t="s">
        <v>648</v>
      </c>
      <c r="M316" s="82"/>
      <c r="N316" s="101">
        <v>2216</v>
      </c>
      <c r="O316" s="101"/>
    </row>
    <row r="317" spans="1:15" ht="45" customHeight="1" x14ac:dyDescent="0.25">
      <c r="A317" s="17" t="s">
        <v>1889</v>
      </c>
      <c r="B317" s="93" t="s">
        <v>1899</v>
      </c>
      <c r="C317" s="93"/>
      <c r="D317" s="102">
        <f t="shared" si="4"/>
        <v>1</v>
      </c>
      <c r="E317" s="102"/>
      <c r="F317" s="102" t="s">
        <v>1348</v>
      </c>
      <c r="G317" s="102"/>
      <c r="H317" s="96">
        <v>43121</v>
      </c>
      <c r="I317" s="96"/>
      <c r="J317" s="96">
        <v>43122</v>
      </c>
      <c r="K317" s="96"/>
      <c r="L317" s="82" t="s">
        <v>648</v>
      </c>
      <c r="M317" s="82"/>
      <c r="N317" s="101">
        <v>32</v>
      </c>
      <c r="O317" s="101"/>
    </row>
    <row r="318" spans="1:15" ht="45" customHeight="1" x14ac:dyDescent="0.25">
      <c r="A318" s="17" t="s">
        <v>1889</v>
      </c>
      <c r="B318" s="93" t="s">
        <v>1899</v>
      </c>
      <c r="C318" s="93"/>
      <c r="D318" s="102">
        <f t="shared" si="4"/>
        <v>1</v>
      </c>
      <c r="E318" s="102"/>
      <c r="F318" s="102" t="s">
        <v>1348</v>
      </c>
      <c r="G318" s="102"/>
      <c r="H318" s="96">
        <v>43122</v>
      </c>
      <c r="I318" s="96"/>
      <c r="J318" s="96">
        <v>43123</v>
      </c>
      <c r="K318" s="96"/>
      <c r="L318" s="82" t="s">
        <v>648</v>
      </c>
      <c r="M318" s="82"/>
      <c r="N318" s="101">
        <v>829</v>
      </c>
      <c r="O318" s="101"/>
    </row>
    <row r="319" spans="1:15" ht="45" customHeight="1" x14ac:dyDescent="0.25">
      <c r="A319" s="17" t="s">
        <v>1889</v>
      </c>
      <c r="B319" s="93" t="s">
        <v>1899</v>
      </c>
      <c r="C319" s="93"/>
      <c r="D319" s="102">
        <f t="shared" si="4"/>
        <v>1</v>
      </c>
      <c r="E319" s="102"/>
      <c r="F319" s="102" t="s">
        <v>1348</v>
      </c>
      <c r="G319" s="102"/>
      <c r="H319" s="96">
        <v>43122</v>
      </c>
      <c r="I319" s="96"/>
      <c r="J319" s="96">
        <v>43123</v>
      </c>
      <c r="K319" s="96"/>
      <c r="L319" s="82" t="s">
        <v>648</v>
      </c>
      <c r="M319" s="82"/>
      <c r="N319" s="101">
        <v>16</v>
      </c>
      <c r="O319" s="101"/>
    </row>
    <row r="320" spans="1:15" ht="45" customHeight="1" x14ac:dyDescent="0.25">
      <c r="A320" s="17" t="s">
        <v>1889</v>
      </c>
      <c r="B320" s="93" t="s">
        <v>1899</v>
      </c>
      <c r="C320" s="93"/>
      <c r="D320" s="102">
        <f t="shared" si="4"/>
        <v>1</v>
      </c>
      <c r="E320" s="102"/>
      <c r="F320" s="102" t="s">
        <v>1348</v>
      </c>
      <c r="G320" s="102"/>
      <c r="H320" s="96">
        <v>43122</v>
      </c>
      <c r="I320" s="96"/>
      <c r="J320" s="96">
        <v>43123</v>
      </c>
      <c r="K320" s="96"/>
      <c r="L320" s="82" t="s">
        <v>648</v>
      </c>
      <c r="M320" s="82"/>
      <c r="N320" s="101">
        <v>798</v>
      </c>
      <c r="O320" s="101"/>
    </row>
    <row r="321" spans="1:15" ht="45" customHeight="1" x14ac:dyDescent="0.25">
      <c r="A321" s="17" t="s">
        <v>1889</v>
      </c>
      <c r="B321" s="93" t="s">
        <v>1899</v>
      </c>
      <c r="C321" s="93"/>
      <c r="D321" s="102">
        <f t="shared" si="4"/>
        <v>1</v>
      </c>
      <c r="E321" s="102"/>
      <c r="F321" s="102" t="s">
        <v>1348</v>
      </c>
      <c r="G321" s="102"/>
      <c r="H321" s="96">
        <v>43122</v>
      </c>
      <c r="I321" s="96"/>
      <c r="J321" s="96">
        <v>43123</v>
      </c>
      <c r="K321" s="96"/>
      <c r="L321" s="82" t="s">
        <v>648</v>
      </c>
      <c r="M321" s="82"/>
      <c r="N321" s="101">
        <v>16</v>
      </c>
      <c r="O321" s="101"/>
    </row>
    <row r="322" spans="1:15" ht="45" customHeight="1" x14ac:dyDescent="0.25">
      <c r="A322" s="17" t="s">
        <v>1889</v>
      </c>
      <c r="B322" s="93" t="s">
        <v>1899</v>
      </c>
      <c r="C322" s="93"/>
      <c r="D322" s="102">
        <f t="shared" si="4"/>
        <v>1</v>
      </c>
      <c r="E322" s="102"/>
      <c r="F322" s="102" t="s">
        <v>1348</v>
      </c>
      <c r="G322" s="102"/>
      <c r="H322" s="96">
        <v>43107</v>
      </c>
      <c r="I322" s="96"/>
      <c r="J322" s="96">
        <v>43112</v>
      </c>
      <c r="K322" s="96"/>
      <c r="L322" s="82" t="s">
        <v>648</v>
      </c>
      <c r="M322" s="82"/>
      <c r="N322" s="101">
        <v>1108</v>
      </c>
      <c r="O322" s="101"/>
    </row>
    <row r="323" spans="1:15" ht="45" customHeight="1" x14ac:dyDescent="0.25">
      <c r="A323" s="17" t="s">
        <v>1889</v>
      </c>
      <c r="B323" s="93" t="s">
        <v>1900</v>
      </c>
      <c r="C323" s="93"/>
      <c r="D323" s="102">
        <f t="shared" si="4"/>
        <v>1</v>
      </c>
      <c r="E323" s="102"/>
      <c r="F323" s="102" t="s">
        <v>1348</v>
      </c>
      <c r="G323" s="102"/>
      <c r="H323" s="96">
        <v>43108</v>
      </c>
      <c r="I323" s="96"/>
      <c r="J323" s="96">
        <v>43109</v>
      </c>
      <c r="K323" s="96"/>
      <c r="L323" s="82" t="s">
        <v>648</v>
      </c>
      <c r="M323" s="82"/>
      <c r="N323" s="101">
        <v>1782</v>
      </c>
      <c r="O323" s="101"/>
    </row>
    <row r="324" spans="1:15" ht="45" customHeight="1" x14ac:dyDescent="0.25">
      <c r="A324" s="17" t="s">
        <v>1889</v>
      </c>
      <c r="B324" s="93" t="s">
        <v>1900</v>
      </c>
      <c r="C324" s="93"/>
      <c r="D324" s="102">
        <f t="shared" si="4"/>
        <v>1</v>
      </c>
      <c r="E324" s="102"/>
      <c r="F324" s="102" t="s">
        <v>1348</v>
      </c>
      <c r="G324" s="102"/>
      <c r="H324" s="96">
        <v>43108</v>
      </c>
      <c r="I324" s="96"/>
      <c r="J324" s="96">
        <v>43109</v>
      </c>
      <c r="K324" s="96"/>
      <c r="L324" s="82" t="s">
        <v>648</v>
      </c>
      <c r="M324" s="82"/>
      <c r="N324" s="101">
        <v>32</v>
      </c>
      <c r="O324" s="101"/>
    </row>
    <row r="325" spans="1:15" ht="45" customHeight="1" x14ac:dyDescent="0.25">
      <c r="A325" s="17" t="s">
        <v>1889</v>
      </c>
      <c r="B325" s="93" t="s">
        <v>1899</v>
      </c>
      <c r="C325" s="93"/>
      <c r="D325" s="102">
        <f t="shared" si="4"/>
        <v>1</v>
      </c>
      <c r="E325" s="102"/>
      <c r="F325" s="102" t="s">
        <v>1348</v>
      </c>
      <c r="G325" s="102"/>
      <c r="H325" s="96">
        <v>43125</v>
      </c>
      <c r="I325" s="96"/>
      <c r="J325" s="96">
        <v>43126</v>
      </c>
      <c r="K325" s="96"/>
      <c r="L325" s="82" t="s">
        <v>648</v>
      </c>
      <c r="M325" s="82"/>
      <c r="N325" s="101">
        <v>1108</v>
      </c>
      <c r="O325" s="101"/>
    </row>
    <row r="326" spans="1:15" ht="45" customHeight="1" x14ac:dyDescent="0.25">
      <c r="A326" s="17" t="s">
        <v>1889</v>
      </c>
      <c r="B326" s="93" t="s">
        <v>1899</v>
      </c>
      <c r="C326" s="93"/>
      <c r="D326" s="102">
        <f t="shared" si="4"/>
        <v>1</v>
      </c>
      <c r="E326" s="102"/>
      <c r="F326" s="102" t="s">
        <v>1348</v>
      </c>
      <c r="G326" s="102"/>
      <c r="H326" s="96">
        <v>43117</v>
      </c>
      <c r="I326" s="96"/>
      <c r="J326" s="96">
        <v>43118</v>
      </c>
      <c r="K326" s="96"/>
      <c r="L326" s="82" t="s">
        <v>648</v>
      </c>
      <c r="M326" s="82"/>
      <c r="N326" s="101">
        <v>953</v>
      </c>
      <c r="O326" s="101"/>
    </row>
    <row r="327" spans="1:15" ht="45" customHeight="1" x14ac:dyDescent="0.25">
      <c r="A327" s="17" t="s">
        <v>1889</v>
      </c>
      <c r="B327" s="93" t="s">
        <v>1899</v>
      </c>
      <c r="C327" s="93"/>
      <c r="D327" s="102">
        <f t="shared" si="4"/>
        <v>1</v>
      </c>
      <c r="E327" s="102"/>
      <c r="F327" s="102" t="s">
        <v>1348</v>
      </c>
      <c r="G327" s="102"/>
      <c r="H327" s="96">
        <v>43117</v>
      </c>
      <c r="I327" s="96"/>
      <c r="J327" s="96">
        <v>43118</v>
      </c>
      <c r="K327" s="96"/>
      <c r="L327" s="82" t="s">
        <v>648</v>
      </c>
      <c r="M327" s="82"/>
      <c r="N327" s="101">
        <v>16</v>
      </c>
      <c r="O327" s="101"/>
    </row>
    <row r="328" spans="1:15" ht="45" customHeight="1" x14ac:dyDescent="0.25">
      <c r="A328" s="17" t="s">
        <v>1889</v>
      </c>
      <c r="B328" s="93" t="s">
        <v>1899</v>
      </c>
      <c r="C328" s="93"/>
      <c r="D328" s="102">
        <f t="shared" si="4"/>
        <v>1</v>
      </c>
      <c r="E328" s="102"/>
      <c r="F328" s="102" t="s">
        <v>1348</v>
      </c>
      <c r="G328" s="102"/>
      <c r="H328" s="96">
        <v>43129</v>
      </c>
      <c r="I328" s="96"/>
      <c r="J328" s="96">
        <v>43130</v>
      </c>
      <c r="K328" s="96"/>
      <c r="L328" s="82" t="s">
        <v>648</v>
      </c>
      <c r="M328" s="82"/>
      <c r="N328" s="101">
        <v>860</v>
      </c>
      <c r="O328" s="101"/>
    </row>
    <row r="329" spans="1:15" ht="45" customHeight="1" x14ac:dyDescent="0.25">
      <c r="A329" s="17" t="s">
        <v>1889</v>
      </c>
      <c r="B329" s="93" t="s">
        <v>1899</v>
      </c>
      <c r="C329" s="93"/>
      <c r="D329" s="102">
        <f t="shared" si="4"/>
        <v>1</v>
      </c>
      <c r="E329" s="102"/>
      <c r="F329" s="102" t="s">
        <v>1348</v>
      </c>
      <c r="G329" s="102"/>
      <c r="H329" s="96">
        <v>43129</v>
      </c>
      <c r="I329" s="96"/>
      <c r="J329" s="96">
        <v>43130</v>
      </c>
      <c r="K329" s="96"/>
      <c r="L329" s="82" t="s">
        <v>648</v>
      </c>
      <c r="M329" s="82"/>
      <c r="N329" s="101">
        <v>16</v>
      </c>
      <c r="O329" s="101"/>
    </row>
    <row r="330" spans="1:15" ht="45" customHeight="1" x14ac:dyDescent="0.25">
      <c r="A330" s="17" t="s">
        <v>1889</v>
      </c>
      <c r="B330" s="93" t="s">
        <v>1899</v>
      </c>
      <c r="C330" s="93"/>
      <c r="D330" s="102">
        <f t="shared" ref="D330:D393" si="5">C330+1</f>
        <v>1</v>
      </c>
      <c r="E330" s="102"/>
      <c r="F330" s="102" t="s">
        <v>1348</v>
      </c>
      <c r="G330" s="102"/>
      <c r="H330" s="96">
        <v>43116</v>
      </c>
      <c r="I330" s="96"/>
      <c r="J330" s="96">
        <v>43118</v>
      </c>
      <c r="K330" s="96"/>
      <c r="L330" s="82" t="s">
        <v>648</v>
      </c>
      <c r="M330" s="82"/>
      <c r="N330" s="101">
        <v>1015</v>
      </c>
      <c r="O330" s="101"/>
    </row>
    <row r="331" spans="1:15" ht="45" customHeight="1" x14ac:dyDescent="0.25">
      <c r="A331" s="17" t="s">
        <v>1889</v>
      </c>
      <c r="B331" s="93" t="s">
        <v>1899</v>
      </c>
      <c r="C331" s="93"/>
      <c r="D331" s="102">
        <f t="shared" si="5"/>
        <v>1</v>
      </c>
      <c r="E331" s="102"/>
      <c r="F331" s="102" t="s">
        <v>1348</v>
      </c>
      <c r="G331" s="102"/>
      <c r="H331" s="96">
        <v>43116</v>
      </c>
      <c r="I331" s="96"/>
      <c r="J331" s="96">
        <v>43118</v>
      </c>
      <c r="K331" s="96"/>
      <c r="L331" s="82" t="s">
        <v>648</v>
      </c>
      <c r="M331" s="82"/>
      <c r="N331" s="101">
        <v>16</v>
      </c>
      <c r="O331" s="101"/>
    </row>
    <row r="332" spans="1:15" ht="45" customHeight="1" x14ac:dyDescent="0.25">
      <c r="A332" s="17" t="s">
        <v>1889</v>
      </c>
      <c r="B332" s="93" t="s">
        <v>1899</v>
      </c>
      <c r="C332" s="93"/>
      <c r="D332" s="102">
        <f t="shared" si="5"/>
        <v>1</v>
      </c>
      <c r="E332" s="102"/>
      <c r="F332" s="102" t="s">
        <v>1348</v>
      </c>
      <c r="G332" s="102"/>
      <c r="H332" s="96">
        <v>43116</v>
      </c>
      <c r="I332" s="96"/>
      <c r="J332" s="96">
        <v>43151</v>
      </c>
      <c r="K332" s="96"/>
      <c r="L332" s="82" t="s">
        <v>648</v>
      </c>
      <c r="M332" s="82"/>
      <c r="N332" s="101">
        <v>1015</v>
      </c>
      <c r="O332" s="101"/>
    </row>
    <row r="333" spans="1:15" ht="45" customHeight="1" x14ac:dyDescent="0.25">
      <c r="A333" s="17" t="s">
        <v>1889</v>
      </c>
      <c r="B333" s="93" t="s">
        <v>1899</v>
      </c>
      <c r="C333" s="93"/>
      <c r="D333" s="102">
        <f t="shared" si="5"/>
        <v>1</v>
      </c>
      <c r="E333" s="102"/>
      <c r="F333" s="102" t="s">
        <v>1348</v>
      </c>
      <c r="G333" s="102"/>
      <c r="H333" s="96">
        <v>43116</v>
      </c>
      <c r="I333" s="96"/>
      <c r="J333" s="96">
        <v>43151</v>
      </c>
      <c r="K333" s="96"/>
      <c r="L333" s="82" t="s">
        <v>648</v>
      </c>
      <c r="M333" s="82"/>
      <c r="N333" s="101">
        <v>16</v>
      </c>
      <c r="O333" s="101"/>
    </row>
    <row r="334" spans="1:15" ht="45" customHeight="1" x14ac:dyDescent="0.25">
      <c r="A334" s="17" t="s">
        <v>1889</v>
      </c>
      <c r="B334" s="93" t="s">
        <v>1901</v>
      </c>
      <c r="C334" s="93"/>
      <c r="D334" s="102">
        <f t="shared" si="5"/>
        <v>1</v>
      </c>
      <c r="E334" s="102"/>
      <c r="F334" s="102" t="s">
        <v>29</v>
      </c>
      <c r="G334" s="102"/>
      <c r="H334" s="96">
        <v>43166</v>
      </c>
      <c r="I334" s="96"/>
      <c r="J334" s="96">
        <v>43166</v>
      </c>
      <c r="K334" s="96"/>
      <c r="L334" s="82" t="s">
        <v>648</v>
      </c>
      <c r="M334" s="82"/>
      <c r="N334" s="101">
        <v>40</v>
      </c>
      <c r="O334" s="101"/>
    </row>
    <row r="335" spans="1:15" ht="45" customHeight="1" x14ac:dyDescent="0.25">
      <c r="A335" s="17" t="s">
        <v>1889</v>
      </c>
      <c r="B335" s="93" t="s">
        <v>1901</v>
      </c>
      <c r="C335" s="93"/>
      <c r="D335" s="102">
        <f t="shared" si="5"/>
        <v>1</v>
      </c>
      <c r="E335" s="102"/>
      <c r="F335" s="102" t="s">
        <v>29</v>
      </c>
      <c r="G335" s="102"/>
      <c r="H335" s="96">
        <v>43166</v>
      </c>
      <c r="I335" s="96"/>
      <c r="J335" s="96">
        <v>43166</v>
      </c>
      <c r="K335" s="96"/>
      <c r="L335" s="82" t="s">
        <v>648</v>
      </c>
      <c r="M335" s="82"/>
      <c r="N335" s="101">
        <v>9</v>
      </c>
      <c r="O335" s="101"/>
    </row>
    <row r="336" spans="1:15" ht="45" customHeight="1" x14ac:dyDescent="0.25">
      <c r="A336" s="17" t="s">
        <v>1889</v>
      </c>
      <c r="B336" s="93" t="s">
        <v>1901</v>
      </c>
      <c r="C336" s="93"/>
      <c r="D336" s="102">
        <f t="shared" si="5"/>
        <v>1</v>
      </c>
      <c r="E336" s="102"/>
      <c r="F336" s="102" t="s">
        <v>29</v>
      </c>
      <c r="G336" s="102"/>
      <c r="H336" s="96">
        <v>43172</v>
      </c>
      <c r="I336" s="96"/>
      <c r="J336" s="96">
        <v>43172</v>
      </c>
      <c r="K336" s="96"/>
      <c r="L336" s="82" t="s">
        <v>648</v>
      </c>
      <c r="M336" s="82"/>
      <c r="N336" s="101">
        <v>47</v>
      </c>
      <c r="O336" s="101"/>
    </row>
    <row r="337" spans="1:15" ht="45" customHeight="1" x14ac:dyDescent="0.25">
      <c r="A337" s="17" t="s">
        <v>1889</v>
      </c>
      <c r="B337" s="93" t="s">
        <v>1901</v>
      </c>
      <c r="C337" s="93"/>
      <c r="D337" s="102">
        <f t="shared" si="5"/>
        <v>1</v>
      </c>
      <c r="E337" s="102"/>
      <c r="F337" s="102" t="s">
        <v>29</v>
      </c>
      <c r="G337" s="102"/>
      <c r="H337" s="96">
        <v>43168</v>
      </c>
      <c r="I337" s="96"/>
      <c r="J337" s="96">
        <v>43168</v>
      </c>
      <c r="K337" s="96"/>
      <c r="L337" s="82" t="s">
        <v>648</v>
      </c>
      <c r="M337" s="82"/>
      <c r="N337" s="101">
        <v>65</v>
      </c>
      <c r="O337" s="101"/>
    </row>
    <row r="338" spans="1:15" ht="45" customHeight="1" x14ac:dyDescent="0.25">
      <c r="A338" s="17" t="s">
        <v>1889</v>
      </c>
      <c r="B338" s="93" t="s">
        <v>1902</v>
      </c>
      <c r="C338" s="93"/>
      <c r="D338" s="102">
        <f t="shared" si="5"/>
        <v>1</v>
      </c>
      <c r="E338" s="102"/>
      <c r="F338" s="102" t="s">
        <v>29</v>
      </c>
      <c r="G338" s="102"/>
      <c r="H338" s="96">
        <v>43168</v>
      </c>
      <c r="I338" s="96"/>
      <c r="J338" s="96">
        <v>43168</v>
      </c>
      <c r="K338" s="96"/>
      <c r="L338" s="82" t="s">
        <v>648</v>
      </c>
      <c r="M338" s="82"/>
      <c r="N338" s="101">
        <v>308</v>
      </c>
      <c r="O338" s="101"/>
    </row>
    <row r="339" spans="1:15" ht="45" customHeight="1" x14ac:dyDescent="0.25">
      <c r="A339" s="17" t="s">
        <v>1889</v>
      </c>
      <c r="B339" s="93" t="s">
        <v>1903</v>
      </c>
      <c r="C339" s="93"/>
      <c r="D339" s="102">
        <f t="shared" si="5"/>
        <v>1</v>
      </c>
      <c r="E339" s="102"/>
      <c r="F339" s="102" t="s">
        <v>12</v>
      </c>
      <c r="G339" s="102"/>
      <c r="H339" s="96">
        <v>43138</v>
      </c>
      <c r="I339" s="96"/>
      <c r="J339" s="96">
        <v>43139</v>
      </c>
      <c r="K339" s="96"/>
      <c r="L339" s="82" t="s">
        <v>648</v>
      </c>
      <c r="M339" s="82"/>
      <c r="N339" s="101">
        <v>2845.6</v>
      </c>
      <c r="O339" s="101"/>
    </row>
    <row r="340" spans="1:15" ht="45" customHeight="1" x14ac:dyDescent="0.25">
      <c r="A340" s="17" t="s">
        <v>1889</v>
      </c>
      <c r="B340" s="93" t="s">
        <v>1904</v>
      </c>
      <c r="C340" s="93"/>
      <c r="D340" s="102">
        <f t="shared" si="5"/>
        <v>1</v>
      </c>
      <c r="E340" s="102"/>
      <c r="F340" s="102" t="s">
        <v>12</v>
      </c>
      <c r="G340" s="102"/>
      <c r="H340" s="96">
        <v>43138</v>
      </c>
      <c r="I340" s="96"/>
      <c r="J340" s="96">
        <v>43139</v>
      </c>
      <c r="K340" s="96"/>
      <c r="L340" s="82" t="s">
        <v>648</v>
      </c>
      <c r="M340" s="82"/>
      <c r="N340" s="101">
        <v>4050.01</v>
      </c>
      <c r="O340" s="101"/>
    </row>
    <row r="341" spans="1:15" ht="45" customHeight="1" x14ac:dyDescent="0.25">
      <c r="A341" s="17" t="s">
        <v>1905</v>
      </c>
      <c r="B341" s="93" t="s">
        <v>1890</v>
      </c>
      <c r="C341" s="93"/>
      <c r="D341" s="102">
        <f t="shared" si="5"/>
        <v>1</v>
      </c>
      <c r="E341" s="102"/>
      <c r="F341" s="102" t="s">
        <v>12</v>
      </c>
      <c r="G341" s="102"/>
      <c r="H341" s="96">
        <v>43179</v>
      </c>
      <c r="I341" s="96"/>
      <c r="J341" s="96">
        <v>43182</v>
      </c>
      <c r="K341" s="96"/>
      <c r="L341" s="82" t="s">
        <v>648</v>
      </c>
      <c r="M341" s="82"/>
      <c r="N341" s="101">
        <v>25</v>
      </c>
      <c r="O341" s="101"/>
    </row>
    <row r="342" spans="1:15" ht="45" customHeight="1" x14ac:dyDescent="0.25">
      <c r="A342" s="17" t="s">
        <v>1905</v>
      </c>
      <c r="B342" s="93" t="s">
        <v>1890</v>
      </c>
      <c r="C342" s="93"/>
      <c r="D342" s="102">
        <f t="shared" si="5"/>
        <v>1</v>
      </c>
      <c r="E342" s="102"/>
      <c r="F342" s="102" t="s">
        <v>12</v>
      </c>
      <c r="G342" s="102"/>
      <c r="H342" s="96">
        <v>43179</v>
      </c>
      <c r="I342" s="96"/>
      <c r="J342" s="96">
        <v>43182</v>
      </c>
      <c r="K342" s="96"/>
      <c r="L342" s="82" t="s">
        <v>648</v>
      </c>
      <c r="M342" s="82"/>
      <c r="N342" s="101">
        <v>50</v>
      </c>
      <c r="O342" s="101"/>
    </row>
    <row r="343" spans="1:15" ht="45" customHeight="1" x14ac:dyDescent="0.25">
      <c r="A343" s="17" t="s">
        <v>1905</v>
      </c>
      <c r="B343" s="93" t="s">
        <v>1890</v>
      </c>
      <c r="C343" s="93"/>
      <c r="D343" s="102">
        <f t="shared" si="5"/>
        <v>1</v>
      </c>
      <c r="E343" s="102"/>
      <c r="F343" s="102" t="s">
        <v>12</v>
      </c>
      <c r="G343" s="102"/>
      <c r="H343" s="96">
        <v>43179</v>
      </c>
      <c r="I343" s="96"/>
      <c r="J343" s="96">
        <v>43182</v>
      </c>
      <c r="K343" s="96"/>
      <c r="L343" s="82" t="s">
        <v>648</v>
      </c>
      <c r="M343" s="82"/>
      <c r="N343" s="101">
        <v>150</v>
      </c>
      <c r="O343" s="101"/>
    </row>
    <row r="344" spans="1:15" ht="45" customHeight="1" x14ac:dyDescent="0.25">
      <c r="A344" s="17" t="s">
        <v>1905</v>
      </c>
      <c r="B344" s="93" t="s">
        <v>1890</v>
      </c>
      <c r="C344" s="93"/>
      <c r="D344" s="102">
        <f t="shared" si="5"/>
        <v>1</v>
      </c>
      <c r="E344" s="102"/>
      <c r="F344" s="102" t="s">
        <v>12</v>
      </c>
      <c r="G344" s="102"/>
      <c r="H344" s="96">
        <v>43179</v>
      </c>
      <c r="I344" s="96"/>
      <c r="J344" s="96">
        <v>43182</v>
      </c>
      <c r="K344" s="96"/>
      <c r="L344" s="82" t="s">
        <v>648</v>
      </c>
      <c r="M344" s="82"/>
      <c r="N344" s="101">
        <v>170</v>
      </c>
      <c r="O344" s="101"/>
    </row>
    <row r="345" spans="1:15" ht="45" customHeight="1" x14ac:dyDescent="0.25">
      <c r="A345" s="17" t="s">
        <v>1905</v>
      </c>
      <c r="B345" s="93" t="s">
        <v>1890</v>
      </c>
      <c r="C345" s="93"/>
      <c r="D345" s="102">
        <f t="shared" si="5"/>
        <v>1</v>
      </c>
      <c r="E345" s="102"/>
      <c r="F345" s="102" t="s">
        <v>12</v>
      </c>
      <c r="G345" s="102"/>
      <c r="H345" s="96">
        <v>43179</v>
      </c>
      <c r="I345" s="96"/>
      <c r="J345" s="96">
        <v>43182</v>
      </c>
      <c r="K345" s="96"/>
      <c r="L345" s="82" t="s">
        <v>648</v>
      </c>
      <c r="M345" s="82"/>
      <c r="N345" s="101">
        <v>100</v>
      </c>
      <c r="O345" s="101"/>
    </row>
    <row r="346" spans="1:15" ht="45" customHeight="1" x14ac:dyDescent="0.25">
      <c r="A346" s="17" t="s">
        <v>1905</v>
      </c>
      <c r="B346" s="93" t="s">
        <v>1890</v>
      </c>
      <c r="C346" s="93"/>
      <c r="D346" s="102">
        <f t="shared" si="5"/>
        <v>1</v>
      </c>
      <c r="E346" s="102"/>
      <c r="F346" s="102" t="s">
        <v>12</v>
      </c>
      <c r="G346" s="102"/>
      <c r="H346" s="96">
        <v>43179</v>
      </c>
      <c r="I346" s="96"/>
      <c r="J346" s="96">
        <v>43182</v>
      </c>
      <c r="K346" s="96"/>
      <c r="L346" s="82" t="s">
        <v>648</v>
      </c>
      <c r="M346" s="82"/>
      <c r="N346" s="101">
        <v>60</v>
      </c>
      <c r="O346" s="101"/>
    </row>
    <row r="347" spans="1:15" ht="45" customHeight="1" x14ac:dyDescent="0.25">
      <c r="A347" s="17" t="s">
        <v>1905</v>
      </c>
      <c r="B347" s="93" t="s">
        <v>1890</v>
      </c>
      <c r="C347" s="93"/>
      <c r="D347" s="102">
        <f t="shared" si="5"/>
        <v>1</v>
      </c>
      <c r="E347" s="102"/>
      <c r="F347" s="102" t="s">
        <v>12</v>
      </c>
      <c r="G347" s="102"/>
      <c r="H347" s="96">
        <v>43179</v>
      </c>
      <c r="I347" s="96"/>
      <c r="J347" s="96">
        <v>43182</v>
      </c>
      <c r="K347" s="96"/>
      <c r="L347" s="82" t="s">
        <v>648</v>
      </c>
      <c r="M347" s="82"/>
      <c r="N347" s="101">
        <v>200</v>
      </c>
      <c r="O347" s="101"/>
    </row>
    <row r="348" spans="1:15" ht="45" customHeight="1" x14ac:dyDescent="0.25">
      <c r="A348" s="17" t="s">
        <v>1905</v>
      </c>
      <c r="B348" s="93" t="s">
        <v>1890</v>
      </c>
      <c r="C348" s="93"/>
      <c r="D348" s="102">
        <f t="shared" si="5"/>
        <v>1</v>
      </c>
      <c r="E348" s="102"/>
      <c r="F348" s="102" t="s">
        <v>12</v>
      </c>
      <c r="G348" s="102"/>
      <c r="H348" s="96">
        <v>43179</v>
      </c>
      <c r="I348" s="96"/>
      <c r="J348" s="96">
        <v>43182</v>
      </c>
      <c r="K348" s="96"/>
      <c r="L348" s="82" t="s">
        <v>648</v>
      </c>
      <c r="M348" s="82"/>
      <c r="N348" s="101">
        <v>1740</v>
      </c>
      <c r="O348" s="101"/>
    </row>
    <row r="349" spans="1:15" ht="45" customHeight="1" x14ac:dyDescent="0.25">
      <c r="A349" s="17" t="s">
        <v>1905</v>
      </c>
      <c r="B349" s="93" t="s">
        <v>1890</v>
      </c>
      <c r="C349" s="93"/>
      <c r="D349" s="102">
        <f t="shared" si="5"/>
        <v>1</v>
      </c>
      <c r="E349" s="102"/>
      <c r="F349" s="102" t="s">
        <v>12</v>
      </c>
      <c r="G349" s="102"/>
      <c r="H349" s="96">
        <v>43179</v>
      </c>
      <c r="I349" s="96"/>
      <c r="J349" s="96">
        <v>43182</v>
      </c>
      <c r="K349" s="96"/>
      <c r="L349" s="82" t="s">
        <v>648</v>
      </c>
      <c r="M349" s="82"/>
      <c r="N349" s="101">
        <v>50</v>
      </c>
      <c r="O349" s="101"/>
    </row>
    <row r="350" spans="1:15" ht="45" customHeight="1" x14ac:dyDescent="0.25">
      <c r="A350" s="17" t="s">
        <v>1905</v>
      </c>
      <c r="B350" s="93" t="s">
        <v>1890</v>
      </c>
      <c r="C350" s="93"/>
      <c r="D350" s="102">
        <f t="shared" si="5"/>
        <v>1</v>
      </c>
      <c r="E350" s="102"/>
      <c r="F350" s="102" t="s">
        <v>12</v>
      </c>
      <c r="G350" s="102"/>
      <c r="H350" s="96">
        <v>43179</v>
      </c>
      <c r="I350" s="96"/>
      <c r="J350" s="96">
        <v>43182</v>
      </c>
      <c r="K350" s="96"/>
      <c r="L350" s="82" t="s">
        <v>648</v>
      </c>
      <c r="M350" s="82"/>
      <c r="N350" s="101">
        <v>1250</v>
      </c>
      <c r="O350" s="101"/>
    </row>
    <row r="351" spans="1:15" ht="45" customHeight="1" x14ac:dyDescent="0.25">
      <c r="A351" s="17" t="s">
        <v>1905</v>
      </c>
      <c r="B351" s="93" t="s">
        <v>1890</v>
      </c>
      <c r="C351" s="93"/>
      <c r="D351" s="102">
        <f t="shared" si="5"/>
        <v>1</v>
      </c>
      <c r="E351" s="102"/>
      <c r="F351" s="102" t="s">
        <v>12</v>
      </c>
      <c r="G351" s="102"/>
      <c r="H351" s="96">
        <v>43179</v>
      </c>
      <c r="I351" s="96"/>
      <c r="J351" s="96">
        <v>43182</v>
      </c>
      <c r="K351" s="96"/>
      <c r="L351" s="82" t="s">
        <v>648</v>
      </c>
      <c r="M351" s="82"/>
      <c r="N351" s="101">
        <v>1566.01</v>
      </c>
      <c r="O351" s="101"/>
    </row>
    <row r="352" spans="1:15" ht="45" customHeight="1" x14ac:dyDescent="0.25">
      <c r="A352" s="17" t="s">
        <v>1905</v>
      </c>
      <c r="B352" s="93" t="s">
        <v>1890</v>
      </c>
      <c r="C352" s="93"/>
      <c r="D352" s="102">
        <f t="shared" si="5"/>
        <v>1</v>
      </c>
      <c r="E352" s="102"/>
      <c r="F352" s="102" t="s">
        <v>12</v>
      </c>
      <c r="G352" s="102"/>
      <c r="H352" s="96">
        <v>43179</v>
      </c>
      <c r="I352" s="96"/>
      <c r="J352" s="96">
        <v>43182</v>
      </c>
      <c r="K352" s="96"/>
      <c r="L352" s="82" t="s">
        <v>648</v>
      </c>
      <c r="M352" s="82"/>
      <c r="N352" s="101">
        <v>1566.01</v>
      </c>
      <c r="O352" s="101"/>
    </row>
    <row r="353" spans="1:15" ht="45" customHeight="1" x14ac:dyDescent="0.25">
      <c r="A353" s="17" t="s">
        <v>1905</v>
      </c>
      <c r="B353" s="93" t="s">
        <v>1890</v>
      </c>
      <c r="C353" s="93"/>
      <c r="D353" s="102">
        <f t="shared" si="5"/>
        <v>1</v>
      </c>
      <c r="E353" s="102"/>
      <c r="F353" s="102" t="s">
        <v>12</v>
      </c>
      <c r="G353" s="102"/>
      <c r="H353" s="96">
        <v>43179</v>
      </c>
      <c r="I353" s="96"/>
      <c r="J353" s="96">
        <v>43182</v>
      </c>
      <c r="K353" s="96"/>
      <c r="L353" s="82" t="s">
        <v>648</v>
      </c>
      <c r="M353" s="82"/>
      <c r="N353" s="101">
        <v>50</v>
      </c>
      <c r="O353" s="101"/>
    </row>
    <row r="354" spans="1:15" ht="45" customHeight="1" x14ac:dyDescent="0.25">
      <c r="A354" s="17" t="s">
        <v>1905</v>
      </c>
      <c r="B354" s="93" t="s">
        <v>1890</v>
      </c>
      <c r="C354" s="93"/>
      <c r="D354" s="102">
        <f t="shared" si="5"/>
        <v>1</v>
      </c>
      <c r="E354" s="102"/>
      <c r="F354" s="102" t="s">
        <v>12</v>
      </c>
      <c r="G354" s="102"/>
      <c r="H354" s="96">
        <v>43179</v>
      </c>
      <c r="I354" s="96"/>
      <c r="J354" s="96">
        <v>43182</v>
      </c>
      <c r="K354" s="96"/>
      <c r="L354" s="82" t="s">
        <v>648</v>
      </c>
      <c r="M354" s="82"/>
      <c r="N354" s="101">
        <v>154</v>
      </c>
      <c r="O354" s="101"/>
    </row>
    <row r="355" spans="1:15" ht="45" customHeight="1" x14ac:dyDescent="0.25">
      <c r="A355" s="17" t="s">
        <v>1905</v>
      </c>
      <c r="B355" s="93" t="s">
        <v>1890</v>
      </c>
      <c r="C355" s="93"/>
      <c r="D355" s="102">
        <f t="shared" si="5"/>
        <v>1</v>
      </c>
      <c r="E355" s="102"/>
      <c r="F355" s="102" t="s">
        <v>12</v>
      </c>
      <c r="G355" s="102"/>
      <c r="H355" s="96">
        <v>43179</v>
      </c>
      <c r="I355" s="96"/>
      <c r="J355" s="96">
        <v>43182</v>
      </c>
      <c r="K355" s="96"/>
      <c r="L355" s="82" t="s">
        <v>648</v>
      </c>
      <c r="M355" s="82"/>
      <c r="N355" s="101">
        <v>1566.01</v>
      </c>
      <c r="O355" s="101"/>
    </row>
    <row r="356" spans="1:15" ht="45" customHeight="1" x14ac:dyDescent="0.25">
      <c r="A356" s="17" t="s">
        <v>1905</v>
      </c>
      <c r="B356" s="93" t="s">
        <v>1896</v>
      </c>
      <c r="C356" s="93"/>
      <c r="D356" s="102">
        <f t="shared" si="5"/>
        <v>1</v>
      </c>
      <c r="E356" s="102"/>
      <c r="F356" s="102" t="s">
        <v>1348</v>
      </c>
      <c r="G356" s="102"/>
      <c r="H356" s="96">
        <v>43122</v>
      </c>
      <c r="I356" s="96"/>
      <c r="J356" s="96">
        <v>43124</v>
      </c>
      <c r="K356" s="96"/>
      <c r="L356" s="82" t="s">
        <v>648</v>
      </c>
      <c r="M356" s="82"/>
      <c r="N356" s="101">
        <v>32</v>
      </c>
      <c r="O356" s="101"/>
    </row>
    <row r="357" spans="1:15" ht="45" customHeight="1" x14ac:dyDescent="0.25">
      <c r="A357" s="17" t="s">
        <v>1905</v>
      </c>
      <c r="B357" s="93" t="s">
        <v>1906</v>
      </c>
      <c r="C357" s="93"/>
      <c r="D357" s="102">
        <f t="shared" si="5"/>
        <v>1</v>
      </c>
      <c r="E357" s="102"/>
      <c r="F357" s="102" t="s">
        <v>29</v>
      </c>
      <c r="G357" s="102"/>
      <c r="H357" s="96">
        <v>43175</v>
      </c>
      <c r="I357" s="96"/>
      <c r="J357" s="96">
        <v>43175</v>
      </c>
      <c r="K357" s="96"/>
      <c r="L357" s="82" t="s">
        <v>648</v>
      </c>
      <c r="M357" s="82"/>
      <c r="N357" s="101">
        <v>59</v>
      </c>
      <c r="O357" s="101"/>
    </row>
    <row r="358" spans="1:15" ht="45" customHeight="1" x14ac:dyDescent="0.25">
      <c r="A358" s="17" t="s">
        <v>1905</v>
      </c>
      <c r="B358" s="93" t="s">
        <v>1906</v>
      </c>
      <c r="C358" s="93"/>
      <c r="D358" s="102">
        <f t="shared" si="5"/>
        <v>1</v>
      </c>
      <c r="E358" s="102"/>
      <c r="F358" s="102" t="s">
        <v>29</v>
      </c>
      <c r="G358" s="102"/>
      <c r="H358" s="96">
        <v>43175</v>
      </c>
      <c r="I358" s="96"/>
      <c r="J358" s="96">
        <v>43175</v>
      </c>
      <c r="K358" s="96"/>
      <c r="L358" s="82" t="s">
        <v>648</v>
      </c>
      <c r="M358" s="82"/>
      <c r="N358" s="101">
        <v>45</v>
      </c>
      <c r="O358" s="101"/>
    </row>
    <row r="359" spans="1:15" ht="45" customHeight="1" x14ac:dyDescent="0.25">
      <c r="A359" s="17" t="s">
        <v>1905</v>
      </c>
      <c r="B359" s="93" t="s">
        <v>1906</v>
      </c>
      <c r="C359" s="93"/>
      <c r="D359" s="102">
        <f t="shared" si="5"/>
        <v>1</v>
      </c>
      <c r="E359" s="102"/>
      <c r="F359" s="102" t="s">
        <v>29</v>
      </c>
      <c r="G359" s="102"/>
      <c r="H359" s="96">
        <v>43175</v>
      </c>
      <c r="I359" s="96"/>
      <c r="J359" s="96">
        <v>43175</v>
      </c>
      <c r="K359" s="96"/>
      <c r="L359" s="82" t="s">
        <v>648</v>
      </c>
      <c r="M359" s="82"/>
      <c r="N359" s="101">
        <v>59</v>
      </c>
      <c r="O359" s="101"/>
    </row>
    <row r="360" spans="1:15" ht="45" customHeight="1" x14ac:dyDescent="0.25">
      <c r="A360" s="17" t="s">
        <v>1905</v>
      </c>
      <c r="B360" s="93" t="s">
        <v>1906</v>
      </c>
      <c r="C360" s="93"/>
      <c r="D360" s="102">
        <f t="shared" si="5"/>
        <v>1</v>
      </c>
      <c r="E360" s="102"/>
      <c r="F360" s="102" t="s">
        <v>29</v>
      </c>
      <c r="G360" s="102"/>
      <c r="H360" s="96">
        <v>43175</v>
      </c>
      <c r="I360" s="96"/>
      <c r="J360" s="96">
        <v>43175</v>
      </c>
      <c r="K360" s="96"/>
      <c r="L360" s="82" t="s">
        <v>648</v>
      </c>
      <c r="M360" s="82"/>
      <c r="N360" s="101">
        <v>45</v>
      </c>
      <c r="O360" s="101"/>
    </row>
    <row r="361" spans="1:15" ht="45" customHeight="1" x14ac:dyDescent="0.25">
      <c r="A361" s="17" t="s">
        <v>1905</v>
      </c>
      <c r="B361" s="93" t="s">
        <v>1906</v>
      </c>
      <c r="C361" s="93"/>
      <c r="D361" s="102">
        <f t="shared" si="5"/>
        <v>1</v>
      </c>
      <c r="E361" s="102"/>
      <c r="F361" s="102" t="s">
        <v>29</v>
      </c>
      <c r="G361" s="102"/>
      <c r="H361" s="96">
        <v>43175</v>
      </c>
      <c r="I361" s="96"/>
      <c r="J361" s="96">
        <v>43175</v>
      </c>
      <c r="K361" s="96"/>
      <c r="L361" s="82" t="s">
        <v>648</v>
      </c>
      <c r="M361" s="82"/>
      <c r="N361" s="101">
        <v>500</v>
      </c>
      <c r="O361" s="101"/>
    </row>
    <row r="362" spans="1:15" ht="45" customHeight="1" x14ac:dyDescent="0.25">
      <c r="A362" s="17" t="s">
        <v>1905</v>
      </c>
      <c r="B362" s="93" t="s">
        <v>1906</v>
      </c>
      <c r="C362" s="93"/>
      <c r="D362" s="102">
        <f t="shared" si="5"/>
        <v>1</v>
      </c>
      <c r="E362" s="102"/>
      <c r="F362" s="102" t="s">
        <v>29</v>
      </c>
      <c r="G362" s="102"/>
      <c r="H362" s="96">
        <v>43175</v>
      </c>
      <c r="I362" s="96"/>
      <c r="J362" s="96">
        <v>43175</v>
      </c>
      <c r="K362" s="96"/>
      <c r="L362" s="82" t="s">
        <v>648</v>
      </c>
      <c r="M362" s="82"/>
      <c r="N362" s="101">
        <v>87</v>
      </c>
      <c r="O362" s="101"/>
    </row>
    <row r="363" spans="1:15" ht="45" customHeight="1" x14ac:dyDescent="0.25">
      <c r="A363" s="17" t="s">
        <v>1907</v>
      </c>
      <c r="B363" s="93" t="s">
        <v>1908</v>
      </c>
      <c r="C363" s="93"/>
      <c r="D363" s="102">
        <f t="shared" si="5"/>
        <v>1</v>
      </c>
      <c r="E363" s="102"/>
      <c r="F363" s="102" t="s">
        <v>1348</v>
      </c>
      <c r="G363" s="102"/>
      <c r="H363" s="96">
        <v>43122</v>
      </c>
      <c r="I363" s="96"/>
      <c r="J363" s="96">
        <v>43122</v>
      </c>
      <c r="K363" s="96"/>
      <c r="L363" s="82" t="s">
        <v>648</v>
      </c>
      <c r="M363" s="82"/>
      <c r="N363" s="101">
        <v>1042</v>
      </c>
      <c r="O363" s="101"/>
    </row>
    <row r="364" spans="1:15" ht="45" customHeight="1" x14ac:dyDescent="0.25">
      <c r="A364" s="17" t="s">
        <v>1907</v>
      </c>
      <c r="B364" s="93" t="s">
        <v>1908</v>
      </c>
      <c r="C364" s="93"/>
      <c r="D364" s="102">
        <f t="shared" si="5"/>
        <v>1</v>
      </c>
      <c r="E364" s="102"/>
      <c r="F364" s="102" t="s">
        <v>1348</v>
      </c>
      <c r="G364" s="102"/>
      <c r="H364" s="96">
        <v>43122</v>
      </c>
      <c r="I364" s="96"/>
      <c r="J364" s="96">
        <v>43122</v>
      </c>
      <c r="K364" s="96"/>
      <c r="L364" s="82" t="s">
        <v>648</v>
      </c>
      <c r="M364" s="82"/>
      <c r="N364" s="101">
        <v>220</v>
      </c>
      <c r="O364" s="101"/>
    </row>
    <row r="365" spans="1:15" ht="45" customHeight="1" x14ac:dyDescent="0.25">
      <c r="A365" s="17" t="s">
        <v>1909</v>
      </c>
      <c r="B365" s="93" t="s">
        <v>14</v>
      </c>
      <c r="C365" s="93"/>
      <c r="D365" s="102">
        <f t="shared" si="5"/>
        <v>1</v>
      </c>
      <c r="E365" s="102"/>
      <c r="F365" s="102" t="s">
        <v>15</v>
      </c>
      <c r="G365" s="102"/>
      <c r="H365" s="96">
        <v>43101</v>
      </c>
      <c r="I365" s="96"/>
      <c r="J365" s="96">
        <v>43131</v>
      </c>
      <c r="K365" s="96"/>
      <c r="L365" s="82" t="s">
        <v>648</v>
      </c>
      <c r="M365" s="82"/>
      <c r="N365" s="101">
        <v>148</v>
      </c>
      <c r="O365" s="101"/>
    </row>
    <row r="366" spans="1:15" ht="45" customHeight="1" x14ac:dyDescent="0.25">
      <c r="A366" s="17" t="s">
        <v>1909</v>
      </c>
      <c r="B366" s="93" t="s">
        <v>14</v>
      </c>
      <c r="C366" s="93"/>
      <c r="D366" s="102">
        <f t="shared" si="5"/>
        <v>1</v>
      </c>
      <c r="E366" s="102"/>
      <c r="F366" s="102" t="s">
        <v>15</v>
      </c>
      <c r="G366" s="102"/>
      <c r="H366" s="96">
        <v>43132</v>
      </c>
      <c r="I366" s="96"/>
      <c r="J366" s="96">
        <v>43132</v>
      </c>
      <c r="K366" s="96"/>
      <c r="L366" s="82" t="s">
        <v>648</v>
      </c>
      <c r="M366" s="82"/>
      <c r="N366" s="101">
        <v>886</v>
      </c>
      <c r="O366" s="101"/>
    </row>
    <row r="367" spans="1:15" ht="45" customHeight="1" x14ac:dyDescent="0.25">
      <c r="A367" s="17" t="s">
        <v>1909</v>
      </c>
      <c r="B367" s="93" t="s">
        <v>14</v>
      </c>
      <c r="C367" s="93"/>
      <c r="D367" s="102">
        <f t="shared" si="5"/>
        <v>1</v>
      </c>
      <c r="E367" s="102"/>
      <c r="F367" s="102" t="s">
        <v>15</v>
      </c>
      <c r="G367" s="102"/>
      <c r="H367" s="96">
        <v>43132</v>
      </c>
      <c r="I367" s="96"/>
      <c r="J367" s="96">
        <v>43146</v>
      </c>
      <c r="K367" s="96"/>
      <c r="L367" s="82" t="s">
        <v>648</v>
      </c>
      <c r="M367" s="82"/>
      <c r="N367" s="101">
        <v>56</v>
      </c>
      <c r="O367" s="101"/>
    </row>
    <row r="368" spans="1:15" ht="45" customHeight="1" x14ac:dyDescent="0.25">
      <c r="A368" s="17" t="s">
        <v>1910</v>
      </c>
      <c r="B368" s="93" t="s">
        <v>14</v>
      </c>
      <c r="C368" s="93"/>
      <c r="D368" s="102">
        <f t="shared" si="5"/>
        <v>1</v>
      </c>
      <c r="E368" s="102"/>
      <c r="F368" s="102" t="s">
        <v>15</v>
      </c>
      <c r="G368" s="102"/>
      <c r="H368" s="96">
        <v>43102</v>
      </c>
      <c r="I368" s="96"/>
      <c r="J368" s="96">
        <v>43131</v>
      </c>
      <c r="K368" s="96"/>
      <c r="L368" s="82" t="s">
        <v>648</v>
      </c>
      <c r="M368" s="82"/>
      <c r="N368" s="101">
        <v>972</v>
      </c>
      <c r="O368" s="101"/>
    </row>
    <row r="369" spans="1:15" ht="45" customHeight="1" x14ac:dyDescent="0.25">
      <c r="A369" s="17" t="s">
        <v>1910</v>
      </c>
      <c r="B369" s="93" t="s">
        <v>14</v>
      </c>
      <c r="C369" s="93"/>
      <c r="D369" s="102">
        <f t="shared" si="5"/>
        <v>1</v>
      </c>
      <c r="E369" s="102"/>
      <c r="F369" s="102" t="s">
        <v>15</v>
      </c>
      <c r="G369" s="102"/>
      <c r="H369" s="96">
        <v>43150</v>
      </c>
      <c r="I369" s="96"/>
      <c r="J369" s="96">
        <v>43157</v>
      </c>
      <c r="K369" s="96"/>
      <c r="L369" s="82" t="s">
        <v>648</v>
      </c>
      <c r="M369" s="82"/>
      <c r="N369" s="101">
        <v>2088</v>
      </c>
      <c r="O369" s="101"/>
    </row>
    <row r="370" spans="1:15" ht="45" customHeight="1" x14ac:dyDescent="0.25">
      <c r="A370" s="17" t="s">
        <v>1911</v>
      </c>
      <c r="B370" s="93" t="s">
        <v>77</v>
      </c>
      <c r="C370" s="93"/>
      <c r="D370" s="102">
        <f t="shared" si="5"/>
        <v>1</v>
      </c>
      <c r="E370" s="102"/>
      <c r="F370" s="102" t="s">
        <v>15</v>
      </c>
      <c r="G370" s="102"/>
      <c r="H370" s="96">
        <v>43166</v>
      </c>
      <c r="I370" s="96"/>
      <c r="J370" s="96">
        <v>43185</v>
      </c>
      <c r="K370" s="96"/>
      <c r="L370" s="82" t="s">
        <v>648</v>
      </c>
      <c r="M370" s="82"/>
      <c r="N370" s="101">
        <v>54</v>
      </c>
      <c r="O370" s="101"/>
    </row>
    <row r="371" spans="1:15" ht="45" customHeight="1" x14ac:dyDescent="0.25">
      <c r="A371" s="17" t="s">
        <v>1911</v>
      </c>
      <c r="B371" s="93" t="s">
        <v>77</v>
      </c>
      <c r="C371" s="93"/>
      <c r="D371" s="102">
        <f t="shared" si="5"/>
        <v>1</v>
      </c>
      <c r="E371" s="102"/>
      <c r="F371" s="102" t="s">
        <v>15</v>
      </c>
      <c r="G371" s="102"/>
      <c r="H371" s="96">
        <v>43241</v>
      </c>
      <c r="I371" s="96"/>
      <c r="J371" s="96">
        <v>43241</v>
      </c>
      <c r="K371" s="96"/>
      <c r="L371" s="82" t="s">
        <v>648</v>
      </c>
      <c r="M371" s="82"/>
      <c r="N371" s="101">
        <v>459</v>
      </c>
      <c r="O371" s="101"/>
    </row>
    <row r="372" spans="1:15" ht="45" customHeight="1" x14ac:dyDescent="0.25">
      <c r="A372" s="17" t="s">
        <v>1912</v>
      </c>
      <c r="B372" s="93" t="s">
        <v>77</v>
      </c>
      <c r="C372" s="93"/>
      <c r="D372" s="102">
        <f t="shared" si="5"/>
        <v>1</v>
      </c>
      <c r="E372" s="102"/>
      <c r="F372" s="102" t="s">
        <v>15</v>
      </c>
      <c r="G372" s="102"/>
      <c r="H372" s="96">
        <v>43164</v>
      </c>
      <c r="I372" s="96"/>
      <c r="J372" s="96">
        <v>43189</v>
      </c>
      <c r="K372" s="96"/>
      <c r="L372" s="82" t="s">
        <v>648</v>
      </c>
      <c r="M372" s="82"/>
      <c r="N372" s="101">
        <v>20520</v>
      </c>
      <c r="O372" s="101"/>
    </row>
    <row r="373" spans="1:15" ht="45" customHeight="1" x14ac:dyDescent="0.25">
      <c r="A373" s="17" t="s">
        <v>1912</v>
      </c>
      <c r="B373" s="93" t="s">
        <v>77</v>
      </c>
      <c r="C373" s="93"/>
      <c r="D373" s="102">
        <f t="shared" si="5"/>
        <v>1</v>
      </c>
      <c r="E373" s="102"/>
      <c r="F373" s="102" t="s">
        <v>15</v>
      </c>
      <c r="G373" s="102"/>
      <c r="H373" s="96">
        <v>43192</v>
      </c>
      <c r="I373" s="96"/>
      <c r="J373" s="96">
        <v>43192</v>
      </c>
      <c r="K373" s="96"/>
      <c r="L373" s="82" t="s">
        <v>648</v>
      </c>
      <c r="M373" s="82"/>
      <c r="N373" s="101">
        <v>20520</v>
      </c>
      <c r="O373" s="101"/>
    </row>
    <row r="374" spans="1:15" ht="45" customHeight="1" x14ac:dyDescent="0.25">
      <c r="A374" s="17" t="s">
        <v>1912</v>
      </c>
      <c r="B374" s="93" t="s">
        <v>14</v>
      </c>
      <c r="C374" s="93"/>
      <c r="D374" s="102">
        <f t="shared" si="5"/>
        <v>1</v>
      </c>
      <c r="E374" s="102"/>
      <c r="F374" s="102" t="s">
        <v>15</v>
      </c>
      <c r="G374" s="102"/>
      <c r="H374" s="96">
        <v>43115</v>
      </c>
      <c r="I374" s="96"/>
      <c r="J374" s="96">
        <v>43131</v>
      </c>
      <c r="K374" s="96"/>
      <c r="L374" s="82" t="s">
        <v>648</v>
      </c>
      <c r="M374" s="82"/>
      <c r="N374" s="101">
        <v>8640</v>
      </c>
      <c r="O374" s="101"/>
    </row>
    <row r="375" spans="1:15" ht="45" customHeight="1" x14ac:dyDescent="0.25">
      <c r="A375" s="17" t="s">
        <v>1912</v>
      </c>
      <c r="B375" s="93" t="s">
        <v>77</v>
      </c>
      <c r="C375" s="93"/>
      <c r="D375" s="102">
        <f t="shared" si="5"/>
        <v>1</v>
      </c>
      <c r="E375" s="102"/>
      <c r="F375" s="102" t="s">
        <v>15</v>
      </c>
      <c r="G375" s="102"/>
      <c r="H375" s="96">
        <v>43132</v>
      </c>
      <c r="I375" s="96"/>
      <c r="J375" s="96">
        <v>43162</v>
      </c>
      <c r="K375" s="96"/>
      <c r="L375" s="82" t="s">
        <v>648</v>
      </c>
      <c r="M375" s="82"/>
      <c r="N375" s="101">
        <v>21600</v>
      </c>
      <c r="O375" s="101"/>
    </row>
    <row r="376" spans="1:15" ht="45" customHeight="1" x14ac:dyDescent="0.25">
      <c r="A376" s="17" t="s">
        <v>1913</v>
      </c>
      <c r="B376" s="93" t="s">
        <v>77</v>
      </c>
      <c r="C376" s="93"/>
      <c r="D376" s="102">
        <f t="shared" si="5"/>
        <v>1</v>
      </c>
      <c r="E376" s="102"/>
      <c r="F376" s="102" t="s">
        <v>15</v>
      </c>
      <c r="G376" s="102"/>
      <c r="H376" s="96">
        <v>43194</v>
      </c>
      <c r="I376" s="96"/>
      <c r="J376" s="96">
        <v>43194</v>
      </c>
      <c r="K376" s="96"/>
      <c r="L376" s="82" t="s">
        <v>648</v>
      </c>
      <c r="M376" s="82"/>
      <c r="N376" s="101">
        <v>1944</v>
      </c>
      <c r="O376" s="101"/>
    </row>
    <row r="377" spans="1:15" ht="45" customHeight="1" x14ac:dyDescent="0.25">
      <c r="A377" s="17" t="s">
        <v>1913</v>
      </c>
      <c r="B377" s="93" t="s">
        <v>77</v>
      </c>
      <c r="C377" s="93"/>
      <c r="D377" s="102">
        <f t="shared" si="5"/>
        <v>1</v>
      </c>
      <c r="E377" s="102"/>
      <c r="F377" s="102" t="s">
        <v>15</v>
      </c>
      <c r="G377" s="102"/>
      <c r="H377" s="96">
        <v>43192</v>
      </c>
      <c r="I377" s="96"/>
      <c r="J377" s="96">
        <v>43222</v>
      </c>
      <c r="K377" s="96"/>
      <c r="L377" s="82" t="s">
        <v>648</v>
      </c>
      <c r="M377" s="82"/>
      <c r="N377" s="101">
        <v>1944</v>
      </c>
      <c r="O377" s="101"/>
    </row>
    <row r="378" spans="1:15" ht="45" customHeight="1" x14ac:dyDescent="0.25">
      <c r="A378" s="17" t="s">
        <v>1914</v>
      </c>
      <c r="B378" s="93" t="s">
        <v>14</v>
      </c>
      <c r="C378" s="93"/>
      <c r="D378" s="102">
        <f t="shared" si="5"/>
        <v>1</v>
      </c>
      <c r="E378" s="102"/>
      <c r="F378" s="102" t="s">
        <v>15</v>
      </c>
      <c r="G378" s="102"/>
      <c r="H378" s="96">
        <v>43140</v>
      </c>
      <c r="I378" s="96"/>
      <c r="J378" s="96">
        <v>43147</v>
      </c>
      <c r="K378" s="96"/>
      <c r="L378" s="82" t="s">
        <v>648</v>
      </c>
      <c r="M378" s="82"/>
      <c r="N378" s="101">
        <v>1764</v>
      </c>
      <c r="O378" s="101"/>
    </row>
    <row r="379" spans="1:15" ht="45" customHeight="1" x14ac:dyDescent="0.25">
      <c r="A379" s="17" t="s">
        <v>1914</v>
      </c>
      <c r="B379" s="93" t="s">
        <v>14</v>
      </c>
      <c r="C379" s="93"/>
      <c r="D379" s="102">
        <f t="shared" si="5"/>
        <v>1</v>
      </c>
      <c r="E379" s="102"/>
      <c r="F379" s="102" t="s">
        <v>15</v>
      </c>
      <c r="G379" s="102"/>
      <c r="H379" s="96">
        <v>43122</v>
      </c>
      <c r="I379" s="96"/>
      <c r="J379" s="96">
        <v>43133</v>
      </c>
      <c r="K379" s="96"/>
      <c r="L379" s="82" t="s">
        <v>648</v>
      </c>
      <c r="M379" s="82"/>
      <c r="N379" s="101">
        <v>2160</v>
      </c>
      <c r="O379" s="101"/>
    </row>
    <row r="380" spans="1:15" ht="45" customHeight="1" x14ac:dyDescent="0.25">
      <c r="A380" s="17" t="s">
        <v>1914</v>
      </c>
      <c r="B380" s="93" t="s">
        <v>14</v>
      </c>
      <c r="C380" s="93"/>
      <c r="D380" s="102">
        <f t="shared" si="5"/>
        <v>1</v>
      </c>
      <c r="E380" s="102"/>
      <c r="F380" s="102" t="s">
        <v>15</v>
      </c>
      <c r="G380" s="102"/>
      <c r="H380" s="96">
        <v>43150</v>
      </c>
      <c r="I380" s="96"/>
      <c r="J380" s="96">
        <v>43157</v>
      </c>
      <c r="K380" s="96"/>
      <c r="L380" s="82" t="s">
        <v>648</v>
      </c>
      <c r="M380" s="82"/>
      <c r="N380" s="101">
        <v>2574</v>
      </c>
      <c r="O380" s="101"/>
    </row>
    <row r="381" spans="1:15" ht="45" customHeight="1" x14ac:dyDescent="0.25">
      <c r="A381" s="17" t="s">
        <v>1914</v>
      </c>
      <c r="B381" s="93" t="s">
        <v>14</v>
      </c>
      <c r="C381" s="93"/>
      <c r="D381" s="102">
        <f t="shared" si="5"/>
        <v>1</v>
      </c>
      <c r="E381" s="102"/>
      <c r="F381" s="102" t="s">
        <v>15</v>
      </c>
      <c r="G381" s="102"/>
      <c r="H381" s="96">
        <v>43164</v>
      </c>
      <c r="I381" s="96"/>
      <c r="J381" s="96">
        <v>43175</v>
      </c>
      <c r="K381" s="96"/>
      <c r="L381" s="82" t="s">
        <v>648</v>
      </c>
      <c r="M381" s="82"/>
      <c r="N381" s="101">
        <v>2394</v>
      </c>
      <c r="O381" s="101"/>
    </row>
    <row r="382" spans="1:15" ht="45" customHeight="1" x14ac:dyDescent="0.25">
      <c r="A382" s="17" t="s">
        <v>1914</v>
      </c>
      <c r="B382" s="93" t="s">
        <v>77</v>
      </c>
      <c r="C382" s="93"/>
      <c r="D382" s="102">
        <f t="shared" si="5"/>
        <v>1</v>
      </c>
      <c r="E382" s="102"/>
      <c r="F382" s="102" t="s">
        <v>15</v>
      </c>
      <c r="G382" s="102"/>
      <c r="H382" s="96">
        <v>43179</v>
      </c>
      <c r="I382" s="96"/>
      <c r="J382" s="96">
        <v>43182</v>
      </c>
      <c r="K382" s="96"/>
      <c r="L382" s="82" t="s">
        <v>648</v>
      </c>
      <c r="M382" s="82"/>
      <c r="N382" s="101">
        <v>1782</v>
      </c>
      <c r="O382" s="101"/>
    </row>
    <row r="383" spans="1:15" ht="45" customHeight="1" x14ac:dyDescent="0.25">
      <c r="A383" s="17" t="s">
        <v>1914</v>
      </c>
      <c r="B383" s="93" t="s">
        <v>1915</v>
      </c>
      <c r="C383" s="93"/>
      <c r="D383" s="102">
        <f t="shared" si="5"/>
        <v>1</v>
      </c>
      <c r="E383" s="102"/>
      <c r="F383" s="102" t="s">
        <v>29</v>
      </c>
      <c r="G383" s="102"/>
      <c r="H383" s="96">
        <v>43144</v>
      </c>
      <c r="I383" s="96"/>
      <c r="J383" s="96">
        <v>43144</v>
      </c>
      <c r="K383" s="96"/>
      <c r="L383" s="82" t="s">
        <v>648</v>
      </c>
      <c r="M383" s="82"/>
      <c r="N383" s="101">
        <v>208</v>
      </c>
      <c r="O383" s="101"/>
    </row>
    <row r="384" spans="1:15" ht="45" customHeight="1" x14ac:dyDescent="0.25">
      <c r="A384" s="17" t="s">
        <v>1914</v>
      </c>
      <c r="B384" s="93" t="s">
        <v>1915</v>
      </c>
      <c r="C384" s="93"/>
      <c r="D384" s="102">
        <f t="shared" si="5"/>
        <v>1</v>
      </c>
      <c r="E384" s="102"/>
      <c r="F384" s="102" t="s">
        <v>29</v>
      </c>
      <c r="G384" s="102"/>
      <c r="H384" s="96">
        <v>43144</v>
      </c>
      <c r="I384" s="96"/>
      <c r="J384" s="96">
        <v>43144</v>
      </c>
      <c r="K384" s="96"/>
      <c r="L384" s="82" t="s">
        <v>648</v>
      </c>
      <c r="M384" s="82"/>
      <c r="N384" s="101">
        <v>500</v>
      </c>
      <c r="O384" s="101"/>
    </row>
    <row r="385" spans="1:15" ht="45" customHeight="1" x14ac:dyDescent="0.25">
      <c r="A385" s="17" t="s">
        <v>1914</v>
      </c>
      <c r="B385" s="93" t="s">
        <v>1916</v>
      </c>
      <c r="C385" s="93"/>
      <c r="D385" s="102">
        <f t="shared" si="5"/>
        <v>1</v>
      </c>
      <c r="E385" s="102"/>
      <c r="F385" s="102" t="s">
        <v>29</v>
      </c>
      <c r="G385" s="102"/>
      <c r="H385" s="96">
        <v>43150</v>
      </c>
      <c r="I385" s="96"/>
      <c r="J385" s="96">
        <v>43150</v>
      </c>
      <c r="K385" s="96"/>
      <c r="L385" s="82" t="s">
        <v>648</v>
      </c>
      <c r="M385" s="82"/>
      <c r="N385" s="101">
        <v>208</v>
      </c>
      <c r="O385" s="101"/>
    </row>
    <row r="386" spans="1:15" ht="45" customHeight="1" x14ac:dyDescent="0.25">
      <c r="A386" s="17" t="s">
        <v>1914</v>
      </c>
      <c r="B386" s="93" t="s">
        <v>1916</v>
      </c>
      <c r="C386" s="93"/>
      <c r="D386" s="102">
        <f t="shared" si="5"/>
        <v>1</v>
      </c>
      <c r="E386" s="102"/>
      <c r="F386" s="102" t="s">
        <v>29</v>
      </c>
      <c r="G386" s="102"/>
      <c r="H386" s="96">
        <v>43150</v>
      </c>
      <c r="I386" s="96"/>
      <c r="J386" s="96">
        <v>43150</v>
      </c>
      <c r="K386" s="96"/>
      <c r="L386" s="82" t="s">
        <v>648</v>
      </c>
      <c r="M386" s="82"/>
      <c r="N386" s="101">
        <v>808</v>
      </c>
      <c r="O386" s="101"/>
    </row>
    <row r="387" spans="1:15" ht="45" customHeight="1" x14ac:dyDescent="0.25">
      <c r="A387" s="17" t="s">
        <v>1917</v>
      </c>
      <c r="B387" s="93" t="s">
        <v>77</v>
      </c>
      <c r="C387" s="93"/>
      <c r="D387" s="102">
        <f t="shared" si="5"/>
        <v>1</v>
      </c>
      <c r="E387" s="102"/>
      <c r="F387" s="102" t="s">
        <v>15</v>
      </c>
      <c r="G387" s="102"/>
      <c r="H387" s="96">
        <v>43160</v>
      </c>
      <c r="I387" s="96"/>
      <c r="J387" s="96">
        <v>43190</v>
      </c>
      <c r="K387" s="96"/>
      <c r="L387" s="82" t="s">
        <v>648</v>
      </c>
      <c r="M387" s="82"/>
      <c r="N387" s="101">
        <v>1863</v>
      </c>
      <c r="O387" s="101"/>
    </row>
    <row r="388" spans="1:15" ht="45" customHeight="1" x14ac:dyDescent="0.25">
      <c r="A388" s="17" t="s">
        <v>1917</v>
      </c>
      <c r="B388" s="93" t="s">
        <v>77</v>
      </c>
      <c r="C388" s="93"/>
      <c r="D388" s="102">
        <f t="shared" si="5"/>
        <v>1</v>
      </c>
      <c r="E388" s="102"/>
      <c r="F388" s="102" t="s">
        <v>15</v>
      </c>
      <c r="G388" s="102"/>
      <c r="H388" s="96">
        <v>43221</v>
      </c>
      <c r="I388" s="96"/>
      <c r="J388" s="96">
        <v>43251</v>
      </c>
      <c r="K388" s="96"/>
      <c r="L388" s="82" t="s">
        <v>648</v>
      </c>
      <c r="M388" s="82"/>
      <c r="N388" s="101">
        <v>2340</v>
      </c>
      <c r="O388" s="101"/>
    </row>
    <row r="389" spans="1:15" ht="45" customHeight="1" x14ac:dyDescent="0.25">
      <c r="A389" s="17" t="s">
        <v>1917</v>
      </c>
      <c r="B389" s="93" t="s">
        <v>77</v>
      </c>
      <c r="C389" s="93"/>
      <c r="D389" s="102">
        <f t="shared" si="5"/>
        <v>1</v>
      </c>
      <c r="E389" s="102"/>
      <c r="F389" s="102" t="s">
        <v>15</v>
      </c>
      <c r="G389" s="102"/>
      <c r="H389" s="96">
        <v>43192</v>
      </c>
      <c r="I389" s="96"/>
      <c r="J389" s="96">
        <v>43192</v>
      </c>
      <c r="K389" s="96"/>
      <c r="L389" s="82" t="s">
        <v>648</v>
      </c>
      <c r="M389" s="82"/>
      <c r="N389" s="101">
        <v>1962</v>
      </c>
      <c r="O389" s="101"/>
    </row>
    <row r="390" spans="1:15" ht="45" customHeight="1" x14ac:dyDescent="0.25">
      <c r="A390" s="17" t="s">
        <v>1918</v>
      </c>
      <c r="B390" s="93" t="s">
        <v>1919</v>
      </c>
      <c r="C390" s="93"/>
      <c r="D390" s="102">
        <f t="shared" si="5"/>
        <v>1</v>
      </c>
      <c r="E390" s="102"/>
      <c r="F390" s="102" t="s">
        <v>29</v>
      </c>
      <c r="G390" s="102"/>
      <c r="H390" s="96">
        <v>43231</v>
      </c>
      <c r="I390" s="96"/>
      <c r="J390" s="96">
        <v>43231</v>
      </c>
      <c r="K390" s="96"/>
      <c r="L390" s="82" t="s">
        <v>648</v>
      </c>
      <c r="M390" s="82"/>
      <c r="N390" s="101">
        <v>708</v>
      </c>
      <c r="O390" s="101"/>
    </row>
    <row r="391" spans="1:15" ht="45" customHeight="1" x14ac:dyDescent="0.25">
      <c r="A391" s="17" t="s">
        <v>1918</v>
      </c>
      <c r="B391" s="93" t="s">
        <v>1919</v>
      </c>
      <c r="C391" s="93"/>
      <c r="D391" s="102">
        <f t="shared" si="5"/>
        <v>1</v>
      </c>
      <c r="E391" s="102"/>
      <c r="F391" s="102" t="s">
        <v>29</v>
      </c>
      <c r="G391" s="102"/>
      <c r="H391" s="96">
        <v>43231</v>
      </c>
      <c r="I391" s="96"/>
      <c r="J391" s="96">
        <v>43231</v>
      </c>
      <c r="K391" s="96"/>
      <c r="L391" s="82" t="s">
        <v>648</v>
      </c>
      <c r="M391" s="82"/>
      <c r="N391" s="101">
        <v>1000</v>
      </c>
      <c r="O391" s="101"/>
    </row>
    <row r="392" spans="1:15" ht="45" customHeight="1" x14ac:dyDescent="0.25">
      <c r="A392" s="17" t="s">
        <v>1918</v>
      </c>
      <c r="B392" s="93" t="s">
        <v>1920</v>
      </c>
      <c r="C392" s="93"/>
      <c r="D392" s="102">
        <f t="shared" si="5"/>
        <v>1</v>
      </c>
      <c r="E392" s="102"/>
      <c r="F392" s="102" t="s">
        <v>29</v>
      </c>
      <c r="G392" s="102"/>
      <c r="H392" s="96">
        <v>43154</v>
      </c>
      <c r="I392" s="96"/>
      <c r="J392" s="96">
        <v>43154</v>
      </c>
      <c r="K392" s="96"/>
      <c r="L392" s="82" t="s">
        <v>648</v>
      </c>
      <c r="M392" s="82"/>
      <c r="N392" s="101">
        <v>100</v>
      </c>
      <c r="O392" s="101"/>
    </row>
    <row r="393" spans="1:15" ht="45" customHeight="1" x14ac:dyDescent="0.25">
      <c r="A393" s="17" t="s">
        <v>1918</v>
      </c>
      <c r="B393" s="93" t="s">
        <v>1920</v>
      </c>
      <c r="C393" s="93"/>
      <c r="D393" s="102">
        <f t="shared" si="5"/>
        <v>1</v>
      </c>
      <c r="E393" s="102"/>
      <c r="F393" s="102" t="s">
        <v>29</v>
      </c>
      <c r="G393" s="102"/>
      <c r="H393" s="96">
        <v>43154</v>
      </c>
      <c r="I393" s="96"/>
      <c r="J393" s="96">
        <v>43154</v>
      </c>
      <c r="K393" s="96"/>
      <c r="L393" s="82" t="s">
        <v>648</v>
      </c>
      <c r="M393" s="82"/>
      <c r="N393" s="101">
        <v>544</v>
      </c>
      <c r="O393" s="101"/>
    </row>
    <row r="394" spans="1:15" ht="45" customHeight="1" x14ac:dyDescent="0.25">
      <c r="A394" s="17" t="s">
        <v>1918</v>
      </c>
      <c r="B394" s="93" t="s">
        <v>1921</v>
      </c>
      <c r="C394" s="93"/>
      <c r="D394" s="102">
        <f t="shared" ref="D394:D457" si="6">C394+1</f>
        <v>1</v>
      </c>
      <c r="E394" s="102"/>
      <c r="F394" s="102" t="s">
        <v>29</v>
      </c>
      <c r="G394" s="102"/>
      <c r="H394" s="96">
        <v>43154</v>
      </c>
      <c r="I394" s="96"/>
      <c r="J394" s="96">
        <v>43154</v>
      </c>
      <c r="K394" s="96"/>
      <c r="L394" s="82" t="s">
        <v>648</v>
      </c>
      <c r="M394" s="82"/>
      <c r="N394" s="101">
        <v>208</v>
      </c>
      <c r="O394" s="101"/>
    </row>
    <row r="395" spans="1:15" ht="45" customHeight="1" x14ac:dyDescent="0.25">
      <c r="A395" s="17" t="s">
        <v>1918</v>
      </c>
      <c r="B395" s="93" t="s">
        <v>1921</v>
      </c>
      <c r="C395" s="93"/>
      <c r="D395" s="102">
        <f t="shared" si="6"/>
        <v>1</v>
      </c>
      <c r="E395" s="102"/>
      <c r="F395" s="102" t="s">
        <v>29</v>
      </c>
      <c r="G395" s="102"/>
      <c r="H395" s="96">
        <v>43154</v>
      </c>
      <c r="I395" s="96"/>
      <c r="J395" s="96">
        <v>43154</v>
      </c>
      <c r="K395" s="96"/>
      <c r="L395" s="82" t="s">
        <v>648</v>
      </c>
      <c r="M395" s="82"/>
      <c r="N395" s="101">
        <v>1105</v>
      </c>
      <c r="O395" s="101"/>
    </row>
    <row r="396" spans="1:15" ht="45" customHeight="1" x14ac:dyDescent="0.25">
      <c r="A396" s="17" t="s">
        <v>1918</v>
      </c>
      <c r="B396" s="93" t="s">
        <v>1921</v>
      </c>
      <c r="C396" s="93"/>
      <c r="D396" s="102">
        <f t="shared" si="6"/>
        <v>1</v>
      </c>
      <c r="E396" s="102"/>
      <c r="F396" s="102" t="s">
        <v>29</v>
      </c>
      <c r="G396" s="102"/>
      <c r="H396" s="96">
        <v>43154</v>
      </c>
      <c r="I396" s="96"/>
      <c r="J396" s="96">
        <v>43154</v>
      </c>
      <c r="K396" s="96"/>
      <c r="L396" s="82" t="s">
        <v>648</v>
      </c>
      <c r="M396" s="82"/>
      <c r="N396" s="101">
        <v>1000</v>
      </c>
      <c r="O396" s="101"/>
    </row>
    <row r="397" spans="1:15" ht="45" customHeight="1" x14ac:dyDescent="0.25">
      <c r="A397" s="17" t="s">
        <v>1922</v>
      </c>
      <c r="B397" s="93" t="s">
        <v>1923</v>
      </c>
      <c r="C397" s="93"/>
      <c r="D397" s="102">
        <f t="shared" si="6"/>
        <v>1</v>
      </c>
      <c r="E397" s="102"/>
      <c r="F397" s="102" t="s">
        <v>15</v>
      </c>
      <c r="G397" s="102"/>
      <c r="H397" s="96">
        <v>43116</v>
      </c>
      <c r="I397" s="96"/>
      <c r="J397" s="96">
        <v>43131</v>
      </c>
      <c r="K397" s="96"/>
      <c r="L397" s="82" t="s">
        <v>648</v>
      </c>
      <c r="M397" s="82"/>
      <c r="N397" s="101">
        <v>234</v>
      </c>
      <c r="O397" s="101"/>
    </row>
    <row r="398" spans="1:15" ht="45" customHeight="1" x14ac:dyDescent="0.25">
      <c r="A398" s="17" t="s">
        <v>1922</v>
      </c>
      <c r="B398" s="93" t="s">
        <v>1923</v>
      </c>
      <c r="C398" s="93"/>
      <c r="D398" s="102">
        <f t="shared" si="6"/>
        <v>1</v>
      </c>
      <c r="E398" s="102"/>
      <c r="F398" s="102" t="s">
        <v>15</v>
      </c>
      <c r="G398" s="102"/>
      <c r="H398" s="96">
        <v>43132</v>
      </c>
      <c r="I398" s="96"/>
      <c r="J398" s="96">
        <v>43146</v>
      </c>
      <c r="K398" s="96"/>
      <c r="L398" s="82" t="s">
        <v>648</v>
      </c>
      <c r="M398" s="82"/>
      <c r="N398" s="101">
        <v>126</v>
      </c>
      <c r="O398" s="101"/>
    </row>
    <row r="399" spans="1:15" ht="45" customHeight="1" x14ac:dyDescent="0.25">
      <c r="A399" s="17" t="s">
        <v>1922</v>
      </c>
      <c r="B399" s="93" t="s">
        <v>1923</v>
      </c>
      <c r="C399" s="93"/>
      <c r="D399" s="102">
        <f t="shared" si="6"/>
        <v>1</v>
      </c>
      <c r="E399" s="102"/>
      <c r="F399" s="102" t="s">
        <v>15</v>
      </c>
      <c r="G399" s="102"/>
      <c r="H399" s="96">
        <v>43104</v>
      </c>
      <c r="I399" s="96"/>
      <c r="J399" s="96">
        <v>43112</v>
      </c>
      <c r="K399" s="96"/>
      <c r="L399" s="82" t="s">
        <v>648</v>
      </c>
      <c r="M399" s="82"/>
      <c r="N399" s="101">
        <v>162</v>
      </c>
      <c r="O399" s="101"/>
    </row>
    <row r="400" spans="1:15" ht="45" customHeight="1" x14ac:dyDescent="0.25">
      <c r="A400" s="17" t="s">
        <v>1922</v>
      </c>
      <c r="B400" s="93" t="s">
        <v>1924</v>
      </c>
      <c r="C400" s="93"/>
      <c r="D400" s="102">
        <f t="shared" si="6"/>
        <v>1</v>
      </c>
      <c r="E400" s="102"/>
      <c r="F400" s="102" t="s">
        <v>15</v>
      </c>
      <c r="G400" s="102"/>
      <c r="H400" s="96">
        <v>43147</v>
      </c>
      <c r="I400" s="96"/>
      <c r="J400" s="96">
        <v>43159</v>
      </c>
      <c r="K400" s="96"/>
      <c r="L400" s="82" t="s">
        <v>648</v>
      </c>
      <c r="M400" s="82"/>
      <c r="N400" s="101">
        <v>252</v>
      </c>
      <c r="O400" s="101"/>
    </row>
    <row r="401" spans="1:15" ht="45" customHeight="1" x14ac:dyDescent="0.25">
      <c r="A401" s="17" t="s">
        <v>1922</v>
      </c>
      <c r="B401" s="93" t="s">
        <v>1925</v>
      </c>
      <c r="C401" s="93"/>
      <c r="D401" s="102">
        <f t="shared" si="6"/>
        <v>1</v>
      </c>
      <c r="E401" s="102"/>
      <c r="F401" s="102" t="s">
        <v>15</v>
      </c>
      <c r="G401" s="102"/>
      <c r="H401" s="96">
        <v>43160</v>
      </c>
      <c r="I401" s="96"/>
      <c r="J401" s="96">
        <v>43174</v>
      </c>
      <c r="K401" s="96"/>
      <c r="L401" s="82" t="s">
        <v>648</v>
      </c>
      <c r="M401" s="82"/>
      <c r="N401" s="101">
        <v>252</v>
      </c>
      <c r="O401" s="101"/>
    </row>
    <row r="402" spans="1:15" ht="45" customHeight="1" x14ac:dyDescent="0.25">
      <c r="A402" s="17" t="s">
        <v>1922</v>
      </c>
      <c r="B402" s="93" t="s">
        <v>1926</v>
      </c>
      <c r="C402" s="93"/>
      <c r="D402" s="102">
        <f t="shared" si="6"/>
        <v>1</v>
      </c>
      <c r="E402" s="102"/>
      <c r="F402" s="102" t="s">
        <v>1927</v>
      </c>
      <c r="G402" s="102"/>
      <c r="H402" s="96">
        <v>43174</v>
      </c>
      <c r="I402" s="96"/>
      <c r="J402" s="96">
        <v>43190</v>
      </c>
      <c r="K402" s="96"/>
      <c r="L402" s="82" t="s">
        <v>648</v>
      </c>
      <c r="M402" s="82"/>
      <c r="N402" s="101">
        <v>180</v>
      </c>
      <c r="O402" s="101"/>
    </row>
    <row r="403" spans="1:15" ht="45" customHeight="1" x14ac:dyDescent="0.25">
      <c r="A403" s="17" t="s">
        <v>1922</v>
      </c>
      <c r="B403" s="93" t="s">
        <v>1928</v>
      </c>
      <c r="C403" s="93"/>
      <c r="D403" s="102">
        <f t="shared" si="6"/>
        <v>1</v>
      </c>
      <c r="E403" s="102"/>
      <c r="F403" s="102" t="s">
        <v>15</v>
      </c>
      <c r="G403" s="102"/>
      <c r="H403" s="96">
        <v>43182</v>
      </c>
      <c r="I403" s="96"/>
      <c r="J403" s="96">
        <v>43182</v>
      </c>
      <c r="K403" s="96"/>
      <c r="L403" s="82" t="s">
        <v>648</v>
      </c>
      <c r="M403" s="82"/>
      <c r="N403" s="101">
        <v>235</v>
      </c>
      <c r="O403" s="101"/>
    </row>
    <row r="404" spans="1:15" ht="45" customHeight="1" x14ac:dyDescent="0.25">
      <c r="A404" s="17" t="s">
        <v>1922</v>
      </c>
      <c r="B404" s="93" t="s">
        <v>1929</v>
      </c>
      <c r="C404" s="93"/>
      <c r="D404" s="102">
        <f t="shared" si="6"/>
        <v>1</v>
      </c>
      <c r="E404" s="102"/>
      <c r="F404" s="102" t="s">
        <v>15</v>
      </c>
      <c r="G404" s="102"/>
      <c r="H404" s="96">
        <v>43192</v>
      </c>
      <c r="I404" s="96"/>
      <c r="J404" s="96">
        <v>43203</v>
      </c>
      <c r="K404" s="96"/>
      <c r="L404" s="82" t="s">
        <v>648</v>
      </c>
      <c r="M404" s="82"/>
      <c r="N404" s="101">
        <v>252</v>
      </c>
      <c r="O404" s="101"/>
    </row>
    <row r="405" spans="1:15" ht="45" customHeight="1" x14ac:dyDescent="0.25">
      <c r="A405" s="17" t="s">
        <v>1922</v>
      </c>
      <c r="B405" s="93" t="s">
        <v>1930</v>
      </c>
      <c r="C405" s="93"/>
      <c r="D405" s="102">
        <f t="shared" si="6"/>
        <v>1</v>
      </c>
      <c r="E405" s="102"/>
      <c r="F405" s="102" t="s">
        <v>15</v>
      </c>
      <c r="G405" s="102"/>
      <c r="H405" s="96">
        <v>43206</v>
      </c>
      <c r="I405" s="96"/>
      <c r="J405" s="96">
        <v>43220</v>
      </c>
      <c r="K405" s="96"/>
      <c r="L405" s="82" t="s">
        <v>648</v>
      </c>
      <c r="M405" s="82"/>
      <c r="N405" s="101">
        <v>288</v>
      </c>
      <c r="O405" s="101"/>
    </row>
    <row r="406" spans="1:15" ht="45" customHeight="1" x14ac:dyDescent="0.25">
      <c r="A406" s="17" t="s">
        <v>1922</v>
      </c>
      <c r="B406" s="93" t="s">
        <v>1861</v>
      </c>
      <c r="C406" s="93"/>
      <c r="D406" s="102">
        <f t="shared" si="6"/>
        <v>1</v>
      </c>
      <c r="E406" s="102"/>
      <c r="F406" s="102" t="s">
        <v>15</v>
      </c>
      <c r="G406" s="102"/>
      <c r="H406" s="96">
        <v>43237</v>
      </c>
      <c r="I406" s="96"/>
      <c r="J406" s="96">
        <v>43237</v>
      </c>
      <c r="K406" s="96"/>
      <c r="L406" s="82" t="s">
        <v>648</v>
      </c>
      <c r="M406" s="82"/>
      <c r="N406" s="101">
        <v>270</v>
      </c>
      <c r="O406" s="101"/>
    </row>
    <row r="407" spans="1:15" ht="45" customHeight="1" x14ac:dyDescent="0.25">
      <c r="A407" s="17" t="s">
        <v>1922</v>
      </c>
      <c r="B407" s="93" t="s">
        <v>1931</v>
      </c>
      <c r="C407" s="93"/>
      <c r="D407" s="102">
        <f t="shared" si="6"/>
        <v>1</v>
      </c>
      <c r="E407" s="102"/>
      <c r="F407" s="102" t="s">
        <v>1348</v>
      </c>
      <c r="G407" s="102"/>
      <c r="H407" s="96">
        <v>43115</v>
      </c>
      <c r="I407" s="96"/>
      <c r="J407" s="96">
        <v>43115</v>
      </c>
      <c r="K407" s="96"/>
      <c r="L407" s="82" t="s">
        <v>648</v>
      </c>
      <c r="M407" s="82"/>
      <c r="N407" s="101">
        <v>1624</v>
      </c>
      <c r="O407" s="101"/>
    </row>
    <row r="408" spans="1:15" ht="45" customHeight="1" x14ac:dyDescent="0.25">
      <c r="A408" s="17" t="s">
        <v>1922</v>
      </c>
      <c r="B408" s="93" t="s">
        <v>1932</v>
      </c>
      <c r="C408" s="93"/>
      <c r="D408" s="102">
        <f t="shared" si="6"/>
        <v>1</v>
      </c>
      <c r="E408" s="102"/>
      <c r="F408" s="102" t="s">
        <v>1348</v>
      </c>
      <c r="G408" s="102"/>
      <c r="H408" s="96">
        <v>43115</v>
      </c>
      <c r="I408" s="96"/>
      <c r="J408" s="96">
        <v>43115</v>
      </c>
      <c r="K408" s="96"/>
      <c r="L408" s="82" t="s">
        <v>648</v>
      </c>
      <c r="M408" s="82"/>
      <c r="N408" s="101">
        <v>1624</v>
      </c>
      <c r="O408" s="101"/>
    </row>
    <row r="409" spans="1:15" ht="45" customHeight="1" x14ac:dyDescent="0.25">
      <c r="A409" s="17" t="s">
        <v>1922</v>
      </c>
      <c r="B409" s="93" t="s">
        <v>1931</v>
      </c>
      <c r="C409" s="93"/>
      <c r="D409" s="102">
        <f t="shared" si="6"/>
        <v>1</v>
      </c>
      <c r="E409" s="102"/>
      <c r="F409" s="102" t="s">
        <v>1348</v>
      </c>
      <c r="G409" s="102"/>
      <c r="H409" s="96">
        <v>43115</v>
      </c>
      <c r="I409" s="96"/>
      <c r="J409" s="96">
        <v>43115</v>
      </c>
      <c r="K409" s="96"/>
      <c r="L409" s="82" t="s">
        <v>648</v>
      </c>
      <c r="M409" s="82"/>
      <c r="N409" s="101">
        <v>585</v>
      </c>
      <c r="O409" s="101"/>
    </row>
    <row r="410" spans="1:15" ht="45" customHeight="1" x14ac:dyDescent="0.25">
      <c r="A410" s="17" t="s">
        <v>1922</v>
      </c>
      <c r="B410" s="93" t="s">
        <v>1932</v>
      </c>
      <c r="C410" s="93"/>
      <c r="D410" s="102">
        <f t="shared" si="6"/>
        <v>1</v>
      </c>
      <c r="E410" s="102"/>
      <c r="F410" s="102" t="s">
        <v>1348</v>
      </c>
      <c r="G410" s="102"/>
      <c r="H410" s="96">
        <v>43115</v>
      </c>
      <c r="I410" s="96"/>
      <c r="J410" s="96">
        <v>43115</v>
      </c>
      <c r="K410" s="96"/>
      <c r="L410" s="82" t="s">
        <v>648</v>
      </c>
      <c r="M410" s="82"/>
      <c r="N410" s="101">
        <v>695</v>
      </c>
      <c r="O410" s="101"/>
    </row>
    <row r="411" spans="1:15" ht="45" customHeight="1" x14ac:dyDescent="0.25">
      <c r="A411" s="17" t="s">
        <v>1922</v>
      </c>
      <c r="B411" s="93" t="s">
        <v>1931</v>
      </c>
      <c r="C411" s="93"/>
      <c r="D411" s="102">
        <f t="shared" si="6"/>
        <v>1</v>
      </c>
      <c r="E411" s="102"/>
      <c r="F411" s="102" t="s">
        <v>1348</v>
      </c>
      <c r="G411" s="102"/>
      <c r="H411" s="96">
        <v>43115</v>
      </c>
      <c r="I411" s="96"/>
      <c r="J411" s="96">
        <v>43115</v>
      </c>
      <c r="K411" s="96"/>
      <c r="L411" s="82" t="s">
        <v>648</v>
      </c>
      <c r="M411" s="82"/>
      <c r="N411" s="101">
        <v>92.5</v>
      </c>
      <c r="O411" s="101"/>
    </row>
    <row r="412" spans="1:15" ht="45" customHeight="1" x14ac:dyDescent="0.25">
      <c r="A412" s="17" t="s">
        <v>1922</v>
      </c>
      <c r="B412" s="93" t="s">
        <v>1933</v>
      </c>
      <c r="C412" s="93"/>
      <c r="D412" s="102">
        <f t="shared" si="6"/>
        <v>1</v>
      </c>
      <c r="E412" s="102"/>
      <c r="F412" s="102" t="s">
        <v>12</v>
      </c>
      <c r="G412" s="102"/>
      <c r="H412" s="96">
        <v>43167</v>
      </c>
      <c r="I412" s="96"/>
      <c r="J412" s="96">
        <v>43167</v>
      </c>
      <c r="K412" s="96"/>
      <c r="L412" s="82" t="s">
        <v>648</v>
      </c>
      <c r="M412" s="82"/>
      <c r="N412" s="101">
        <v>2035.02</v>
      </c>
      <c r="O412" s="101"/>
    </row>
    <row r="413" spans="1:15" ht="45" customHeight="1" x14ac:dyDescent="0.25">
      <c r="A413" s="17" t="s">
        <v>1922</v>
      </c>
      <c r="B413" s="93" t="s">
        <v>1933</v>
      </c>
      <c r="C413" s="93"/>
      <c r="D413" s="102">
        <f t="shared" si="6"/>
        <v>1</v>
      </c>
      <c r="E413" s="102"/>
      <c r="F413" s="102" t="s">
        <v>12</v>
      </c>
      <c r="G413" s="102"/>
      <c r="H413" s="96">
        <v>43167</v>
      </c>
      <c r="I413" s="96"/>
      <c r="J413" s="96">
        <v>43167</v>
      </c>
      <c r="K413" s="96"/>
      <c r="L413" s="82" t="s">
        <v>648</v>
      </c>
      <c r="M413" s="82"/>
      <c r="N413" s="101">
        <v>1000</v>
      </c>
      <c r="O413" s="101"/>
    </row>
    <row r="414" spans="1:15" ht="45" customHeight="1" x14ac:dyDescent="0.25">
      <c r="A414" s="17" t="s">
        <v>1934</v>
      </c>
      <c r="B414" s="93" t="s">
        <v>1935</v>
      </c>
      <c r="C414" s="93"/>
      <c r="D414" s="102">
        <f t="shared" si="6"/>
        <v>1</v>
      </c>
      <c r="E414" s="102"/>
      <c r="F414" s="102" t="s">
        <v>15</v>
      </c>
      <c r="G414" s="102"/>
      <c r="H414" s="96">
        <v>43160</v>
      </c>
      <c r="I414" s="96"/>
      <c r="J414" s="96">
        <v>43161</v>
      </c>
      <c r="K414" s="96"/>
      <c r="L414" s="82" t="s">
        <v>648</v>
      </c>
      <c r="M414" s="82"/>
      <c r="N414" s="101">
        <v>3606.36</v>
      </c>
      <c r="O414" s="101"/>
    </row>
    <row r="415" spans="1:15" ht="45" customHeight="1" x14ac:dyDescent="0.25">
      <c r="A415" s="17" t="s">
        <v>1934</v>
      </c>
      <c r="B415" s="93" t="s">
        <v>1935</v>
      </c>
      <c r="C415" s="93"/>
      <c r="D415" s="102">
        <f t="shared" si="6"/>
        <v>1</v>
      </c>
      <c r="E415" s="102"/>
      <c r="F415" s="102" t="s">
        <v>15</v>
      </c>
      <c r="G415" s="102"/>
      <c r="H415" s="96">
        <v>43160</v>
      </c>
      <c r="I415" s="96"/>
      <c r="J415" s="96">
        <v>43161</v>
      </c>
      <c r="K415" s="96"/>
      <c r="L415" s="82" t="s">
        <v>648</v>
      </c>
      <c r="M415" s="82"/>
      <c r="N415" s="101">
        <v>11393.64</v>
      </c>
      <c r="O415" s="101"/>
    </row>
    <row r="416" spans="1:15" ht="45" customHeight="1" x14ac:dyDescent="0.25">
      <c r="A416" s="17" t="s">
        <v>1934</v>
      </c>
      <c r="B416" s="93" t="s">
        <v>1936</v>
      </c>
      <c r="C416" s="93"/>
      <c r="D416" s="102">
        <f t="shared" si="6"/>
        <v>1</v>
      </c>
      <c r="E416" s="102"/>
      <c r="F416" s="102" t="s">
        <v>12</v>
      </c>
      <c r="G416" s="102"/>
      <c r="H416" s="96">
        <v>43170</v>
      </c>
      <c r="I416" s="96"/>
      <c r="J416" s="96">
        <v>43171</v>
      </c>
      <c r="K416" s="96"/>
      <c r="L416" s="82" t="s">
        <v>648</v>
      </c>
      <c r="M416" s="82"/>
      <c r="N416" s="101">
        <v>4000</v>
      </c>
      <c r="O416" s="101"/>
    </row>
    <row r="417" spans="1:15" ht="45" customHeight="1" x14ac:dyDescent="0.25">
      <c r="A417" s="17" t="s">
        <v>1934</v>
      </c>
      <c r="B417" s="93" t="s">
        <v>1936</v>
      </c>
      <c r="C417" s="93"/>
      <c r="D417" s="102">
        <f t="shared" si="6"/>
        <v>1</v>
      </c>
      <c r="E417" s="102"/>
      <c r="F417" s="102" t="s">
        <v>12</v>
      </c>
      <c r="G417" s="102"/>
      <c r="H417" s="96">
        <v>43170</v>
      </c>
      <c r="I417" s="96"/>
      <c r="J417" s="96">
        <v>43171</v>
      </c>
      <c r="K417" s="96"/>
      <c r="L417" s="82" t="s">
        <v>648</v>
      </c>
      <c r="M417" s="82"/>
      <c r="N417" s="101">
        <v>932.82</v>
      </c>
      <c r="O417" s="101"/>
    </row>
    <row r="418" spans="1:15" ht="45" customHeight="1" x14ac:dyDescent="0.25">
      <c r="A418" s="17" t="s">
        <v>1934</v>
      </c>
      <c r="B418" s="93" t="s">
        <v>1937</v>
      </c>
      <c r="C418" s="93"/>
      <c r="D418" s="102">
        <f t="shared" si="6"/>
        <v>1</v>
      </c>
      <c r="E418" s="102"/>
      <c r="F418" s="102" t="s">
        <v>12</v>
      </c>
      <c r="G418" s="102"/>
      <c r="H418" s="96">
        <v>43180</v>
      </c>
      <c r="I418" s="96"/>
      <c r="J418" s="96">
        <v>43181</v>
      </c>
      <c r="K418" s="96"/>
      <c r="L418" s="82" t="s">
        <v>648</v>
      </c>
      <c r="M418" s="82"/>
      <c r="N418" s="101">
        <v>3881</v>
      </c>
      <c r="O418" s="101"/>
    </row>
    <row r="419" spans="1:15" ht="45" customHeight="1" x14ac:dyDescent="0.25">
      <c r="A419" s="17" t="s">
        <v>1934</v>
      </c>
      <c r="B419" s="93" t="s">
        <v>1937</v>
      </c>
      <c r="C419" s="93"/>
      <c r="D419" s="102">
        <f t="shared" si="6"/>
        <v>1</v>
      </c>
      <c r="E419" s="102"/>
      <c r="F419" s="102" t="s">
        <v>12</v>
      </c>
      <c r="G419" s="102"/>
      <c r="H419" s="96">
        <v>43180</v>
      </c>
      <c r="I419" s="96"/>
      <c r="J419" s="96">
        <v>43181</v>
      </c>
      <c r="K419" s="96"/>
      <c r="L419" s="82" t="s">
        <v>648</v>
      </c>
      <c r="M419" s="82"/>
      <c r="N419" s="101">
        <v>2064.0500000000002</v>
      </c>
      <c r="O419" s="101"/>
    </row>
    <row r="420" spans="1:15" ht="45" customHeight="1" x14ac:dyDescent="0.25">
      <c r="A420" s="17" t="s">
        <v>1934</v>
      </c>
      <c r="B420" s="93" t="s">
        <v>1938</v>
      </c>
      <c r="C420" s="93"/>
      <c r="D420" s="102">
        <f t="shared" si="6"/>
        <v>1</v>
      </c>
      <c r="E420" s="102"/>
      <c r="F420" s="102" t="s">
        <v>15</v>
      </c>
      <c r="G420" s="102"/>
      <c r="H420" s="96">
        <v>43227</v>
      </c>
      <c r="I420" s="96"/>
      <c r="J420" s="96">
        <v>43227</v>
      </c>
      <c r="K420" s="96"/>
      <c r="L420" s="82" t="s">
        <v>648</v>
      </c>
      <c r="M420" s="82"/>
      <c r="N420" s="101">
        <v>894</v>
      </c>
      <c r="O420" s="101"/>
    </row>
    <row r="421" spans="1:15" ht="45" customHeight="1" x14ac:dyDescent="0.25">
      <c r="A421" s="17" t="s">
        <v>1934</v>
      </c>
      <c r="B421" s="93" t="s">
        <v>1938</v>
      </c>
      <c r="C421" s="93"/>
      <c r="D421" s="102">
        <f t="shared" si="6"/>
        <v>1</v>
      </c>
      <c r="E421" s="102"/>
      <c r="F421" s="102" t="s">
        <v>15</v>
      </c>
      <c r="G421" s="102"/>
      <c r="H421" s="96">
        <v>43227</v>
      </c>
      <c r="I421" s="96"/>
      <c r="J421" s="96">
        <v>43227</v>
      </c>
      <c r="K421" s="96"/>
      <c r="L421" s="82" t="s">
        <v>648</v>
      </c>
      <c r="M421" s="82"/>
      <c r="N421" s="101">
        <v>635</v>
      </c>
      <c r="O421" s="101"/>
    </row>
    <row r="422" spans="1:15" ht="45" customHeight="1" x14ac:dyDescent="0.25">
      <c r="A422" s="17" t="s">
        <v>1934</v>
      </c>
      <c r="B422" s="93" t="s">
        <v>1938</v>
      </c>
      <c r="C422" s="93"/>
      <c r="D422" s="102">
        <f t="shared" si="6"/>
        <v>1</v>
      </c>
      <c r="E422" s="102"/>
      <c r="F422" s="102" t="s">
        <v>15</v>
      </c>
      <c r="G422" s="102"/>
      <c r="H422" s="96">
        <v>43227</v>
      </c>
      <c r="I422" s="96"/>
      <c r="J422" s="96">
        <v>43227</v>
      </c>
      <c r="K422" s="96"/>
      <c r="L422" s="82" t="s">
        <v>648</v>
      </c>
      <c r="M422" s="82"/>
      <c r="N422" s="101">
        <v>1080</v>
      </c>
      <c r="O422" s="101"/>
    </row>
    <row r="423" spans="1:15" ht="45" customHeight="1" x14ac:dyDescent="0.25">
      <c r="A423" s="17" t="s">
        <v>1934</v>
      </c>
      <c r="B423" s="93" t="s">
        <v>1939</v>
      </c>
      <c r="C423" s="93"/>
      <c r="D423" s="102">
        <f t="shared" si="6"/>
        <v>1</v>
      </c>
      <c r="E423" s="102"/>
      <c r="F423" s="102" t="s">
        <v>29</v>
      </c>
      <c r="G423" s="102"/>
      <c r="H423" s="96">
        <v>43171</v>
      </c>
      <c r="I423" s="96"/>
      <c r="J423" s="96">
        <v>43171</v>
      </c>
      <c r="K423" s="96"/>
      <c r="L423" s="82" t="s">
        <v>648</v>
      </c>
      <c r="M423" s="82"/>
      <c r="N423" s="101">
        <v>411</v>
      </c>
      <c r="O423" s="101"/>
    </row>
    <row r="424" spans="1:15" ht="45" customHeight="1" x14ac:dyDescent="0.25">
      <c r="A424" s="17" t="s">
        <v>1934</v>
      </c>
      <c r="B424" s="93" t="s">
        <v>1939</v>
      </c>
      <c r="C424" s="93"/>
      <c r="D424" s="102">
        <f t="shared" si="6"/>
        <v>1</v>
      </c>
      <c r="E424" s="102"/>
      <c r="F424" s="102" t="s">
        <v>29</v>
      </c>
      <c r="G424" s="102"/>
      <c r="H424" s="96">
        <v>43171</v>
      </c>
      <c r="I424" s="96"/>
      <c r="J424" s="96">
        <v>43171</v>
      </c>
      <c r="K424" s="96"/>
      <c r="L424" s="82" t="s">
        <v>648</v>
      </c>
      <c r="M424" s="82"/>
      <c r="N424" s="101">
        <v>70</v>
      </c>
      <c r="O424" s="101"/>
    </row>
    <row r="425" spans="1:15" ht="45" customHeight="1" x14ac:dyDescent="0.25">
      <c r="A425" s="17" t="s">
        <v>1940</v>
      </c>
      <c r="B425" s="93" t="s">
        <v>1941</v>
      </c>
      <c r="C425" s="93"/>
      <c r="D425" s="102">
        <f t="shared" si="6"/>
        <v>1</v>
      </c>
      <c r="E425" s="102"/>
      <c r="F425" s="102" t="s">
        <v>1348</v>
      </c>
      <c r="G425" s="102"/>
      <c r="H425" s="96">
        <v>43126</v>
      </c>
      <c r="I425" s="96"/>
      <c r="J425" s="96">
        <v>43126</v>
      </c>
      <c r="K425" s="96"/>
      <c r="L425" s="82" t="s">
        <v>648</v>
      </c>
      <c r="M425" s="82"/>
      <c r="N425" s="101">
        <v>1407</v>
      </c>
      <c r="O425" s="101"/>
    </row>
    <row r="426" spans="1:15" ht="45" customHeight="1" x14ac:dyDescent="0.25">
      <c r="A426" s="17" t="s">
        <v>1940</v>
      </c>
      <c r="B426" s="93" t="s">
        <v>1941</v>
      </c>
      <c r="C426" s="93"/>
      <c r="D426" s="102">
        <f t="shared" si="6"/>
        <v>1</v>
      </c>
      <c r="E426" s="102"/>
      <c r="F426" s="102" t="s">
        <v>1348</v>
      </c>
      <c r="G426" s="102"/>
      <c r="H426" s="96">
        <v>43126</v>
      </c>
      <c r="I426" s="96"/>
      <c r="J426" s="96">
        <v>43126</v>
      </c>
      <c r="K426" s="96"/>
      <c r="L426" s="82" t="s">
        <v>648</v>
      </c>
      <c r="M426" s="82"/>
      <c r="N426" s="101">
        <v>1420</v>
      </c>
      <c r="O426" s="101"/>
    </row>
    <row r="427" spans="1:15" ht="45" customHeight="1" x14ac:dyDescent="0.25">
      <c r="A427" s="17" t="s">
        <v>1940</v>
      </c>
      <c r="B427" s="93" t="s">
        <v>1942</v>
      </c>
      <c r="C427" s="93"/>
      <c r="D427" s="102">
        <f t="shared" si="6"/>
        <v>1</v>
      </c>
      <c r="E427" s="102"/>
      <c r="F427" s="102" t="s">
        <v>29</v>
      </c>
      <c r="G427" s="102"/>
      <c r="H427" s="96">
        <v>43131</v>
      </c>
      <c r="I427" s="96"/>
      <c r="J427" s="96">
        <v>43131</v>
      </c>
      <c r="K427" s="96"/>
      <c r="L427" s="82" t="s">
        <v>648</v>
      </c>
      <c r="M427" s="82"/>
      <c r="N427" s="101">
        <v>274</v>
      </c>
      <c r="O427" s="101"/>
    </row>
    <row r="428" spans="1:15" ht="45" customHeight="1" x14ac:dyDescent="0.25">
      <c r="A428" s="17" t="s">
        <v>1940</v>
      </c>
      <c r="B428" s="93" t="s">
        <v>1942</v>
      </c>
      <c r="C428" s="93"/>
      <c r="D428" s="102">
        <f t="shared" si="6"/>
        <v>1</v>
      </c>
      <c r="E428" s="102"/>
      <c r="F428" s="102" t="s">
        <v>29</v>
      </c>
      <c r="G428" s="102"/>
      <c r="H428" s="96">
        <v>43131</v>
      </c>
      <c r="I428" s="96"/>
      <c r="J428" s="96">
        <v>43131</v>
      </c>
      <c r="K428" s="96"/>
      <c r="L428" s="82" t="s">
        <v>648</v>
      </c>
      <c r="M428" s="82"/>
      <c r="N428" s="101">
        <v>214</v>
      </c>
      <c r="O428" s="101"/>
    </row>
    <row r="429" spans="1:15" ht="45" customHeight="1" x14ac:dyDescent="0.25">
      <c r="A429" s="17" t="s">
        <v>1940</v>
      </c>
      <c r="B429" s="93" t="s">
        <v>1941</v>
      </c>
      <c r="C429" s="93"/>
      <c r="D429" s="102">
        <f t="shared" si="6"/>
        <v>1</v>
      </c>
      <c r="E429" s="102"/>
      <c r="F429" s="102" t="s">
        <v>1348</v>
      </c>
      <c r="G429" s="102"/>
      <c r="H429" s="96">
        <v>43126</v>
      </c>
      <c r="I429" s="96"/>
      <c r="J429" s="96">
        <v>43126</v>
      </c>
      <c r="K429" s="96"/>
      <c r="L429" s="82" t="s">
        <v>648</v>
      </c>
      <c r="M429" s="82"/>
      <c r="N429" s="101">
        <v>206</v>
      </c>
      <c r="O429" s="101"/>
    </row>
    <row r="430" spans="1:15" ht="45" customHeight="1" x14ac:dyDescent="0.25">
      <c r="A430" s="17" t="s">
        <v>1940</v>
      </c>
      <c r="B430" s="93" t="s">
        <v>1941</v>
      </c>
      <c r="C430" s="93"/>
      <c r="D430" s="102">
        <f t="shared" si="6"/>
        <v>1</v>
      </c>
      <c r="E430" s="102"/>
      <c r="F430" s="102" t="s">
        <v>1348</v>
      </c>
      <c r="G430" s="102"/>
      <c r="H430" s="96">
        <v>43126</v>
      </c>
      <c r="I430" s="96"/>
      <c r="J430" s="96">
        <v>43126</v>
      </c>
      <c r="K430" s="96"/>
      <c r="L430" s="82" t="s">
        <v>648</v>
      </c>
      <c r="M430" s="82"/>
      <c r="N430" s="101">
        <v>223</v>
      </c>
      <c r="O430" s="101"/>
    </row>
    <row r="431" spans="1:15" ht="45" customHeight="1" x14ac:dyDescent="0.25">
      <c r="A431" s="17" t="s">
        <v>1940</v>
      </c>
      <c r="B431" s="93" t="s">
        <v>1943</v>
      </c>
      <c r="C431" s="93"/>
      <c r="D431" s="102">
        <f t="shared" si="6"/>
        <v>1</v>
      </c>
      <c r="E431" s="102"/>
      <c r="F431" s="102" t="s">
        <v>1348</v>
      </c>
      <c r="G431" s="102"/>
      <c r="H431" s="96">
        <v>43131</v>
      </c>
      <c r="I431" s="96"/>
      <c r="J431" s="96">
        <v>43132</v>
      </c>
      <c r="K431" s="96"/>
      <c r="L431" s="82" t="s">
        <v>648</v>
      </c>
      <c r="M431" s="82"/>
      <c r="N431" s="101">
        <v>627</v>
      </c>
      <c r="O431" s="101"/>
    </row>
    <row r="432" spans="1:15" ht="45" customHeight="1" x14ac:dyDescent="0.25">
      <c r="A432" s="17" t="s">
        <v>1940</v>
      </c>
      <c r="B432" s="93" t="s">
        <v>1944</v>
      </c>
      <c r="C432" s="93"/>
      <c r="D432" s="102">
        <f t="shared" si="6"/>
        <v>1</v>
      </c>
      <c r="E432" s="102"/>
      <c r="F432" s="102" t="s">
        <v>12</v>
      </c>
      <c r="G432" s="102"/>
      <c r="H432" s="96">
        <v>43147</v>
      </c>
      <c r="I432" s="96"/>
      <c r="J432" s="96">
        <v>43147</v>
      </c>
      <c r="K432" s="96"/>
      <c r="L432" s="82" t="s">
        <v>648</v>
      </c>
      <c r="M432" s="82"/>
      <c r="N432" s="101">
        <v>1879.68</v>
      </c>
      <c r="O432" s="101"/>
    </row>
    <row r="433" spans="1:15" ht="45" customHeight="1" x14ac:dyDescent="0.25">
      <c r="A433" s="17" t="s">
        <v>1940</v>
      </c>
      <c r="B433" s="93" t="s">
        <v>1944</v>
      </c>
      <c r="C433" s="93"/>
      <c r="D433" s="102">
        <f t="shared" si="6"/>
        <v>1</v>
      </c>
      <c r="E433" s="102"/>
      <c r="F433" s="102" t="s">
        <v>12</v>
      </c>
      <c r="G433" s="102"/>
      <c r="H433" s="96">
        <v>43147</v>
      </c>
      <c r="I433" s="96"/>
      <c r="J433" s="96">
        <v>43147</v>
      </c>
      <c r="K433" s="96"/>
      <c r="L433" s="82" t="s">
        <v>648</v>
      </c>
      <c r="M433" s="82"/>
      <c r="N433" s="101">
        <v>42</v>
      </c>
      <c r="O433" s="101"/>
    </row>
    <row r="434" spans="1:15" ht="45" customHeight="1" x14ac:dyDescent="0.25">
      <c r="A434" s="17" t="s">
        <v>1940</v>
      </c>
      <c r="B434" s="93" t="s">
        <v>1945</v>
      </c>
      <c r="C434" s="93"/>
      <c r="D434" s="102">
        <f t="shared" si="6"/>
        <v>1</v>
      </c>
      <c r="E434" s="102"/>
      <c r="F434" s="102" t="s">
        <v>12</v>
      </c>
      <c r="G434" s="102"/>
      <c r="H434" s="96">
        <v>43104</v>
      </c>
      <c r="I434" s="96"/>
      <c r="J434" s="96">
        <v>43104</v>
      </c>
      <c r="K434" s="96"/>
      <c r="L434" s="82" t="s">
        <v>648</v>
      </c>
      <c r="M434" s="82"/>
      <c r="N434" s="101">
        <v>182</v>
      </c>
      <c r="O434" s="101"/>
    </row>
    <row r="435" spans="1:15" ht="45" customHeight="1" x14ac:dyDescent="0.25">
      <c r="A435" s="17" t="s">
        <v>1940</v>
      </c>
      <c r="B435" s="93" t="s">
        <v>1946</v>
      </c>
      <c r="C435" s="93"/>
      <c r="D435" s="102">
        <f t="shared" si="6"/>
        <v>1</v>
      </c>
      <c r="E435" s="102"/>
      <c r="F435" s="102" t="s">
        <v>12</v>
      </c>
      <c r="G435" s="102"/>
      <c r="H435" s="96">
        <v>43131</v>
      </c>
      <c r="I435" s="96"/>
      <c r="J435" s="96">
        <v>43132</v>
      </c>
      <c r="K435" s="96"/>
      <c r="L435" s="82" t="s">
        <v>648</v>
      </c>
      <c r="M435" s="82"/>
      <c r="N435" s="101">
        <v>1577.01</v>
      </c>
      <c r="O435" s="101"/>
    </row>
    <row r="436" spans="1:15" ht="45" customHeight="1" x14ac:dyDescent="0.25">
      <c r="A436" s="17" t="s">
        <v>1947</v>
      </c>
      <c r="B436" s="93" t="s">
        <v>1948</v>
      </c>
      <c r="C436" s="93"/>
      <c r="D436" s="102">
        <f t="shared" si="6"/>
        <v>1</v>
      </c>
      <c r="E436" s="102"/>
      <c r="F436" s="102" t="s">
        <v>29</v>
      </c>
      <c r="G436" s="102"/>
      <c r="H436" s="96">
        <v>43168</v>
      </c>
      <c r="I436" s="96"/>
      <c r="J436" s="96">
        <v>43168</v>
      </c>
      <c r="K436" s="96"/>
      <c r="L436" s="82" t="s">
        <v>648</v>
      </c>
      <c r="M436" s="82"/>
      <c r="N436" s="101">
        <v>373</v>
      </c>
      <c r="O436" s="101"/>
    </row>
    <row r="437" spans="1:15" ht="45" customHeight="1" x14ac:dyDescent="0.25">
      <c r="A437" s="17" t="s">
        <v>1947</v>
      </c>
      <c r="B437" s="93" t="s">
        <v>1948</v>
      </c>
      <c r="C437" s="93"/>
      <c r="D437" s="102">
        <f t="shared" si="6"/>
        <v>1</v>
      </c>
      <c r="E437" s="102"/>
      <c r="F437" s="102" t="s">
        <v>29</v>
      </c>
      <c r="G437" s="102"/>
      <c r="H437" s="96">
        <v>43168</v>
      </c>
      <c r="I437" s="96"/>
      <c r="J437" s="96">
        <v>43168</v>
      </c>
      <c r="K437" s="96"/>
      <c r="L437" s="82" t="s">
        <v>648</v>
      </c>
      <c r="M437" s="82"/>
      <c r="N437" s="101">
        <v>129</v>
      </c>
      <c r="O437" s="101"/>
    </row>
    <row r="438" spans="1:15" ht="45" customHeight="1" x14ac:dyDescent="0.25">
      <c r="A438" s="17" t="s">
        <v>1947</v>
      </c>
      <c r="B438" s="93" t="s">
        <v>1861</v>
      </c>
      <c r="C438" s="93"/>
      <c r="D438" s="102">
        <f t="shared" si="6"/>
        <v>1</v>
      </c>
      <c r="E438" s="102"/>
      <c r="F438" s="102" t="s">
        <v>29</v>
      </c>
      <c r="G438" s="102"/>
      <c r="H438" s="96">
        <v>43217</v>
      </c>
      <c r="I438" s="96"/>
      <c r="J438" s="96">
        <v>43217</v>
      </c>
      <c r="K438" s="96"/>
      <c r="L438" s="82" t="s">
        <v>648</v>
      </c>
      <c r="M438" s="82"/>
      <c r="N438" s="101">
        <v>483</v>
      </c>
      <c r="O438" s="101"/>
    </row>
    <row r="439" spans="1:15" ht="45" customHeight="1" x14ac:dyDescent="0.25">
      <c r="A439" s="17" t="s">
        <v>1947</v>
      </c>
      <c r="B439" s="93" t="s">
        <v>1847</v>
      </c>
      <c r="C439" s="93"/>
      <c r="D439" s="102">
        <f t="shared" si="6"/>
        <v>1</v>
      </c>
      <c r="E439" s="102"/>
      <c r="F439" s="102" t="s">
        <v>29</v>
      </c>
      <c r="G439" s="102"/>
      <c r="H439" s="96">
        <v>43206</v>
      </c>
      <c r="I439" s="96"/>
      <c r="J439" s="96">
        <v>43206</v>
      </c>
      <c r="K439" s="96"/>
      <c r="L439" s="82" t="s">
        <v>648</v>
      </c>
      <c r="M439" s="82"/>
      <c r="N439" s="101">
        <v>154</v>
      </c>
      <c r="O439" s="101"/>
    </row>
    <row r="440" spans="1:15" ht="45" customHeight="1" x14ac:dyDescent="0.25">
      <c r="A440" s="17" t="s">
        <v>1947</v>
      </c>
      <c r="B440" s="93" t="s">
        <v>1847</v>
      </c>
      <c r="C440" s="93"/>
      <c r="D440" s="102">
        <f t="shared" si="6"/>
        <v>1</v>
      </c>
      <c r="E440" s="102"/>
      <c r="F440" s="102" t="s">
        <v>29</v>
      </c>
      <c r="G440" s="102"/>
      <c r="H440" s="96">
        <v>43237</v>
      </c>
      <c r="I440" s="96"/>
      <c r="J440" s="96">
        <v>43238</v>
      </c>
      <c r="K440" s="96"/>
      <c r="L440" s="82" t="s">
        <v>648</v>
      </c>
      <c r="M440" s="82"/>
      <c r="N440" s="101">
        <v>234</v>
      </c>
      <c r="O440" s="101"/>
    </row>
    <row r="441" spans="1:15" ht="45" customHeight="1" x14ac:dyDescent="0.25">
      <c r="A441" s="17" t="s">
        <v>1947</v>
      </c>
      <c r="B441" s="93" t="s">
        <v>1847</v>
      </c>
      <c r="C441" s="93"/>
      <c r="D441" s="102">
        <f t="shared" si="6"/>
        <v>1</v>
      </c>
      <c r="E441" s="102"/>
      <c r="F441" s="102" t="s">
        <v>29</v>
      </c>
      <c r="G441" s="102"/>
      <c r="H441" s="96">
        <v>43206</v>
      </c>
      <c r="I441" s="96"/>
      <c r="J441" s="96">
        <v>43206</v>
      </c>
      <c r="K441" s="96"/>
      <c r="L441" s="82" t="s">
        <v>648</v>
      </c>
      <c r="M441" s="82"/>
      <c r="N441" s="101">
        <v>256</v>
      </c>
      <c r="O441" s="101"/>
    </row>
    <row r="442" spans="1:15" ht="45" customHeight="1" x14ac:dyDescent="0.25">
      <c r="A442" s="17" t="s">
        <v>1947</v>
      </c>
      <c r="B442" s="93" t="s">
        <v>1847</v>
      </c>
      <c r="C442" s="93"/>
      <c r="D442" s="102">
        <f t="shared" si="6"/>
        <v>1</v>
      </c>
      <c r="E442" s="102"/>
      <c r="F442" s="102" t="s">
        <v>29</v>
      </c>
      <c r="G442" s="102"/>
      <c r="H442" s="96">
        <v>43237</v>
      </c>
      <c r="I442" s="96"/>
      <c r="J442" s="96">
        <v>43238</v>
      </c>
      <c r="K442" s="96"/>
      <c r="L442" s="82" t="s">
        <v>648</v>
      </c>
      <c r="M442" s="82"/>
      <c r="N442" s="101">
        <v>280</v>
      </c>
      <c r="O442" s="101"/>
    </row>
    <row r="443" spans="1:15" ht="45" customHeight="1" x14ac:dyDescent="0.25">
      <c r="A443" s="17" t="s">
        <v>1947</v>
      </c>
      <c r="B443" s="93" t="s">
        <v>1949</v>
      </c>
      <c r="C443" s="93"/>
      <c r="D443" s="102">
        <f t="shared" si="6"/>
        <v>1</v>
      </c>
      <c r="E443" s="102"/>
      <c r="F443" s="102" t="s">
        <v>29</v>
      </c>
      <c r="G443" s="102"/>
      <c r="H443" s="96">
        <v>43186</v>
      </c>
      <c r="I443" s="96"/>
      <c r="J443" s="96">
        <v>43187</v>
      </c>
      <c r="K443" s="96"/>
      <c r="L443" s="82" t="s">
        <v>648</v>
      </c>
      <c r="M443" s="82"/>
      <c r="N443" s="101">
        <v>105</v>
      </c>
      <c r="O443" s="101"/>
    </row>
    <row r="444" spans="1:15" ht="45" customHeight="1" x14ac:dyDescent="0.25">
      <c r="A444" s="17" t="s">
        <v>1947</v>
      </c>
      <c r="B444" s="93" t="s">
        <v>1950</v>
      </c>
      <c r="C444" s="93"/>
      <c r="D444" s="102">
        <f t="shared" si="6"/>
        <v>1</v>
      </c>
      <c r="E444" s="102"/>
      <c r="F444" s="102" t="s">
        <v>29</v>
      </c>
      <c r="G444" s="102"/>
      <c r="H444" s="96">
        <v>43158</v>
      </c>
      <c r="I444" s="96"/>
      <c r="J444" s="96">
        <v>43158</v>
      </c>
      <c r="K444" s="96"/>
      <c r="L444" s="82" t="s">
        <v>648</v>
      </c>
      <c r="M444" s="82"/>
      <c r="N444" s="101">
        <v>208</v>
      </c>
      <c r="O444" s="101"/>
    </row>
    <row r="445" spans="1:15" ht="45" customHeight="1" x14ac:dyDescent="0.25">
      <c r="A445" s="17" t="s">
        <v>1947</v>
      </c>
      <c r="B445" s="93" t="s">
        <v>1951</v>
      </c>
      <c r="C445" s="93"/>
      <c r="D445" s="102">
        <f t="shared" si="6"/>
        <v>1</v>
      </c>
      <c r="E445" s="102"/>
      <c r="F445" s="102" t="s">
        <v>29</v>
      </c>
      <c r="G445" s="102"/>
      <c r="H445" s="96">
        <v>43150</v>
      </c>
      <c r="I445" s="96"/>
      <c r="J445" s="96">
        <v>43152</v>
      </c>
      <c r="K445" s="96"/>
      <c r="L445" s="82" t="s">
        <v>648</v>
      </c>
      <c r="M445" s="82"/>
      <c r="N445" s="101">
        <v>283</v>
      </c>
      <c r="O445" s="101"/>
    </row>
    <row r="446" spans="1:15" ht="45" customHeight="1" x14ac:dyDescent="0.25">
      <c r="A446" s="17" t="s">
        <v>1947</v>
      </c>
      <c r="B446" s="93" t="s">
        <v>1952</v>
      </c>
      <c r="C446" s="93"/>
      <c r="D446" s="102">
        <f t="shared" si="6"/>
        <v>1</v>
      </c>
      <c r="E446" s="102"/>
      <c r="F446" s="102" t="s">
        <v>29</v>
      </c>
      <c r="G446" s="102"/>
      <c r="H446" s="96">
        <v>43159</v>
      </c>
      <c r="I446" s="96"/>
      <c r="J446" s="96">
        <v>43160</v>
      </c>
      <c r="K446" s="96"/>
      <c r="L446" s="82" t="s">
        <v>648</v>
      </c>
      <c r="M446" s="82"/>
      <c r="N446" s="101">
        <v>418</v>
      </c>
      <c r="O446" s="101"/>
    </row>
    <row r="447" spans="1:15" ht="45" customHeight="1" x14ac:dyDescent="0.25">
      <c r="A447" s="17" t="s">
        <v>1947</v>
      </c>
      <c r="B447" s="93" t="s">
        <v>1953</v>
      </c>
      <c r="C447" s="93"/>
      <c r="D447" s="102">
        <f t="shared" si="6"/>
        <v>1</v>
      </c>
      <c r="E447" s="102"/>
      <c r="F447" s="102" t="s">
        <v>29</v>
      </c>
      <c r="G447" s="102"/>
      <c r="H447" s="96">
        <v>43171</v>
      </c>
      <c r="I447" s="96"/>
      <c r="J447" s="96">
        <v>43171</v>
      </c>
      <c r="K447" s="96"/>
      <c r="L447" s="82" t="s">
        <v>648</v>
      </c>
      <c r="M447" s="82"/>
      <c r="N447" s="101">
        <v>154</v>
      </c>
      <c r="O447" s="101"/>
    </row>
    <row r="448" spans="1:15" ht="45" customHeight="1" x14ac:dyDescent="0.25">
      <c r="A448" s="17" t="s">
        <v>1947</v>
      </c>
      <c r="B448" s="93" t="s">
        <v>1954</v>
      </c>
      <c r="C448" s="93"/>
      <c r="D448" s="102">
        <f t="shared" si="6"/>
        <v>1</v>
      </c>
      <c r="E448" s="102"/>
      <c r="F448" s="102" t="s">
        <v>29</v>
      </c>
      <c r="G448" s="102"/>
      <c r="H448" s="96">
        <v>43164</v>
      </c>
      <c r="I448" s="96"/>
      <c r="J448" s="96">
        <v>43164</v>
      </c>
      <c r="K448" s="96"/>
      <c r="L448" s="82" t="s">
        <v>648</v>
      </c>
      <c r="M448" s="82"/>
      <c r="N448" s="101">
        <v>154</v>
      </c>
      <c r="O448" s="101"/>
    </row>
    <row r="449" spans="1:15" ht="45" customHeight="1" x14ac:dyDescent="0.25">
      <c r="A449" s="17" t="s">
        <v>1947</v>
      </c>
      <c r="B449" s="93" t="s">
        <v>1950</v>
      </c>
      <c r="C449" s="93"/>
      <c r="D449" s="102">
        <f t="shared" si="6"/>
        <v>1</v>
      </c>
      <c r="E449" s="102"/>
      <c r="F449" s="102" t="s">
        <v>29</v>
      </c>
      <c r="G449" s="102"/>
      <c r="H449" s="96">
        <v>43158</v>
      </c>
      <c r="I449" s="96"/>
      <c r="J449" s="96">
        <v>43158</v>
      </c>
      <c r="K449" s="96"/>
      <c r="L449" s="82" t="s">
        <v>648</v>
      </c>
      <c r="M449" s="82"/>
      <c r="N449" s="101">
        <v>440</v>
      </c>
      <c r="O449" s="101"/>
    </row>
    <row r="450" spans="1:15" ht="45" customHeight="1" x14ac:dyDescent="0.25">
      <c r="A450" s="17" t="s">
        <v>1947</v>
      </c>
      <c r="B450" s="93" t="s">
        <v>1951</v>
      </c>
      <c r="C450" s="93"/>
      <c r="D450" s="102">
        <f t="shared" si="6"/>
        <v>1</v>
      </c>
      <c r="E450" s="102"/>
      <c r="F450" s="102" t="s">
        <v>29</v>
      </c>
      <c r="G450" s="102"/>
      <c r="H450" s="96">
        <v>43150</v>
      </c>
      <c r="I450" s="96"/>
      <c r="J450" s="96">
        <v>43152</v>
      </c>
      <c r="K450" s="96"/>
      <c r="L450" s="82" t="s">
        <v>648</v>
      </c>
      <c r="M450" s="82"/>
      <c r="N450" s="101">
        <v>229</v>
      </c>
      <c r="O450" s="101"/>
    </row>
    <row r="451" spans="1:15" ht="45" customHeight="1" x14ac:dyDescent="0.25">
      <c r="A451" s="17" t="s">
        <v>1947</v>
      </c>
      <c r="B451" s="93" t="s">
        <v>1953</v>
      </c>
      <c r="C451" s="93"/>
      <c r="D451" s="102">
        <f t="shared" si="6"/>
        <v>1</v>
      </c>
      <c r="E451" s="102"/>
      <c r="F451" s="102" t="s">
        <v>29</v>
      </c>
      <c r="G451" s="102"/>
      <c r="H451" s="96">
        <v>43171</v>
      </c>
      <c r="I451" s="96"/>
      <c r="J451" s="96">
        <v>43171</v>
      </c>
      <c r="K451" s="96"/>
      <c r="L451" s="82" t="s">
        <v>648</v>
      </c>
      <c r="M451" s="82"/>
      <c r="N451" s="101">
        <v>46</v>
      </c>
      <c r="O451" s="101"/>
    </row>
    <row r="452" spans="1:15" ht="45" customHeight="1" x14ac:dyDescent="0.25">
      <c r="A452" s="17" t="s">
        <v>1947</v>
      </c>
      <c r="B452" s="93" t="s">
        <v>1954</v>
      </c>
      <c r="C452" s="93"/>
      <c r="D452" s="102">
        <f t="shared" si="6"/>
        <v>1</v>
      </c>
      <c r="E452" s="102"/>
      <c r="F452" s="102" t="s">
        <v>29</v>
      </c>
      <c r="G452" s="102"/>
      <c r="H452" s="96">
        <v>43164</v>
      </c>
      <c r="I452" s="96"/>
      <c r="J452" s="96">
        <v>43164</v>
      </c>
      <c r="K452" s="96"/>
      <c r="L452" s="82" t="s">
        <v>648</v>
      </c>
      <c r="M452" s="82"/>
      <c r="N452" s="101">
        <v>46</v>
      </c>
      <c r="O452" s="101"/>
    </row>
    <row r="453" spans="1:15" ht="45" customHeight="1" x14ac:dyDescent="0.25">
      <c r="A453" s="17" t="s">
        <v>1947</v>
      </c>
      <c r="B453" s="93" t="s">
        <v>1955</v>
      </c>
      <c r="C453" s="93"/>
      <c r="D453" s="102">
        <f t="shared" si="6"/>
        <v>1</v>
      </c>
      <c r="E453" s="102"/>
      <c r="F453" s="102" t="s">
        <v>29</v>
      </c>
      <c r="G453" s="102"/>
      <c r="H453" s="96">
        <v>43193</v>
      </c>
      <c r="I453" s="96"/>
      <c r="J453" s="96">
        <v>43193</v>
      </c>
      <c r="K453" s="96"/>
      <c r="L453" s="82" t="s">
        <v>648</v>
      </c>
      <c r="M453" s="82"/>
      <c r="N453" s="101">
        <v>430</v>
      </c>
      <c r="O453" s="101"/>
    </row>
    <row r="454" spans="1:15" ht="45" customHeight="1" x14ac:dyDescent="0.25">
      <c r="A454" s="17" t="s">
        <v>1947</v>
      </c>
      <c r="B454" s="93" t="s">
        <v>1955</v>
      </c>
      <c r="C454" s="93"/>
      <c r="D454" s="102">
        <f t="shared" si="6"/>
        <v>1</v>
      </c>
      <c r="E454" s="102"/>
      <c r="F454" s="102" t="s">
        <v>29</v>
      </c>
      <c r="G454" s="102"/>
      <c r="H454" s="96">
        <v>43193</v>
      </c>
      <c r="I454" s="96"/>
      <c r="J454" s="96">
        <v>43193</v>
      </c>
      <c r="K454" s="96"/>
      <c r="L454" s="82" t="s">
        <v>648</v>
      </c>
      <c r="M454" s="82"/>
      <c r="N454" s="101">
        <v>224</v>
      </c>
      <c r="O454" s="101"/>
    </row>
    <row r="455" spans="1:15" ht="45" customHeight="1" x14ac:dyDescent="0.25">
      <c r="A455" s="17" t="s">
        <v>1947</v>
      </c>
      <c r="B455" s="93" t="s">
        <v>1956</v>
      </c>
      <c r="C455" s="93"/>
      <c r="D455" s="102">
        <f t="shared" si="6"/>
        <v>1</v>
      </c>
      <c r="E455" s="102"/>
      <c r="F455" s="102" t="s">
        <v>1348</v>
      </c>
      <c r="G455" s="102"/>
      <c r="H455" s="96">
        <v>43111</v>
      </c>
      <c r="I455" s="96"/>
      <c r="J455" s="96">
        <v>43111</v>
      </c>
      <c r="K455" s="96"/>
      <c r="L455" s="82" t="s">
        <v>648</v>
      </c>
      <c r="M455" s="82"/>
      <c r="N455" s="101">
        <v>771</v>
      </c>
      <c r="O455" s="101"/>
    </row>
    <row r="456" spans="1:15" ht="45" customHeight="1" x14ac:dyDescent="0.25">
      <c r="A456" s="17" t="s">
        <v>1947</v>
      </c>
      <c r="B456" s="93" t="s">
        <v>1956</v>
      </c>
      <c r="C456" s="93"/>
      <c r="D456" s="102">
        <f t="shared" si="6"/>
        <v>1</v>
      </c>
      <c r="E456" s="102"/>
      <c r="F456" s="102" t="s">
        <v>1348</v>
      </c>
      <c r="G456" s="102"/>
      <c r="H456" s="96">
        <v>43111</v>
      </c>
      <c r="I456" s="96"/>
      <c r="J456" s="96">
        <v>43111</v>
      </c>
      <c r="K456" s="96"/>
      <c r="L456" s="82" t="s">
        <v>648</v>
      </c>
      <c r="M456" s="82"/>
      <c r="N456" s="101">
        <v>3709</v>
      </c>
      <c r="O456" s="101"/>
    </row>
    <row r="457" spans="1:15" ht="45" customHeight="1" x14ac:dyDescent="0.25">
      <c r="A457" s="17" t="s">
        <v>1947</v>
      </c>
      <c r="B457" s="93" t="s">
        <v>1957</v>
      </c>
      <c r="C457" s="93"/>
      <c r="D457" s="102">
        <f t="shared" si="6"/>
        <v>1</v>
      </c>
      <c r="E457" s="102"/>
      <c r="F457" s="102" t="s">
        <v>29</v>
      </c>
      <c r="G457" s="102"/>
      <c r="H457" s="96">
        <v>43132</v>
      </c>
      <c r="I457" s="96"/>
      <c r="J457" s="96">
        <v>43132</v>
      </c>
      <c r="K457" s="96"/>
      <c r="L457" s="82" t="s">
        <v>648</v>
      </c>
      <c r="M457" s="82"/>
      <c r="N457" s="101">
        <v>208</v>
      </c>
      <c r="O457" s="101"/>
    </row>
    <row r="458" spans="1:15" ht="45" customHeight="1" x14ac:dyDescent="0.25">
      <c r="A458" s="17" t="s">
        <v>1947</v>
      </c>
      <c r="B458" s="93" t="s">
        <v>1958</v>
      </c>
      <c r="C458" s="93"/>
      <c r="D458" s="102">
        <f t="shared" ref="D458:D521" si="7">C458+1</f>
        <v>1</v>
      </c>
      <c r="E458" s="102"/>
      <c r="F458" s="102" t="s">
        <v>29</v>
      </c>
      <c r="G458" s="102"/>
      <c r="H458" s="96">
        <v>43131</v>
      </c>
      <c r="I458" s="96"/>
      <c r="J458" s="96">
        <v>43131</v>
      </c>
      <c r="K458" s="96"/>
      <c r="L458" s="82" t="s">
        <v>648</v>
      </c>
      <c r="M458" s="82"/>
      <c r="N458" s="101">
        <v>208</v>
      </c>
      <c r="O458" s="101"/>
    </row>
    <row r="459" spans="1:15" ht="45" customHeight="1" x14ac:dyDescent="0.25">
      <c r="A459" s="17" t="s">
        <v>1947</v>
      </c>
      <c r="B459" s="93" t="s">
        <v>1957</v>
      </c>
      <c r="C459" s="93"/>
      <c r="D459" s="102">
        <f t="shared" si="7"/>
        <v>1</v>
      </c>
      <c r="E459" s="102"/>
      <c r="F459" s="102" t="s">
        <v>29</v>
      </c>
      <c r="G459" s="102"/>
      <c r="H459" s="96">
        <v>43132</v>
      </c>
      <c r="I459" s="96"/>
      <c r="J459" s="96">
        <v>43132</v>
      </c>
      <c r="K459" s="96"/>
      <c r="L459" s="82" t="s">
        <v>648</v>
      </c>
      <c r="M459" s="82"/>
      <c r="N459" s="101">
        <v>495</v>
      </c>
      <c r="O459" s="101"/>
    </row>
    <row r="460" spans="1:15" ht="45" customHeight="1" x14ac:dyDescent="0.25">
      <c r="A460" s="17" t="s">
        <v>1947</v>
      </c>
      <c r="B460" s="93" t="s">
        <v>1958</v>
      </c>
      <c r="C460" s="93"/>
      <c r="D460" s="102">
        <f t="shared" si="7"/>
        <v>1</v>
      </c>
      <c r="E460" s="102"/>
      <c r="F460" s="102" t="s">
        <v>29</v>
      </c>
      <c r="G460" s="102"/>
      <c r="H460" s="96">
        <v>43131</v>
      </c>
      <c r="I460" s="96"/>
      <c r="J460" s="96">
        <v>43131</v>
      </c>
      <c r="K460" s="96"/>
      <c r="L460" s="82" t="s">
        <v>648</v>
      </c>
      <c r="M460" s="82"/>
      <c r="N460" s="101">
        <v>350</v>
      </c>
      <c r="O460" s="101"/>
    </row>
    <row r="461" spans="1:15" ht="45" customHeight="1" x14ac:dyDescent="0.25">
      <c r="A461" s="17" t="s">
        <v>1947</v>
      </c>
      <c r="B461" s="93" t="s">
        <v>1957</v>
      </c>
      <c r="C461" s="93"/>
      <c r="D461" s="102">
        <f t="shared" si="7"/>
        <v>1</v>
      </c>
      <c r="E461" s="102"/>
      <c r="F461" s="102" t="s">
        <v>29</v>
      </c>
      <c r="G461" s="102"/>
      <c r="H461" s="96">
        <v>43153</v>
      </c>
      <c r="I461" s="96"/>
      <c r="J461" s="96">
        <v>43153</v>
      </c>
      <c r="K461" s="96"/>
      <c r="L461" s="82" t="s">
        <v>648</v>
      </c>
      <c r="M461" s="82"/>
      <c r="N461" s="101">
        <v>208</v>
      </c>
      <c r="O461" s="101"/>
    </row>
    <row r="462" spans="1:15" ht="45" customHeight="1" x14ac:dyDescent="0.25">
      <c r="A462" s="17" t="s">
        <v>1947</v>
      </c>
      <c r="B462" s="93" t="s">
        <v>1957</v>
      </c>
      <c r="C462" s="93"/>
      <c r="D462" s="102">
        <f t="shared" si="7"/>
        <v>1</v>
      </c>
      <c r="E462" s="102"/>
      <c r="F462" s="102" t="s">
        <v>29</v>
      </c>
      <c r="G462" s="102"/>
      <c r="H462" s="96">
        <v>43137</v>
      </c>
      <c r="I462" s="96"/>
      <c r="J462" s="96">
        <v>43137</v>
      </c>
      <c r="K462" s="96"/>
      <c r="L462" s="82" t="s">
        <v>648</v>
      </c>
      <c r="M462" s="82"/>
      <c r="N462" s="101">
        <v>208</v>
      </c>
      <c r="O462" s="101"/>
    </row>
    <row r="463" spans="1:15" ht="45" customHeight="1" x14ac:dyDescent="0.25">
      <c r="A463" s="17" t="s">
        <v>1947</v>
      </c>
      <c r="B463" s="93" t="s">
        <v>1957</v>
      </c>
      <c r="C463" s="93"/>
      <c r="D463" s="102">
        <f t="shared" si="7"/>
        <v>1</v>
      </c>
      <c r="E463" s="102"/>
      <c r="F463" s="102" t="s">
        <v>29</v>
      </c>
      <c r="G463" s="102"/>
      <c r="H463" s="96">
        <v>43153</v>
      </c>
      <c r="I463" s="96"/>
      <c r="J463" s="96">
        <v>43153</v>
      </c>
      <c r="K463" s="96"/>
      <c r="L463" s="82" t="s">
        <v>648</v>
      </c>
      <c r="M463" s="82"/>
      <c r="N463" s="101">
        <v>500</v>
      </c>
      <c r="O463" s="101"/>
    </row>
    <row r="464" spans="1:15" ht="45" customHeight="1" x14ac:dyDescent="0.25">
      <c r="A464" s="17" t="s">
        <v>1947</v>
      </c>
      <c r="B464" s="93" t="s">
        <v>1957</v>
      </c>
      <c r="C464" s="93"/>
      <c r="D464" s="102">
        <f t="shared" si="7"/>
        <v>1</v>
      </c>
      <c r="E464" s="102"/>
      <c r="F464" s="102" t="s">
        <v>29</v>
      </c>
      <c r="G464" s="102"/>
      <c r="H464" s="96">
        <v>43137</v>
      </c>
      <c r="I464" s="96"/>
      <c r="J464" s="96">
        <v>43137</v>
      </c>
      <c r="K464" s="96"/>
      <c r="L464" s="82" t="s">
        <v>648</v>
      </c>
      <c r="M464" s="82"/>
      <c r="N464" s="101">
        <v>499.8</v>
      </c>
      <c r="O464" s="101"/>
    </row>
    <row r="465" spans="1:15" ht="45" customHeight="1" x14ac:dyDescent="0.25">
      <c r="A465" s="17" t="s">
        <v>1947</v>
      </c>
      <c r="B465" s="93" t="s">
        <v>1957</v>
      </c>
      <c r="C465" s="93"/>
      <c r="D465" s="102">
        <f t="shared" si="7"/>
        <v>1</v>
      </c>
      <c r="E465" s="102"/>
      <c r="F465" s="102" t="s">
        <v>12</v>
      </c>
      <c r="G465" s="102"/>
      <c r="H465" s="96">
        <v>43124</v>
      </c>
      <c r="I465" s="96"/>
      <c r="J465" s="96">
        <v>43127</v>
      </c>
      <c r="K465" s="96"/>
      <c r="L465" s="82" t="s">
        <v>648</v>
      </c>
      <c r="M465" s="82"/>
      <c r="N465" s="101">
        <v>3600.01</v>
      </c>
      <c r="O465" s="101"/>
    </row>
    <row r="466" spans="1:15" ht="45" customHeight="1" x14ac:dyDescent="0.25">
      <c r="A466" s="17" t="s">
        <v>1947</v>
      </c>
      <c r="B466" s="93" t="s">
        <v>1959</v>
      </c>
      <c r="C466" s="93"/>
      <c r="D466" s="102">
        <f t="shared" si="7"/>
        <v>1</v>
      </c>
      <c r="E466" s="102"/>
      <c r="F466" s="102" t="s">
        <v>29</v>
      </c>
      <c r="G466" s="102"/>
      <c r="H466" s="96">
        <v>43160</v>
      </c>
      <c r="I466" s="96"/>
      <c r="J466" s="96">
        <v>43160</v>
      </c>
      <c r="K466" s="96"/>
      <c r="L466" s="82" t="s">
        <v>648</v>
      </c>
      <c r="M466" s="82"/>
      <c r="N466" s="101">
        <v>500</v>
      </c>
      <c r="O466" s="101"/>
    </row>
    <row r="467" spans="1:15" ht="45" customHeight="1" x14ac:dyDescent="0.25">
      <c r="A467" s="17" t="s">
        <v>1947</v>
      </c>
      <c r="B467" s="93" t="s">
        <v>1959</v>
      </c>
      <c r="C467" s="93"/>
      <c r="D467" s="102">
        <f t="shared" si="7"/>
        <v>1</v>
      </c>
      <c r="E467" s="102"/>
      <c r="F467" s="102" t="s">
        <v>29</v>
      </c>
      <c r="G467" s="102"/>
      <c r="H467" s="96">
        <v>43160</v>
      </c>
      <c r="I467" s="96"/>
      <c r="J467" s="96">
        <v>43160</v>
      </c>
      <c r="K467" s="96"/>
      <c r="L467" s="82" t="s">
        <v>648</v>
      </c>
      <c r="M467" s="82"/>
      <c r="N467" s="101">
        <v>208</v>
      </c>
      <c r="O467" s="101"/>
    </row>
    <row r="468" spans="1:15" ht="45" customHeight="1" x14ac:dyDescent="0.25">
      <c r="A468" s="17" t="s">
        <v>1947</v>
      </c>
      <c r="B468" s="93" t="s">
        <v>1960</v>
      </c>
      <c r="C468" s="93"/>
      <c r="D468" s="102">
        <f t="shared" si="7"/>
        <v>1</v>
      </c>
      <c r="E468" s="102"/>
      <c r="F468" s="102" t="s">
        <v>15</v>
      </c>
      <c r="G468" s="102"/>
      <c r="H468" s="96">
        <v>43199</v>
      </c>
      <c r="I468" s="96"/>
      <c r="J468" s="96">
        <v>43229</v>
      </c>
      <c r="K468" s="96"/>
      <c r="L468" s="82" t="s">
        <v>648</v>
      </c>
      <c r="M468" s="82"/>
      <c r="N468" s="101">
        <v>4484</v>
      </c>
      <c r="O468" s="101"/>
    </row>
    <row r="469" spans="1:15" ht="45" customHeight="1" x14ac:dyDescent="0.25">
      <c r="A469" s="17" t="s">
        <v>1947</v>
      </c>
      <c r="B469" s="93" t="s">
        <v>1961</v>
      </c>
      <c r="C469" s="93"/>
      <c r="D469" s="102">
        <f t="shared" si="7"/>
        <v>1</v>
      </c>
      <c r="E469" s="102"/>
      <c r="F469" s="102" t="s">
        <v>12</v>
      </c>
      <c r="G469" s="102"/>
      <c r="H469" s="96">
        <v>43124</v>
      </c>
      <c r="I469" s="96"/>
      <c r="J469" s="96">
        <v>43127</v>
      </c>
      <c r="K469" s="96"/>
      <c r="L469" s="82" t="s">
        <v>648</v>
      </c>
      <c r="M469" s="82"/>
      <c r="N469" s="101">
        <v>5998</v>
      </c>
      <c r="O469" s="101"/>
    </row>
    <row r="470" spans="1:15" ht="45" customHeight="1" x14ac:dyDescent="0.25">
      <c r="A470" s="17" t="s">
        <v>1947</v>
      </c>
      <c r="B470" s="93" t="s">
        <v>1957</v>
      </c>
      <c r="C470" s="93"/>
      <c r="D470" s="102">
        <f t="shared" si="7"/>
        <v>1</v>
      </c>
      <c r="E470" s="102"/>
      <c r="F470" s="102" t="s">
        <v>29</v>
      </c>
      <c r="G470" s="102"/>
      <c r="H470" s="96">
        <v>43178</v>
      </c>
      <c r="I470" s="96"/>
      <c r="J470" s="96">
        <v>43178</v>
      </c>
      <c r="K470" s="96"/>
      <c r="L470" s="82" t="s">
        <v>648</v>
      </c>
      <c r="M470" s="82"/>
      <c r="N470" s="101">
        <v>208</v>
      </c>
      <c r="O470" s="101"/>
    </row>
    <row r="471" spans="1:15" ht="45" customHeight="1" x14ac:dyDescent="0.25">
      <c r="A471" s="17" t="s">
        <v>1947</v>
      </c>
      <c r="B471" s="93" t="s">
        <v>1962</v>
      </c>
      <c r="C471" s="93"/>
      <c r="D471" s="102">
        <f t="shared" si="7"/>
        <v>1</v>
      </c>
      <c r="E471" s="102"/>
      <c r="F471" s="102" t="s">
        <v>29</v>
      </c>
      <c r="G471" s="102"/>
      <c r="H471" s="96">
        <v>43209</v>
      </c>
      <c r="I471" s="96"/>
      <c r="J471" s="96">
        <v>43209</v>
      </c>
      <c r="K471" s="96"/>
      <c r="L471" s="82" t="s">
        <v>648</v>
      </c>
      <c r="M471" s="82"/>
      <c r="N471" s="101">
        <v>724</v>
      </c>
      <c r="O471" s="101"/>
    </row>
    <row r="472" spans="1:15" ht="45" customHeight="1" x14ac:dyDescent="0.25">
      <c r="A472" s="17" t="s">
        <v>1947</v>
      </c>
      <c r="B472" s="93" t="s">
        <v>1962</v>
      </c>
      <c r="C472" s="93"/>
      <c r="D472" s="102">
        <f t="shared" si="7"/>
        <v>1</v>
      </c>
      <c r="E472" s="102"/>
      <c r="F472" s="102" t="s">
        <v>29</v>
      </c>
      <c r="G472" s="102"/>
      <c r="H472" s="96">
        <v>43209</v>
      </c>
      <c r="I472" s="96"/>
      <c r="J472" s="96">
        <v>43209</v>
      </c>
      <c r="K472" s="96"/>
      <c r="L472" s="82" t="s">
        <v>648</v>
      </c>
      <c r="M472" s="82"/>
      <c r="N472" s="101">
        <v>414</v>
      </c>
      <c r="O472" s="101"/>
    </row>
    <row r="473" spans="1:15" ht="45" customHeight="1" x14ac:dyDescent="0.25">
      <c r="A473" s="17" t="s">
        <v>1947</v>
      </c>
      <c r="B473" s="93" t="s">
        <v>1963</v>
      </c>
      <c r="C473" s="93"/>
      <c r="D473" s="102">
        <f t="shared" si="7"/>
        <v>1</v>
      </c>
      <c r="E473" s="102"/>
      <c r="F473" s="102" t="s">
        <v>29</v>
      </c>
      <c r="G473" s="102"/>
      <c r="H473" s="96">
        <v>43125</v>
      </c>
      <c r="I473" s="96"/>
      <c r="J473" s="96">
        <v>43125</v>
      </c>
      <c r="K473" s="96"/>
      <c r="L473" s="82" t="s">
        <v>648</v>
      </c>
      <c r="M473" s="82"/>
      <c r="N473" s="101">
        <v>679</v>
      </c>
      <c r="O473" s="101"/>
    </row>
    <row r="474" spans="1:15" ht="45" customHeight="1" x14ac:dyDescent="0.25">
      <c r="A474" s="17" t="s">
        <v>1947</v>
      </c>
      <c r="B474" s="93" t="s">
        <v>1963</v>
      </c>
      <c r="C474" s="93"/>
      <c r="D474" s="102">
        <f t="shared" si="7"/>
        <v>1</v>
      </c>
      <c r="E474" s="102"/>
      <c r="F474" s="102" t="s">
        <v>29</v>
      </c>
      <c r="G474" s="102"/>
      <c r="H474" s="96">
        <v>43125</v>
      </c>
      <c r="I474" s="96"/>
      <c r="J474" s="96">
        <v>43125</v>
      </c>
      <c r="K474" s="96"/>
      <c r="L474" s="82" t="s">
        <v>648</v>
      </c>
      <c r="M474" s="82"/>
      <c r="N474" s="101">
        <v>544</v>
      </c>
      <c r="O474" s="101"/>
    </row>
    <row r="475" spans="1:15" ht="45" customHeight="1" x14ac:dyDescent="0.25">
      <c r="A475" s="17" t="s">
        <v>1964</v>
      </c>
      <c r="B475" s="93" t="s">
        <v>1965</v>
      </c>
      <c r="C475" s="93"/>
      <c r="D475" s="102">
        <f t="shared" si="7"/>
        <v>1</v>
      </c>
      <c r="E475" s="102"/>
      <c r="F475" s="102" t="s">
        <v>29</v>
      </c>
      <c r="G475" s="102"/>
      <c r="H475" s="96">
        <v>43133</v>
      </c>
      <c r="I475" s="96"/>
      <c r="J475" s="96">
        <v>43133</v>
      </c>
      <c r="K475" s="96"/>
      <c r="L475" s="82" t="s">
        <v>648</v>
      </c>
      <c r="M475" s="82"/>
      <c r="N475" s="101">
        <v>208</v>
      </c>
      <c r="O475" s="101"/>
    </row>
    <row r="476" spans="1:15" ht="45" customHeight="1" x14ac:dyDescent="0.25">
      <c r="A476" s="17" t="s">
        <v>1964</v>
      </c>
      <c r="B476" s="93" t="s">
        <v>1965</v>
      </c>
      <c r="C476" s="93"/>
      <c r="D476" s="102">
        <f t="shared" si="7"/>
        <v>1</v>
      </c>
      <c r="E476" s="102"/>
      <c r="F476" s="102" t="s">
        <v>29</v>
      </c>
      <c r="G476" s="102"/>
      <c r="H476" s="96">
        <v>43133</v>
      </c>
      <c r="I476" s="96"/>
      <c r="J476" s="96">
        <v>43133</v>
      </c>
      <c r="K476" s="96"/>
      <c r="L476" s="82" t="s">
        <v>648</v>
      </c>
      <c r="M476" s="82"/>
      <c r="N476" s="101">
        <v>959</v>
      </c>
      <c r="O476" s="101"/>
    </row>
    <row r="477" spans="1:15" ht="45" customHeight="1" x14ac:dyDescent="0.25">
      <c r="A477" s="17" t="s">
        <v>494</v>
      </c>
      <c r="B477" s="93" t="s">
        <v>1966</v>
      </c>
      <c r="C477" s="93"/>
      <c r="D477" s="102">
        <f t="shared" si="7"/>
        <v>1</v>
      </c>
      <c r="E477" s="102"/>
      <c r="F477" s="102" t="s">
        <v>12</v>
      </c>
      <c r="G477" s="102"/>
      <c r="H477" s="96">
        <v>43203</v>
      </c>
      <c r="I477" s="96"/>
      <c r="J477" s="96">
        <v>43203</v>
      </c>
      <c r="K477" s="96"/>
      <c r="L477" s="82" t="s">
        <v>648</v>
      </c>
      <c r="M477" s="82"/>
      <c r="N477" s="101">
        <v>1563</v>
      </c>
      <c r="O477" s="101"/>
    </row>
    <row r="478" spans="1:15" ht="45" customHeight="1" x14ac:dyDescent="0.25">
      <c r="A478" s="17" t="s">
        <v>494</v>
      </c>
      <c r="B478" s="93" t="s">
        <v>1967</v>
      </c>
      <c r="C478" s="93"/>
      <c r="D478" s="102">
        <f t="shared" si="7"/>
        <v>1</v>
      </c>
      <c r="E478" s="102"/>
      <c r="F478" s="102" t="s">
        <v>12</v>
      </c>
      <c r="G478" s="102"/>
      <c r="H478" s="96">
        <v>43206</v>
      </c>
      <c r="I478" s="96"/>
      <c r="J478" s="96">
        <v>43206</v>
      </c>
      <c r="K478" s="96"/>
      <c r="L478" s="82" t="s">
        <v>648</v>
      </c>
      <c r="M478" s="82"/>
      <c r="N478" s="101">
        <v>513</v>
      </c>
      <c r="O478" s="101"/>
    </row>
    <row r="479" spans="1:15" ht="45" customHeight="1" x14ac:dyDescent="0.25">
      <c r="A479" s="17" t="s">
        <v>494</v>
      </c>
      <c r="B479" s="93" t="s">
        <v>1966</v>
      </c>
      <c r="C479" s="93"/>
      <c r="D479" s="102">
        <f t="shared" si="7"/>
        <v>1</v>
      </c>
      <c r="E479" s="102"/>
      <c r="F479" s="102" t="s">
        <v>12</v>
      </c>
      <c r="G479" s="102"/>
      <c r="H479" s="96">
        <v>43203</v>
      </c>
      <c r="I479" s="96"/>
      <c r="J479" s="96">
        <v>43203</v>
      </c>
      <c r="K479" s="96"/>
      <c r="L479" s="82" t="s">
        <v>648</v>
      </c>
      <c r="M479" s="82"/>
      <c r="N479" s="101">
        <v>105</v>
      </c>
      <c r="O479" s="101"/>
    </row>
    <row r="480" spans="1:15" ht="45" customHeight="1" x14ac:dyDescent="0.25">
      <c r="A480" s="17" t="s">
        <v>494</v>
      </c>
      <c r="B480" s="93" t="s">
        <v>1967</v>
      </c>
      <c r="C480" s="93"/>
      <c r="D480" s="102">
        <f t="shared" si="7"/>
        <v>1</v>
      </c>
      <c r="E480" s="102"/>
      <c r="F480" s="102" t="s">
        <v>12</v>
      </c>
      <c r="G480" s="102"/>
      <c r="H480" s="96">
        <v>43206</v>
      </c>
      <c r="I480" s="96"/>
      <c r="J480" s="96">
        <v>43206</v>
      </c>
      <c r="K480" s="96"/>
      <c r="L480" s="82" t="s">
        <v>648</v>
      </c>
      <c r="M480" s="82"/>
      <c r="N480" s="101">
        <v>176</v>
      </c>
      <c r="O480" s="101"/>
    </row>
    <row r="481" spans="1:15" ht="45" customHeight="1" x14ac:dyDescent="0.25">
      <c r="A481" s="17" t="s">
        <v>494</v>
      </c>
      <c r="B481" s="93" t="s">
        <v>1861</v>
      </c>
      <c r="C481" s="93"/>
      <c r="D481" s="102">
        <f t="shared" si="7"/>
        <v>1</v>
      </c>
      <c r="E481" s="102"/>
      <c r="F481" s="102" t="s">
        <v>29</v>
      </c>
      <c r="G481" s="102"/>
      <c r="H481" s="96">
        <v>43235</v>
      </c>
      <c r="I481" s="96"/>
      <c r="J481" s="96">
        <v>43235</v>
      </c>
      <c r="K481" s="96"/>
      <c r="L481" s="82" t="s">
        <v>648</v>
      </c>
      <c r="M481" s="82"/>
      <c r="N481" s="101">
        <v>708</v>
      </c>
      <c r="O481" s="101"/>
    </row>
    <row r="482" spans="1:15" ht="45" customHeight="1" x14ac:dyDescent="0.25">
      <c r="A482" s="17" t="s">
        <v>494</v>
      </c>
      <c r="B482" s="93" t="s">
        <v>1861</v>
      </c>
      <c r="C482" s="93"/>
      <c r="D482" s="102">
        <f t="shared" si="7"/>
        <v>1</v>
      </c>
      <c r="E482" s="102"/>
      <c r="F482" s="102" t="s">
        <v>29</v>
      </c>
      <c r="G482" s="102"/>
      <c r="H482" s="96">
        <v>43235</v>
      </c>
      <c r="I482" s="96"/>
      <c r="J482" s="96">
        <v>43235</v>
      </c>
      <c r="K482" s="96"/>
      <c r="L482" s="82" t="s">
        <v>648</v>
      </c>
      <c r="M482" s="82"/>
      <c r="N482" s="101">
        <v>149</v>
      </c>
      <c r="O482" s="101"/>
    </row>
    <row r="483" spans="1:15" ht="45" customHeight="1" x14ac:dyDescent="0.25">
      <c r="A483" s="17" t="s">
        <v>494</v>
      </c>
      <c r="B483" s="93" t="s">
        <v>1968</v>
      </c>
      <c r="C483" s="93"/>
      <c r="D483" s="102">
        <f t="shared" si="7"/>
        <v>1</v>
      </c>
      <c r="E483" s="102"/>
      <c r="F483" s="102" t="s">
        <v>29</v>
      </c>
      <c r="G483" s="102"/>
      <c r="H483" s="96">
        <v>43137</v>
      </c>
      <c r="I483" s="96"/>
      <c r="J483" s="96">
        <v>43137</v>
      </c>
      <c r="K483" s="96"/>
      <c r="L483" s="82" t="s">
        <v>648</v>
      </c>
      <c r="M483" s="82"/>
      <c r="N483" s="101">
        <v>387</v>
      </c>
      <c r="O483" s="101"/>
    </row>
    <row r="484" spans="1:15" ht="45" customHeight="1" x14ac:dyDescent="0.25">
      <c r="A484" s="17" t="s">
        <v>494</v>
      </c>
      <c r="B484" s="93" t="s">
        <v>1968</v>
      </c>
      <c r="C484" s="93"/>
      <c r="D484" s="102">
        <f t="shared" si="7"/>
        <v>1</v>
      </c>
      <c r="E484" s="102"/>
      <c r="F484" s="102" t="s">
        <v>29</v>
      </c>
      <c r="G484" s="102"/>
      <c r="H484" s="96">
        <v>43137</v>
      </c>
      <c r="I484" s="96"/>
      <c r="J484" s="96">
        <v>43137</v>
      </c>
      <c r="K484" s="96"/>
      <c r="L484" s="82" t="s">
        <v>648</v>
      </c>
      <c r="M484" s="82"/>
      <c r="N484" s="101">
        <v>387</v>
      </c>
      <c r="O484" s="101"/>
    </row>
    <row r="485" spans="1:15" ht="45" customHeight="1" x14ac:dyDescent="0.25">
      <c r="A485" s="17" t="s">
        <v>494</v>
      </c>
      <c r="B485" s="93" t="s">
        <v>1968</v>
      </c>
      <c r="C485" s="93"/>
      <c r="D485" s="102">
        <f t="shared" si="7"/>
        <v>1</v>
      </c>
      <c r="E485" s="102"/>
      <c r="F485" s="102" t="s">
        <v>29</v>
      </c>
      <c r="G485" s="102"/>
      <c r="H485" s="96">
        <v>43137</v>
      </c>
      <c r="I485" s="96"/>
      <c r="J485" s="96">
        <v>43137</v>
      </c>
      <c r="K485" s="96"/>
      <c r="L485" s="82" t="s">
        <v>648</v>
      </c>
      <c r="M485" s="82"/>
      <c r="N485" s="101">
        <v>220</v>
      </c>
      <c r="O485" s="101"/>
    </row>
    <row r="486" spans="1:15" ht="45" customHeight="1" x14ac:dyDescent="0.25">
      <c r="A486" s="17" t="s">
        <v>494</v>
      </c>
      <c r="B486" s="93" t="s">
        <v>1968</v>
      </c>
      <c r="C486" s="93"/>
      <c r="D486" s="102">
        <f t="shared" si="7"/>
        <v>1</v>
      </c>
      <c r="E486" s="102"/>
      <c r="F486" s="102" t="s">
        <v>29</v>
      </c>
      <c r="G486" s="102"/>
      <c r="H486" s="96">
        <v>43137</v>
      </c>
      <c r="I486" s="96"/>
      <c r="J486" s="96">
        <v>43137</v>
      </c>
      <c r="K486" s="96"/>
      <c r="L486" s="82" t="s">
        <v>648</v>
      </c>
      <c r="M486" s="82"/>
      <c r="N486" s="101">
        <v>220</v>
      </c>
      <c r="O486" s="101"/>
    </row>
    <row r="487" spans="1:15" ht="45" customHeight="1" x14ac:dyDescent="0.25">
      <c r="A487" s="17" t="s">
        <v>494</v>
      </c>
      <c r="B487" s="93" t="s">
        <v>1969</v>
      </c>
      <c r="C487" s="93"/>
      <c r="D487" s="102">
        <f t="shared" si="7"/>
        <v>1</v>
      </c>
      <c r="E487" s="102"/>
      <c r="F487" s="102" t="s">
        <v>29</v>
      </c>
      <c r="G487" s="102"/>
      <c r="H487" s="96">
        <v>43248</v>
      </c>
      <c r="I487" s="96"/>
      <c r="J487" s="96">
        <v>43248</v>
      </c>
      <c r="K487" s="96"/>
      <c r="L487" s="82" t="s">
        <v>648</v>
      </c>
      <c r="M487" s="82"/>
      <c r="N487" s="101">
        <v>702.45</v>
      </c>
      <c r="O487" s="101"/>
    </row>
    <row r="488" spans="1:15" ht="45" customHeight="1" x14ac:dyDescent="0.25">
      <c r="A488" s="17" t="s">
        <v>494</v>
      </c>
      <c r="B488" s="93" t="s">
        <v>1970</v>
      </c>
      <c r="C488" s="93"/>
      <c r="D488" s="102">
        <f t="shared" si="7"/>
        <v>1</v>
      </c>
      <c r="E488" s="102"/>
      <c r="F488" s="102" t="s">
        <v>29</v>
      </c>
      <c r="G488" s="102"/>
      <c r="H488" s="96">
        <v>43224</v>
      </c>
      <c r="I488" s="96"/>
      <c r="J488" s="96">
        <v>43224</v>
      </c>
      <c r="K488" s="96"/>
      <c r="L488" s="82" t="s">
        <v>648</v>
      </c>
      <c r="M488" s="82"/>
      <c r="N488" s="101">
        <v>463</v>
      </c>
      <c r="O488" s="101"/>
    </row>
    <row r="489" spans="1:15" ht="45" customHeight="1" x14ac:dyDescent="0.25">
      <c r="A489" s="17" t="s">
        <v>494</v>
      </c>
      <c r="B489" s="93" t="s">
        <v>1970</v>
      </c>
      <c r="C489" s="93"/>
      <c r="D489" s="102">
        <f t="shared" si="7"/>
        <v>1</v>
      </c>
      <c r="E489" s="102"/>
      <c r="F489" s="102" t="s">
        <v>29</v>
      </c>
      <c r="G489" s="102"/>
      <c r="H489" s="96">
        <v>43224</v>
      </c>
      <c r="I489" s="96"/>
      <c r="J489" s="96">
        <v>43224</v>
      </c>
      <c r="K489" s="96"/>
      <c r="L489" s="82" t="s">
        <v>648</v>
      </c>
      <c r="M489" s="82"/>
      <c r="N489" s="101">
        <v>491.55</v>
      </c>
      <c r="O489" s="101"/>
    </row>
    <row r="490" spans="1:15" ht="45" customHeight="1" x14ac:dyDescent="0.25">
      <c r="A490" s="17" t="s">
        <v>494</v>
      </c>
      <c r="B490" s="93" t="s">
        <v>1971</v>
      </c>
      <c r="C490" s="93"/>
      <c r="D490" s="102">
        <f t="shared" si="7"/>
        <v>1</v>
      </c>
      <c r="E490" s="102"/>
      <c r="F490" s="102" t="s">
        <v>29</v>
      </c>
      <c r="G490" s="102"/>
      <c r="H490" s="96">
        <v>43199</v>
      </c>
      <c r="I490" s="96"/>
      <c r="J490" s="96">
        <v>43199</v>
      </c>
      <c r="K490" s="96"/>
      <c r="L490" s="82" t="s">
        <v>648</v>
      </c>
      <c r="M490" s="82"/>
      <c r="N490" s="101">
        <v>208</v>
      </c>
      <c r="O490" s="101"/>
    </row>
    <row r="491" spans="1:15" ht="45" customHeight="1" x14ac:dyDescent="0.25">
      <c r="A491" s="17" t="s">
        <v>494</v>
      </c>
      <c r="B491" s="93" t="s">
        <v>1971</v>
      </c>
      <c r="C491" s="93"/>
      <c r="D491" s="102">
        <f t="shared" si="7"/>
        <v>1</v>
      </c>
      <c r="E491" s="102"/>
      <c r="F491" s="102" t="s">
        <v>29</v>
      </c>
      <c r="G491" s="102"/>
      <c r="H491" s="96">
        <v>43199</v>
      </c>
      <c r="I491" s="96"/>
      <c r="J491" s="96">
        <v>43199</v>
      </c>
      <c r="K491" s="96"/>
      <c r="L491" s="82" t="s">
        <v>648</v>
      </c>
      <c r="M491" s="82"/>
      <c r="N491" s="101">
        <v>488.65</v>
      </c>
      <c r="O491" s="101"/>
    </row>
    <row r="492" spans="1:15" ht="45" customHeight="1" x14ac:dyDescent="0.25">
      <c r="A492" s="17" t="s">
        <v>494</v>
      </c>
      <c r="B492" s="93" t="s">
        <v>1972</v>
      </c>
      <c r="C492" s="93"/>
      <c r="D492" s="102">
        <f t="shared" si="7"/>
        <v>1</v>
      </c>
      <c r="E492" s="102"/>
      <c r="F492" s="102" t="s">
        <v>29</v>
      </c>
      <c r="G492" s="102"/>
      <c r="H492" s="96">
        <v>43207</v>
      </c>
      <c r="I492" s="96"/>
      <c r="J492" s="96">
        <v>43207</v>
      </c>
      <c r="K492" s="96"/>
      <c r="L492" s="82" t="s">
        <v>648</v>
      </c>
      <c r="M492" s="82"/>
      <c r="N492" s="101">
        <v>708</v>
      </c>
      <c r="O492" s="101"/>
    </row>
    <row r="493" spans="1:15" ht="45" customHeight="1" x14ac:dyDescent="0.25">
      <c r="A493" s="17" t="s">
        <v>494</v>
      </c>
      <c r="B493" s="93" t="s">
        <v>1968</v>
      </c>
      <c r="C493" s="93"/>
      <c r="D493" s="102">
        <f t="shared" si="7"/>
        <v>1</v>
      </c>
      <c r="E493" s="102"/>
      <c r="F493" s="102" t="s">
        <v>29</v>
      </c>
      <c r="G493" s="102"/>
      <c r="H493" s="96">
        <v>43137</v>
      </c>
      <c r="I493" s="96"/>
      <c r="J493" s="96">
        <v>43137</v>
      </c>
      <c r="K493" s="96"/>
      <c r="L493" s="82" t="s">
        <v>648</v>
      </c>
      <c r="M493" s="82"/>
      <c r="N493" s="101">
        <v>379</v>
      </c>
      <c r="O493" s="101"/>
    </row>
    <row r="494" spans="1:15" ht="45" customHeight="1" x14ac:dyDescent="0.25">
      <c r="A494" s="17" t="s">
        <v>494</v>
      </c>
      <c r="B494" s="93" t="s">
        <v>1968</v>
      </c>
      <c r="C494" s="93"/>
      <c r="D494" s="102">
        <f t="shared" si="7"/>
        <v>1</v>
      </c>
      <c r="E494" s="102"/>
      <c r="F494" s="102" t="s">
        <v>29</v>
      </c>
      <c r="G494" s="102"/>
      <c r="H494" s="96">
        <v>43137</v>
      </c>
      <c r="I494" s="96"/>
      <c r="J494" s="96">
        <v>43137</v>
      </c>
      <c r="K494" s="96"/>
      <c r="L494" s="82" t="s">
        <v>648</v>
      </c>
      <c r="M494" s="82"/>
      <c r="N494" s="101">
        <v>280</v>
      </c>
      <c r="O494" s="101"/>
    </row>
    <row r="495" spans="1:15" ht="45" customHeight="1" x14ac:dyDescent="0.25">
      <c r="A495" s="17" t="s">
        <v>494</v>
      </c>
      <c r="B495" s="93" t="s">
        <v>1973</v>
      </c>
      <c r="C495" s="93"/>
      <c r="D495" s="102">
        <f t="shared" si="7"/>
        <v>1</v>
      </c>
      <c r="E495" s="102"/>
      <c r="F495" s="102" t="s">
        <v>12</v>
      </c>
      <c r="G495" s="102"/>
      <c r="H495" s="96">
        <v>43269</v>
      </c>
      <c r="I495" s="96"/>
      <c r="J495" s="96">
        <v>43269</v>
      </c>
      <c r="K495" s="96"/>
      <c r="L495" s="82" t="s">
        <v>648</v>
      </c>
      <c r="M495" s="82"/>
      <c r="N495" s="101">
        <v>585</v>
      </c>
      <c r="O495" s="101"/>
    </row>
    <row r="496" spans="1:15" ht="45" customHeight="1" x14ac:dyDescent="0.25">
      <c r="A496" s="17" t="s">
        <v>494</v>
      </c>
      <c r="B496" s="93" t="s">
        <v>1973</v>
      </c>
      <c r="C496" s="93"/>
      <c r="D496" s="102">
        <f t="shared" si="7"/>
        <v>1</v>
      </c>
      <c r="E496" s="102"/>
      <c r="F496" s="102" t="s">
        <v>12</v>
      </c>
      <c r="G496" s="102"/>
      <c r="H496" s="96">
        <v>43269</v>
      </c>
      <c r="I496" s="96"/>
      <c r="J496" s="96">
        <v>43269</v>
      </c>
      <c r="K496" s="96"/>
      <c r="L496" s="82" t="s">
        <v>648</v>
      </c>
      <c r="M496" s="82"/>
      <c r="N496" s="101">
        <v>585</v>
      </c>
      <c r="O496" s="101"/>
    </row>
    <row r="497" spans="1:15" ht="45" customHeight="1" x14ac:dyDescent="0.25">
      <c r="A497" s="17" t="s">
        <v>494</v>
      </c>
      <c r="B497" s="93" t="s">
        <v>1973</v>
      </c>
      <c r="C497" s="93"/>
      <c r="D497" s="102">
        <f t="shared" si="7"/>
        <v>1</v>
      </c>
      <c r="E497" s="102"/>
      <c r="F497" s="102" t="s">
        <v>12</v>
      </c>
      <c r="G497" s="102"/>
      <c r="H497" s="96">
        <v>43269</v>
      </c>
      <c r="I497" s="96"/>
      <c r="J497" s="96">
        <v>43269</v>
      </c>
      <c r="K497" s="96"/>
      <c r="L497" s="82" t="s">
        <v>648</v>
      </c>
      <c r="M497" s="82"/>
      <c r="N497" s="101">
        <v>750.5</v>
      </c>
      <c r="O497" s="101"/>
    </row>
    <row r="498" spans="1:15" ht="45" customHeight="1" x14ac:dyDescent="0.25">
      <c r="A498" s="17" t="s">
        <v>494</v>
      </c>
      <c r="B498" s="93" t="s">
        <v>1974</v>
      </c>
      <c r="C498" s="93"/>
      <c r="D498" s="102">
        <f t="shared" si="7"/>
        <v>1</v>
      </c>
      <c r="E498" s="102"/>
      <c r="F498" s="102" t="s">
        <v>12</v>
      </c>
      <c r="G498" s="102"/>
      <c r="H498" s="96">
        <v>43111</v>
      </c>
      <c r="I498" s="96"/>
      <c r="J498" s="96">
        <v>43111</v>
      </c>
      <c r="K498" s="96"/>
      <c r="L498" s="82" t="s">
        <v>648</v>
      </c>
      <c r="M498" s="82"/>
      <c r="N498" s="101">
        <v>2027</v>
      </c>
      <c r="O498" s="101"/>
    </row>
    <row r="499" spans="1:15" ht="45" customHeight="1" x14ac:dyDescent="0.25">
      <c r="A499" s="17" t="s">
        <v>494</v>
      </c>
      <c r="B499" s="93" t="s">
        <v>1975</v>
      </c>
      <c r="C499" s="93"/>
      <c r="D499" s="102">
        <f t="shared" si="7"/>
        <v>1</v>
      </c>
      <c r="E499" s="102"/>
      <c r="F499" s="102" t="s">
        <v>29</v>
      </c>
      <c r="G499" s="102"/>
      <c r="H499" s="96">
        <v>43175</v>
      </c>
      <c r="I499" s="96"/>
      <c r="J499" s="96">
        <v>43175</v>
      </c>
      <c r="K499" s="96"/>
      <c r="L499" s="82" t="s">
        <v>648</v>
      </c>
      <c r="M499" s="82"/>
      <c r="N499" s="101">
        <v>79</v>
      </c>
      <c r="O499" s="101"/>
    </row>
    <row r="500" spans="1:15" ht="45" customHeight="1" x14ac:dyDescent="0.25">
      <c r="A500" s="17" t="s">
        <v>494</v>
      </c>
      <c r="B500" s="93" t="s">
        <v>1976</v>
      </c>
      <c r="C500" s="93"/>
      <c r="D500" s="102">
        <f t="shared" si="7"/>
        <v>1</v>
      </c>
      <c r="E500" s="102"/>
      <c r="F500" s="102" t="s">
        <v>29</v>
      </c>
      <c r="G500" s="102"/>
      <c r="H500" s="96">
        <v>43168</v>
      </c>
      <c r="I500" s="96"/>
      <c r="J500" s="96">
        <v>43168</v>
      </c>
      <c r="K500" s="96"/>
      <c r="L500" s="82" t="s">
        <v>648</v>
      </c>
      <c r="M500" s="82"/>
      <c r="N500" s="101">
        <v>90</v>
      </c>
      <c r="O500" s="101"/>
    </row>
    <row r="501" spans="1:15" ht="45" customHeight="1" x14ac:dyDescent="0.25">
      <c r="A501" s="17" t="s">
        <v>494</v>
      </c>
      <c r="B501" s="93" t="s">
        <v>1975</v>
      </c>
      <c r="C501" s="93"/>
      <c r="D501" s="102">
        <f t="shared" si="7"/>
        <v>1</v>
      </c>
      <c r="E501" s="102"/>
      <c r="F501" s="102" t="s">
        <v>29</v>
      </c>
      <c r="G501" s="102"/>
      <c r="H501" s="96">
        <v>43175</v>
      </c>
      <c r="I501" s="96"/>
      <c r="J501" s="96">
        <v>43175</v>
      </c>
      <c r="K501" s="96"/>
      <c r="L501" s="82" t="s">
        <v>648</v>
      </c>
      <c r="M501" s="82"/>
      <c r="N501" s="101">
        <v>644</v>
      </c>
      <c r="O501" s="101"/>
    </row>
    <row r="502" spans="1:15" ht="45" customHeight="1" x14ac:dyDescent="0.25">
      <c r="A502" s="17" t="s">
        <v>494</v>
      </c>
      <c r="B502" s="93" t="s">
        <v>1976</v>
      </c>
      <c r="C502" s="93"/>
      <c r="D502" s="102">
        <f t="shared" si="7"/>
        <v>1</v>
      </c>
      <c r="E502" s="102"/>
      <c r="F502" s="102" t="s">
        <v>29</v>
      </c>
      <c r="G502" s="102"/>
      <c r="H502" s="96">
        <v>43168</v>
      </c>
      <c r="I502" s="96"/>
      <c r="J502" s="96">
        <v>43168</v>
      </c>
      <c r="K502" s="96"/>
      <c r="L502" s="82" t="s">
        <v>648</v>
      </c>
      <c r="M502" s="82"/>
      <c r="N502" s="101">
        <v>280</v>
      </c>
      <c r="O502" s="101"/>
    </row>
    <row r="503" spans="1:15" ht="45" customHeight="1" x14ac:dyDescent="0.25">
      <c r="A503" s="17" t="s">
        <v>494</v>
      </c>
      <c r="B503" s="93" t="s">
        <v>1977</v>
      </c>
      <c r="C503" s="93"/>
      <c r="D503" s="102">
        <f t="shared" si="7"/>
        <v>1</v>
      </c>
      <c r="E503" s="102"/>
      <c r="F503" s="102" t="s">
        <v>15</v>
      </c>
      <c r="G503" s="102"/>
      <c r="H503" s="96">
        <v>43209</v>
      </c>
      <c r="I503" s="96"/>
      <c r="J503" s="96">
        <v>43209</v>
      </c>
      <c r="K503" s="96"/>
      <c r="L503" s="82" t="s">
        <v>648</v>
      </c>
      <c r="M503" s="82"/>
      <c r="N503" s="101">
        <v>607</v>
      </c>
      <c r="O503" s="101"/>
    </row>
    <row r="504" spans="1:15" ht="45" customHeight="1" x14ac:dyDescent="0.25">
      <c r="A504" s="17" t="s">
        <v>494</v>
      </c>
      <c r="B504" s="93" t="s">
        <v>1978</v>
      </c>
      <c r="C504" s="93"/>
      <c r="D504" s="102">
        <f t="shared" si="7"/>
        <v>1</v>
      </c>
      <c r="E504" s="102"/>
      <c r="F504" s="102" t="s">
        <v>62</v>
      </c>
      <c r="G504" s="102"/>
      <c r="H504" s="96">
        <v>43216</v>
      </c>
      <c r="I504" s="96"/>
      <c r="J504" s="96">
        <v>43216</v>
      </c>
      <c r="K504" s="96"/>
      <c r="L504" s="82" t="s">
        <v>648</v>
      </c>
      <c r="M504" s="82"/>
      <c r="N504" s="101">
        <v>1304</v>
      </c>
      <c r="O504" s="101"/>
    </row>
    <row r="505" spans="1:15" ht="45" customHeight="1" x14ac:dyDescent="0.25">
      <c r="A505" s="17" t="s">
        <v>494</v>
      </c>
      <c r="B505" s="93" t="s">
        <v>1978</v>
      </c>
      <c r="C505" s="93"/>
      <c r="D505" s="102">
        <f t="shared" si="7"/>
        <v>1</v>
      </c>
      <c r="E505" s="102"/>
      <c r="F505" s="102" t="s">
        <v>62</v>
      </c>
      <c r="G505" s="102"/>
      <c r="H505" s="96">
        <v>43216</v>
      </c>
      <c r="I505" s="96"/>
      <c r="J505" s="96">
        <v>43216</v>
      </c>
      <c r="K505" s="96"/>
      <c r="L505" s="82" t="s">
        <v>648</v>
      </c>
      <c r="M505" s="82"/>
      <c r="N505" s="101">
        <v>500</v>
      </c>
      <c r="O505" s="101"/>
    </row>
    <row r="506" spans="1:15" ht="45" customHeight="1" x14ac:dyDescent="0.25">
      <c r="A506" s="17" t="s">
        <v>494</v>
      </c>
      <c r="B506" s="93" t="s">
        <v>1979</v>
      </c>
      <c r="C506" s="93"/>
      <c r="D506" s="102">
        <f t="shared" si="7"/>
        <v>1</v>
      </c>
      <c r="E506" s="102"/>
      <c r="F506" s="102" t="s">
        <v>12</v>
      </c>
      <c r="G506" s="102"/>
      <c r="H506" s="96">
        <v>43255</v>
      </c>
      <c r="I506" s="96"/>
      <c r="J506" s="96">
        <v>43255</v>
      </c>
      <c r="K506" s="96"/>
      <c r="L506" s="82" t="s">
        <v>648</v>
      </c>
      <c r="M506" s="82"/>
      <c r="N506" s="101">
        <v>3510</v>
      </c>
      <c r="O506" s="101"/>
    </row>
    <row r="507" spans="1:15" ht="45" customHeight="1" x14ac:dyDescent="0.25">
      <c r="A507" s="17" t="s">
        <v>494</v>
      </c>
      <c r="B507" s="93" t="s">
        <v>1979</v>
      </c>
      <c r="C507" s="93"/>
      <c r="D507" s="102">
        <f t="shared" si="7"/>
        <v>1</v>
      </c>
      <c r="E507" s="102"/>
      <c r="F507" s="102" t="s">
        <v>12</v>
      </c>
      <c r="G507" s="102"/>
      <c r="H507" s="96">
        <v>43255</v>
      </c>
      <c r="I507" s="96"/>
      <c r="J507" s="96">
        <v>43255</v>
      </c>
      <c r="K507" s="96"/>
      <c r="L507" s="82" t="s">
        <v>648</v>
      </c>
      <c r="M507" s="82"/>
      <c r="N507" s="101">
        <v>1645</v>
      </c>
      <c r="O507" s="101"/>
    </row>
    <row r="508" spans="1:15" ht="45" customHeight="1" x14ac:dyDescent="0.25">
      <c r="A508" s="17" t="s">
        <v>494</v>
      </c>
      <c r="B508" s="93" t="s">
        <v>1980</v>
      </c>
      <c r="C508" s="93"/>
      <c r="D508" s="102">
        <f t="shared" si="7"/>
        <v>1</v>
      </c>
      <c r="E508" s="102"/>
      <c r="F508" s="102" t="s">
        <v>12</v>
      </c>
      <c r="G508" s="102"/>
      <c r="H508" s="96">
        <v>43195</v>
      </c>
      <c r="I508" s="96"/>
      <c r="J508" s="96">
        <v>43195</v>
      </c>
      <c r="K508" s="96"/>
      <c r="L508" s="82" t="s">
        <v>648</v>
      </c>
      <c r="M508" s="82"/>
      <c r="N508" s="101">
        <v>1484</v>
      </c>
      <c r="O508" s="101"/>
    </row>
    <row r="509" spans="1:15" ht="45" customHeight="1" x14ac:dyDescent="0.25">
      <c r="A509" s="17" t="s">
        <v>494</v>
      </c>
      <c r="B509" s="93" t="s">
        <v>1981</v>
      </c>
      <c r="C509" s="93"/>
      <c r="D509" s="102">
        <f t="shared" si="7"/>
        <v>1</v>
      </c>
      <c r="E509" s="102"/>
      <c r="F509" s="102" t="s">
        <v>12</v>
      </c>
      <c r="G509" s="102"/>
      <c r="H509" s="96">
        <v>43220</v>
      </c>
      <c r="I509" s="96"/>
      <c r="J509" s="96">
        <v>43220</v>
      </c>
      <c r="K509" s="96"/>
      <c r="L509" s="82" t="s">
        <v>648</v>
      </c>
      <c r="M509" s="82"/>
      <c r="N509" s="101">
        <v>8246.7999999999993</v>
      </c>
      <c r="O509" s="101"/>
    </row>
    <row r="510" spans="1:15" ht="45" customHeight="1" x14ac:dyDescent="0.25">
      <c r="A510" s="17" t="s">
        <v>494</v>
      </c>
      <c r="B510" s="93" t="s">
        <v>1982</v>
      </c>
      <c r="C510" s="93"/>
      <c r="D510" s="102">
        <f t="shared" si="7"/>
        <v>1</v>
      </c>
      <c r="E510" s="102"/>
      <c r="F510" s="102" t="s">
        <v>12</v>
      </c>
      <c r="G510" s="102"/>
      <c r="H510" s="96">
        <v>43201</v>
      </c>
      <c r="I510" s="96"/>
      <c r="J510" s="96">
        <v>43202</v>
      </c>
      <c r="K510" s="96"/>
      <c r="L510" s="82" t="s">
        <v>648</v>
      </c>
      <c r="M510" s="82"/>
      <c r="N510" s="101">
        <v>3969.12</v>
      </c>
      <c r="O510" s="101"/>
    </row>
    <row r="511" spans="1:15" ht="45" customHeight="1" x14ac:dyDescent="0.25">
      <c r="A511" s="17" t="s">
        <v>494</v>
      </c>
      <c r="B511" s="93" t="s">
        <v>1983</v>
      </c>
      <c r="C511" s="93"/>
      <c r="D511" s="102">
        <f t="shared" si="7"/>
        <v>1</v>
      </c>
      <c r="E511" s="102"/>
      <c r="F511" s="102" t="s">
        <v>12</v>
      </c>
      <c r="G511" s="102"/>
      <c r="H511" s="96">
        <v>43215</v>
      </c>
      <c r="I511" s="96"/>
      <c r="J511" s="96">
        <v>43215</v>
      </c>
      <c r="K511" s="96"/>
      <c r="L511" s="82" t="s">
        <v>648</v>
      </c>
      <c r="M511" s="82"/>
      <c r="N511" s="101">
        <v>5744</v>
      </c>
      <c r="O511" s="101"/>
    </row>
    <row r="512" spans="1:15" ht="45" customHeight="1" x14ac:dyDescent="0.25">
      <c r="A512" s="17" t="s">
        <v>494</v>
      </c>
      <c r="B512" s="93" t="s">
        <v>1983</v>
      </c>
      <c r="C512" s="93"/>
      <c r="D512" s="102">
        <f t="shared" si="7"/>
        <v>1</v>
      </c>
      <c r="E512" s="102"/>
      <c r="F512" s="102" t="s">
        <v>12</v>
      </c>
      <c r="G512" s="102"/>
      <c r="H512" s="96">
        <v>43215</v>
      </c>
      <c r="I512" s="96"/>
      <c r="J512" s="96">
        <v>43215</v>
      </c>
      <c r="K512" s="96"/>
      <c r="L512" s="82" t="s">
        <v>648</v>
      </c>
      <c r="M512" s="82"/>
      <c r="N512" s="101">
        <v>5744</v>
      </c>
      <c r="O512" s="101"/>
    </row>
    <row r="513" spans="1:15" ht="45" customHeight="1" x14ac:dyDescent="0.25">
      <c r="A513" s="17" t="s">
        <v>494</v>
      </c>
      <c r="B513" s="93" t="s">
        <v>1984</v>
      </c>
      <c r="C513" s="93"/>
      <c r="D513" s="102">
        <f t="shared" si="7"/>
        <v>1</v>
      </c>
      <c r="E513" s="102"/>
      <c r="F513" s="102" t="s">
        <v>12</v>
      </c>
      <c r="G513" s="102"/>
      <c r="H513" s="96">
        <v>43217</v>
      </c>
      <c r="I513" s="96"/>
      <c r="J513" s="96">
        <v>43217</v>
      </c>
      <c r="K513" s="96"/>
      <c r="L513" s="82" t="s">
        <v>648</v>
      </c>
      <c r="M513" s="82"/>
      <c r="N513" s="101">
        <v>360</v>
      </c>
      <c r="O513" s="101"/>
    </row>
    <row r="514" spans="1:15" ht="45" customHeight="1" x14ac:dyDescent="0.25">
      <c r="A514" s="17" t="s">
        <v>494</v>
      </c>
      <c r="B514" s="93" t="s">
        <v>1982</v>
      </c>
      <c r="C514" s="93"/>
      <c r="D514" s="102">
        <f t="shared" si="7"/>
        <v>1</v>
      </c>
      <c r="E514" s="102"/>
      <c r="F514" s="102" t="s">
        <v>12</v>
      </c>
      <c r="G514" s="102"/>
      <c r="H514" s="96">
        <v>43201</v>
      </c>
      <c r="I514" s="96"/>
      <c r="J514" s="96">
        <v>43202</v>
      </c>
      <c r="K514" s="96"/>
      <c r="L514" s="82" t="s">
        <v>648</v>
      </c>
      <c r="M514" s="82"/>
      <c r="N514" s="101">
        <v>910</v>
      </c>
      <c r="O514" s="101"/>
    </row>
    <row r="515" spans="1:15" ht="45" customHeight="1" x14ac:dyDescent="0.25">
      <c r="A515" s="17" t="s">
        <v>494</v>
      </c>
      <c r="B515" s="93" t="s">
        <v>1982</v>
      </c>
      <c r="C515" s="93"/>
      <c r="D515" s="102">
        <f t="shared" si="7"/>
        <v>1</v>
      </c>
      <c r="E515" s="102"/>
      <c r="F515" s="102" t="s">
        <v>12</v>
      </c>
      <c r="G515" s="102"/>
      <c r="H515" s="96">
        <v>43201</v>
      </c>
      <c r="I515" s="96"/>
      <c r="J515" s="96">
        <v>43202</v>
      </c>
      <c r="K515" s="96"/>
      <c r="L515" s="82" t="s">
        <v>648</v>
      </c>
      <c r="M515" s="82"/>
      <c r="N515" s="101">
        <v>2130.1</v>
      </c>
      <c r="O515" s="101"/>
    </row>
    <row r="516" spans="1:15" ht="45" customHeight="1" x14ac:dyDescent="0.25">
      <c r="A516" s="17" t="s">
        <v>494</v>
      </c>
      <c r="B516" s="93" t="s">
        <v>1984</v>
      </c>
      <c r="C516" s="93"/>
      <c r="D516" s="102">
        <f t="shared" si="7"/>
        <v>1</v>
      </c>
      <c r="E516" s="102"/>
      <c r="F516" s="102" t="s">
        <v>12</v>
      </c>
      <c r="G516" s="102"/>
      <c r="H516" s="96">
        <v>43217</v>
      </c>
      <c r="I516" s="96"/>
      <c r="J516" s="96">
        <v>43217</v>
      </c>
      <c r="K516" s="96"/>
      <c r="L516" s="82" t="s">
        <v>648</v>
      </c>
      <c r="M516" s="82"/>
      <c r="N516" s="101">
        <v>2856</v>
      </c>
      <c r="O516" s="101"/>
    </row>
    <row r="517" spans="1:15" ht="45" customHeight="1" x14ac:dyDescent="0.25">
      <c r="A517" s="17" t="s">
        <v>494</v>
      </c>
      <c r="B517" s="93" t="s">
        <v>1984</v>
      </c>
      <c r="C517" s="93"/>
      <c r="D517" s="102">
        <f t="shared" si="7"/>
        <v>1</v>
      </c>
      <c r="E517" s="102"/>
      <c r="F517" s="102" t="s">
        <v>12</v>
      </c>
      <c r="G517" s="102"/>
      <c r="H517" s="96">
        <v>43217</v>
      </c>
      <c r="I517" s="96"/>
      <c r="J517" s="96">
        <v>43217</v>
      </c>
      <c r="K517" s="96"/>
      <c r="L517" s="82" t="s">
        <v>648</v>
      </c>
      <c r="M517" s="82"/>
      <c r="N517" s="101">
        <v>700</v>
      </c>
      <c r="O517" s="101"/>
    </row>
    <row r="518" spans="1:15" ht="45" customHeight="1" x14ac:dyDescent="0.25">
      <c r="A518" s="17" t="s">
        <v>494</v>
      </c>
      <c r="B518" s="93" t="s">
        <v>1984</v>
      </c>
      <c r="C518" s="93"/>
      <c r="D518" s="102">
        <f t="shared" si="7"/>
        <v>1</v>
      </c>
      <c r="E518" s="102"/>
      <c r="F518" s="102" t="s">
        <v>12</v>
      </c>
      <c r="G518" s="102"/>
      <c r="H518" s="96">
        <v>43217</v>
      </c>
      <c r="I518" s="96"/>
      <c r="J518" s="96">
        <v>43217</v>
      </c>
      <c r="K518" s="96"/>
      <c r="L518" s="82" t="s">
        <v>648</v>
      </c>
      <c r="M518" s="82"/>
      <c r="N518" s="101">
        <v>306</v>
      </c>
      <c r="O518" s="101"/>
    </row>
    <row r="519" spans="1:15" ht="45" customHeight="1" x14ac:dyDescent="0.25">
      <c r="A519" s="17" t="s">
        <v>494</v>
      </c>
      <c r="B519" s="93" t="s">
        <v>1985</v>
      </c>
      <c r="C519" s="93"/>
      <c r="D519" s="102">
        <f t="shared" si="7"/>
        <v>1</v>
      </c>
      <c r="E519" s="102"/>
      <c r="F519" s="102" t="s">
        <v>12</v>
      </c>
      <c r="G519" s="102"/>
      <c r="H519" s="96">
        <v>43238</v>
      </c>
      <c r="I519" s="96"/>
      <c r="J519" s="96">
        <v>43238</v>
      </c>
      <c r="K519" s="96"/>
      <c r="L519" s="82" t="s">
        <v>648</v>
      </c>
      <c r="M519" s="82"/>
      <c r="N519" s="101">
        <v>8303.24</v>
      </c>
      <c r="O519" s="101"/>
    </row>
    <row r="520" spans="1:15" ht="45" customHeight="1" x14ac:dyDescent="0.25">
      <c r="A520" s="17" t="s">
        <v>494</v>
      </c>
      <c r="B520" s="93" t="s">
        <v>1986</v>
      </c>
      <c r="C520" s="93"/>
      <c r="D520" s="102">
        <f t="shared" si="7"/>
        <v>1</v>
      </c>
      <c r="E520" s="102"/>
      <c r="F520" s="102" t="s">
        <v>12</v>
      </c>
      <c r="G520" s="102"/>
      <c r="H520" s="96">
        <v>43201</v>
      </c>
      <c r="I520" s="96"/>
      <c r="J520" s="96">
        <v>43201</v>
      </c>
      <c r="K520" s="96"/>
      <c r="L520" s="82" t="s">
        <v>648</v>
      </c>
      <c r="M520" s="82"/>
      <c r="N520" s="101">
        <v>3969.12</v>
      </c>
      <c r="O520" s="101"/>
    </row>
    <row r="521" spans="1:15" ht="45" customHeight="1" x14ac:dyDescent="0.25">
      <c r="A521" s="17" t="s">
        <v>494</v>
      </c>
      <c r="B521" s="93" t="s">
        <v>1986</v>
      </c>
      <c r="C521" s="93"/>
      <c r="D521" s="102">
        <f t="shared" si="7"/>
        <v>1</v>
      </c>
      <c r="E521" s="102"/>
      <c r="F521" s="102" t="s">
        <v>12</v>
      </c>
      <c r="G521" s="102"/>
      <c r="H521" s="96">
        <v>43201</v>
      </c>
      <c r="I521" s="96"/>
      <c r="J521" s="96">
        <v>43201</v>
      </c>
      <c r="K521" s="96"/>
      <c r="L521" s="82" t="s">
        <v>648</v>
      </c>
      <c r="M521" s="82"/>
      <c r="N521" s="101">
        <v>3040.1</v>
      </c>
      <c r="O521" s="101"/>
    </row>
    <row r="522" spans="1:15" ht="45" customHeight="1" x14ac:dyDescent="0.25">
      <c r="A522" s="17" t="s">
        <v>494</v>
      </c>
      <c r="B522" s="93" t="s">
        <v>1987</v>
      </c>
      <c r="C522" s="93"/>
      <c r="D522" s="102">
        <f t="shared" ref="D522:D585" si="8">C522+1</f>
        <v>1</v>
      </c>
      <c r="E522" s="102"/>
      <c r="F522" s="102" t="s">
        <v>12</v>
      </c>
      <c r="G522" s="102"/>
      <c r="H522" s="96">
        <v>43214</v>
      </c>
      <c r="I522" s="96"/>
      <c r="J522" s="96">
        <v>43214</v>
      </c>
      <c r="K522" s="96"/>
      <c r="L522" s="82" t="s">
        <v>648</v>
      </c>
      <c r="M522" s="82"/>
      <c r="N522" s="101">
        <v>5744</v>
      </c>
      <c r="O522" s="101"/>
    </row>
    <row r="523" spans="1:15" ht="45" customHeight="1" x14ac:dyDescent="0.25">
      <c r="A523" s="17" t="s">
        <v>494</v>
      </c>
      <c r="B523" s="93" t="s">
        <v>1987</v>
      </c>
      <c r="C523" s="93"/>
      <c r="D523" s="102">
        <f t="shared" si="8"/>
        <v>1</v>
      </c>
      <c r="E523" s="102"/>
      <c r="F523" s="102" t="s">
        <v>12</v>
      </c>
      <c r="G523" s="102"/>
      <c r="H523" s="96">
        <v>43214</v>
      </c>
      <c r="I523" s="96"/>
      <c r="J523" s="96">
        <v>43214</v>
      </c>
      <c r="K523" s="96"/>
      <c r="L523" s="82" t="s">
        <v>648</v>
      </c>
      <c r="M523" s="82"/>
      <c r="N523" s="101">
        <v>800</v>
      </c>
      <c r="O523" s="101"/>
    </row>
    <row r="524" spans="1:15" ht="45" customHeight="1" x14ac:dyDescent="0.25">
      <c r="A524" s="17" t="s">
        <v>494</v>
      </c>
      <c r="B524" s="93" t="s">
        <v>1988</v>
      </c>
      <c r="C524" s="93"/>
      <c r="D524" s="102">
        <f t="shared" si="8"/>
        <v>1</v>
      </c>
      <c r="E524" s="102"/>
      <c r="F524" s="102" t="s">
        <v>29</v>
      </c>
      <c r="G524" s="102"/>
      <c r="H524" s="96">
        <v>43125</v>
      </c>
      <c r="I524" s="96"/>
      <c r="J524" s="96">
        <v>43125</v>
      </c>
      <c r="K524" s="96"/>
      <c r="L524" s="82" t="s">
        <v>648</v>
      </c>
      <c r="M524" s="82"/>
      <c r="N524" s="101">
        <v>208</v>
      </c>
      <c r="O524" s="101"/>
    </row>
    <row r="525" spans="1:15" ht="45" customHeight="1" x14ac:dyDescent="0.25">
      <c r="A525" s="17" t="s">
        <v>494</v>
      </c>
      <c r="B525" s="93" t="s">
        <v>1988</v>
      </c>
      <c r="C525" s="93"/>
      <c r="D525" s="102">
        <f t="shared" si="8"/>
        <v>1</v>
      </c>
      <c r="E525" s="102"/>
      <c r="F525" s="102" t="s">
        <v>29</v>
      </c>
      <c r="G525" s="102"/>
      <c r="H525" s="96">
        <v>43125</v>
      </c>
      <c r="I525" s="96"/>
      <c r="J525" s="96">
        <v>43125</v>
      </c>
      <c r="K525" s="96"/>
      <c r="L525" s="82" t="s">
        <v>648</v>
      </c>
      <c r="M525" s="82"/>
      <c r="N525" s="101">
        <v>728</v>
      </c>
      <c r="O525" s="101"/>
    </row>
    <row r="526" spans="1:15" ht="45" customHeight="1" x14ac:dyDescent="0.25">
      <c r="A526" s="17" t="s">
        <v>494</v>
      </c>
      <c r="B526" s="93" t="s">
        <v>1989</v>
      </c>
      <c r="C526" s="93"/>
      <c r="D526" s="102">
        <f t="shared" si="8"/>
        <v>1</v>
      </c>
      <c r="E526" s="102"/>
      <c r="F526" s="102" t="s">
        <v>29</v>
      </c>
      <c r="G526" s="102"/>
      <c r="H526" s="96">
        <v>43217</v>
      </c>
      <c r="I526" s="96"/>
      <c r="J526" s="96">
        <v>43217</v>
      </c>
      <c r="K526" s="96"/>
      <c r="L526" s="82" t="s">
        <v>648</v>
      </c>
      <c r="M526" s="82"/>
      <c r="N526" s="101">
        <v>780</v>
      </c>
      <c r="O526" s="101"/>
    </row>
    <row r="527" spans="1:15" ht="45" customHeight="1" x14ac:dyDescent="0.25">
      <c r="A527" s="17" t="s">
        <v>494</v>
      </c>
      <c r="B527" s="93" t="s">
        <v>1989</v>
      </c>
      <c r="C527" s="93"/>
      <c r="D527" s="102">
        <f t="shared" si="8"/>
        <v>1</v>
      </c>
      <c r="E527" s="102"/>
      <c r="F527" s="102" t="s">
        <v>29</v>
      </c>
      <c r="G527" s="102"/>
      <c r="H527" s="96">
        <v>43217</v>
      </c>
      <c r="I527" s="96"/>
      <c r="J527" s="96">
        <v>43217</v>
      </c>
      <c r="K527" s="96"/>
      <c r="L527" s="82" t="s">
        <v>648</v>
      </c>
      <c r="M527" s="82"/>
      <c r="N527" s="101">
        <v>208</v>
      </c>
      <c r="O527" s="101"/>
    </row>
    <row r="528" spans="1:15" ht="45" customHeight="1" x14ac:dyDescent="0.25">
      <c r="A528" s="17" t="s">
        <v>494</v>
      </c>
      <c r="B528" s="93" t="s">
        <v>1818</v>
      </c>
      <c r="C528" s="93"/>
      <c r="D528" s="102">
        <f t="shared" si="8"/>
        <v>1</v>
      </c>
      <c r="E528" s="102"/>
      <c r="F528" s="102" t="s">
        <v>29</v>
      </c>
      <c r="G528" s="102"/>
      <c r="H528" s="96">
        <v>43200</v>
      </c>
      <c r="I528" s="96"/>
      <c r="J528" s="96">
        <v>43200</v>
      </c>
      <c r="K528" s="96"/>
      <c r="L528" s="82" t="s">
        <v>648</v>
      </c>
      <c r="M528" s="82"/>
      <c r="N528" s="101">
        <v>354</v>
      </c>
      <c r="O528" s="101"/>
    </row>
    <row r="529" spans="1:15" ht="45" customHeight="1" x14ac:dyDescent="0.25">
      <c r="A529" s="17" t="s">
        <v>1990</v>
      </c>
      <c r="B529" s="93" t="s">
        <v>1991</v>
      </c>
      <c r="C529" s="93"/>
      <c r="D529" s="102">
        <f t="shared" si="8"/>
        <v>1</v>
      </c>
      <c r="E529" s="102"/>
      <c r="F529" s="102" t="s">
        <v>1348</v>
      </c>
      <c r="G529" s="102"/>
      <c r="H529" s="96">
        <v>43132</v>
      </c>
      <c r="I529" s="96"/>
      <c r="J529" s="96">
        <v>43132</v>
      </c>
      <c r="K529" s="96"/>
      <c r="L529" s="82" t="s">
        <v>648</v>
      </c>
      <c r="M529" s="82"/>
      <c r="N529" s="101">
        <v>3612.68</v>
      </c>
      <c r="O529" s="101"/>
    </row>
    <row r="530" spans="1:15" ht="45" customHeight="1" x14ac:dyDescent="0.25">
      <c r="A530" s="17" t="s">
        <v>1990</v>
      </c>
      <c r="B530" s="93" t="s">
        <v>1992</v>
      </c>
      <c r="C530" s="93"/>
      <c r="D530" s="102">
        <f t="shared" si="8"/>
        <v>1</v>
      </c>
      <c r="E530" s="102"/>
      <c r="F530" s="102" t="s">
        <v>12</v>
      </c>
      <c r="G530" s="102"/>
      <c r="H530" s="96">
        <v>43125</v>
      </c>
      <c r="I530" s="96"/>
      <c r="J530" s="96">
        <v>43125</v>
      </c>
      <c r="K530" s="96"/>
      <c r="L530" s="82" t="s">
        <v>648</v>
      </c>
      <c r="M530" s="82"/>
      <c r="N530" s="101">
        <v>1299</v>
      </c>
      <c r="O530" s="101"/>
    </row>
    <row r="531" spans="1:15" ht="45" customHeight="1" x14ac:dyDescent="0.25">
      <c r="A531" s="17" t="s">
        <v>1990</v>
      </c>
      <c r="B531" s="93" t="s">
        <v>1453</v>
      </c>
      <c r="C531" s="93"/>
      <c r="D531" s="102">
        <f t="shared" si="8"/>
        <v>1</v>
      </c>
      <c r="E531" s="102"/>
      <c r="F531" s="102" t="s">
        <v>29</v>
      </c>
      <c r="G531" s="102"/>
      <c r="H531" s="96">
        <v>43147</v>
      </c>
      <c r="I531" s="96"/>
      <c r="J531" s="96">
        <v>43147</v>
      </c>
      <c r="K531" s="96"/>
      <c r="L531" s="82" t="s">
        <v>648</v>
      </c>
      <c r="M531" s="82"/>
      <c r="N531" s="101">
        <v>418</v>
      </c>
      <c r="O531" s="101"/>
    </row>
    <row r="532" spans="1:15" ht="45" customHeight="1" x14ac:dyDescent="0.25">
      <c r="A532" s="17" t="s">
        <v>1993</v>
      </c>
      <c r="B532" s="93" t="s">
        <v>1994</v>
      </c>
      <c r="C532" s="93"/>
      <c r="D532" s="102">
        <f t="shared" si="8"/>
        <v>1</v>
      </c>
      <c r="E532" s="102"/>
      <c r="F532" s="102" t="s">
        <v>1995</v>
      </c>
      <c r="G532" s="102"/>
      <c r="H532" s="96">
        <v>43232</v>
      </c>
      <c r="I532" s="96"/>
      <c r="J532" s="96">
        <v>43233</v>
      </c>
      <c r="K532" s="96"/>
      <c r="L532" s="82" t="s">
        <v>648</v>
      </c>
      <c r="M532" s="82"/>
      <c r="N532" s="101">
        <v>208</v>
      </c>
      <c r="O532" s="101"/>
    </row>
    <row r="533" spans="1:15" ht="45" customHeight="1" x14ac:dyDescent="0.25">
      <c r="A533" s="17" t="s">
        <v>1993</v>
      </c>
      <c r="B533" s="93" t="s">
        <v>1996</v>
      </c>
      <c r="C533" s="93"/>
      <c r="D533" s="102">
        <f t="shared" si="8"/>
        <v>1</v>
      </c>
      <c r="E533" s="102"/>
      <c r="F533" s="102" t="s">
        <v>15</v>
      </c>
      <c r="G533" s="102"/>
      <c r="H533" s="96">
        <v>43125</v>
      </c>
      <c r="I533" s="96"/>
      <c r="J533" s="96">
        <v>43125</v>
      </c>
      <c r="K533" s="96"/>
      <c r="L533" s="82" t="s">
        <v>648</v>
      </c>
      <c r="M533" s="82"/>
      <c r="N533" s="101">
        <v>335</v>
      </c>
      <c r="O533" s="101"/>
    </row>
    <row r="534" spans="1:15" ht="45" customHeight="1" x14ac:dyDescent="0.25">
      <c r="A534" s="17" t="s">
        <v>1993</v>
      </c>
      <c r="B534" s="93" t="s">
        <v>1994</v>
      </c>
      <c r="C534" s="93"/>
      <c r="D534" s="102">
        <f t="shared" si="8"/>
        <v>1</v>
      </c>
      <c r="E534" s="102"/>
      <c r="F534" s="102" t="s">
        <v>1995</v>
      </c>
      <c r="G534" s="102"/>
      <c r="H534" s="96">
        <v>43232</v>
      </c>
      <c r="I534" s="96"/>
      <c r="J534" s="96">
        <v>43233</v>
      </c>
      <c r="K534" s="96"/>
      <c r="L534" s="82" t="s">
        <v>648</v>
      </c>
      <c r="M534" s="82"/>
      <c r="N534" s="101">
        <v>2292</v>
      </c>
      <c r="O534" s="101"/>
    </row>
    <row r="535" spans="1:15" ht="45" customHeight="1" x14ac:dyDescent="0.25">
      <c r="A535" s="17" t="s">
        <v>1993</v>
      </c>
      <c r="B535" s="93" t="s">
        <v>1996</v>
      </c>
      <c r="C535" s="93"/>
      <c r="D535" s="102">
        <f t="shared" si="8"/>
        <v>1</v>
      </c>
      <c r="E535" s="102"/>
      <c r="F535" s="102" t="s">
        <v>15</v>
      </c>
      <c r="G535" s="102"/>
      <c r="H535" s="96">
        <v>43125</v>
      </c>
      <c r="I535" s="96"/>
      <c r="J535" s="96">
        <v>43125</v>
      </c>
      <c r="K535" s="96"/>
      <c r="L535" s="82" t="s">
        <v>648</v>
      </c>
      <c r="M535" s="82"/>
      <c r="N535" s="101">
        <v>118</v>
      </c>
      <c r="O535" s="101"/>
    </row>
    <row r="536" spans="1:15" ht="45" customHeight="1" x14ac:dyDescent="0.25">
      <c r="A536" s="17" t="s">
        <v>1993</v>
      </c>
      <c r="B536" s="93" t="s">
        <v>1997</v>
      </c>
      <c r="C536" s="93"/>
      <c r="D536" s="102">
        <f t="shared" si="8"/>
        <v>1</v>
      </c>
      <c r="E536" s="102"/>
      <c r="F536" s="102" t="s">
        <v>29</v>
      </c>
      <c r="G536" s="102"/>
      <c r="H536" s="96">
        <v>43216</v>
      </c>
      <c r="I536" s="96"/>
      <c r="J536" s="96">
        <v>43216</v>
      </c>
      <c r="K536" s="96"/>
      <c r="L536" s="82" t="s">
        <v>648</v>
      </c>
      <c r="M536" s="82"/>
      <c r="N536" s="101">
        <v>267</v>
      </c>
      <c r="O536" s="101"/>
    </row>
    <row r="537" spans="1:15" ht="45" customHeight="1" x14ac:dyDescent="0.25">
      <c r="A537" s="17" t="s">
        <v>1993</v>
      </c>
      <c r="B537" s="93" t="s">
        <v>1997</v>
      </c>
      <c r="C537" s="93"/>
      <c r="D537" s="102">
        <f t="shared" si="8"/>
        <v>1</v>
      </c>
      <c r="E537" s="102"/>
      <c r="F537" s="102" t="s">
        <v>29</v>
      </c>
      <c r="G537" s="102"/>
      <c r="H537" s="96">
        <v>43216</v>
      </c>
      <c r="I537" s="96"/>
      <c r="J537" s="96">
        <v>43216</v>
      </c>
      <c r="K537" s="96"/>
      <c r="L537" s="82" t="s">
        <v>648</v>
      </c>
      <c r="M537" s="82"/>
      <c r="N537" s="101">
        <v>499</v>
      </c>
      <c r="O537" s="101"/>
    </row>
    <row r="538" spans="1:15" ht="45" customHeight="1" x14ac:dyDescent="0.25">
      <c r="A538" s="17" t="s">
        <v>1993</v>
      </c>
      <c r="B538" s="93" t="s">
        <v>1997</v>
      </c>
      <c r="C538" s="93"/>
      <c r="D538" s="102">
        <f t="shared" si="8"/>
        <v>1</v>
      </c>
      <c r="E538" s="102"/>
      <c r="F538" s="102" t="s">
        <v>15</v>
      </c>
      <c r="G538" s="102"/>
      <c r="H538" s="96">
        <v>43125</v>
      </c>
      <c r="I538" s="96"/>
      <c r="J538" s="96">
        <v>43125</v>
      </c>
      <c r="K538" s="96"/>
      <c r="L538" s="82" t="s">
        <v>648</v>
      </c>
      <c r="M538" s="82"/>
      <c r="N538" s="101">
        <v>180</v>
      </c>
      <c r="O538" s="101"/>
    </row>
    <row r="539" spans="1:15" ht="45" customHeight="1" x14ac:dyDescent="0.25">
      <c r="A539" s="17" t="s">
        <v>1998</v>
      </c>
      <c r="B539" s="93" t="s">
        <v>1920</v>
      </c>
      <c r="C539" s="93"/>
      <c r="D539" s="102">
        <f t="shared" si="8"/>
        <v>1</v>
      </c>
      <c r="E539" s="102"/>
      <c r="F539" s="102" t="s">
        <v>29</v>
      </c>
      <c r="G539" s="102"/>
      <c r="H539" s="96">
        <v>43224</v>
      </c>
      <c r="I539" s="96"/>
      <c r="J539" s="96">
        <v>43224</v>
      </c>
      <c r="K539" s="96"/>
      <c r="L539" s="82" t="s">
        <v>648</v>
      </c>
      <c r="M539" s="82"/>
      <c r="N539" s="101">
        <v>1014</v>
      </c>
      <c r="O539" s="101"/>
    </row>
    <row r="540" spans="1:15" ht="45" customHeight="1" x14ac:dyDescent="0.25">
      <c r="A540" s="17" t="s">
        <v>1998</v>
      </c>
      <c r="B540" s="93" t="s">
        <v>1920</v>
      </c>
      <c r="C540" s="93"/>
      <c r="D540" s="102">
        <f t="shared" si="8"/>
        <v>1</v>
      </c>
      <c r="E540" s="102"/>
      <c r="F540" s="102" t="s">
        <v>29</v>
      </c>
      <c r="G540" s="102"/>
      <c r="H540" s="96">
        <v>43224</v>
      </c>
      <c r="I540" s="96"/>
      <c r="J540" s="96">
        <v>43224</v>
      </c>
      <c r="K540" s="96"/>
      <c r="L540" s="82" t="s">
        <v>648</v>
      </c>
      <c r="M540" s="82"/>
      <c r="N540" s="101">
        <v>500</v>
      </c>
      <c r="O540" s="101"/>
    </row>
    <row r="541" spans="1:15" ht="45" customHeight="1" x14ac:dyDescent="0.25">
      <c r="A541" s="17" t="s">
        <v>1998</v>
      </c>
      <c r="B541" s="93" t="s">
        <v>1999</v>
      </c>
      <c r="C541" s="93"/>
      <c r="D541" s="102">
        <f t="shared" si="8"/>
        <v>1</v>
      </c>
      <c r="E541" s="102"/>
      <c r="F541" s="102" t="s">
        <v>29</v>
      </c>
      <c r="G541" s="102"/>
      <c r="H541" s="96">
        <v>43147</v>
      </c>
      <c r="I541" s="96"/>
      <c r="J541" s="96">
        <v>43147</v>
      </c>
      <c r="K541" s="96"/>
      <c r="L541" s="82" t="s">
        <v>648</v>
      </c>
      <c r="M541" s="82"/>
      <c r="N541" s="101">
        <v>308</v>
      </c>
      <c r="O541" s="101"/>
    </row>
    <row r="542" spans="1:15" ht="45" customHeight="1" x14ac:dyDescent="0.25">
      <c r="A542" s="17" t="s">
        <v>2000</v>
      </c>
      <c r="B542" s="93" t="s">
        <v>77</v>
      </c>
      <c r="C542" s="93"/>
      <c r="D542" s="102">
        <f t="shared" si="8"/>
        <v>1</v>
      </c>
      <c r="E542" s="102"/>
      <c r="F542" s="102" t="s">
        <v>15</v>
      </c>
      <c r="G542" s="102"/>
      <c r="H542" s="96">
        <v>43160</v>
      </c>
      <c r="I542" s="96"/>
      <c r="J542" s="96">
        <v>43185</v>
      </c>
      <c r="K542" s="96"/>
      <c r="L542" s="82" t="s">
        <v>648</v>
      </c>
      <c r="M542" s="82"/>
      <c r="N542" s="101">
        <v>180</v>
      </c>
      <c r="O542" s="101"/>
    </row>
    <row r="543" spans="1:15" ht="45" customHeight="1" x14ac:dyDescent="0.25">
      <c r="A543" s="17" t="s">
        <v>2001</v>
      </c>
      <c r="B543" s="93" t="s">
        <v>2002</v>
      </c>
      <c r="C543" s="93"/>
      <c r="D543" s="102">
        <f t="shared" si="8"/>
        <v>1</v>
      </c>
      <c r="E543" s="102"/>
      <c r="F543" s="102" t="s">
        <v>29</v>
      </c>
      <c r="G543" s="102"/>
      <c r="H543" s="96">
        <v>43154</v>
      </c>
      <c r="I543" s="96"/>
      <c r="J543" s="96">
        <v>43154</v>
      </c>
      <c r="K543" s="96"/>
      <c r="L543" s="82" t="s">
        <v>648</v>
      </c>
      <c r="M543" s="82"/>
      <c r="N543" s="101">
        <v>856</v>
      </c>
      <c r="O543" s="101"/>
    </row>
    <row r="544" spans="1:15" ht="45" customHeight="1" x14ac:dyDescent="0.25">
      <c r="A544" s="17" t="s">
        <v>2001</v>
      </c>
      <c r="B544" s="93" t="s">
        <v>2002</v>
      </c>
      <c r="C544" s="93"/>
      <c r="D544" s="102">
        <f t="shared" si="8"/>
        <v>1</v>
      </c>
      <c r="E544" s="102"/>
      <c r="F544" s="102" t="s">
        <v>29</v>
      </c>
      <c r="G544" s="102"/>
      <c r="H544" s="96">
        <v>43154</v>
      </c>
      <c r="I544" s="96"/>
      <c r="J544" s="96">
        <v>43154</v>
      </c>
      <c r="K544" s="96"/>
      <c r="L544" s="82" t="s">
        <v>648</v>
      </c>
      <c r="M544" s="82"/>
      <c r="N544" s="101">
        <v>422</v>
      </c>
      <c r="O544" s="101"/>
    </row>
    <row r="545" spans="1:15" ht="45" customHeight="1" x14ac:dyDescent="0.25">
      <c r="A545" s="17" t="s">
        <v>2001</v>
      </c>
      <c r="B545" s="93" t="s">
        <v>77</v>
      </c>
      <c r="C545" s="93"/>
      <c r="D545" s="102">
        <f t="shared" si="8"/>
        <v>1</v>
      </c>
      <c r="E545" s="102"/>
      <c r="F545" s="102" t="s">
        <v>15</v>
      </c>
      <c r="G545" s="102"/>
      <c r="H545" s="96">
        <v>43210</v>
      </c>
      <c r="I545" s="96"/>
      <c r="J545" s="96">
        <v>43210</v>
      </c>
      <c r="K545" s="96"/>
      <c r="L545" s="82" t="s">
        <v>648</v>
      </c>
      <c r="M545" s="82"/>
      <c r="N545" s="101">
        <v>240</v>
      </c>
      <c r="O545" s="101"/>
    </row>
    <row r="546" spans="1:15" ht="45" customHeight="1" x14ac:dyDescent="0.25">
      <c r="A546" s="17" t="s">
        <v>2001</v>
      </c>
      <c r="B546" s="93" t="s">
        <v>77</v>
      </c>
      <c r="C546" s="93"/>
      <c r="D546" s="102">
        <f t="shared" si="8"/>
        <v>1</v>
      </c>
      <c r="E546" s="102"/>
      <c r="F546" s="102" t="s">
        <v>15</v>
      </c>
      <c r="G546" s="102"/>
      <c r="H546" s="96">
        <v>43132</v>
      </c>
      <c r="I546" s="96"/>
      <c r="J546" s="96">
        <v>43181</v>
      </c>
      <c r="K546" s="96"/>
      <c r="L546" s="82" t="s">
        <v>648</v>
      </c>
      <c r="M546" s="82"/>
      <c r="N546" s="101">
        <v>3249</v>
      </c>
      <c r="O546" s="101"/>
    </row>
    <row r="547" spans="1:15" ht="45" customHeight="1" x14ac:dyDescent="0.25">
      <c r="A547" s="17" t="s">
        <v>2001</v>
      </c>
      <c r="B547" s="93" t="s">
        <v>77</v>
      </c>
      <c r="C547" s="93"/>
      <c r="D547" s="102">
        <f t="shared" si="8"/>
        <v>1</v>
      </c>
      <c r="E547" s="102"/>
      <c r="F547" s="102" t="s">
        <v>15</v>
      </c>
      <c r="G547" s="102"/>
      <c r="H547" s="96">
        <v>43257</v>
      </c>
      <c r="I547" s="96"/>
      <c r="J547" s="96">
        <v>43257</v>
      </c>
      <c r="K547" s="96"/>
      <c r="L547" s="82" t="s">
        <v>648</v>
      </c>
      <c r="M547" s="82"/>
      <c r="N547" s="101">
        <v>1300</v>
      </c>
      <c r="O547" s="101"/>
    </row>
    <row r="548" spans="1:15" ht="45" customHeight="1" x14ac:dyDescent="0.25">
      <c r="A548" s="17" t="s">
        <v>2001</v>
      </c>
      <c r="B548" s="93" t="s">
        <v>77</v>
      </c>
      <c r="C548" s="93"/>
      <c r="D548" s="102">
        <f t="shared" si="8"/>
        <v>1</v>
      </c>
      <c r="E548" s="102"/>
      <c r="F548" s="102" t="s">
        <v>15</v>
      </c>
      <c r="G548" s="102"/>
      <c r="H548" s="96">
        <v>43252</v>
      </c>
      <c r="I548" s="96"/>
      <c r="J548" s="96">
        <v>43252</v>
      </c>
      <c r="K548" s="96"/>
      <c r="L548" s="82" t="s">
        <v>648</v>
      </c>
      <c r="M548" s="82"/>
      <c r="N548" s="101">
        <v>240</v>
      </c>
      <c r="O548" s="101"/>
    </row>
    <row r="549" spans="1:15" ht="45" customHeight="1" x14ac:dyDescent="0.25">
      <c r="A549" s="17" t="s">
        <v>2001</v>
      </c>
      <c r="B549" s="93" t="s">
        <v>77</v>
      </c>
      <c r="C549" s="93"/>
      <c r="D549" s="102">
        <f t="shared" si="8"/>
        <v>1</v>
      </c>
      <c r="E549" s="102"/>
      <c r="F549" s="102" t="s">
        <v>15</v>
      </c>
      <c r="G549" s="102"/>
      <c r="H549" s="96">
        <v>43257</v>
      </c>
      <c r="I549" s="96"/>
      <c r="J549" s="96">
        <v>43257</v>
      </c>
      <c r="K549" s="96"/>
      <c r="L549" s="82" t="s">
        <v>648</v>
      </c>
      <c r="M549" s="82"/>
      <c r="N549" s="101">
        <v>1760</v>
      </c>
      <c r="O549" s="101"/>
    </row>
    <row r="550" spans="1:15" ht="45" customHeight="1" x14ac:dyDescent="0.25">
      <c r="A550" s="17" t="s">
        <v>528</v>
      </c>
      <c r="B550" s="93" t="s">
        <v>14</v>
      </c>
      <c r="C550" s="93"/>
      <c r="D550" s="102">
        <f t="shared" si="8"/>
        <v>1</v>
      </c>
      <c r="E550" s="102"/>
      <c r="F550" s="102" t="s">
        <v>15</v>
      </c>
      <c r="G550" s="102"/>
      <c r="H550" s="96">
        <v>43102</v>
      </c>
      <c r="I550" s="96"/>
      <c r="J550" s="96">
        <v>43126</v>
      </c>
      <c r="K550" s="96"/>
      <c r="L550" s="82" t="s">
        <v>648</v>
      </c>
      <c r="M550" s="82"/>
      <c r="N550" s="101">
        <v>522</v>
      </c>
      <c r="O550" s="101"/>
    </row>
    <row r="551" spans="1:15" ht="45" customHeight="1" x14ac:dyDescent="0.25">
      <c r="A551" s="17" t="s">
        <v>528</v>
      </c>
      <c r="B551" s="93" t="s">
        <v>14</v>
      </c>
      <c r="C551" s="93"/>
      <c r="D551" s="102">
        <f t="shared" si="8"/>
        <v>1</v>
      </c>
      <c r="E551" s="102"/>
      <c r="F551" s="102" t="s">
        <v>15</v>
      </c>
      <c r="G551" s="102"/>
      <c r="H551" s="96">
        <v>43116</v>
      </c>
      <c r="I551" s="96"/>
      <c r="J551" s="96">
        <v>43131</v>
      </c>
      <c r="K551" s="96"/>
      <c r="L551" s="82" t="s">
        <v>648</v>
      </c>
      <c r="M551" s="82"/>
      <c r="N551" s="101">
        <v>216</v>
      </c>
      <c r="O551" s="101"/>
    </row>
    <row r="552" spans="1:15" ht="45" customHeight="1" x14ac:dyDescent="0.25">
      <c r="A552" s="17" t="s">
        <v>528</v>
      </c>
      <c r="B552" s="93" t="s">
        <v>14</v>
      </c>
      <c r="C552" s="93"/>
      <c r="D552" s="102">
        <f t="shared" si="8"/>
        <v>1</v>
      </c>
      <c r="E552" s="102"/>
      <c r="F552" s="102" t="s">
        <v>15</v>
      </c>
      <c r="G552" s="102"/>
      <c r="H552" s="96">
        <v>43132</v>
      </c>
      <c r="I552" s="96"/>
      <c r="J552" s="96">
        <v>43159</v>
      </c>
      <c r="K552" s="96"/>
      <c r="L552" s="82" t="s">
        <v>648</v>
      </c>
      <c r="M552" s="82"/>
      <c r="N552" s="101">
        <v>666</v>
      </c>
      <c r="O552" s="101"/>
    </row>
    <row r="553" spans="1:15" ht="45" customHeight="1" x14ac:dyDescent="0.25">
      <c r="A553" s="17" t="s">
        <v>528</v>
      </c>
      <c r="B553" s="93" t="s">
        <v>14</v>
      </c>
      <c r="C553" s="93"/>
      <c r="D553" s="102">
        <f t="shared" si="8"/>
        <v>1</v>
      </c>
      <c r="E553" s="102"/>
      <c r="F553" s="102" t="s">
        <v>15</v>
      </c>
      <c r="G553" s="102"/>
      <c r="H553" s="96">
        <v>43179</v>
      </c>
      <c r="I553" s="96"/>
      <c r="J553" s="96">
        <v>43187</v>
      </c>
      <c r="K553" s="96"/>
      <c r="L553" s="82" t="s">
        <v>648</v>
      </c>
      <c r="M553" s="82"/>
      <c r="N553" s="101">
        <v>252</v>
      </c>
      <c r="O553" s="101"/>
    </row>
    <row r="554" spans="1:15" ht="45" customHeight="1" x14ac:dyDescent="0.25">
      <c r="A554" s="17" t="s">
        <v>528</v>
      </c>
      <c r="B554" s="93" t="s">
        <v>14</v>
      </c>
      <c r="C554" s="93"/>
      <c r="D554" s="102">
        <f t="shared" si="8"/>
        <v>1</v>
      </c>
      <c r="E554" s="102"/>
      <c r="F554" s="102" t="s">
        <v>15</v>
      </c>
      <c r="G554" s="102"/>
      <c r="H554" s="96">
        <v>43132</v>
      </c>
      <c r="I554" s="96"/>
      <c r="J554" s="96">
        <v>43162</v>
      </c>
      <c r="K554" s="96"/>
      <c r="L554" s="82" t="s">
        <v>648</v>
      </c>
      <c r="M554" s="82"/>
      <c r="N554" s="101">
        <v>396</v>
      </c>
      <c r="O554" s="101"/>
    </row>
    <row r="555" spans="1:15" ht="45" customHeight="1" x14ac:dyDescent="0.25">
      <c r="A555" s="17" t="s">
        <v>528</v>
      </c>
      <c r="B555" s="93" t="s">
        <v>77</v>
      </c>
      <c r="C555" s="93"/>
      <c r="D555" s="102">
        <f t="shared" si="8"/>
        <v>1</v>
      </c>
      <c r="E555" s="102"/>
      <c r="F555" s="102" t="s">
        <v>15</v>
      </c>
      <c r="G555" s="102"/>
      <c r="H555" s="96">
        <v>43202</v>
      </c>
      <c r="I555" s="96"/>
      <c r="J555" s="96">
        <v>43202</v>
      </c>
      <c r="K555" s="96"/>
      <c r="L555" s="82" t="s">
        <v>648</v>
      </c>
      <c r="M555" s="82"/>
      <c r="N555" s="101">
        <v>234</v>
      </c>
      <c r="O555" s="101"/>
    </row>
    <row r="556" spans="1:15" ht="45" customHeight="1" x14ac:dyDescent="0.25">
      <c r="A556" s="17" t="s">
        <v>528</v>
      </c>
      <c r="B556" s="93" t="s">
        <v>14</v>
      </c>
      <c r="C556" s="93"/>
      <c r="D556" s="102">
        <f t="shared" si="8"/>
        <v>1</v>
      </c>
      <c r="E556" s="102"/>
      <c r="F556" s="102" t="s">
        <v>15</v>
      </c>
      <c r="G556" s="102"/>
      <c r="H556" s="96">
        <v>43210</v>
      </c>
      <c r="I556" s="96"/>
      <c r="J556" s="96">
        <v>43210</v>
      </c>
      <c r="K556" s="96"/>
      <c r="L556" s="82" t="s">
        <v>648</v>
      </c>
      <c r="M556" s="82"/>
      <c r="N556" s="101">
        <v>288</v>
      </c>
      <c r="O556" s="101"/>
    </row>
    <row r="557" spans="1:15" ht="45" customHeight="1" x14ac:dyDescent="0.25">
      <c r="A557" s="17" t="s">
        <v>528</v>
      </c>
      <c r="B557" s="93" t="s">
        <v>77</v>
      </c>
      <c r="C557" s="93"/>
      <c r="D557" s="102">
        <f t="shared" si="8"/>
        <v>1</v>
      </c>
      <c r="E557" s="102"/>
      <c r="F557" s="102" t="s">
        <v>15</v>
      </c>
      <c r="G557" s="102"/>
      <c r="H557" s="96">
        <v>43235</v>
      </c>
      <c r="I557" s="96"/>
      <c r="J557" s="96">
        <v>43235</v>
      </c>
      <c r="K557" s="96"/>
      <c r="L557" s="82" t="s">
        <v>648</v>
      </c>
      <c r="M557" s="82"/>
      <c r="N557" s="101">
        <v>486</v>
      </c>
      <c r="O557" s="101"/>
    </row>
    <row r="558" spans="1:15" ht="45" customHeight="1" x14ac:dyDescent="0.25">
      <c r="A558" s="17" t="s">
        <v>528</v>
      </c>
      <c r="B558" s="93" t="s">
        <v>2003</v>
      </c>
      <c r="C558" s="93"/>
      <c r="D558" s="102">
        <f t="shared" si="8"/>
        <v>1</v>
      </c>
      <c r="E558" s="102"/>
      <c r="F558" s="102" t="s">
        <v>29</v>
      </c>
      <c r="G558" s="102"/>
      <c r="H558" s="96">
        <v>43242</v>
      </c>
      <c r="I558" s="96"/>
      <c r="J558" s="96">
        <v>43242</v>
      </c>
      <c r="K558" s="96"/>
      <c r="L558" s="82" t="s">
        <v>648</v>
      </c>
      <c r="M558" s="82"/>
      <c r="N558" s="101">
        <v>428</v>
      </c>
      <c r="O558" s="101"/>
    </row>
    <row r="559" spans="1:15" ht="45" customHeight="1" x14ac:dyDescent="0.25">
      <c r="A559" s="17" t="s">
        <v>528</v>
      </c>
      <c r="B559" s="93" t="s">
        <v>1920</v>
      </c>
      <c r="C559" s="93"/>
      <c r="D559" s="102">
        <f t="shared" si="8"/>
        <v>1</v>
      </c>
      <c r="E559" s="102"/>
      <c r="F559" s="102" t="s">
        <v>29</v>
      </c>
      <c r="G559" s="102"/>
      <c r="H559" s="96">
        <v>43154</v>
      </c>
      <c r="I559" s="96"/>
      <c r="J559" s="96">
        <v>43154</v>
      </c>
      <c r="K559" s="96"/>
      <c r="L559" s="82" t="s">
        <v>648</v>
      </c>
      <c r="M559" s="82"/>
      <c r="N559" s="101">
        <v>130</v>
      </c>
      <c r="O559" s="101"/>
    </row>
    <row r="560" spans="1:15" ht="45" customHeight="1" x14ac:dyDescent="0.25">
      <c r="A560" s="17" t="s">
        <v>528</v>
      </c>
      <c r="B560" s="93" t="s">
        <v>2004</v>
      </c>
      <c r="C560" s="93"/>
      <c r="D560" s="102">
        <f t="shared" si="8"/>
        <v>1</v>
      </c>
      <c r="E560" s="102"/>
      <c r="F560" s="102" t="s">
        <v>12</v>
      </c>
      <c r="G560" s="102"/>
      <c r="H560" s="96">
        <v>43216</v>
      </c>
      <c r="I560" s="96"/>
      <c r="J560" s="96">
        <v>43217</v>
      </c>
      <c r="K560" s="96"/>
      <c r="L560" s="82" t="s">
        <v>648</v>
      </c>
      <c r="M560" s="82"/>
      <c r="N560" s="101">
        <v>1292</v>
      </c>
      <c r="O560" s="101"/>
    </row>
    <row r="561" spans="1:15" ht="45" customHeight="1" x14ac:dyDescent="0.25">
      <c r="A561" s="17" t="s">
        <v>528</v>
      </c>
      <c r="B561" s="93" t="s">
        <v>77</v>
      </c>
      <c r="C561" s="93"/>
      <c r="D561" s="102">
        <f t="shared" si="8"/>
        <v>1</v>
      </c>
      <c r="E561" s="102"/>
      <c r="F561" s="102" t="s">
        <v>15</v>
      </c>
      <c r="G561" s="102"/>
      <c r="H561" s="96">
        <v>43206</v>
      </c>
      <c r="I561" s="96"/>
      <c r="J561" s="96">
        <v>43220</v>
      </c>
      <c r="K561" s="96"/>
      <c r="L561" s="82" t="s">
        <v>648</v>
      </c>
      <c r="M561" s="82"/>
      <c r="N561" s="101">
        <v>594</v>
      </c>
      <c r="O561" s="101"/>
    </row>
    <row r="562" spans="1:15" ht="45" customHeight="1" x14ac:dyDescent="0.25">
      <c r="A562" s="17" t="s">
        <v>528</v>
      </c>
      <c r="B562" s="93" t="s">
        <v>2004</v>
      </c>
      <c r="C562" s="93"/>
      <c r="D562" s="102">
        <f t="shared" si="8"/>
        <v>1</v>
      </c>
      <c r="E562" s="102"/>
      <c r="F562" s="102" t="s">
        <v>12</v>
      </c>
      <c r="G562" s="102"/>
      <c r="H562" s="96">
        <v>43216</v>
      </c>
      <c r="I562" s="96"/>
      <c r="J562" s="96">
        <v>43217</v>
      </c>
      <c r="K562" s="96"/>
      <c r="L562" s="82" t="s">
        <v>648</v>
      </c>
      <c r="M562" s="82"/>
      <c r="N562" s="101">
        <v>323</v>
      </c>
      <c r="O562" s="101"/>
    </row>
    <row r="563" spans="1:15" ht="45" customHeight="1" x14ac:dyDescent="0.25">
      <c r="A563" s="17" t="s">
        <v>528</v>
      </c>
      <c r="B563" s="93" t="s">
        <v>2005</v>
      </c>
      <c r="C563" s="93"/>
      <c r="D563" s="102">
        <f t="shared" si="8"/>
        <v>1</v>
      </c>
      <c r="E563" s="102"/>
      <c r="F563" s="102" t="s">
        <v>29</v>
      </c>
      <c r="G563" s="102"/>
      <c r="H563" s="96">
        <v>43181</v>
      </c>
      <c r="I563" s="96"/>
      <c r="J563" s="96">
        <v>43181</v>
      </c>
      <c r="K563" s="96"/>
      <c r="L563" s="82" t="s">
        <v>648</v>
      </c>
      <c r="M563" s="82"/>
      <c r="N563" s="101">
        <v>208</v>
      </c>
      <c r="O563" s="101"/>
    </row>
    <row r="564" spans="1:15" ht="45" customHeight="1" x14ac:dyDescent="0.25">
      <c r="A564" s="17" t="s">
        <v>528</v>
      </c>
      <c r="B564" s="93" t="s">
        <v>2005</v>
      </c>
      <c r="C564" s="93"/>
      <c r="D564" s="102">
        <f t="shared" si="8"/>
        <v>1</v>
      </c>
      <c r="E564" s="102"/>
      <c r="F564" s="102" t="s">
        <v>29</v>
      </c>
      <c r="G564" s="102"/>
      <c r="H564" s="96">
        <v>43181</v>
      </c>
      <c r="I564" s="96"/>
      <c r="J564" s="96">
        <v>43181</v>
      </c>
      <c r="K564" s="96"/>
      <c r="L564" s="82" t="s">
        <v>648</v>
      </c>
      <c r="M564" s="82"/>
      <c r="N564" s="101">
        <v>340.99</v>
      </c>
      <c r="O564" s="101"/>
    </row>
    <row r="565" spans="1:15" ht="45" customHeight="1" x14ac:dyDescent="0.25">
      <c r="A565" s="17" t="s">
        <v>528</v>
      </c>
      <c r="B565" s="93" t="s">
        <v>1686</v>
      </c>
      <c r="C565" s="93"/>
      <c r="D565" s="102">
        <f t="shared" si="8"/>
        <v>1</v>
      </c>
      <c r="E565" s="102"/>
      <c r="F565" s="102" t="s">
        <v>29</v>
      </c>
      <c r="G565" s="102"/>
      <c r="H565" s="96">
        <v>43199</v>
      </c>
      <c r="I565" s="96"/>
      <c r="J565" s="96">
        <v>43199</v>
      </c>
      <c r="K565" s="96"/>
      <c r="L565" s="82" t="s">
        <v>648</v>
      </c>
      <c r="M565" s="82"/>
      <c r="N565" s="101">
        <v>208</v>
      </c>
      <c r="O565" s="101"/>
    </row>
    <row r="566" spans="1:15" ht="45" customHeight="1" x14ac:dyDescent="0.25">
      <c r="A566" s="17" t="s">
        <v>528</v>
      </c>
      <c r="B566" s="93" t="s">
        <v>1686</v>
      </c>
      <c r="C566" s="93"/>
      <c r="D566" s="102">
        <f t="shared" si="8"/>
        <v>1</v>
      </c>
      <c r="E566" s="102"/>
      <c r="F566" s="102" t="s">
        <v>29</v>
      </c>
      <c r="G566" s="102"/>
      <c r="H566" s="96">
        <v>43199</v>
      </c>
      <c r="I566" s="96"/>
      <c r="J566" s="96">
        <v>43199</v>
      </c>
      <c r="K566" s="96"/>
      <c r="L566" s="82" t="s">
        <v>648</v>
      </c>
      <c r="M566" s="82"/>
      <c r="N566" s="101">
        <v>500</v>
      </c>
      <c r="O566" s="101"/>
    </row>
    <row r="567" spans="1:15" ht="45" customHeight="1" x14ac:dyDescent="0.25">
      <c r="A567" s="17" t="s">
        <v>528</v>
      </c>
      <c r="B567" s="93" t="s">
        <v>2006</v>
      </c>
      <c r="C567" s="93"/>
      <c r="D567" s="102">
        <f t="shared" si="8"/>
        <v>1</v>
      </c>
      <c r="E567" s="102"/>
      <c r="F567" s="102" t="s">
        <v>29</v>
      </c>
      <c r="G567" s="102"/>
      <c r="H567" s="96">
        <v>43259</v>
      </c>
      <c r="I567" s="96"/>
      <c r="J567" s="96">
        <v>43259</v>
      </c>
      <c r="K567" s="96"/>
      <c r="L567" s="82" t="s">
        <v>648</v>
      </c>
      <c r="M567" s="82"/>
      <c r="N567" s="101">
        <v>500</v>
      </c>
      <c r="O567" s="101"/>
    </row>
    <row r="568" spans="1:15" ht="45" customHeight="1" x14ac:dyDescent="0.25">
      <c r="A568" s="17" t="s">
        <v>528</v>
      </c>
      <c r="B568" s="93" t="s">
        <v>2006</v>
      </c>
      <c r="C568" s="93"/>
      <c r="D568" s="102">
        <f t="shared" si="8"/>
        <v>1</v>
      </c>
      <c r="E568" s="102"/>
      <c r="F568" s="102" t="s">
        <v>29</v>
      </c>
      <c r="G568" s="102"/>
      <c r="H568" s="96">
        <v>43259</v>
      </c>
      <c r="I568" s="96"/>
      <c r="J568" s="96">
        <v>43259</v>
      </c>
      <c r="K568" s="96"/>
      <c r="L568" s="82" t="s">
        <v>648</v>
      </c>
      <c r="M568" s="82"/>
      <c r="N568" s="101">
        <v>580</v>
      </c>
      <c r="O568" s="101"/>
    </row>
    <row r="569" spans="1:15" ht="45" customHeight="1" x14ac:dyDescent="0.25">
      <c r="A569" s="17" t="s">
        <v>528</v>
      </c>
      <c r="B569" s="93" t="s">
        <v>2007</v>
      </c>
      <c r="C569" s="93"/>
      <c r="D569" s="102">
        <f t="shared" si="8"/>
        <v>1</v>
      </c>
      <c r="E569" s="102"/>
      <c r="F569" s="102" t="s">
        <v>29</v>
      </c>
      <c r="G569" s="102"/>
      <c r="H569" s="96">
        <v>43258</v>
      </c>
      <c r="I569" s="96"/>
      <c r="J569" s="96">
        <v>43258</v>
      </c>
      <c r="K569" s="96"/>
      <c r="L569" s="82" t="s">
        <v>648</v>
      </c>
      <c r="M569" s="82"/>
      <c r="N569" s="101">
        <v>708</v>
      </c>
      <c r="O569" s="101"/>
    </row>
    <row r="570" spans="1:15" ht="45" customHeight="1" x14ac:dyDescent="0.25">
      <c r="A570" s="17" t="s">
        <v>528</v>
      </c>
      <c r="B570" s="93" t="s">
        <v>2008</v>
      </c>
      <c r="C570" s="93"/>
      <c r="D570" s="102">
        <f t="shared" si="8"/>
        <v>1</v>
      </c>
      <c r="E570" s="102"/>
      <c r="F570" s="102" t="s">
        <v>29</v>
      </c>
      <c r="G570" s="102"/>
      <c r="H570" s="96">
        <v>43140</v>
      </c>
      <c r="I570" s="96"/>
      <c r="J570" s="96">
        <v>43140</v>
      </c>
      <c r="K570" s="96"/>
      <c r="L570" s="82" t="s">
        <v>648</v>
      </c>
      <c r="M570" s="82"/>
      <c r="N570" s="101">
        <v>833.1</v>
      </c>
      <c r="O570" s="101"/>
    </row>
    <row r="571" spans="1:15" ht="45" customHeight="1" x14ac:dyDescent="0.25">
      <c r="A571" s="17" t="s">
        <v>528</v>
      </c>
      <c r="B571" s="93" t="s">
        <v>2008</v>
      </c>
      <c r="C571" s="93"/>
      <c r="D571" s="102">
        <f t="shared" si="8"/>
        <v>1</v>
      </c>
      <c r="E571" s="102"/>
      <c r="F571" s="102" t="s">
        <v>29</v>
      </c>
      <c r="G571" s="102"/>
      <c r="H571" s="96">
        <v>43140</v>
      </c>
      <c r="I571" s="96"/>
      <c r="J571" s="96">
        <v>43141</v>
      </c>
      <c r="K571" s="96"/>
      <c r="L571" s="82" t="s">
        <v>648</v>
      </c>
      <c r="M571" s="82"/>
      <c r="N571" s="101">
        <v>500</v>
      </c>
      <c r="O571" s="101"/>
    </row>
    <row r="572" spans="1:15" ht="45" customHeight="1" x14ac:dyDescent="0.25">
      <c r="A572" s="17" t="s">
        <v>528</v>
      </c>
      <c r="B572" s="93" t="s">
        <v>2009</v>
      </c>
      <c r="C572" s="93"/>
      <c r="D572" s="102">
        <f t="shared" si="8"/>
        <v>1</v>
      </c>
      <c r="E572" s="102"/>
      <c r="F572" s="102" t="s">
        <v>29</v>
      </c>
      <c r="G572" s="102"/>
      <c r="H572" s="96">
        <v>43165</v>
      </c>
      <c r="I572" s="96"/>
      <c r="J572" s="96">
        <v>43165</v>
      </c>
      <c r="K572" s="96"/>
      <c r="L572" s="82" t="s">
        <v>648</v>
      </c>
      <c r="M572" s="82"/>
      <c r="N572" s="101">
        <v>208</v>
      </c>
      <c r="O572" s="101"/>
    </row>
    <row r="573" spans="1:15" ht="45" customHeight="1" x14ac:dyDescent="0.25">
      <c r="A573" s="17" t="s">
        <v>528</v>
      </c>
      <c r="B573" s="93" t="s">
        <v>2010</v>
      </c>
      <c r="C573" s="93"/>
      <c r="D573" s="102">
        <f t="shared" si="8"/>
        <v>1</v>
      </c>
      <c r="E573" s="102"/>
      <c r="F573" s="102" t="s">
        <v>29</v>
      </c>
      <c r="G573" s="102"/>
      <c r="H573" s="96">
        <v>43166</v>
      </c>
      <c r="I573" s="96"/>
      <c r="J573" s="96">
        <v>43166</v>
      </c>
      <c r="K573" s="96"/>
      <c r="L573" s="82" t="s">
        <v>648</v>
      </c>
      <c r="M573" s="82"/>
      <c r="N573" s="101">
        <v>208</v>
      </c>
      <c r="O573" s="101"/>
    </row>
    <row r="574" spans="1:15" ht="45" customHeight="1" x14ac:dyDescent="0.25">
      <c r="A574" s="17" t="s">
        <v>528</v>
      </c>
      <c r="B574" s="93" t="s">
        <v>2009</v>
      </c>
      <c r="C574" s="93"/>
      <c r="D574" s="102">
        <f t="shared" si="8"/>
        <v>1</v>
      </c>
      <c r="E574" s="102"/>
      <c r="F574" s="102" t="s">
        <v>29</v>
      </c>
      <c r="G574" s="102"/>
      <c r="H574" s="96">
        <v>43165</v>
      </c>
      <c r="I574" s="96"/>
      <c r="J574" s="96">
        <v>43165</v>
      </c>
      <c r="K574" s="96"/>
      <c r="L574" s="82" t="s">
        <v>648</v>
      </c>
      <c r="M574" s="82"/>
      <c r="N574" s="101">
        <v>705.32</v>
      </c>
      <c r="O574" s="101"/>
    </row>
    <row r="575" spans="1:15" ht="45" customHeight="1" x14ac:dyDescent="0.25">
      <c r="A575" s="17" t="s">
        <v>528</v>
      </c>
      <c r="B575" s="93" t="s">
        <v>2010</v>
      </c>
      <c r="C575" s="93"/>
      <c r="D575" s="102">
        <f t="shared" si="8"/>
        <v>1</v>
      </c>
      <c r="E575" s="102"/>
      <c r="F575" s="102" t="s">
        <v>29</v>
      </c>
      <c r="G575" s="102"/>
      <c r="H575" s="96">
        <v>43166</v>
      </c>
      <c r="I575" s="96"/>
      <c r="J575" s="96">
        <v>43166</v>
      </c>
      <c r="K575" s="96"/>
      <c r="L575" s="82" t="s">
        <v>648</v>
      </c>
      <c r="M575" s="82"/>
      <c r="N575" s="101">
        <v>500</v>
      </c>
      <c r="O575" s="101"/>
    </row>
    <row r="576" spans="1:15" ht="45" customHeight="1" x14ac:dyDescent="0.25">
      <c r="A576" s="17" t="s">
        <v>528</v>
      </c>
      <c r="B576" s="93" t="s">
        <v>2011</v>
      </c>
      <c r="C576" s="93"/>
      <c r="D576" s="102">
        <f t="shared" si="8"/>
        <v>1</v>
      </c>
      <c r="E576" s="102"/>
      <c r="F576" s="102" t="s">
        <v>29</v>
      </c>
      <c r="G576" s="102"/>
      <c r="H576" s="96">
        <v>43112</v>
      </c>
      <c r="I576" s="96"/>
      <c r="J576" s="96">
        <v>43112</v>
      </c>
      <c r="K576" s="96"/>
      <c r="L576" s="82" t="s">
        <v>648</v>
      </c>
      <c r="M576" s="82"/>
      <c r="N576" s="101">
        <v>194</v>
      </c>
      <c r="O576" s="101"/>
    </row>
    <row r="577" spans="1:15" ht="45" customHeight="1" x14ac:dyDescent="0.25">
      <c r="A577" s="17" t="s">
        <v>528</v>
      </c>
      <c r="B577" s="93" t="s">
        <v>1887</v>
      </c>
      <c r="C577" s="93"/>
      <c r="D577" s="102">
        <f t="shared" si="8"/>
        <v>1</v>
      </c>
      <c r="E577" s="102"/>
      <c r="F577" s="102" t="s">
        <v>29</v>
      </c>
      <c r="G577" s="102"/>
      <c r="H577" s="96">
        <v>43224</v>
      </c>
      <c r="I577" s="96"/>
      <c r="J577" s="96">
        <v>43224</v>
      </c>
      <c r="K577" s="96"/>
      <c r="L577" s="82" t="s">
        <v>648</v>
      </c>
      <c r="M577" s="82"/>
      <c r="N577" s="101">
        <v>708</v>
      </c>
      <c r="O577" s="101"/>
    </row>
    <row r="578" spans="1:15" ht="45" customHeight="1" x14ac:dyDescent="0.25">
      <c r="A578" s="17" t="s">
        <v>528</v>
      </c>
      <c r="B578" s="93" t="s">
        <v>2012</v>
      </c>
      <c r="C578" s="93"/>
      <c r="D578" s="102">
        <f t="shared" si="8"/>
        <v>1</v>
      </c>
      <c r="E578" s="102"/>
      <c r="F578" s="102" t="s">
        <v>29</v>
      </c>
      <c r="G578" s="102"/>
      <c r="H578" s="96">
        <v>43229</v>
      </c>
      <c r="I578" s="96"/>
      <c r="J578" s="96">
        <v>43229</v>
      </c>
      <c r="K578" s="96"/>
      <c r="L578" s="82" t="s">
        <v>648</v>
      </c>
      <c r="M578" s="82"/>
      <c r="N578" s="101">
        <v>1315.04</v>
      </c>
      <c r="O578" s="101"/>
    </row>
    <row r="579" spans="1:15" ht="45" customHeight="1" x14ac:dyDescent="0.25">
      <c r="A579" s="17" t="s">
        <v>528</v>
      </c>
      <c r="B579" s="93" t="s">
        <v>2012</v>
      </c>
      <c r="C579" s="93"/>
      <c r="D579" s="102">
        <f t="shared" si="8"/>
        <v>1</v>
      </c>
      <c r="E579" s="102"/>
      <c r="F579" s="102" t="s">
        <v>29</v>
      </c>
      <c r="G579" s="102"/>
      <c r="H579" s="96">
        <v>43229</v>
      </c>
      <c r="I579" s="96"/>
      <c r="J579" s="96">
        <v>43229</v>
      </c>
      <c r="K579" s="96"/>
      <c r="L579" s="82" t="s">
        <v>648</v>
      </c>
      <c r="M579" s="82"/>
      <c r="N579" s="101">
        <v>837.49</v>
      </c>
      <c r="O579" s="101"/>
    </row>
    <row r="580" spans="1:15" ht="45" customHeight="1" x14ac:dyDescent="0.25">
      <c r="A580" s="17" t="s">
        <v>528</v>
      </c>
      <c r="B580" s="93" t="s">
        <v>1887</v>
      </c>
      <c r="C580" s="93"/>
      <c r="D580" s="102">
        <f t="shared" si="8"/>
        <v>1</v>
      </c>
      <c r="E580" s="102"/>
      <c r="F580" s="102" t="s">
        <v>29</v>
      </c>
      <c r="G580" s="102"/>
      <c r="H580" s="96">
        <v>43224</v>
      </c>
      <c r="I580" s="96"/>
      <c r="J580" s="96">
        <v>43224</v>
      </c>
      <c r="K580" s="96"/>
      <c r="L580" s="82" t="s">
        <v>648</v>
      </c>
      <c r="M580" s="82"/>
      <c r="N580" s="101">
        <v>271.44</v>
      </c>
      <c r="O580" s="101"/>
    </row>
    <row r="581" spans="1:15" ht="45" customHeight="1" x14ac:dyDescent="0.25">
      <c r="A581" s="17" t="s">
        <v>528</v>
      </c>
      <c r="B581" s="93" t="s">
        <v>2013</v>
      </c>
      <c r="C581" s="93"/>
      <c r="D581" s="102">
        <f t="shared" si="8"/>
        <v>1</v>
      </c>
      <c r="E581" s="102"/>
      <c r="F581" s="102" t="s">
        <v>29</v>
      </c>
      <c r="G581" s="102"/>
      <c r="H581" s="96">
        <v>43206</v>
      </c>
      <c r="I581" s="96"/>
      <c r="J581" s="96">
        <v>43206</v>
      </c>
      <c r="K581" s="96"/>
      <c r="L581" s="82" t="s">
        <v>648</v>
      </c>
      <c r="M581" s="82"/>
      <c r="N581" s="101">
        <v>208</v>
      </c>
      <c r="O581" s="101"/>
    </row>
    <row r="582" spans="1:15" ht="45" customHeight="1" x14ac:dyDescent="0.25">
      <c r="A582" s="17" t="s">
        <v>528</v>
      </c>
      <c r="B582" s="93" t="s">
        <v>2013</v>
      </c>
      <c r="C582" s="93"/>
      <c r="D582" s="102">
        <f t="shared" si="8"/>
        <v>1</v>
      </c>
      <c r="E582" s="102"/>
      <c r="F582" s="102" t="s">
        <v>29</v>
      </c>
      <c r="G582" s="102"/>
      <c r="H582" s="96">
        <v>43206</v>
      </c>
      <c r="I582" s="96"/>
      <c r="J582" s="96">
        <v>43206</v>
      </c>
      <c r="K582" s="96"/>
      <c r="L582" s="82" t="s">
        <v>648</v>
      </c>
      <c r="M582" s="82"/>
      <c r="N582" s="101">
        <v>500</v>
      </c>
      <c r="O582" s="101"/>
    </row>
    <row r="583" spans="1:15" ht="45" customHeight="1" x14ac:dyDescent="0.25">
      <c r="A583" s="17" t="s">
        <v>528</v>
      </c>
      <c r="B583" s="93" t="s">
        <v>2014</v>
      </c>
      <c r="C583" s="93"/>
      <c r="D583" s="102">
        <f t="shared" si="8"/>
        <v>1</v>
      </c>
      <c r="E583" s="102"/>
      <c r="F583" s="102" t="s">
        <v>29</v>
      </c>
      <c r="G583" s="102"/>
      <c r="H583" s="96">
        <v>43139</v>
      </c>
      <c r="I583" s="96"/>
      <c r="J583" s="96">
        <v>43139</v>
      </c>
      <c r="K583" s="96"/>
      <c r="L583" s="82" t="s">
        <v>648</v>
      </c>
      <c r="M583" s="82"/>
      <c r="N583" s="101">
        <v>749.99</v>
      </c>
      <c r="O583" s="101"/>
    </row>
    <row r="584" spans="1:15" ht="45" customHeight="1" x14ac:dyDescent="0.25">
      <c r="A584" s="17" t="s">
        <v>528</v>
      </c>
      <c r="B584" s="93" t="s">
        <v>2014</v>
      </c>
      <c r="C584" s="93"/>
      <c r="D584" s="102">
        <f t="shared" si="8"/>
        <v>1</v>
      </c>
      <c r="E584" s="102"/>
      <c r="F584" s="102" t="s">
        <v>29</v>
      </c>
      <c r="G584" s="102"/>
      <c r="H584" s="96">
        <v>43139</v>
      </c>
      <c r="I584" s="96"/>
      <c r="J584" s="96">
        <v>43139</v>
      </c>
      <c r="K584" s="96"/>
      <c r="L584" s="82" t="s">
        <v>648</v>
      </c>
      <c r="M584" s="82"/>
      <c r="N584" s="101">
        <v>846.2</v>
      </c>
      <c r="O584" s="101"/>
    </row>
    <row r="585" spans="1:15" ht="45" customHeight="1" x14ac:dyDescent="0.25">
      <c r="A585" s="17" t="s">
        <v>528</v>
      </c>
      <c r="B585" s="93" t="s">
        <v>2015</v>
      </c>
      <c r="C585" s="93"/>
      <c r="D585" s="102">
        <f t="shared" si="8"/>
        <v>1</v>
      </c>
      <c r="E585" s="102"/>
      <c r="F585" s="102" t="s">
        <v>29</v>
      </c>
      <c r="G585" s="102"/>
      <c r="H585" s="96">
        <v>43159</v>
      </c>
      <c r="I585" s="96"/>
      <c r="J585" s="96">
        <v>43159</v>
      </c>
      <c r="K585" s="96"/>
      <c r="L585" s="82" t="s">
        <v>648</v>
      </c>
      <c r="M585" s="82"/>
      <c r="N585" s="101">
        <v>208</v>
      </c>
      <c r="O585" s="101"/>
    </row>
    <row r="586" spans="1:15" ht="45" customHeight="1" x14ac:dyDescent="0.25">
      <c r="A586" s="17" t="s">
        <v>528</v>
      </c>
      <c r="B586" s="93" t="s">
        <v>2015</v>
      </c>
      <c r="C586" s="93"/>
      <c r="D586" s="102">
        <f t="shared" ref="D586:D649" si="9">C586+1</f>
        <v>1</v>
      </c>
      <c r="E586" s="102"/>
      <c r="F586" s="102" t="s">
        <v>29</v>
      </c>
      <c r="G586" s="102"/>
      <c r="H586" s="96">
        <v>43159</v>
      </c>
      <c r="I586" s="96"/>
      <c r="J586" s="96">
        <v>43159</v>
      </c>
      <c r="K586" s="96"/>
      <c r="L586" s="82" t="s">
        <v>648</v>
      </c>
      <c r="M586" s="82"/>
      <c r="N586" s="101">
        <v>500</v>
      </c>
      <c r="O586" s="101"/>
    </row>
    <row r="587" spans="1:15" ht="45" customHeight="1" x14ac:dyDescent="0.25">
      <c r="A587" s="17" t="s">
        <v>544</v>
      </c>
      <c r="B587" s="93" t="s">
        <v>14</v>
      </c>
      <c r="C587" s="93"/>
      <c r="D587" s="102">
        <f t="shared" si="9"/>
        <v>1</v>
      </c>
      <c r="E587" s="102"/>
      <c r="F587" s="102" t="s">
        <v>15</v>
      </c>
      <c r="G587" s="102"/>
      <c r="H587" s="96">
        <v>43132</v>
      </c>
      <c r="I587" s="96"/>
      <c r="J587" s="96">
        <v>43158</v>
      </c>
      <c r="K587" s="96"/>
      <c r="L587" s="82" t="s">
        <v>648</v>
      </c>
      <c r="M587" s="82"/>
      <c r="N587" s="101">
        <v>216</v>
      </c>
      <c r="O587" s="101"/>
    </row>
    <row r="588" spans="1:15" ht="45" customHeight="1" x14ac:dyDescent="0.25">
      <c r="A588" s="17" t="s">
        <v>2016</v>
      </c>
      <c r="B588" s="93" t="s">
        <v>1945</v>
      </c>
      <c r="C588" s="93"/>
      <c r="D588" s="102">
        <f t="shared" si="9"/>
        <v>1</v>
      </c>
      <c r="E588" s="102"/>
      <c r="F588" s="102" t="s">
        <v>12</v>
      </c>
      <c r="G588" s="102"/>
      <c r="H588" s="96">
        <v>43104</v>
      </c>
      <c r="I588" s="96"/>
      <c r="J588" s="96">
        <v>43104</v>
      </c>
      <c r="K588" s="96"/>
      <c r="L588" s="82" t="s">
        <v>648</v>
      </c>
      <c r="M588" s="82"/>
      <c r="N588" s="101">
        <v>1824</v>
      </c>
      <c r="O588" s="101"/>
    </row>
    <row r="589" spans="1:15" ht="45" customHeight="1" x14ac:dyDescent="0.25">
      <c r="A589" s="17" t="s">
        <v>2016</v>
      </c>
      <c r="B589" s="93" t="s">
        <v>1946</v>
      </c>
      <c r="C589" s="93"/>
      <c r="D589" s="102">
        <f t="shared" si="9"/>
        <v>1</v>
      </c>
      <c r="E589" s="102"/>
      <c r="F589" s="102" t="s">
        <v>12</v>
      </c>
      <c r="G589" s="102"/>
      <c r="H589" s="96">
        <v>43131</v>
      </c>
      <c r="I589" s="96"/>
      <c r="J589" s="96">
        <v>43131</v>
      </c>
      <c r="K589" s="96"/>
      <c r="L589" s="82" t="s">
        <v>648</v>
      </c>
      <c r="M589" s="82"/>
      <c r="N589" s="101">
        <v>2535.0100000000002</v>
      </c>
      <c r="O589" s="101"/>
    </row>
    <row r="590" spans="1:15" ht="45" customHeight="1" x14ac:dyDescent="0.25">
      <c r="A590" s="17" t="s">
        <v>569</v>
      </c>
      <c r="B590" s="93" t="s">
        <v>2017</v>
      </c>
      <c r="C590" s="93"/>
      <c r="D590" s="102">
        <f t="shared" si="9"/>
        <v>1</v>
      </c>
      <c r="E590" s="102"/>
      <c r="F590" s="102" t="s">
        <v>29</v>
      </c>
      <c r="G590" s="102"/>
      <c r="H590" s="96">
        <v>43228</v>
      </c>
      <c r="I590" s="96"/>
      <c r="J590" s="96">
        <v>43228</v>
      </c>
      <c r="K590" s="96"/>
      <c r="L590" s="82" t="s">
        <v>648</v>
      </c>
      <c r="M590" s="82"/>
      <c r="N590" s="101">
        <v>636</v>
      </c>
      <c r="O590" s="101"/>
    </row>
    <row r="591" spans="1:15" ht="45" customHeight="1" x14ac:dyDescent="0.25">
      <c r="A591" s="17" t="s">
        <v>569</v>
      </c>
      <c r="B591" s="93" t="s">
        <v>2018</v>
      </c>
      <c r="C591" s="93"/>
      <c r="D591" s="102">
        <f t="shared" si="9"/>
        <v>1</v>
      </c>
      <c r="E591" s="102"/>
      <c r="F591" s="102" t="s">
        <v>29</v>
      </c>
      <c r="G591" s="102"/>
      <c r="H591" s="96">
        <v>43179</v>
      </c>
      <c r="I591" s="96"/>
      <c r="J591" s="96">
        <v>43179</v>
      </c>
      <c r="K591" s="96"/>
      <c r="L591" s="82" t="s">
        <v>648</v>
      </c>
      <c r="M591" s="82"/>
      <c r="N591" s="101">
        <v>708</v>
      </c>
      <c r="O591" s="101"/>
    </row>
    <row r="592" spans="1:15" ht="45" customHeight="1" x14ac:dyDescent="0.25">
      <c r="A592" s="17" t="s">
        <v>569</v>
      </c>
      <c r="B592" s="93" t="s">
        <v>2018</v>
      </c>
      <c r="C592" s="93"/>
      <c r="D592" s="102">
        <f t="shared" si="9"/>
        <v>1</v>
      </c>
      <c r="E592" s="102"/>
      <c r="F592" s="102" t="s">
        <v>29</v>
      </c>
      <c r="G592" s="102"/>
      <c r="H592" s="96">
        <v>43179</v>
      </c>
      <c r="I592" s="96"/>
      <c r="J592" s="96">
        <v>43179</v>
      </c>
      <c r="K592" s="96"/>
      <c r="L592" s="82" t="s">
        <v>648</v>
      </c>
      <c r="M592" s="82"/>
      <c r="N592" s="101">
        <v>300</v>
      </c>
      <c r="O592" s="101"/>
    </row>
    <row r="593" spans="1:15" ht="45" customHeight="1" x14ac:dyDescent="0.25">
      <c r="A593" s="17" t="s">
        <v>569</v>
      </c>
      <c r="B593" s="93" t="s">
        <v>2019</v>
      </c>
      <c r="C593" s="93"/>
      <c r="D593" s="102">
        <f t="shared" si="9"/>
        <v>1</v>
      </c>
      <c r="E593" s="102"/>
      <c r="F593" s="102" t="s">
        <v>29</v>
      </c>
      <c r="G593" s="102"/>
      <c r="H593" s="96">
        <v>43195</v>
      </c>
      <c r="I593" s="96"/>
      <c r="J593" s="96">
        <v>43195</v>
      </c>
      <c r="K593" s="96"/>
      <c r="L593" s="82" t="s">
        <v>648</v>
      </c>
      <c r="M593" s="82"/>
      <c r="N593" s="101">
        <v>208</v>
      </c>
      <c r="O593" s="101"/>
    </row>
    <row r="594" spans="1:15" ht="45" customHeight="1" x14ac:dyDescent="0.25">
      <c r="A594" s="17" t="s">
        <v>569</v>
      </c>
      <c r="B594" s="93" t="s">
        <v>2019</v>
      </c>
      <c r="C594" s="93"/>
      <c r="D594" s="102">
        <f t="shared" si="9"/>
        <v>1</v>
      </c>
      <c r="E594" s="102"/>
      <c r="F594" s="102" t="s">
        <v>29</v>
      </c>
      <c r="G594" s="102"/>
      <c r="H594" s="96">
        <v>43195</v>
      </c>
      <c r="I594" s="96"/>
      <c r="J594" s="96">
        <v>43195</v>
      </c>
      <c r="K594" s="96"/>
      <c r="L594" s="82" t="s">
        <v>648</v>
      </c>
      <c r="M594" s="82"/>
      <c r="N594" s="101">
        <v>500</v>
      </c>
      <c r="O594" s="101"/>
    </row>
    <row r="595" spans="1:15" ht="45" customHeight="1" x14ac:dyDescent="0.25">
      <c r="A595" s="17" t="s">
        <v>569</v>
      </c>
      <c r="B595" s="93" t="s">
        <v>2020</v>
      </c>
      <c r="C595" s="93"/>
      <c r="D595" s="102">
        <f t="shared" si="9"/>
        <v>1</v>
      </c>
      <c r="E595" s="102"/>
      <c r="F595" s="102" t="s">
        <v>29</v>
      </c>
      <c r="G595" s="102"/>
      <c r="H595" s="96">
        <v>43228</v>
      </c>
      <c r="I595" s="96"/>
      <c r="J595" s="96">
        <v>43228</v>
      </c>
      <c r="K595" s="96"/>
      <c r="L595" s="82" t="s">
        <v>648</v>
      </c>
      <c r="M595" s="82"/>
      <c r="N595" s="101">
        <v>720</v>
      </c>
      <c r="O595" s="101"/>
    </row>
    <row r="596" spans="1:15" ht="45" customHeight="1" x14ac:dyDescent="0.25">
      <c r="A596" s="17" t="s">
        <v>569</v>
      </c>
      <c r="B596" s="93" t="s">
        <v>2021</v>
      </c>
      <c r="C596" s="93"/>
      <c r="D596" s="102">
        <f t="shared" si="9"/>
        <v>1</v>
      </c>
      <c r="E596" s="102"/>
      <c r="F596" s="102" t="s">
        <v>29</v>
      </c>
      <c r="G596" s="102"/>
      <c r="H596" s="96">
        <v>43229</v>
      </c>
      <c r="I596" s="96"/>
      <c r="J596" s="96">
        <v>43229</v>
      </c>
      <c r="K596" s="96"/>
      <c r="L596" s="82" t="s">
        <v>648</v>
      </c>
      <c r="M596" s="82"/>
      <c r="N596" s="101">
        <v>208</v>
      </c>
      <c r="O596" s="101"/>
    </row>
    <row r="597" spans="1:15" ht="45" customHeight="1" x14ac:dyDescent="0.25">
      <c r="A597" s="17" t="s">
        <v>569</v>
      </c>
      <c r="B597" s="93" t="s">
        <v>2021</v>
      </c>
      <c r="C597" s="93"/>
      <c r="D597" s="102">
        <f t="shared" si="9"/>
        <v>1</v>
      </c>
      <c r="E597" s="102"/>
      <c r="F597" s="102" t="s">
        <v>29</v>
      </c>
      <c r="G597" s="102"/>
      <c r="H597" s="96">
        <v>43229</v>
      </c>
      <c r="I597" s="96"/>
      <c r="J597" s="96">
        <v>43229</v>
      </c>
      <c r="K597" s="96"/>
      <c r="L597" s="82" t="s">
        <v>648</v>
      </c>
      <c r="M597" s="82"/>
      <c r="N597" s="101">
        <v>300</v>
      </c>
      <c r="O597" s="101"/>
    </row>
    <row r="598" spans="1:15" ht="45" customHeight="1" x14ac:dyDescent="0.25">
      <c r="A598" s="17" t="s">
        <v>2022</v>
      </c>
      <c r="B598" s="93" t="s">
        <v>2023</v>
      </c>
      <c r="C598" s="93"/>
      <c r="D598" s="102">
        <f t="shared" si="9"/>
        <v>1</v>
      </c>
      <c r="E598" s="102"/>
      <c r="F598" s="102" t="s">
        <v>29</v>
      </c>
      <c r="G598" s="102"/>
      <c r="H598" s="96">
        <v>43111</v>
      </c>
      <c r="I598" s="96"/>
      <c r="J598" s="96">
        <v>43111</v>
      </c>
      <c r="K598" s="96"/>
      <c r="L598" s="82" t="s">
        <v>648</v>
      </c>
      <c r="M598" s="82"/>
      <c r="N598" s="101">
        <v>760</v>
      </c>
      <c r="O598" s="101"/>
    </row>
    <row r="599" spans="1:15" ht="45" customHeight="1" x14ac:dyDescent="0.25">
      <c r="A599" s="17" t="s">
        <v>2022</v>
      </c>
      <c r="B599" s="93" t="s">
        <v>2023</v>
      </c>
      <c r="C599" s="93"/>
      <c r="D599" s="102">
        <f t="shared" si="9"/>
        <v>1</v>
      </c>
      <c r="E599" s="102"/>
      <c r="F599" s="102" t="s">
        <v>29</v>
      </c>
      <c r="G599" s="102"/>
      <c r="H599" s="96">
        <v>43111</v>
      </c>
      <c r="I599" s="96"/>
      <c r="J599" s="96">
        <v>43111</v>
      </c>
      <c r="K599" s="96"/>
      <c r="L599" s="82" t="s">
        <v>648</v>
      </c>
      <c r="M599" s="82"/>
      <c r="N599" s="101">
        <v>130</v>
      </c>
      <c r="O599" s="101"/>
    </row>
    <row r="600" spans="1:15" ht="45" customHeight="1" x14ac:dyDescent="0.25">
      <c r="A600" s="17" t="s">
        <v>2022</v>
      </c>
      <c r="B600" s="93" t="s">
        <v>14</v>
      </c>
      <c r="C600" s="93"/>
      <c r="D600" s="102">
        <f t="shared" si="9"/>
        <v>1</v>
      </c>
      <c r="E600" s="102"/>
      <c r="F600" s="102" t="s">
        <v>15</v>
      </c>
      <c r="G600" s="102"/>
      <c r="H600" s="96">
        <v>43108</v>
      </c>
      <c r="I600" s="96"/>
      <c r="J600" s="96">
        <v>43130</v>
      </c>
      <c r="K600" s="96"/>
      <c r="L600" s="82" t="s">
        <v>648</v>
      </c>
      <c r="M600" s="82"/>
      <c r="N600" s="101">
        <v>342</v>
      </c>
      <c r="O600" s="101"/>
    </row>
    <row r="601" spans="1:15" ht="45" customHeight="1" x14ac:dyDescent="0.25">
      <c r="A601" s="17" t="s">
        <v>2022</v>
      </c>
      <c r="B601" s="93" t="s">
        <v>77</v>
      </c>
      <c r="C601" s="93"/>
      <c r="D601" s="102">
        <f t="shared" si="9"/>
        <v>1</v>
      </c>
      <c r="E601" s="102"/>
      <c r="F601" s="102" t="s">
        <v>15</v>
      </c>
      <c r="G601" s="102"/>
      <c r="H601" s="96">
        <v>43160</v>
      </c>
      <c r="I601" s="96"/>
      <c r="J601" s="96">
        <v>43187</v>
      </c>
      <c r="K601" s="96"/>
      <c r="L601" s="82" t="s">
        <v>648</v>
      </c>
      <c r="M601" s="82"/>
      <c r="N601" s="101">
        <v>1585</v>
      </c>
      <c r="O601" s="101"/>
    </row>
    <row r="602" spans="1:15" ht="45" customHeight="1" x14ac:dyDescent="0.25">
      <c r="A602" s="17" t="s">
        <v>2022</v>
      </c>
      <c r="B602" s="93" t="s">
        <v>77</v>
      </c>
      <c r="C602" s="93"/>
      <c r="D602" s="102">
        <f t="shared" si="9"/>
        <v>1</v>
      </c>
      <c r="E602" s="102"/>
      <c r="F602" s="102" t="s">
        <v>15</v>
      </c>
      <c r="G602" s="102"/>
      <c r="H602" s="96">
        <v>43191</v>
      </c>
      <c r="I602" s="96"/>
      <c r="J602" s="96">
        <v>43220</v>
      </c>
      <c r="K602" s="96"/>
      <c r="L602" s="82" t="s">
        <v>648</v>
      </c>
      <c r="M602" s="82"/>
      <c r="N602" s="101">
        <v>432</v>
      </c>
      <c r="O602" s="101"/>
    </row>
    <row r="603" spans="1:15" ht="45" customHeight="1" x14ac:dyDescent="0.25">
      <c r="A603" s="17" t="s">
        <v>2022</v>
      </c>
      <c r="B603" s="93" t="s">
        <v>2024</v>
      </c>
      <c r="C603" s="93"/>
      <c r="D603" s="102">
        <f t="shared" si="9"/>
        <v>1</v>
      </c>
      <c r="E603" s="102"/>
      <c r="F603" s="102" t="s">
        <v>29</v>
      </c>
      <c r="G603" s="102"/>
      <c r="H603" s="96">
        <v>43181</v>
      </c>
      <c r="I603" s="96"/>
      <c r="J603" s="96">
        <v>43181</v>
      </c>
      <c r="K603" s="96"/>
      <c r="L603" s="82" t="s">
        <v>648</v>
      </c>
      <c r="M603" s="82"/>
      <c r="N603" s="101">
        <v>922</v>
      </c>
      <c r="O603" s="101"/>
    </row>
    <row r="604" spans="1:15" ht="45" customHeight="1" x14ac:dyDescent="0.25">
      <c r="A604" s="17" t="s">
        <v>2022</v>
      </c>
      <c r="B604" s="93" t="s">
        <v>2024</v>
      </c>
      <c r="C604" s="93"/>
      <c r="D604" s="102">
        <f t="shared" si="9"/>
        <v>1</v>
      </c>
      <c r="E604" s="102"/>
      <c r="F604" s="102" t="s">
        <v>29</v>
      </c>
      <c r="G604" s="102"/>
      <c r="H604" s="96">
        <v>43181</v>
      </c>
      <c r="I604" s="96"/>
      <c r="J604" s="96">
        <v>43181</v>
      </c>
      <c r="K604" s="96"/>
      <c r="L604" s="82" t="s">
        <v>648</v>
      </c>
      <c r="M604" s="82"/>
      <c r="N604" s="101">
        <v>146</v>
      </c>
      <c r="O604" s="101"/>
    </row>
    <row r="605" spans="1:15" ht="45" customHeight="1" x14ac:dyDescent="0.25">
      <c r="A605" s="17" t="s">
        <v>2022</v>
      </c>
      <c r="B605" s="93" t="s">
        <v>2025</v>
      </c>
      <c r="C605" s="93"/>
      <c r="D605" s="102">
        <f t="shared" si="9"/>
        <v>1</v>
      </c>
      <c r="E605" s="102"/>
      <c r="F605" s="102" t="s">
        <v>29</v>
      </c>
      <c r="G605" s="102"/>
      <c r="H605" s="96">
        <v>43237</v>
      </c>
      <c r="I605" s="96"/>
      <c r="J605" s="96">
        <v>43237</v>
      </c>
      <c r="K605" s="96"/>
      <c r="L605" s="82" t="s">
        <v>648</v>
      </c>
      <c r="M605" s="82"/>
      <c r="N605" s="101">
        <v>1022</v>
      </c>
      <c r="O605" s="101"/>
    </row>
    <row r="606" spans="1:15" ht="45" customHeight="1" x14ac:dyDescent="0.25">
      <c r="A606" s="17" t="s">
        <v>2022</v>
      </c>
      <c r="B606" s="93" t="s">
        <v>2025</v>
      </c>
      <c r="C606" s="93"/>
      <c r="D606" s="102">
        <f t="shared" si="9"/>
        <v>1</v>
      </c>
      <c r="E606" s="102"/>
      <c r="F606" s="102" t="s">
        <v>29</v>
      </c>
      <c r="G606" s="102"/>
      <c r="H606" s="96">
        <v>43237</v>
      </c>
      <c r="I606" s="96"/>
      <c r="J606" s="96">
        <v>43237</v>
      </c>
      <c r="K606" s="96"/>
      <c r="L606" s="82" t="s">
        <v>648</v>
      </c>
      <c r="M606" s="82"/>
      <c r="N606" s="101">
        <v>131</v>
      </c>
      <c r="O606" s="101"/>
    </row>
    <row r="607" spans="1:15" ht="45" customHeight="1" x14ac:dyDescent="0.25">
      <c r="A607" s="17" t="s">
        <v>2022</v>
      </c>
      <c r="B607" s="93" t="s">
        <v>2026</v>
      </c>
      <c r="C607" s="93"/>
      <c r="D607" s="102">
        <f t="shared" si="9"/>
        <v>1</v>
      </c>
      <c r="E607" s="102"/>
      <c r="F607" s="102" t="s">
        <v>29</v>
      </c>
      <c r="G607" s="102"/>
      <c r="H607" s="96">
        <v>43200</v>
      </c>
      <c r="I607" s="96"/>
      <c r="J607" s="96">
        <v>43200</v>
      </c>
      <c r="K607" s="96"/>
      <c r="L607" s="82" t="s">
        <v>648</v>
      </c>
      <c r="M607" s="82"/>
      <c r="N607" s="101">
        <v>998</v>
      </c>
      <c r="O607" s="101"/>
    </row>
    <row r="608" spans="1:15" ht="45" customHeight="1" x14ac:dyDescent="0.25">
      <c r="A608" s="17" t="s">
        <v>2022</v>
      </c>
      <c r="B608" s="93" t="s">
        <v>2026</v>
      </c>
      <c r="C608" s="93"/>
      <c r="D608" s="102">
        <f t="shared" si="9"/>
        <v>1</v>
      </c>
      <c r="E608" s="102"/>
      <c r="F608" s="102" t="s">
        <v>29</v>
      </c>
      <c r="G608" s="102"/>
      <c r="H608" s="96">
        <v>43200</v>
      </c>
      <c r="I608" s="96"/>
      <c r="J608" s="96">
        <v>43200</v>
      </c>
      <c r="K608" s="96"/>
      <c r="L608" s="82" t="s">
        <v>648</v>
      </c>
      <c r="M608" s="82"/>
      <c r="N608" s="101">
        <v>146</v>
      </c>
      <c r="O608" s="101"/>
    </row>
    <row r="609" spans="1:15" ht="45" customHeight="1" x14ac:dyDescent="0.25">
      <c r="A609" s="17" t="s">
        <v>2022</v>
      </c>
      <c r="B609" s="93" t="s">
        <v>1847</v>
      </c>
      <c r="C609" s="93"/>
      <c r="D609" s="102">
        <f t="shared" si="9"/>
        <v>1</v>
      </c>
      <c r="E609" s="102"/>
      <c r="F609" s="102" t="s">
        <v>29</v>
      </c>
      <c r="G609" s="102"/>
      <c r="H609" s="96">
        <v>43213</v>
      </c>
      <c r="I609" s="96"/>
      <c r="J609" s="96">
        <v>43213</v>
      </c>
      <c r="K609" s="96"/>
      <c r="L609" s="82" t="s">
        <v>648</v>
      </c>
      <c r="M609" s="82"/>
      <c r="N609" s="101">
        <v>208</v>
      </c>
      <c r="O609" s="101"/>
    </row>
    <row r="610" spans="1:15" ht="45" customHeight="1" x14ac:dyDescent="0.25">
      <c r="A610" s="17" t="s">
        <v>2022</v>
      </c>
      <c r="B610" s="93" t="s">
        <v>1847</v>
      </c>
      <c r="C610" s="93"/>
      <c r="D610" s="102">
        <f t="shared" si="9"/>
        <v>1</v>
      </c>
      <c r="E610" s="102"/>
      <c r="F610" s="102" t="s">
        <v>29</v>
      </c>
      <c r="G610" s="102"/>
      <c r="H610" s="96">
        <v>43213</v>
      </c>
      <c r="I610" s="96"/>
      <c r="J610" s="96">
        <v>43213</v>
      </c>
      <c r="K610" s="96"/>
      <c r="L610" s="82" t="s">
        <v>648</v>
      </c>
      <c r="M610" s="82"/>
      <c r="N610" s="101">
        <v>427.75</v>
      </c>
      <c r="O610" s="101"/>
    </row>
    <row r="611" spans="1:15" ht="45" customHeight="1" x14ac:dyDescent="0.25">
      <c r="A611" s="17" t="s">
        <v>2022</v>
      </c>
      <c r="B611" s="93" t="s">
        <v>1476</v>
      </c>
      <c r="C611" s="93"/>
      <c r="D611" s="102">
        <f t="shared" si="9"/>
        <v>1</v>
      </c>
      <c r="E611" s="102"/>
      <c r="F611" s="102" t="s">
        <v>29</v>
      </c>
      <c r="G611" s="102"/>
      <c r="H611" s="96">
        <v>43159</v>
      </c>
      <c r="I611" s="96"/>
      <c r="J611" s="96">
        <v>43159</v>
      </c>
      <c r="K611" s="96"/>
      <c r="L611" s="82" t="s">
        <v>648</v>
      </c>
      <c r="M611" s="82"/>
      <c r="N611" s="101">
        <v>472</v>
      </c>
      <c r="O611" s="101"/>
    </row>
    <row r="612" spans="1:15" ht="45" customHeight="1" x14ac:dyDescent="0.25">
      <c r="A612" s="17" t="s">
        <v>2022</v>
      </c>
      <c r="B612" s="93" t="s">
        <v>1476</v>
      </c>
      <c r="C612" s="93"/>
      <c r="D612" s="102">
        <f t="shared" si="9"/>
        <v>1</v>
      </c>
      <c r="E612" s="102"/>
      <c r="F612" s="102" t="s">
        <v>29</v>
      </c>
      <c r="G612" s="102"/>
      <c r="H612" s="96">
        <v>43159</v>
      </c>
      <c r="I612" s="96"/>
      <c r="J612" s="96">
        <v>43159</v>
      </c>
      <c r="K612" s="96"/>
      <c r="L612" s="82" t="s">
        <v>648</v>
      </c>
      <c r="M612" s="82"/>
      <c r="N612" s="101">
        <v>130</v>
      </c>
      <c r="O612" s="101"/>
    </row>
    <row r="613" spans="1:15" ht="45" customHeight="1" x14ac:dyDescent="0.25">
      <c r="A613" s="17" t="s">
        <v>2022</v>
      </c>
      <c r="B613" s="93" t="s">
        <v>2027</v>
      </c>
      <c r="C613" s="93"/>
      <c r="D613" s="102">
        <f t="shared" si="9"/>
        <v>1</v>
      </c>
      <c r="E613" s="102"/>
      <c r="F613" s="102" t="s">
        <v>29</v>
      </c>
      <c r="G613" s="102"/>
      <c r="H613" s="96">
        <v>43117</v>
      </c>
      <c r="I613" s="96"/>
      <c r="J613" s="96">
        <v>43117</v>
      </c>
      <c r="K613" s="96"/>
      <c r="L613" s="82" t="s">
        <v>648</v>
      </c>
      <c r="M613" s="82"/>
      <c r="N613" s="101">
        <v>348</v>
      </c>
      <c r="O613" s="101"/>
    </row>
    <row r="614" spans="1:15" ht="45" customHeight="1" x14ac:dyDescent="0.25">
      <c r="A614" s="17" t="s">
        <v>2022</v>
      </c>
      <c r="B614" s="93" t="s">
        <v>2027</v>
      </c>
      <c r="C614" s="93"/>
      <c r="D614" s="102">
        <f t="shared" si="9"/>
        <v>1</v>
      </c>
      <c r="E614" s="102"/>
      <c r="F614" s="102" t="s">
        <v>29</v>
      </c>
      <c r="G614" s="102"/>
      <c r="H614" s="96">
        <v>43117</v>
      </c>
      <c r="I614" s="96"/>
      <c r="J614" s="96">
        <v>43117</v>
      </c>
      <c r="K614" s="96"/>
      <c r="L614" s="82" t="s">
        <v>648</v>
      </c>
      <c r="M614" s="82"/>
      <c r="N614" s="101">
        <v>358</v>
      </c>
      <c r="O614" s="101"/>
    </row>
    <row r="615" spans="1:15" ht="45" customHeight="1" x14ac:dyDescent="0.25">
      <c r="A615" s="17" t="s">
        <v>2022</v>
      </c>
      <c r="B615" s="93" t="s">
        <v>2027</v>
      </c>
      <c r="C615" s="93"/>
      <c r="D615" s="102">
        <f t="shared" si="9"/>
        <v>1</v>
      </c>
      <c r="E615" s="102"/>
      <c r="F615" s="102" t="s">
        <v>29</v>
      </c>
      <c r="G615" s="102"/>
      <c r="H615" s="96">
        <v>43117</v>
      </c>
      <c r="I615" s="96"/>
      <c r="J615" s="96">
        <v>43117</v>
      </c>
      <c r="K615" s="96"/>
      <c r="L615" s="82" t="s">
        <v>648</v>
      </c>
      <c r="M615" s="82"/>
      <c r="N615" s="101">
        <v>150</v>
      </c>
      <c r="O615" s="101"/>
    </row>
    <row r="616" spans="1:15" ht="45" customHeight="1" x14ac:dyDescent="0.25">
      <c r="A616" s="17" t="s">
        <v>2022</v>
      </c>
      <c r="B616" s="93" t="s">
        <v>2027</v>
      </c>
      <c r="C616" s="93"/>
      <c r="D616" s="102">
        <f t="shared" si="9"/>
        <v>1</v>
      </c>
      <c r="E616" s="102"/>
      <c r="F616" s="102" t="s">
        <v>29</v>
      </c>
      <c r="G616" s="102"/>
      <c r="H616" s="96">
        <v>43117</v>
      </c>
      <c r="I616" s="96"/>
      <c r="J616" s="96">
        <v>43117</v>
      </c>
      <c r="K616" s="96"/>
      <c r="L616" s="82" t="s">
        <v>648</v>
      </c>
      <c r="M616" s="82"/>
      <c r="N616" s="101">
        <v>150</v>
      </c>
      <c r="O616" s="101"/>
    </row>
    <row r="617" spans="1:15" ht="45" customHeight="1" x14ac:dyDescent="0.25">
      <c r="A617" s="17" t="s">
        <v>2022</v>
      </c>
      <c r="B617" s="93" t="s">
        <v>2028</v>
      </c>
      <c r="C617" s="93"/>
      <c r="D617" s="102">
        <f t="shared" si="9"/>
        <v>1</v>
      </c>
      <c r="E617" s="102"/>
      <c r="F617" s="102" t="s">
        <v>29</v>
      </c>
      <c r="G617" s="102"/>
      <c r="H617" s="96">
        <v>43195</v>
      </c>
      <c r="I617" s="96"/>
      <c r="J617" s="96">
        <v>43195</v>
      </c>
      <c r="K617" s="96"/>
      <c r="L617" s="82" t="s">
        <v>648</v>
      </c>
      <c r="M617" s="82"/>
      <c r="N617" s="101">
        <v>340</v>
      </c>
      <c r="O617" s="101"/>
    </row>
    <row r="618" spans="1:15" ht="45" customHeight="1" x14ac:dyDescent="0.25">
      <c r="A618" s="17" t="s">
        <v>2022</v>
      </c>
      <c r="B618" s="93" t="s">
        <v>2028</v>
      </c>
      <c r="C618" s="93"/>
      <c r="D618" s="102">
        <f t="shared" si="9"/>
        <v>1</v>
      </c>
      <c r="E618" s="102"/>
      <c r="F618" s="102" t="s">
        <v>29</v>
      </c>
      <c r="G618" s="102"/>
      <c r="H618" s="96">
        <v>43195</v>
      </c>
      <c r="I618" s="96"/>
      <c r="J618" s="96">
        <v>43195</v>
      </c>
      <c r="K618" s="96"/>
      <c r="L618" s="82" t="s">
        <v>648</v>
      </c>
      <c r="M618" s="82"/>
      <c r="N618" s="101">
        <v>200</v>
      </c>
      <c r="O618" s="101"/>
    </row>
    <row r="619" spans="1:15" ht="45" customHeight="1" x14ac:dyDescent="0.25">
      <c r="A619" s="17" t="s">
        <v>2022</v>
      </c>
      <c r="B619" s="93" t="s">
        <v>2029</v>
      </c>
      <c r="C619" s="93"/>
      <c r="D619" s="102">
        <f t="shared" si="9"/>
        <v>1</v>
      </c>
      <c r="E619" s="102"/>
      <c r="F619" s="102" t="s">
        <v>29</v>
      </c>
      <c r="G619" s="102"/>
      <c r="H619" s="96">
        <v>43209</v>
      </c>
      <c r="I619" s="96"/>
      <c r="J619" s="96">
        <v>43209</v>
      </c>
      <c r="K619" s="96"/>
      <c r="L619" s="82" t="s">
        <v>648</v>
      </c>
      <c r="M619" s="82"/>
      <c r="N619" s="101">
        <v>208</v>
      </c>
      <c r="O619" s="101"/>
    </row>
    <row r="620" spans="1:15" ht="45" customHeight="1" x14ac:dyDescent="0.25">
      <c r="A620" s="17" t="s">
        <v>2022</v>
      </c>
      <c r="B620" s="93" t="s">
        <v>2029</v>
      </c>
      <c r="C620" s="93"/>
      <c r="D620" s="102">
        <f t="shared" si="9"/>
        <v>1</v>
      </c>
      <c r="E620" s="102"/>
      <c r="F620" s="102" t="s">
        <v>29</v>
      </c>
      <c r="G620" s="102"/>
      <c r="H620" s="96">
        <v>43209</v>
      </c>
      <c r="I620" s="96"/>
      <c r="J620" s="96">
        <v>43209</v>
      </c>
      <c r="K620" s="96"/>
      <c r="L620" s="82" t="s">
        <v>648</v>
      </c>
      <c r="M620" s="82"/>
      <c r="N620" s="101">
        <v>308.14</v>
      </c>
      <c r="O620" s="101"/>
    </row>
    <row r="621" spans="1:15" ht="45" customHeight="1" x14ac:dyDescent="0.25">
      <c r="A621" s="17" t="s">
        <v>2022</v>
      </c>
      <c r="B621" s="93" t="s">
        <v>2029</v>
      </c>
      <c r="C621" s="93"/>
      <c r="D621" s="102">
        <f t="shared" si="9"/>
        <v>1</v>
      </c>
      <c r="E621" s="102"/>
      <c r="F621" s="102" t="s">
        <v>15</v>
      </c>
      <c r="G621" s="102"/>
      <c r="H621" s="96">
        <v>43198</v>
      </c>
      <c r="I621" s="96"/>
      <c r="J621" s="96">
        <v>43198</v>
      </c>
      <c r="K621" s="96"/>
      <c r="L621" s="82" t="s">
        <v>648</v>
      </c>
      <c r="M621" s="82"/>
      <c r="N621" s="101">
        <v>340.6</v>
      </c>
      <c r="O621" s="101"/>
    </row>
    <row r="622" spans="1:15" ht="45" customHeight="1" x14ac:dyDescent="0.25">
      <c r="A622" s="17" t="s">
        <v>2022</v>
      </c>
      <c r="B622" s="93" t="s">
        <v>2030</v>
      </c>
      <c r="C622" s="93"/>
      <c r="D622" s="102">
        <f t="shared" si="9"/>
        <v>1</v>
      </c>
      <c r="E622" s="102"/>
      <c r="F622" s="102" t="s">
        <v>15</v>
      </c>
      <c r="G622" s="102"/>
      <c r="H622" s="96">
        <v>43222</v>
      </c>
      <c r="I622" s="96"/>
      <c r="J622" s="96">
        <v>43222</v>
      </c>
      <c r="K622" s="96"/>
      <c r="L622" s="82" t="s">
        <v>648</v>
      </c>
      <c r="M622" s="82"/>
      <c r="N622" s="101">
        <v>150.30000000000001</v>
      </c>
      <c r="O622" s="101"/>
    </row>
    <row r="623" spans="1:15" ht="45" customHeight="1" x14ac:dyDescent="0.25">
      <c r="A623" s="17" t="s">
        <v>2022</v>
      </c>
      <c r="B623" s="93" t="s">
        <v>2030</v>
      </c>
      <c r="C623" s="93"/>
      <c r="D623" s="102">
        <f t="shared" si="9"/>
        <v>1</v>
      </c>
      <c r="E623" s="102"/>
      <c r="F623" s="102" t="s">
        <v>15</v>
      </c>
      <c r="G623" s="102"/>
      <c r="H623" s="96">
        <v>43220</v>
      </c>
      <c r="I623" s="96"/>
      <c r="J623" s="96">
        <v>43220</v>
      </c>
      <c r="K623" s="96"/>
      <c r="L623" s="82" t="s">
        <v>648</v>
      </c>
      <c r="M623" s="82"/>
      <c r="N623" s="101">
        <v>180.09</v>
      </c>
      <c r="O623" s="101"/>
    </row>
    <row r="624" spans="1:15" ht="45" customHeight="1" x14ac:dyDescent="0.25">
      <c r="A624" s="17" t="s">
        <v>2022</v>
      </c>
      <c r="B624" s="93" t="s">
        <v>2031</v>
      </c>
      <c r="C624" s="93"/>
      <c r="D624" s="102">
        <f t="shared" si="9"/>
        <v>1</v>
      </c>
      <c r="E624" s="102"/>
      <c r="F624" s="102" t="s">
        <v>29</v>
      </c>
      <c r="G624" s="102"/>
      <c r="H624" s="96">
        <v>43217</v>
      </c>
      <c r="I624" s="96"/>
      <c r="J624" s="96">
        <v>43217</v>
      </c>
      <c r="K624" s="96"/>
      <c r="L624" s="82" t="s">
        <v>648</v>
      </c>
      <c r="M624" s="82"/>
      <c r="N624" s="101">
        <v>191</v>
      </c>
      <c r="O624" s="101"/>
    </row>
    <row r="625" spans="1:15" ht="45" customHeight="1" x14ac:dyDescent="0.25">
      <c r="A625" s="17" t="s">
        <v>2022</v>
      </c>
      <c r="B625" s="93" t="s">
        <v>2028</v>
      </c>
      <c r="C625" s="93"/>
      <c r="D625" s="102">
        <f t="shared" si="9"/>
        <v>1</v>
      </c>
      <c r="E625" s="102"/>
      <c r="F625" s="102" t="s">
        <v>29</v>
      </c>
      <c r="G625" s="102"/>
      <c r="H625" s="96">
        <v>43195</v>
      </c>
      <c r="I625" s="96"/>
      <c r="J625" s="96">
        <v>43195</v>
      </c>
      <c r="K625" s="96"/>
      <c r="L625" s="82" t="s">
        <v>648</v>
      </c>
      <c r="M625" s="82"/>
      <c r="N625" s="101">
        <v>359</v>
      </c>
      <c r="O625" s="101"/>
    </row>
    <row r="626" spans="1:15" ht="45" customHeight="1" x14ac:dyDescent="0.25">
      <c r="A626" s="17" t="s">
        <v>2022</v>
      </c>
      <c r="B626" s="93" t="s">
        <v>2028</v>
      </c>
      <c r="C626" s="93"/>
      <c r="D626" s="102">
        <f t="shared" si="9"/>
        <v>1</v>
      </c>
      <c r="E626" s="102"/>
      <c r="F626" s="102" t="s">
        <v>29</v>
      </c>
      <c r="G626" s="102"/>
      <c r="H626" s="96">
        <v>43195</v>
      </c>
      <c r="I626" s="96"/>
      <c r="J626" s="96">
        <v>43195</v>
      </c>
      <c r="K626" s="96"/>
      <c r="L626" s="82" t="s">
        <v>648</v>
      </c>
      <c r="M626" s="82"/>
      <c r="N626" s="101">
        <v>200</v>
      </c>
      <c r="O626" s="101"/>
    </row>
    <row r="627" spans="1:15" ht="45" customHeight="1" x14ac:dyDescent="0.25">
      <c r="A627" s="17" t="s">
        <v>2032</v>
      </c>
      <c r="B627" s="93" t="s">
        <v>1974</v>
      </c>
      <c r="C627" s="93"/>
      <c r="D627" s="102">
        <f t="shared" si="9"/>
        <v>1</v>
      </c>
      <c r="E627" s="102"/>
      <c r="F627" s="102" t="s">
        <v>12</v>
      </c>
      <c r="G627" s="102"/>
      <c r="H627" s="96">
        <v>43111</v>
      </c>
      <c r="I627" s="96"/>
      <c r="J627" s="96">
        <v>43111</v>
      </c>
      <c r="K627" s="96"/>
      <c r="L627" s="82" t="s">
        <v>648</v>
      </c>
      <c r="M627" s="82"/>
      <c r="N627" s="101">
        <v>400</v>
      </c>
      <c r="O627" s="101"/>
    </row>
    <row r="628" spans="1:15" ht="45" customHeight="1" x14ac:dyDescent="0.25">
      <c r="A628" s="17" t="s">
        <v>2032</v>
      </c>
      <c r="B628" s="93" t="s">
        <v>2033</v>
      </c>
      <c r="C628" s="93"/>
      <c r="D628" s="102">
        <f t="shared" si="9"/>
        <v>1</v>
      </c>
      <c r="E628" s="102"/>
      <c r="F628" s="102" t="s">
        <v>15</v>
      </c>
      <c r="G628" s="102"/>
      <c r="H628" s="96">
        <v>43160</v>
      </c>
      <c r="I628" s="96"/>
      <c r="J628" s="96">
        <v>43187</v>
      </c>
      <c r="K628" s="96"/>
      <c r="L628" s="82" t="s">
        <v>648</v>
      </c>
      <c r="M628" s="82"/>
      <c r="N628" s="101">
        <v>3550</v>
      </c>
      <c r="O628" s="101"/>
    </row>
    <row r="629" spans="1:15" ht="45" customHeight="1" x14ac:dyDescent="0.25">
      <c r="A629" s="17" t="s">
        <v>2032</v>
      </c>
      <c r="B629" s="93" t="s">
        <v>2034</v>
      </c>
      <c r="C629" s="93"/>
      <c r="D629" s="102">
        <f t="shared" si="9"/>
        <v>1</v>
      </c>
      <c r="E629" s="102"/>
      <c r="F629" s="102" t="s">
        <v>29</v>
      </c>
      <c r="G629" s="102"/>
      <c r="H629" s="96">
        <v>43168</v>
      </c>
      <c r="I629" s="96"/>
      <c r="J629" s="96">
        <v>43168</v>
      </c>
      <c r="K629" s="96"/>
      <c r="L629" s="82" t="s">
        <v>648</v>
      </c>
      <c r="M629" s="82"/>
      <c r="N629" s="101">
        <v>443</v>
      </c>
      <c r="O629" s="101"/>
    </row>
    <row r="630" spans="1:15" ht="45" customHeight="1" x14ac:dyDescent="0.25">
      <c r="A630" s="17" t="s">
        <v>2032</v>
      </c>
      <c r="B630" s="93" t="s">
        <v>2034</v>
      </c>
      <c r="C630" s="93"/>
      <c r="D630" s="102">
        <f t="shared" si="9"/>
        <v>1</v>
      </c>
      <c r="E630" s="102"/>
      <c r="F630" s="102" t="s">
        <v>29</v>
      </c>
      <c r="G630" s="102"/>
      <c r="H630" s="96">
        <v>43168</v>
      </c>
      <c r="I630" s="96"/>
      <c r="J630" s="96">
        <v>43168</v>
      </c>
      <c r="K630" s="96"/>
      <c r="L630" s="82" t="s">
        <v>648</v>
      </c>
      <c r="M630" s="82"/>
      <c r="N630" s="101">
        <v>360</v>
      </c>
      <c r="O630" s="101"/>
    </row>
    <row r="631" spans="1:15" ht="45" customHeight="1" x14ac:dyDescent="0.25">
      <c r="A631" s="17" t="s">
        <v>1796</v>
      </c>
      <c r="B631" s="93" t="s">
        <v>14</v>
      </c>
      <c r="C631" s="93"/>
      <c r="D631" s="102">
        <f t="shared" si="9"/>
        <v>1</v>
      </c>
      <c r="E631" s="102"/>
      <c r="F631" s="102" t="s">
        <v>15</v>
      </c>
      <c r="G631" s="102"/>
      <c r="H631" s="96">
        <v>43105</v>
      </c>
      <c r="I631" s="96"/>
      <c r="J631" s="96">
        <v>43105</v>
      </c>
      <c r="K631" s="96"/>
      <c r="L631" s="82" t="s">
        <v>648</v>
      </c>
      <c r="M631" s="82"/>
      <c r="N631" s="101">
        <v>150</v>
      </c>
      <c r="O631" s="101"/>
    </row>
    <row r="632" spans="1:15" ht="45" customHeight="1" x14ac:dyDescent="0.25">
      <c r="A632" s="17" t="s">
        <v>1796</v>
      </c>
      <c r="B632" s="93" t="s">
        <v>2035</v>
      </c>
      <c r="C632" s="93"/>
      <c r="D632" s="102">
        <f t="shared" si="9"/>
        <v>1</v>
      </c>
      <c r="E632" s="102"/>
      <c r="F632" s="102" t="s">
        <v>29</v>
      </c>
      <c r="G632" s="102"/>
      <c r="H632" s="96">
        <v>37314</v>
      </c>
      <c r="I632" s="96"/>
      <c r="J632" s="96">
        <v>43158</v>
      </c>
      <c r="K632" s="96"/>
      <c r="L632" s="82" t="s">
        <v>648</v>
      </c>
      <c r="M632" s="82"/>
      <c r="N632" s="101">
        <v>254</v>
      </c>
      <c r="O632" s="101"/>
    </row>
    <row r="633" spans="1:15" ht="45" customHeight="1" x14ac:dyDescent="0.25">
      <c r="A633" s="17" t="s">
        <v>1796</v>
      </c>
      <c r="B633" s="93" t="s">
        <v>2036</v>
      </c>
      <c r="C633" s="93"/>
      <c r="D633" s="102">
        <f t="shared" si="9"/>
        <v>1</v>
      </c>
      <c r="E633" s="102"/>
      <c r="F633" s="102" t="s">
        <v>29</v>
      </c>
      <c r="G633" s="102"/>
      <c r="H633" s="96">
        <v>43157</v>
      </c>
      <c r="I633" s="96"/>
      <c r="J633" s="96">
        <v>43157</v>
      </c>
      <c r="K633" s="96"/>
      <c r="L633" s="82" t="s">
        <v>648</v>
      </c>
      <c r="M633" s="82"/>
      <c r="N633" s="101">
        <v>208</v>
      </c>
      <c r="O633" s="101"/>
    </row>
    <row r="634" spans="1:15" ht="45" customHeight="1" x14ac:dyDescent="0.25">
      <c r="A634" s="17" t="s">
        <v>1796</v>
      </c>
      <c r="B634" s="93" t="s">
        <v>2037</v>
      </c>
      <c r="C634" s="93"/>
      <c r="D634" s="102">
        <f t="shared" si="9"/>
        <v>1</v>
      </c>
      <c r="E634" s="102"/>
      <c r="F634" s="102" t="s">
        <v>29</v>
      </c>
      <c r="G634" s="102"/>
      <c r="H634" s="96">
        <v>43147</v>
      </c>
      <c r="I634" s="96"/>
      <c r="J634" s="96">
        <v>43147</v>
      </c>
      <c r="K634" s="96"/>
      <c r="L634" s="82" t="s">
        <v>648</v>
      </c>
      <c r="M634" s="82"/>
      <c r="N634" s="101">
        <v>208</v>
      </c>
      <c r="O634" s="101"/>
    </row>
    <row r="635" spans="1:15" ht="45" customHeight="1" x14ac:dyDescent="0.25">
      <c r="A635" s="17" t="s">
        <v>1796</v>
      </c>
      <c r="B635" s="93" t="s">
        <v>2036</v>
      </c>
      <c r="C635" s="93"/>
      <c r="D635" s="102">
        <f t="shared" si="9"/>
        <v>1</v>
      </c>
      <c r="E635" s="102"/>
      <c r="F635" s="102" t="s">
        <v>29</v>
      </c>
      <c r="G635" s="102"/>
      <c r="H635" s="96">
        <v>43153</v>
      </c>
      <c r="I635" s="96"/>
      <c r="J635" s="96">
        <v>43153</v>
      </c>
      <c r="K635" s="96"/>
      <c r="L635" s="82" t="s">
        <v>648</v>
      </c>
      <c r="M635" s="82"/>
      <c r="N635" s="101">
        <v>208</v>
      </c>
      <c r="O635" s="101"/>
    </row>
    <row r="636" spans="1:15" ht="45" customHeight="1" x14ac:dyDescent="0.25">
      <c r="A636" s="17" t="s">
        <v>1796</v>
      </c>
      <c r="B636" s="93" t="s">
        <v>2035</v>
      </c>
      <c r="C636" s="93"/>
      <c r="D636" s="102">
        <f t="shared" si="9"/>
        <v>1</v>
      </c>
      <c r="E636" s="102"/>
      <c r="F636" s="102" t="s">
        <v>29</v>
      </c>
      <c r="G636" s="102"/>
      <c r="H636" s="96">
        <v>37314</v>
      </c>
      <c r="I636" s="96"/>
      <c r="J636" s="96">
        <v>43158</v>
      </c>
      <c r="K636" s="96"/>
      <c r="L636" s="82" t="s">
        <v>648</v>
      </c>
      <c r="M636" s="82"/>
      <c r="N636" s="101">
        <v>150</v>
      </c>
      <c r="O636" s="101"/>
    </row>
    <row r="637" spans="1:15" ht="45" customHeight="1" x14ac:dyDescent="0.25">
      <c r="A637" s="17" t="s">
        <v>1796</v>
      </c>
      <c r="B637" s="93" t="s">
        <v>14</v>
      </c>
      <c r="C637" s="93"/>
      <c r="D637" s="102">
        <f t="shared" si="9"/>
        <v>1</v>
      </c>
      <c r="E637" s="102"/>
      <c r="F637" s="102" t="s">
        <v>15</v>
      </c>
      <c r="G637" s="102"/>
      <c r="H637" s="96">
        <v>43115</v>
      </c>
      <c r="I637" s="96"/>
      <c r="J637" s="96">
        <v>43154</v>
      </c>
      <c r="K637" s="96"/>
      <c r="L637" s="82" t="s">
        <v>648</v>
      </c>
      <c r="M637" s="82"/>
      <c r="N637" s="101">
        <v>350</v>
      </c>
      <c r="O637" s="101"/>
    </row>
    <row r="638" spans="1:15" ht="45" customHeight="1" x14ac:dyDescent="0.25">
      <c r="A638" s="17" t="s">
        <v>1796</v>
      </c>
      <c r="B638" s="93" t="s">
        <v>2036</v>
      </c>
      <c r="C638" s="93"/>
      <c r="D638" s="102">
        <f t="shared" si="9"/>
        <v>1</v>
      </c>
      <c r="E638" s="102"/>
      <c r="F638" s="102" t="s">
        <v>29</v>
      </c>
      <c r="G638" s="102"/>
      <c r="H638" s="96">
        <v>43160</v>
      </c>
      <c r="I638" s="96"/>
      <c r="J638" s="96">
        <v>43160</v>
      </c>
      <c r="K638" s="96"/>
      <c r="L638" s="82" t="s">
        <v>648</v>
      </c>
      <c r="M638" s="82"/>
      <c r="N638" s="101">
        <v>208</v>
      </c>
      <c r="O638" s="101"/>
    </row>
    <row r="639" spans="1:15" ht="45" customHeight="1" x14ac:dyDescent="0.25">
      <c r="A639" s="17" t="s">
        <v>1796</v>
      </c>
      <c r="B639" s="93" t="s">
        <v>2036</v>
      </c>
      <c r="C639" s="93"/>
      <c r="D639" s="102">
        <f t="shared" si="9"/>
        <v>1</v>
      </c>
      <c r="E639" s="102"/>
      <c r="F639" s="102" t="s">
        <v>29</v>
      </c>
      <c r="G639" s="102"/>
      <c r="H639" s="96">
        <v>43160</v>
      </c>
      <c r="I639" s="96"/>
      <c r="J639" s="96">
        <v>43160</v>
      </c>
      <c r="K639" s="96"/>
      <c r="L639" s="82" t="s">
        <v>648</v>
      </c>
      <c r="M639" s="82"/>
      <c r="N639" s="101">
        <v>200</v>
      </c>
      <c r="O639" s="101"/>
    </row>
    <row r="640" spans="1:15" ht="45" customHeight="1" x14ac:dyDescent="0.25">
      <c r="A640" s="17" t="s">
        <v>1796</v>
      </c>
      <c r="B640" s="93" t="s">
        <v>2038</v>
      </c>
      <c r="C640" s="93"/>
      <c r="D640" s="102">
        <f t="shared" si="9"/>
        <v>1</v>
      </c>
      <c r="E640" s="102"/>
      <c r="F640" s="102" t="s">
        <v>29</v>
      </c>
      <c r="G640" s="102"/>
      <c r="H640" s="96">
        <v>43138</v>
      </c>
      <c r="I640" s="96"/>
      <c r="J640" s="96">
        <v>43138</v>
      </c>
      <c r="K640" s="96"/>
      <c r="L640" s="82" t="s">
        <v>648</v>
      </c>
      <c r="M640" s="82"/>
      <c r="N640" s="101">
        <v>208</v>
      </c>
      <c r="O640" s="101"/>
    </row>
    <row r="641" spans="1:15" ht="45" customHeight="1" x14ac:dyDescent="0.25">
      <c r="A641" s="17" t="s">
        <v>1796</v>
      </c>
      <c r="B641" s="93" t="s">
        <v>2039</v>
      </c>
      <c r="C641" s="93"/>
      <c r="D641" s="102">
        <f t="shared" si="9"/>
        <v>1</v>
      </c>
      <c r="E641" s="102"/>
      <c r="F641" s="102" t="s">
        <v>29</v>
      </c>
      <c r="G641" s="102"/>
      <c r="H641" s="96">
        <v>43157</v>
      </c>
      <c r="I641" s="96"/>
      <c r="J641" s="96">
        <v>43157</v>
      </c>
      <c r="K641" s="96"/>
      <c r="L641" s="82" t="s">
        <v>648</v>
      </c>
      <c r="M641" s="82"/>
      <c r="N641" s="101">
        <v>208</v>
      </c>
      <c r="O641" s="101"/>
    </row>
    <row r="642" spans="1:15" ht="45" customHeight="1" x14ac:dyDescent="0.25">
      <c r="A642" s="17" t="s">
        <v>1796</v>
      </c>
      <c r="B642" s="93" t="s">
        <v>14</v>
      </c>
      <c r="C642" s="93"/>
      <c r="D642" s="102">
        <f t="shared" si="9"/>
        <v>1</v>
      </c>
      <c r="E642" s="102"/>
      <c r="F642" s="102" t="s">
        <v>15</v>
      </c>
      <c r="G642" s="102"/>
      <c r="H642" s="96">
        <v>43161</v>
      </c>
      <c r="I642" s="96"/>
      <c r="J642" s="96">
        <v>43161</v>
      </c>
      <c r="K642" s="96"/>
      <c r="L642" s="82" t="s">
        <v>648</v>
      </c>
      <c r="M642" s="82"/>
      <c r="N642" s="101">
        <v>200</v>
      </c>
      <c r="O642" s="101"/>
    </row>
    <row r="643" spans="1:15" ht="45" customHeight="1" x14ac:dyDescent="0.25">
      <c r="A643" s="17" t="s">
        <v>1796</v>
      </c>
      <c r="B643" s="93" t="s">
        <v>77</v>
      </c>
      <c r="C643" s="93"/>
      <c r="D643" s="102">
        <f t="shared" si="9"/>
        <v>1</v>
      </c>
      <c r="E643" s="102"/>
      <c r="F643" s="102" t="s">
        <v>15</v>
      </c>
      <c r="G643" s="102"/>
      <c r="H643" s="96">
        <v>43172</v>
      </c>
      <c r="I643" s="96"/>
      <c r="J643" s="96">
        <v>43180</v>
      </c>
      <c r="K643" s="96"/>
      <c r="L643" s="82" t="s">
        <v>648</v>
      </c>
      <c r="M643" s="82"/>
      <c r="N643" s="101">
        <v>320</v>
      </c>
      <c r="O643" s="101"/>
    </row>
    <row r="644" spans="1:15" ht="45" customHeight="1" x14ac:dyDescent="0.25">
      <c r="A644" s="17" t="s">
        <v>1796</v>
      </c>
      <c r="B644" s="93" t="s">
        <v>14</v>
      </c>
      <c r="C644" s="93"/>
      <c r="D644" s="102">
        <f t="shared" si="9"/>
        <v>1</v>
      </c>
      <c r="E644" s="102"/>
      <c r="F644" s="102" t="s">
        <v>15</v>
      </c>
      <c r="G644" s="102"/>
      <c r="H644" s="96">
        <v>43195</v>
      </c>
      <c r="I644" s="96"/>
      <c r="J644" s="96">
        <v>43200</v>
      </c>
      <c r="K644" s="96"/>
      <c r="L644" s="82" t="s">
        <v>648</v>
      </c>
      <c r="M644" s="82"/>
      <c r="N644" s="101">
        <v>500</v>
      </c>
      <c r="O644" s="101"/>
    </row>
    <row r="645" spans="1:15" ht="45" customHeight="1" x14ac:dyDescent="0.25">
      <c r="A645" s="17" t="s">
        <v>1796</v>
      </c>
      <c r="B645" s="93" t="s">
        <v>77</v>
      </c>
      <c r="C645" s="93"/>
      <c r="D645" s="102">
        <f t="shared" si="9"/>
        <v>1</v>
      </c>
      <c r="E645" s="102"/>
      <c r="F645" s="102" t="s">
        <v>15</v>
      </c>
      <c r="G645" s="102"/>
      <c r="H645" s="96">
        <v>43208</v>
      </c>
      <c r="I645" s="96"/>
      <c r="J645" s="96">
        <v>43208</v>
      </c>
      <c r="K645" s="96"/>
      <c r="L645" s="82" t="s">
        <v>648</v>
      </c>
      <c r="M645" s="82"/>
      <c r="N645" s="101">
        <v>200</v>
      </c>
      <c r="O645" s="101"/>
    </row>
    <row r="646" spans="1:15" ht="45" customHeight="1" x14ac:dyDescent="0.25">
      <c r="A646" s="17" t="s">
        <v>1796</v>
      </c>
      <c r="B646" s="93" t="s">
        <v>77</v>
      </c>
      <c r="C646" s="93"/>
      <c r="D646" s="102">
        <f t="shared" si="9"/>
        <v>1</v>
      </c>
      <c r="E646" s="102"/>
      <c r="F646" s="102" t="s">
        <v>15</v>
      </c>
      <c r="G646" s="102"/>
      <c r="H646" s="96">
        <v>43214</v>
      </c>
      <c r="I646" s="96"/>
      <c r="J646" s="96">
        <v>43214</v>
      </c>
      <c r="K646" s="96"/>
      <c r="L646" s="82" t="s">
        <v>648</v>
      </c>
      <c r="M646" s="82"/>
      <c r="N646" s="101">
        <v>400</v>
      </c>
      <c r="O646" s="101"/>
    </row>
    <row r="647" spans="1:15" ht="45" customHeight="1" x14ac:dyDescent="0.25">
      <c r="A647" s="17" t="s">
        <v>1796</v>
      </c>
      <c r="B647" s="93" t="s">
        <v>77</v>
      </c>
      <c r="C647" s="93"/>
      <c r="D647" s="102">
        <f t="shared" si="9"/>
        <v>1</v>
      </c>
      <c r="E647" s="102"/>
      <c r="F647" s="102" t="s">
        <v>15</v>
      </c>
      <c r="G647" s="102"/>
      <c r="H647" s="96">
        <v>43227</v>
      </c>
      <c r="I647" s="96"/>
      <c r="J647" s="96">
        <v>43227</v>
      </c>
      <c r="K647" s="96"/>
      <c r="L647" s="82" t="s">
        <v>648</v>
      </c>
      <c r="M647" s="82"/>
      <c r="N647" s="101">
        <v>200</v>
      </c>
      <c r="O647" s="101"/>
    </row>
    <row r="648" spans="1:15" ht="45" customHeight="1" x14ac:dyDescent="0.25">
      <c r="A648" s="17" t="s">
        <v>1796</v>
      </c>
      <c r="B648" s="93" t="s">
        <v>77</v>
      </c>
      <c r="C648" s="93"/>
      <c r="D648" s="102">
        <f t="shared" si="9"/>
        <v>1</v>
      </c>
      <c r="E648" s="102"/>
      <c r="F648" s="102" t="s">
        <v>15</v>
      </c>
      <c r="G648" s="102"/>
      <c r="H648" s="96">
        <v>43227</v>
      </c>
      <c r="I648" s="96"/>
      <c r="J648" s="96">
        <v>43227</v>
      </c>
      <c r="K648" s="96"/>
      <c r="L648" s="82" t="s">
        <v>648</v>
      </c>
      <c r="M648" s="82"/>
      <c r="N648" s="101">
        <v>200</v>
      </c>
      <c r="O648" s="101"/>
    </row>
    <row r="649" spans="1:15" ht="45" customHeight="1" x14ac:dyDescent="0.25">
      <c r="A649" s="17" t="s">
        <v>1796</v>
      </c>
      <c r="B649" s="93" t="s">
        <v>77</v>
      </c>
      <c r="C649" s="93"/>
      <c r="D649" s="102">
        <f t="shared" si="9"/>
        <v>1</v>
      </c>
      <c r="E649" s="102"/>
      <c r="F649" s="102" t="s">
        <v>15</v>
      </c>
      <c r="G649" s="102"/>
      <c r="H649" s="96">
        <v>43241</v>
      </c>
      <c r="I649" s="96"/>
      <c r="J649" s="96">
        <v>43241</v>
      </c>
      <c r="K649" s="96"/>
      <c r="L649" s="82" t="s">
        <v>648</v>
      </c>
      <c r="M649" s="82"/>
      <c r="N649" s="101">
        <v>500</v>
      </c>
      <c r="O649" s="101"/>
    </row>
    <row r="650" spans="1:15" ht="45" customHeight="1" x14ac:dyDescent="0.25">
      <c r="A650" s="17" t="s">
        <v>1796</v>
      </c>
      <c r="B650" s="93" t="s">
        <v>77</v>
      </c>
      <c r="C650" s="93"/>
      <c r="D650" s="102">
        <f t="shared" ref="D650:D688" si="10">C650+1</f>
        <v>1</v>
      </c>
      <c r="E650" s="102"/>
      <c r="F650" s="102" t="s">
        <v>15</v>
      </c>
      <c r="G650" s="102"/>
      <c r="H650" s="96">
        <v>43235</v>
      </c>
      <c r="I650" s="96"/>
      <c r="J650" s="96">
        <v>43235</v>
      </c>
      <c r="K650" s="96"/>
      <c r="L650" s="82" t="s">
        <v>648</v>
      </c>
      <c r="M650" s="82"/>
      <c r="N650" s="101">
        <v>200</v>
      </c>
      <c r="O650" s="101"/>
    </row>
    <row r="651" spans="1:15" ht="45" customHeight="1" x14ac:dyDescent="0.25">
      <c r="A651" s="17" t="s">
        <v>1796</v>
      </c>
      <c r="B651" s="93" t="s">
        <v>77</v>
      </c>
      <c r="C651" s="93"/>
      <c r="D651" s="102">
        <f t="shared" si="10"/>
        <v>1</v>
      </c>
      <c r="E651" s="102"/>
      <c r="F651" s="102" t="s">
        <v>15</v>
      </c>
      <c r="G651" s="102"/>
      <c r="H651" s="96">
        <v>43255</v>
      </c>
      <c r="I651" s="96"/>
      <c r="J651" s="96">
        <v>43255</v>
      </c>
      <c r="K651" s="96"/>
      <c r="L651" s="82" t="s">
        <v>648</v>
      </c>
      <c r="M651" s="82"/>
      <c r="N651" s="101">
        <v>100</v>
      </c>
      <c r="O651" s="101"/>
    </row>
    <row r="652" spans="1:15" ht="45" customHeight="1" x14ac:dyDescent="0.25">
      <c r="A652" s="17" t="s">
        <v>1796</v>
      </c>
      <c r="B652" s="93" t="s">
        <v>2040</v>
      </c>
      <c r="C652" s="93"/>
      <c r="D652" s="102">
        <f t="shared" si="10"/>
        <v>1</v>
      </c>
      <c r="E652" s="102"/>
      <c r="F652" s="102" t="s">
        <v>29</v>
      </c>
      <c r="G652" s="102"/>
      <c r="H652" s="96">
        <v>43180</v>
      </c>
      <c r="I652" s="96"/>
      <c r="J652" s="96">
        <v>43180</v>
      </c>
      <c r="K652" s="96"/>
      <c r="L652" s="82" t="s">
        <v>648</v>
      </c>
      <c r="M652" s="82"/>
      <c r="N652" s="101">
        <v>208</v>
      </c>
      <c r="O652" s="101"/>
    </row>
    <row r="653" spans="1:15" ht="45" customHeight="1" x14ac:dyDescent="0.25">
      <c r="A653" s="17" t="s">
        <v>1796</v>
      </c>
      <c r="B653" s="93" t="s">
        <v>2041</v>
      </c>
      <c r="C653" s="93"/>
      <c r="D653" s="102">
        <f t="shared" si="10"/>
        <v>1</v>
      </c>
      <c r="E653" s="102"/>
      <c r="F653" s="102" t="s">
        <v>29</v>
      </c>
      <c r="G653" s="102"/>
      <c r="H653" s="96">
        <v>43171</v>
      </c>
      <c r="I653" s="96"/>
      <c r="J653" s="96">
        <v>43171</v>
      </c>
      <c r="K653" s="96"/>
      <c r="L653" s="82" t="s">
        <v>648</v>
      </c>
      <c r="M653" s="82"/>
      <c r="N653" s="101">
        <v>358</v>
      </c>
      <c r="O653" s="101"/>
    </row>
    <row r="654" spans="1:15" ht="45" customHeight="1" x14ac:dyDescent="0.25">
      <c r="A654" s="17" t="s">
        <v>1796</v>
      </c>
      <c r="B654" s="93" t="s">
        <v>2042</v>
      </c>
      <c r="C654" s="93"/>
      <c r="D654" s="102">
        <f t="shared" si="10"/>
        <v>1</v>
      </c>
      <c r="E654" s="102"/>
      <c r="F654" s="102" t="s">
        <v>29</v>
      </c>
      <c r="G654" s="102"/>
      <c r="H654" s="96">
        <v>43200</v>
      </c>
      <c r="I654" s="96"/>
      <c r="J654" s="96">
        <v>43200</v>
      </c>
      <c r="K654" s="96"/>
      <c r="L654" s="82" t="s">
        <v>648</v>
      </c>
      <c r="M654" s="82"/>
      <c r="N654" s="101">
        <v>208</v>
      </c>
      <c r="O654" s="101"/>
    </row>
    <row r="655" spans="1:15" ht="45" customHeight="1" x14ac:dyDescent="0.25">
      <c r="A655" s="17" t="s">
        <v>1796</v>
      </c>
      <c r="B655" s="93" t="s">
        <v>2042</v>
      </c>
      <c r="C655" s="93"/>
      <c r="D655" s="102">
        <f t="shared" si="10"/>
        <v>1</v>
      </c>
      <c r="E655" s="102"/>
      <c r="F655" s="102" t="s">
        <v>29</v>
      </c>
      <c r="G655" s="102"/>
      <c r="H655" s="96">
        <v>43196</v>
      </c>
      <c r="I655" s="96"/>
      <c r="J655" s="96">
        <v>43196</v>
      </c>
      <c r="K655" s="96"/>
      <c r="L655" s="82" t="s">
        <v>648</v>
      </c>
      <c r="M655" s="82"/>
      <c r="N655" s="101">
        <v>708</v>
      </c>
      <c r="O655" s="101"/>
    </row>
    <row r="656" spans="1:15" ht="45" customHeight="1" x14ac:dyDescent="0.25">
      <c r="A656" s="17" t="s">
        <v>1796</v>
      </c>
      <c r="B656" s="93" t="s">
        <v>2043</v>
      </c>
      <c r="C656" s="93"/>
      <c r="D656" s="102">
        <f t="shared" si="10"/>
        <v>1</v>
      </c>
      <c r="E656" s="102"/>
      <c r="F656" s="102" t="s">
        <v>15</v>
      </c>
      <c r="G656" s="102"/>
      <c r="H656" s="96">
        <v>43213</v>
      </c>
      <c r="I656" s="96"/>
      <c r="J656" s="96">
        <v>43213</v>
      </c>
      <c r="K656" s="96"/>
      <c r="L656" s="82" t="s">
        <v>648</v>
      </c>
      <c r="M656" s="82"/>
      <c r="N656" s="101">
        <v>372</v>
      </c>
      <c r="O656" s="101"/>
    </row>
    <row r="657" spans="1:15" ht="45" customHeight="1" x14ac:dyDescent="0.25">
      <c r="A657" s="17" t="s">
        <v>1796</v>
      </c>
      <c r="B657" s="93" t="s">
        <v>2043</v>
      </c>
      <c r="C657" s="93"/>
      <c r="D657" s="102">
        <f t="shared" si="10"/>
        <v>1</v>
      </c>
      <c r="E657" s="102"/>
      <c r="F657" s="102" t="s">
        <v>15</v>
      </c>
      <c r="G657" s="102"/>
      <c r="H657" s="96">
        <v>43217</v>
      </c>
      <c r="I657" s="96"/>
      <c r="J657" s="96">
        <v>43217</v>
      </c>
      <c r="K657" s="96"/>
      <c r="L657" s="82" t="s">
        <v>648</v>
      </c>
      <c r="M657" s="82"/>
      <c r="N657" s="101">
        <v>208</v>
      </c>
      <c r="O657" s="101"/>
    </row>
    <row r="658" spans="1:15" ht="45" customHeight="1" x14ac:dyDescent="0.25">
      <c r="A658" s="17" t="s">
        <v>1796</v>
      </c>
      <c r="B658" s="93" t="s">
        <v>1847</v>
      </c>
      <c r="C658" s="93"/>
      <c r="D658" s="102">
        <f t="shared" si="10"/>
        <v>1</v>
      </c>
      <c r="E658" s="102"/>
      <c r="F658" s="102" t="s">
        <v>29</v>
      </c>
      <c r="G658" s="102"/>
      <c r="H658" s="96">
        <v>43224</v>
      </c>
      <c r="I658" s="96"/>
      <c r="J658" s="96">
        <v>43224</v>
      </c>
      <c r="K658" s="96"/>
      <c r="L658" s="82" t="s">
        <v>648</v>
      </c>
      <c r="M658" s="82"/>
      <c r="N658" s="101">
        <v>208</v>
      </c>
      <c r="O658" s="101"/>
    </row>
    <row r="659" spans="1:15" ht="45" customHeight="1" x14ac:dyDescent="0.25">
      <c r="A659" s="17" t="s">
        <v>1796</v>
      </c>
      <c r="B659" s="93" t="s">
        <v>1847</v>
      </c>
      <c r="C659" s="93"/>
      <c r="D659" s="102">
        <f t="shared" si="10"/>
        <v>1</v>
      </c>
      <c r="E659" s="102"/>
      <c r="F659" s="102" t="s">
        <v>29</v>
      </c>
      <c r="G659" s="102"/>
      <c r="H659" s="96">
        <v>43220</v>
      </c>
      <c r="I659" s="96"/>
      <c r="J659" s="96">
        <v>43220</v>
      </c>
      <c r="K659" s="96"/>
      <c r="L659" s="82" t="s">
        <v>648</v>
      </c>
      <c r="M659" s="82"/>
      <c r="N659" s="101">
        <v>208</v>
      </c>
      <c r="O659" s="101"/>
    </row>
    <row r="660" spans="1:15" ht="45" customHeight="1" x14ac:dyDescent="0.25">
      <c r="A660" s="17" t="s">
        <v>1796</v>
      </c>
      <c r="B660" s="93" t="s">
        <v>1847</v>
      </c>
      <c r="C660" s="93"/>
      <c r="D660" s="102">
        <f t="shared" si="10"/>
        <v>1</v>
      </c>
      <c r="E660" s="102"/>
      <c r="F660" s="102" t="s">
        <v>29</v>
      </c>
      <c r="G660" s="102"/>
      <c r="H660" s="96">
        <v>43220</v>
      </c>
      <c r="I660" s="96"/>
      <c r="J660" s="96">
        <v>43220</v>
      </c>
      <c r="K660" s="96"/>
      <c r="L660" s="82" t="s">
        <v>648</v>
      </c>
      <c r="M660" s="82"/>
      <c r="N660" s="101">
        <v>500</v>
      </c>
      <c r="O660" s="101"/>
    </row>
    <row r="661" spans="1:15" ht="45" customHeight="1" x14ac:dyDescent="0.25">
      <c r="A661" s="17" t="s">
        <v>1796</v>
      </c>
      <c r="B661" s="93" t="s">
        <v>2044</v>
      </c>
      <c r="C661" s="93"/>
      <c r="D661" s="102">
        <f t="shared" si="10"/>
        <v>1</v>
      </c>
      <c r="E661" s="102"/>
      <c r="F661" s="102" t="s">
        <v>29</v>
      </c>
      <c r="G661" s="102"/>
      <c r="H661" s="96">
        <v>43245</v>
      </c>
      <c r="I661" s="96"/>
      <c r="J661" s="96">
        <v>43245</v>
      </c>
      <c r="K661" s="96"/>
      <c r="L661" s="82" t="s">
        <v>648</v>
      </c>
      <c r="M661" s="82"/>
      <c r="N661" s="101">
        <v>208</v>
      </c>
      <c r="O661" s="101"/>
    </row>
    <row r="662" spans="1:15" ht="45" customHeight="1" x14ac:dyDescent="0.25">
      <c r="A662" s="17" t="s">
        <v>1796</v>
      </c>
      <c r="B662" s="93" t="s">
        <v>2044</v>
      </c>
      <c r="C662" s="93"/>
      <c r="D662" s="102">
        <f t="shared" si="10"/>
        <v>1</v>
      </c>
      <c r="E662" s="102"/>
      <c r="F662" s="102" t="s">
        <v>29</v>
      </c>
      <c r="G662" s="102"/>
      <c r="H662" s="96">
        <v>43235</v>
      </c>
      <c r="I662" s="96"/>
      <c r="J662" s="96">
        <v>43235</v>
      </c>
      <c r="K662" s="96"/>
      <c r="L662" s="82" t="s">
        <v>648</v>
      </c>
      <c r="M662" s="82"/>
      <c r="N662" s="101">
        <v>208</v>
      </c>
      <c r="O662" s="101"/>
    </row>
    <row r="663" spans="1:15" ht="45" customHeight="1" x14ac:dyDescent="0.25">
      <c r="A663" s="17" t="s">
        <v>1796</v>
      </c>
      <c r="B663" s="93" t="s">
        <v>2045</v>
      </c>
      <c r="C663" s="93"/>
      <c r="D663" s="102">
        <f t="shared" si="10"/>
        <v>1</v>
      </c>
      <c r="E663" s="102"/>
      <c r="F663" s="102" t="s">
        <v>29</v>
      </c>
      <c r="G663" s="102"/>
      <c r="H663" s="96">
        <v>43255</v>
      </c>
      <c r="I663" s="96"/>
      <c r="J663" s="96">
        <v>43255</v>
      </c>
      <c r="K663" s="96"/>
      <c r="L663" s="82" t="s">
        <v>648</v>
      </c>
      <c r="M663" s="82"/>
      <c r="N663" s="101">
        <v>208</v>
      </c>
      <c r="O663" s="101"/>
    </row>
    <row r="664" spans="1:15" ht="45" customHeight="1" x14ac:dyDescent="0.25">
      <c r="A664" s="17" t="s">
        <v>1796</v>
      </c>
      <c r="B664" s="93" t="s">
        <v>2045</v>
      </c>
      <c r="C664" s="93"/>
      <c r="D664" s="102">
        <f t="shared" si="10"/>
        <v>1</v>
      </c>
      <c r="E664" s="102"/>
      <c r="F664" s="102" t="s">
        <v>29</v>
      </c>
      <c r="G664" s="102"/>
      <c r="H664" s="96">
        <v>43227</v>
      </c>
      <c r="I664" s="96"/>
      <c r="J664" s="96">
        <v>43227</v>
      </c>
      <c r="K664" s="96"/>
      <c r="L664" s="82" t="s">
        <v>648</v>
      </c>
      <c r="M664" s="82"/>
      <c r="N664" s="101">
        <v>208</v>
      </c>
      <c r="O664" s="101"/>
    </row>
    <row r="665" spans="1:15" ht="45" customHeight="1" x14ac:dyDescent="0.25">
      <c r="A665" s="17" t="s">
        <v>1796</v>
      </c>
      <c r="B665" s="93" t="s">
        <v>2044</v>
      </c>
      <c r="C665" s="93"/>
      <c r="D665" s="102">
        <f t="shared" si="10"/>
        <v>1</v>
      </c>
      <c r="E665" s="102"/>
      <c r="F665" s="102" t="s">
        <v>29</v>
      </c>
      <c r="G665" s="102"/>
      <c r="H665" s="96">
        <v>43258</v>
      </c>
      <c r="I665" s="96"/>
      <c r="J665" s="96">
        <v>43258</v>
      </c>
      <c r="K665" s="96"/>
      <c r="L665" s="82" t="s">
        <v>648</v>
      </c>
      <c r="M665" s="82"/>
      <c r="N665" s="101">
        <v>708</v>
      </c>
      <c r="O665" s="101"/>
    </row>
    <row r="666" spans="1:15" ht="45" customHeight="1" x14ac:dyDescent="0.25">
      <c r="A666" s="17" t="s">
        <v>1796</v>
      </c>
      <c r="B666" s="93" t="s">
        <v>1847</v>
      </c>
      <c r="C666" s="93"/>
      <c r="D666" s="102">
        <f t="shared" si="10"/>
        <v>1</v>
      </c>
      <c r="E666" s="102"/>
      <c r="F666" s="102" t="s">
        <v>29</v>
      </c>
      <c r="G666" s="102"/>
      <c r="H666" s="96">
        <v>43202</v>
      </c>
      <c r="I666" s="96"/>
      <c r="J666" s="96">
        <v>43202</v>
      </c>
      <c r="K666" s="96"/>
      <c r="L666" s="82" t="s">
        <v>648</v>
      </c>
      <c r="M666" s="82"/>
      <c r="N666" s="101">
        <v>208</v>
      </c>
      <c r="O666" s="101"/>
    </row>
    <row r="667" spans="1:15" ht="45" customHeight="1" x14ac:dyDescent="0.25">
      <c r="A667" s="17" t="s">
        <v>1796</v>
      </c>
      <c r="B667" s="93" t="s">
        <v>2046</v>
      </c>
      <c r="C667" s="93"/>
      <c r="D667" s="102">
        <f t="shared" si="10"/>
        <v>1</v>
      </c>
      <c r="E667" s="102"/>
      <c r="F667" s="102" t="s">
        <v>1348</v>
      </c>
      <c r="G667" s="102"/>
      <c r="H667" s="96">
        <v>43105</v>
      </c>
      <c r="I667" s="96"/>
      <c r="J667" s="96">
        <v>43105</v>
      </c>
      <c r="K667" s="96"/>
      <c r="L667" s="82" t="s">
        <v>648</v>
      </c>
      <c r="M667" s="82"/>
      <c r="N667" s="101">
        <v>1700</v>
      </c>
      <c r="O667" s="101"/>
    </row>
    <row r="668" spans="1:15" ht="45" customHeight="1" x14ac:dyDescent="0.25">
      <c r="A668" s="17" t="s">
        <v>1796</v>
      </c>
      <c r="B668" s="93" t="s">
        <v>2047</v>
      </c>
      <c r="C668" s="93"/>
      <c r="D668" s="102">
        <f t="shared" si="10"/>
        <v>1</v>
      </c>
      <c r="E668" s="102"/>
      <c r="F668" s="102" t="s">
        <v>29</v>
      </c>
      <c r="G668" s="102"/>
      <c r="H668" s="96">
        <v>43145</v>
      </c>
      <c r="I668" s="96"/>
      <c r="J668" s="96">
        <v>43145</v>
      </c>
      <c r="K668" s="96"/>
      <c r="L668" s="82" t="s">
        <v>648</v>
      </c>
      <c r="M668" s="82"/>
      <c r="N668" s="101">
        <v>502</v>
      </c>
      <c r="O668" s="101"/>
    </row>
    <row r="669" spans="1:15" ht="45" customHeight="1" x14ac:dyDescent="0.25">
      <c r="A669" s="17" t="s">
        <v>1796</v>
      </c>
      <c r="B669" s="93" t="s">
        <v>2048</v>
      </c>
      <c r="C669" s="93"/>
      <c r="D669" s="102">
        <f t="shared" si="10"/>
        <v>1</v>
      </c>
      <c r="E669" s="102"/>
      <c r="F669" s="102" t="s">
        <v>29</v>
      </c>
      <c r="G669" s="102"/>
      <c r="H669" s="96">
        <v>43207</v>
      </c>
      <c r="I669" s="96"/>
      <c r="J669" s="96">
        <v>43207</v>
      </c>
      <c r="K669" s="96"/>
      <c r="L669" s="82" t="s">
        <v>648</v>
      </c>
      <c r="M669" s="82"/>
      <c r="N669" s="101">
        <v>708</v>
      </c>
      <c r="O669" s="101"/>
    </row>
    <row r="670" spans="1:15" ht="45" customHeight="1" x14ac:dyDescent="0.25">
      <c r="A670" s="17" t="s">
        <v>1796</v>
      </c>
      <c r="B670" s="93" t="s">
        <v>2049</v>
      </c>
      <c r="C670" s="93"/>
      <c r="D670" s="102">
        <f t="shared" si="10"/>
        <v>1</v>
      </c>
      <c r="E670" s="102"/>
      <c r="F670" s="102" t="s">
        <v>29</v>
      </c>
      <c r="G670" s="102"/>
      <c r="H670" s="96">
        <v>43196</v>
      </c>
      <c r="I670" s="96"/>
      <c r="J670" s="96">
        <v>43196</v>
      </c>
      <c r="K670" s="96"/>
      <c r="L670" s="82" t="s">
        <v>648</v>
      </c>
      <c r="M670" s="82"/>
      <c r="N670" s="101">
        <v>1268</v>
      </c>
      <c r="O670" s="101"/>
    </row>
    <row r="671" spans="1:15" ht="45" customHeight="1" x14ac:dyDescent="0.25">
      <c r="A671" s="17" t="s">
        <v>1796</v>
      </c>
      <c r="B671" s="93" t="s">
        <v>2050</v>
      </c>
      <c r="C671" s="93"/>
      <c r="D671" s="102">
        <f t="shared" si="10"/>
        <v>1</v>
      </c>
      <c r="E671" s="102"/>
      <c r="F671" s="102" t="s">
        <v>12</v>
      </c>
      <c r="G671" s="102"/>
      <c r="H671" s="96">
        <v>43117</v>
      </c>
      <c r="I671" s="96"/>
      <c r="J671" s="96">
        <v>43117</v>
      </c>
      <c r="K671" s="96"/>
      <c r="L671" s="82" t="s">
        <v>648</v>
      </c>
      <c r="M671" s="82"/>
      <c r="N671" s="101">
        <v>3183.48</v>
      </c>
      <c r="O671" s="101"/>
    </row>
    <row r="672" spans="1:15" ht="45" customHeight="1" x14ac:dyDescent="0.25">
      <c r="A672" s="17" t="s">
        <v>1796</v>
      </c>
      <c r="B672" s="93" t="s">
        <v>2051</v>
      </c>
      <c r="C672" s="93"/>
      <c r="D672" s="102">
        <f t="shared" si="10"/>
        <v>1</v>
      </c>
      <c r="E672" s="102"/>
      <c r="F672" s="102" t="s">
        <v>29</v>
      </c>
      <c r="G672" s="102"/>
      <c r="H672" s="96">
        <v>43147</v>
      </c>
      <c r="I672" s="96"/>
      <c r="J672" s="96">
        <v>43147</v>
      </c>
      <c r="K672" s="96"/>
      <c r="L672" s="82" t="s">
        <v>648</v>
      </c>
      <c r="M672" s="82"/>
      <c r="N672" s="101">
        <v>4000</v>
      </c>
      <c r="O672" s="101"/>
    </row>
    <row r="673" spans="1:15" ht="45" customHeight="1" x14ac:dyDescent="0.25">
      <c r="A673" s="17" t="s">
        <v>1796</v>
      </c>
      <c r="B673" s="93" t="s">
        <v>2050</v>
      </c>
      <c r="C673" s="93"/>
      <c r="D673" s="102">
        <f t="shared" si="10"/>
        <v>1</v>
      </c>
      <c r="E673" s="102"/>
      <c r="F673" s="102" t="s">
        <v>12</v>
      </c>
      <c r="G673" s="102"/>
      <c r="H673" s="96">
        <v>43117</v>
      </c>
      <c r="I673" s="96"/>
      <c r="J673" s="96">
        <v>43117</v>
      </c>
      <c r="K673" s="96"/>
      <c r="L673" s="82" t="s">
        <v>648</v>
      </c>
      <c r="M673" s="82"/>
      <c r="N673" s="101">
        <v>250</v>
      </c>
      <c r="O673" s="101"/>
    </row>
    <row r="674" spans="1:15" ht="45" customHeight="1" x14ac:dyDescent="0.25">
      <c r="A674" s="17" t="s">
        <v>1796</v>
      </c>
      <c r="B674" s="93" t="s">
        <v>2051</v>
      </c>
      <c r="C674" s="93"/>
      <c r="D674" s="102">
        <f t="shared" si="10"/>
        <v>1</v>
      </c>
      <c r="E674" s="102"/>
      <c r="F674" s="102" t="s">
        <v>29</v>
      </c>
      <c r="G674" s="102"/>
      <c r="H674" s="96">
        <v>43147</v>
      </c>
      <c r="I674" s="96"/>
      <c r="J674" s="96">
        <v>43147</v>
      </c>
      <c r="K674" s="96"/>
      <c r="L674" s="82" t="s">
        <v>648</v>
      </c>
      <c r="M674" s="82"/>
      <c r="N674" s="101">
        <v>755</v>
      </c>
      <c r="O674" s="101"/>
    </row>
    <row r="675" spans="1:15" ht="45" customHeight="1" x14ac:dyDescent="0.25">
      <c r="A675" s="17" t="s">
        <v>1796</v>
      </c>
      <c r="B675" s="93" t="s">
        <v>1818</v>
      </c>
      <c r="C675" s="93"/>
      <c r="D675" s="102">
        <f t="shared" si="10"/>
        <v>1</v>
      </c>
      <c r="E675" s="102"/>
      <c r="F675" s="102" t="s">
        <v>29</v>
      </c>
      <c r="G675" s="102"/>
      <c r="H675" s="96">
        <v>43200</v>
      </c>
      <c r="I675" s="96"/>
      <c r="J675" s="96">
        <v>43200</v>
      </c>
      <c r="K675" s="96"/>
      <c r="L675" s="82" t="s">
        <v>648</v>
      </c>
      <c r="M675" s="82"/>
      <c r="N675" s="101">
        <v>360</v>
      </c>
      <c r="O675" s="101"/>
    </row>
    <row r="676" spans="1:15" ht="45" customHeight="1" x14ac:dyDescent="0.25">
      <c r="A676" s="17" t="s">
        <v>2052</v>
      </c>
      <c r="B676" s="93" t="s">
        <v>2053</v>
      </c>
      <c r="C676" s="93"/>
      <c r="D676" s="102">
        <f t="shared" si="10"/>
        <v>1</v>
      </c>
      <c r="E676" s="102"/>
      <c r="F676" s="102" t="s">
        <v>29</v>
      </c>
      <c r="G676" s="102"/>
      <c r="H676" s="96">
        <v>43158</v>
      </c>
      <c r="I676" s="96"/>
      <c r="J676" s="96">
        <v>43158</v>
      </c>
      <c r="K676" s="96"/>
      <c r="L676" s="82" t="s">
        <v>648</v>
      </c>
      <c r="M676" s="82"/>
      <c r="N676" s="101">
        <v>1282</v>
      </c>
      <c r="O676" s="101"/>
    </row>
    <row r="677" spans="1:15" ht="45" customHeight="1" x14ac:dyDescent="0.25">
      <c r="A677" s="17" t="s">
        <v>2052</v>
      </c>
      <c r="B677" s="93" t="s">
        <v>2053</v>
      </c>
      <c r="C677" s="93"/>
      <c r="D677" s="102">
        <f t="shared" si="10"/>
        <v>1</v>
      </c>
      <c r="E677" s="102"/>
      <c r="F677" s="102" t="s">
        <v>29</v>
      </c>
      <c r="G677" s="102"/>
      <c r="H677" s="96">
        <v>43158</v>
      </c>
      <c r="I677" s="96"/>
      <c r="J677" s="96">
        <v>43158</v>
      </c>
      <c r="K677" s="96"/>
      <c r="L677" s="82" t="s">
        <v>648</v>
      </c>
      <c r="M677" s="82"/>
      <c r="N677" s="101">
        <v>63.5</v>
      </c>
      <c r="O677" s="101"/>
    </row>
    <row r="678" spans="1:15" ht="45" customHeight="1" x14ac:dyDescent="0.25">
      <c r="A678" s="17" t="s">
        <v>2052</v>
      </c>
      <c r="B678" s="93" t="s">
        <v>2054</v>
      </c>
      <c r="C678" s="93"/>
      <c r="D678" s="102">
        <f t="shared" si="10"/>
        <v>1</v>
      </c>
      <c r="E678" s="102"/>
      <c r="F678" s="102" t="s">
        <v>12</v>
      </c>
      <c r="G678" s="102"/>
      <c r="H678" s="96">
        <v>43175</v>
      </c>
      <c r="I678" s="96"/>
      <c r="J678" s="96">
        <v>43175</v>
      </c>
      <c r="K678" s="96"/>
      <c r="L678" s="82" t="s">
        <v>648</v>
      </c>
      <c r="M678" s="82"/>
      <c r="N678" s="101">
        <v>1499.2</v>
      </c>
      <c r="O678" s="101"/>
    </row>
    <row r="679" spans="1:15" ht="45" customHeight="1" x14ac:dyDescent="0.25">
      <c r="A679" s="17" t="s">
        <v>2052</v>
      </c>
      <c r="B679" s="93" t="s">
        <v>2054</v>
      </c>
      <c r="C679" s="93"/>
      <c r="D679" s="102">
        <f t="shared" si="10"/>
        <v>1</v>
      </c>
      <c r="E679" s="102"/>
      <c r="F679" s="102" t="s">
        <v>12</v>
      </c>
      <c r="G679" s="102"/>
      <c r="H679" s="96">
        <v>43175</v>
      </c>
      <c r="I679" s="96"/>
      <c r="J679" s="96">
        <v>43175</v>
      </c>
      <c r="K679" s="96"/>
      <c r="L679" s="82" t="s">
        <v>648</v>
      </c>
      <c r="M679" s="82"/>
      <c r="N679" s="101">
        <v>148</v>
      </c>
      <c r="O679" s="101"/>
    </row>
    <row r="680" spans="1:15" ht="45" customHeight="1" x14ac:dyDescent="0.25">
      <c r="A680" s="17" t="s">
        <v>2052</v>
      </c>
      <c r="B680" s="93" t="s">
        <v>1991</v>
      </c>
      <c r="C680" s="93"/>
      <c r="D680" s="102">
        <f t="shared" si="10"/>
        <v>1</v>
      </c>
      <c r="E680" s="102"/>
      <c r="F680" s="102" t="s">
        <v>1348</v>
      </c>
      <c r="G680" s="102"/>
      <c r="H680" s="96">
        <v>43132</v>
      </c>
      <c r="I680" s="96"/>
      <c r="J680" s="96">
        <v>43132</v>
      </c>
      <c r="K680" s="96"/>
      <c r="L680" s="82" t="s">
        <v>648</v>
      </c>
      <c r="M680" s="82"/>
      <c r="N680" s="101">
        <v>3612.68</v>
      </c>
      <c r="O680" s="101"/>
    </row>
    <row r="681" spans="1:15" ht="45" customHeight="1" x14ac:dyDescent="0.25">
      <c r="A681" s="17" t="s">
        <v>2052</v>
      </c>
      <c r="B681" s="93" t="s">
        <v>2055</v>
      </c>
      <c r="C681" s="93"/>
      <c r="D681" s="102">
        <f t="shared" si="10"/>
        <v>1</v>
      </c>
      <c r="E681" s="102"/>
      <c r="F681" s="102" t="s">
        <v>12</v>
      </c>
      <c r="G681" s="102"/>
      <c r="H681" s="96">
        <v>43160</v>
      </c>
      <c r="I681" s="96"/>
      <c r="J681" s="96">
        <v>43161</v>
      </c>
      <c r="K681" s="96"/>
      <c r="L681" s="82" t="s">
        <v>648</v>
      </c>
      <c r="M681" s="82"/>
      <c r="N681" s="101">
        <v>3321</v>
      </c>
      <c r="O681" s="101"/>
    </row>
    <row r="682" spans="1:15" ht="45" customHeight="1" x14ac:dyDescent="0.25">
      <c r="A682" s="17" t="s">
        <v>2052</v>
      </c>
      <c r="B682" s="93" t="s">
        <v>2055</v>
      </c>
      <c r="C682" s="93"/>
      <c r="D682" s="102">
        <f t="shared" si="10"/>
        <v>1</v>
      </c>
      <c r="E682" s="102"/>
      <c r="F682" s="102" t="s">
        <v>12</v>
      </c>
      <c r="G682" s="102"/>
      <c r="H682" s="96">
        <v>43160</v>
      </c>
      <c r="I682" s="96"/>
      <c r="J682" s="96">
        <v>43161</v>
      </c>
      <c r="K682" s="96"/>
      <c r="L682" s="82" t="s">
        <v>648</v>
      </c>
      <c r="M682" s="82"/>
      <c r="N682" s="101">
        <v>2817.08</v>
      </c>
      <c r="O682" s="101"/>
    </row>
    <row r="683" spans="1:15" ht="45" customHeight="1" x14ac:dyDescent="0.25">
      <c r="A683" s="17" t="s">
        <v>2056</v>
      </c>
      <c r="B683" s="93" t="s">
        <v>2057</v>
      </c>
      <c r="C683" s="93"/>
      <c r="D683" s="102">
        <f t="shared" si="10"/>
        <v>1</v>
      </c>
      <c r="E683" s="102"/>
      <c r="F683" s="102" t="s">
        <v>29</v>
      </c>
      <c r="G683" s="102"/>
      <c r="H683" s="96">
        <v>43132</v>
      </c>
      <c r="I683" s="96"/>
      <c r="J683" s="96">
        <v>43132</v>
      </c>
      <c r="K683" s="96"/>
      <c r="L683" s="82" t="s">
        <v>648</v>
      </c>
      <c r="M683" s="82"/>
      <c r="N683" s="101">
        <v>396</v>
      </c>
      <c r="O683" s="101"/>
    </row>
    <row r="684" spans="1:15" ht="45" customHeight="1" x14ac:dyDescent="0.25">
      <c r="A684" s="17" t="s">
        <v>2056</v>
      </c>
      <c r="B684" s="93" t="s">
        <v>2057</v>
      </c>
      <c r="C684" s="93"/>
      <c r="D684" s="102">
        <f t="shared" si="10"/>
        <v>1</v>
      </c>
      <c r="E684" s="102"/>
      <c r="F684" s="102" t="s">
        <v>29</v>
      </c>
      <c r="G684" s="102"/>
      <c r="H684" s="96">
        <v>43132</v>
      </c>
      <c r="I684" s="96"/>
      <c r="J684" s="96">
        <v>43132</v>
      </c>
      <c r="K684" s="96"/>
      <c r="L684" s="82" t="s">
        <v>648</v>
      </c>
      <c r="M684" s="82"/>
      <c r="N684" s="101">
        <v>381</v>
      </c>
      <c r="O684" s="101"/>
    </row>
    <row r="685" spans="1:15" ht="45" customHeight="1" x14ac:dyDescent="0.25">
      <c r="A685" s="17" t="s">
        <v>2056</v>
      </c>
      <c r="B685" s="93" t="s">
        <v>2057</v>
      </c>
      <c r="C685" s="93"/>
      <c r="D685" s="102">
        <f t="shared" si="10"/>
        <v>1</v>
      </c>
      <c r="E685" s="102"/>
      <c r="F685" s="102" t="s">
        <v>29</v>
      </c>
      <c r="G685" s="102"/>
      <c r="H685" s="96">
        <v>43132</v>
      </c>
      <c r="I685" s="96"/>
      <c r="J685" s="96">
        <v>43132</v>
      </c>
      <c r="K685" s="96"/>
      <c r="L685" s="82" t="s">
        <v>648</v>
      </c>
      <c r="M685" s="82"/>
      <c r="N685" s="101">
        <v>220</v>
      </c>
      <c r="O685" s="101"/>
    </row>
    <row r="686" spans="1:15" ht="45" customHeight="1" x14ac:dyDescent="0.25">
      <c r="A686" s="17" t="s">
        <v>2056</v>
      </c>
      <c r="B686" s="93" t="s">
        <v>2057</v>
      </c>
      <c r="C686" s="93"/>
      <c r="D686" s="102">
        <f t="shared" si="10"/>
        <v>1</v>
      </c>
      <c r="E686" s="102"/>
      <c r="F686" s="102" t="s">
        <v>29</v>
      </c>
      <c r="G686" s="102"/>
      <c r="H686" s="96">
        <v>43132</v>
      </c>
      <c r="I686" s="96"/>
      <c r="J686" s="96">
        <v>43132</v>
      </c>
      <c r="K686" s="96"/>
      <c r="L686" s="82" t="s">
        <v>648</v>
      </c>
      <c r="M686" s="82"/>
      <c r="N686" s="101">
        <v>220</v>
      </c>
      <c r="O686" s="101"/>
    </row>
    <row r="687" spans="1:15" ht="45" customHeight="1" x14ac:dyDescent="0.25">
      <c r="A687" s="17" t="s">
        <v>2056</v>
      </c>
      <c r="B687" s="93" t="s">
        <v>2057</v>
      </c>
      <c r="C687" s="93"/>
      <c r="D687" s="102">
        <f t="shared" si="10"/>
        <v>1</v>
      </c>
      <c r="E687" s="102"/>
      <c r="F687" s="102" t="s">
        <v>29</v>
      </c>
      <c r="G687" s="102"/>
      <c r="H687" s="96">
        <v>43132</v>
      </c>
      <c r="I687" s="96"/>
      <c r="J687" s="96">
        <v>43132</v>
      </c>
      <c r="K687" s="96"/>
      <c r="L687" s="82" t="s">
        <v>648</v>
      </c>
      <c r="M687" s="82"/>
      <c r="N687" s="101">
        <v>464</v>
      </c>
      <c r="O687" s="101"/>
    </row>
    <row r="688" spans="1:15" ht="45" customHeight="1" x14ac:dyDescent="0.25">
      <c r="A688" s="17" t="s">
        <v>2056</v>
      </c>
      <c r="B688" s="93" t="s">
        <v>2057</v>
      </c>
      <c r="C688" s="93"/>
      <c r="D688" s="102">
        <f t="shared" si="10"/>
        <v>1</v>
      </c>
      <c r="E688" s="102"/>
      <c r="F688" s="102" t="s">
        <v>29</v>
      </c>
      <c r="G688" s="102"/>
      <c r="H688" s="96">
        <v>43132</v>
      </c>
      <c r="I688" s="96"/>
      <c r="J688" s="96">
        <v>43132</v>
      </c>
      <c r="K688" s="96"/>
      <c r="L688" s="82" t="s">
        <v>648</v>
      </c>
      <c r="M688" s="82"/>
      <c r="N688" s="101">
        <v>360</v>
      </c>
      <c r="O688" s="101"/>
    </row>
  </sheetData>
  <sheetProtection selectLockedCells="1" selectUnlockedCells="1"/>
  <autoFilter ref="A7:O688" xr:uid="{00000000-0009-0000-0000-000003000000}"/>
  <mergeCells count="4762">
    <mergeCell ref="B1:D2"/>
    <mergeCell ref="A7:A9"/>
    <mergeCell ref="B7:C9"/>
    <mergeCell ref="D7:E9"/>
    <mergeCell ref="F7:G9"/>
    <mergeCell ref="H7:I9"/>
    <mergeCell ref="J7:K9"/>
    <mergeCell ref="L7:M9"/>
    <mergeCell ref="N7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B28:C28"/>
    <mergeCell ref="D28:E28"/>
    <mergeCell ref="F28:G28"/>
    <mergeCell ref="H28:I28"/>
    <mergeCell ref="J28:K28"/>
    <mergeCell ref="L28:M28"/>
    <mergeCell ref="N28:O28"/>
    <mergeCell ref="B29:C29"/>
    <mergeCell ref="D29:E29"/>
    <mergeCell ref="F29:G29"/>
    <mergeCell ref="H29:I29"/>
    <mergeCell ref="J29:K29"/>
    <mergeCell ref="L29:M29"/>
    <mergeCell ref="N29:O29"/>
    <mergeCell ref="B30:C30"/>
    <mergeCell ref="D30:E30"/>
    <mergeCell ref="F30:G30"/>
    <mergeCell ref="H30:I30"/>
    <mergeCell ref="J30:K30"/>
    <mergeCell ref="L30:M30"/>
    <mergeCell ref="N30:O30"/>
    <mergeCell ref="B31:C31"/>
    <mergeCell ref="D31:E31"/>
    <mergeCell ref="F31:G31"/>
    <mergeCell ref="H31:I31"/>
    <mergeCell ref="J31:K31"/>
    <mergeCell ref="L31:M31"/>
    <mergeCell ref="N31:O31"/>
    <mergeCell ref="B32:C32"/>
    <mergeCell ref="D32:E32"/>
    <mergeCell ref="F32:G32"/>
    <mergeCell ref="H32:I32"/>
    <mergeCell ref="J32:K32"/>
    <mergeCell ref="L32:M32"/>
    <mergeCell ref="N32:O32"/>
    <mergeCell ref="B33:C33"/>
    <mergeCell ref="D33:E33"/>
    <mergeCell ref="F33:G33"/>
    <mergeCell ref="H33:I33"/>
    <mergeCell ref="J33:K33"/>
    <mergeCell ref="L33:M33"/>
    <mergeCell ref="N33:O33"/>
    <mergeCell ref="B34:C34"/>
    <mergeCell ref="D34:E34"/>
    <mergeCell ref="F34:G34"/>
    <mergeCell ref="H34:I34"/>
    <mergeCell ref="J34:K34"/>
    <mergeCell ref="L34:M34"/>
    <mergeCell ref="N34:O34"/>
    <mergeCell ref="B35:C35"/>
    <mergeCell ref="D35:E35"/>
    <mergeCell ref="F35:G35"/>
    <mergeCell ref="H35:I35"/>
    <mergeCell ref="J35:K35"/>
    <mergeCell ref="L35:M35"/>
    <mergeCell ref="N35:O35"/>
    <mergeCell ref="B36:C36"/>
    <mergeCell ref="D36:E36"/>
    <mergeCell ref="F36:G36"/>
    <mergeCell ref="H36:I36"/>
    <mergeCell ref="J36:K36"/>
    <mergeCell ref="L36:M36"/>
    <mergeCell ref="N36:O36"/>
    <mergeCell ref="B37:C37"/>
    <mergeCell ref="D37:E37"/>
    <mergeCell ref="F37:G37"/>
    <mergeCell ref="H37:I37"/>
    <mergeCell ref="J37:K37"/>
    <mergeCell ref="L37:M37"/>
    <mergeCell ref="N37:O37"/>
    <mergeCell ref="B38:C38"/>
    <mergeCell ref="D38:E38"/>
    <mergeCell ref="F38:G38"/>
    <mergeCell ref="H38:I38"/>
    <mergeCell ref="J38:K38"/>
    <mergeCell ref="L38:M38"/>
    <mergeCell ref="N38:O38"/>
    <mergeCell ref="B39:C39"/>
    <mergeCell ref="D39:E39"/>
    <mergeCell ref="F39:G39"/>
    <mergeCell ref="H39:I39"/>
    <mergeCell ref="J39:K39"/>
    <mergeCell ref="L39:M39"/>
    <mergeCell ref="N39:O39"/>
    <mergeCell ref="B40:C40"/>
    <mergeCell ref="D40:E40"/>
    <mergeCell ref="F40:G40"/>
    <mergeCell ref="H40:I40"/>
    <mergeCell ref="J40:K40"/>
    <mergeCell ref="L40:M40"/>
    <mergeCell ref="N40:O40"/>
    <mergeCell ref="B41:C41"/>
    <mergeCell ref="D41:E41"/>
    <mergeCell ref="F41:G41"/>
    <mergeCell ref="H41:I41"/>
    <mergeCell ref="J41:K41"/>
    <mergeCell ref="L41:M41"/>
    <mergeCell ref="N41:O41"/>
    <mergeCell ref="B42:C42"/>
    <mergeCell ref="D42:E42"/>
    <mergeCell ref="F42:G42"/>
    <mergeCell ref="H42:I42"/>
    <mergeCell ref="J42:K42"/>
    <mergeCell ref="L42:M42"/>
    <mergeCell ref="N42:O42"/>
    <mergeCell ref="B43:C43"/>
    <mergeCell ref="D43:E43"/>
    <mergeCell ref="F43:G43"/>
    <mergeCell ref="H43:I43"/>
    <mergeCell ref="J43:K43"/>
    <mergeCell ref="L43:M43"/>
    <mergeCell ref="N43:O43"/>
    <mergeCell ref="B44:C44"/>
    <mergeCell ref="D44:E44"/>
    <mergeCell ref="F44:G44"/>
    <mergeCell ref="H44:I44"/>
    <mergeCell ref="J44:K44"/>
    <mergeCell ref="L44:M44"/>
    <mergeCell ref="N44:O44"/>
    <mergeCell ref="B45:C45"/>
    <mergeCell ref="D45:E45"/>
    <mergeCell ref="F45:G45"/>
    <mergeCell ref="H45:I45"/>
    <mergeCell ref="J45:K45"/>
    <mergeCell ref="L45:M45"/>
    <mergeCell ref="N45:O45"/>
    <mergeCell ref="B46:C46"/>
    <mergeCell ref="D46:E46"/>
    <mergeCell ref="F46:G46"/>
    <mergeCell ref="H46:I46"/>
    <mergeCell ref="J46:K46"/>
    <mergeCell ref="L46:M46"/>
    <mergeCell ref="N46:O46"/>
    <mergeCell ref="B47:C47"/>
    <mergeCell ref="D47:E47"/>
    <mergeCell ref="F47:G47"/>
    <mergeCell ref="H47:I47"/>
    <mergeCell ref="J47:K47"/>
    <mergeCell ref="L47:M47"/>
    <mergeCell ref="N47:O47"/>
    <mergeCell ref="B48:C48"/>
    <mergeCell ref="D48:E48"/>
    <mergeCell ref="F48:G48"/>
    <mergeCell ref="H48:I48"/>
    <mergeCell ref="J48:K48"/>
    <mergeCell ref="L48:M48"/>
    <mergeCell ref="N48:O48"/>
    <mergeCell ref="B49:C49"/>
    <mergeCell ref="D49:E49"/>
    <mergeCell ref="F49:G49"/>
    <mergeCell ref="H49:I49"/>
    <mergeCell ref="J49:K49"/>
    <mergeCell ref="L49:M49"/>
    <mergeCell ref="N49:O49"/>
    <mergeCell ref="B50:C50"/>
    <mergeCell ref="D50:E50"/>
    <mergeCell ref="F50:G50"/>
    <mergeCell ref="H50:I50"/>
    <mergeCell ref="J50:K50"/>
    <mergeCell ref="L50:M50"/>
    <mergeCell ref="N50:O50"/>
    <mergeCell ref="B51:C51"/>
    <mergeCell ref="D51:E51"/>
    <mergeCell ref="F51:G51"/>
    <mergeCell ref="H51:I51"/>
    <mergeCell ref="J51:K51"/>
    <mergeCell ref="L51:M51"/>
    <mergeCell ref="N51:O51"/>
    <mergeCell ref="B52:C52"/>
    <mergeCell ref="D52:E52"/>
    <mergeCell ref="F52:G52"/>
    <mergeCell ref="H52:I52"/>
    <mergeCell ref="J52:K52"/>
    <mergeCell ref="L52:M52"/>
    <mergeCell ref="N52:O52"/>
    <mergeCell ref="B53:C53"/>
    <mergeCell ref="D53:E53"/>
    <mergeCell ref="F53:G53"/>
    <mergeCell ref="H53:I53"/>
    <mergeCell ref="J53:K53"/>
    <mergeCell ref="L53:M53"/>
    <mergeCell ref="N53:O53"/>
    <mergeCell ref="B54:C54"/>
    <mergeCell ref="D54:E54"/>
    <mergeCell ref="F54:G54"/>
    <mergeCell ref="H54:I54"/>
    <mergeCell ref="J54:K54"/>
    <mergeCell ref="L54:M54"/>
    <mergeCell ref="N54:O54"/>
    <mergeCell ref="B55:C55"/>
    <mergeCell ref="D55:E55"/>
    <mergeCell ref="F55:G55"/>
    <mergeCell ref="H55:I55"/>
    <mergeCell ref="J55:K55"/>
    <mergeCell ref="L55:M55"/>
    <mergeCell ref="N55:O55"/>
    <mergeCell ref="B56:C56"/>
    <mergeCell ref="D56:E56"/>
    <mergeCell ref="F56:G56"/>
    <mergeCell ref="H56:I56"/>
    <mergeCell ref="J56:K56"/>
    <mergeCell ref="L56:M56"/>
    <mergeCell ref="N56:O56"/>
    <mergeCell ref="B57:C57"/>
    <mergeCell ref="D57:E57"/>
    <mergeCell ref="F57:G57"/>
    <mergeCell ref="H57:I57"/>
    <mergeCell ref="J57:K57"/>
    <mergeCell ref="L57:M57"/>
    <mergeCell ref="N57:O57"/>
    <mergeCell ref="B58:C58"/>
    <mergeCell ref="D58:E58"/>
    <mergeCell ref="F58:G58"/>
    <mergeCell ref="H58:I58"/>
    <mergeCell ref="J58:K58"/>
    <mergeCell ref="L58:M58"/>
    <mergeCell ref="N58:O58"/>
    <mergeCell ref="B59:C59"/>
    <mergeCell ref="D59:E59"/>
    <mergeCell ref="F59:G59"/>
    <mergeCell ref="H59:I59"/>
    <mergeCell ref="J59:K59"/>
    <mergeCell ref="L59:M59"/>
    <mergeCell ref="N59:O59"/>
    <mergeCell ref="B60:C60"/>
    <mergeCell ref="D60:E60"/>
    <mergeCell ref="F60:G60"/>
    <mergeCell ref="H60:I60"/>
    <mergeCell ref="J60:K60"/>
    <mergeCell ref="L60:M60"/>
    <mergeCell ref="N60:O60"/>
    <mergeCell ref="B61:C61"/>
    <mergeCell ref="D61:E61"/>
    <mergeCell ref="F61:G61"/>
    <mergeCell ref="H61:I61"/>
    <mergeCell ref="J61:K61"/>
    <mergeCell ref="L61:M61"/>
    <mergeCell ref="N61:O61"/>
    <mergeCell ref="B62:C62"/>
    <mergeCell ref="D62:E62"/>
    <mergeCell ref="F62:G62"/>
    <mergeCell ref="H62:I62"/>
    <mergeCell ref="J62:K62"/>
    <mergeCell ref="L62:M62"/>
    <mergeCell ref="N62:O62"/>
    <mergeCell ref="B63:C63"/>
    <mergeCell ref="D63:E63"/>
    <mergeCell ref="F63:G63"/>
    <mergeCell ref="H63:I63"/>
    <mergeCell ref="J63:K63"/>
    <mergeCell ref="L63:M63"/>
    <mergeCell ref="N63:O63"/>
    <mergeCell ref="B64:C64"/>
    <mergeCell ref="D64:E64"/>
    <mergeCell ref="F64:G64"/>
    <mergeCell ref="H64:I64"/>
    <mergeCell ref="J64:K64"/>
    <mergeCell ref="L64:M64"/>
    <mergeCell ref="N64:O64"/>
    <mergeCell ref="B65:C65"/>
    <mergeCell ref="D65:E65"/>
    <mergeCell ref="F65:G65"/>
    <mergeCell ref="H65:I65"/>
    <mergeCell ref="J65:K65"/>
    <mergeCell ref="L65:M65"/>
    <mergeCell ref="N65:O65"/>
    <mergeCell ref="B66:C66"/>
    <mergeCell ref="D66:E66"/>
    <mergeCell ref="F66:G66"/>
    <mergeCell ref="H66:I66"/>
    <mergeCell ref="J66:K66"/>
    <mergeCell ref="L66:M66"/>
    <mergeCell ref="N66:O66"/>
    <mergeCell ref="B67:C67"/>
    <mergeCell ref="D67:E67"/>
    <mergeCell ref="F67:G67"/>
    <mergeCell ref="H67:I67"/>
    <mergeCell ref="J67:K67"/>
    <mergeCell ref="L67:M67"/>
    <mergeCell ref="N67:O67"/>
    <mergeCell ref="B68:C68"/>
    <mergeCell ref="D68:E68"/>
    <mergeCell ref="F68:G68"/>
    <mergeCell ref="H68:I68"/>
    <mergeCell ref="J68:K68"/>
    <mergeCell ref="L68:M68"/>
    <mergeCell ref="N68:O68"/>
    <mergeCell ref="B69:C69"/>
    <mergeCell ref="D69:E69"/>
    <mergeCell ref="F69:G69"/>
    <mergeCell ref="H69:I69"/>
    <mergeCell ref="J69:K69"/>
    <mergeCell ref="L69:M69"/>
    <mergeCell ref="N69:O69"/>
    <mergeCell ref="B70:C70"/>
    <mergeCell ref="D70:E70"/>
    <mergeCell ref="F70:G70"/>
    <mergeCell ref="H70:I70"/>
    <mergeCell ref="J70:K70"/>
    <mergeCell ref="L70:M70"/>
    <mergeCell ref="N70:O70"/>
    <mergeCell ref="B71:C71"/>
    <mergeCell ref="D71:E71"/>
    <mergeCell ref="F71:G71"/>
    <mergeCell ref="H71:I71"/>
    <mergeCell ref="J71:K71"/>
    <mergeCell ref="L71:M71"/>
    <mergeCell ref="N71:O71"/>
    <mergeCell ref="B72:C72"/>
    <mergeCell ref="D72:E72"/>
    <mergeCell ref="F72:G72"/>
    <mergeCell ref="H72:I72"/>
    <mergeCell ref="J72:K72"/>
    <mergeCell ref="L72:M72"/>
    <mergeCell ref="N72:O72"/>
    <mergeCell ref="B73:C73"/>
    <mergeCell ref="D73:E73"/>
    <mergeCell ref="F73:G73"/>
    <mergeCell ref="H73:I73"/>
    <mergeCell ref="J73:K73"/>
    <mergeCell ref="L73:M73"/>
    <mergeCell ref="N73:O73"/>
    <mergeCell ref="B74:C74"/>
    <mergeCell ref="D74:E74"/>
    <mergeCell ref="F74:G74"/>
    <mergeCell ref="H74:I74"/>
    <mergeCell ref="J74:K74"/>
    <mergeCell ref="L74:M74"/>
    <mergeCell ref="N74:O74"/>
    <mergeCell ref="B75:C75"/>
    <mergeCell ref="D75:E75"/>
    <mergeCell ref="F75:G75"/>
    <mergeCell ref="H75:I75"/>
    <mergeCell ref="J75:K75"/>
    <mergeCell ref="L75:M75"/>
    <mergeCell ref="N75:O75"/>
    <mergeCell ref="B76:C76"/>
    <mergeCell ref="D76:E76"/>
    <mergeCell ref="F76:G76"/>
    <mergeCell ref="H76:I76"/>
    <mergeCell ref="J76:K76"/>
    <mergeCell ref="L76:M76"/>
    <mergeCell ref="N76:O76"/>
    <mergeCell ref="B77:C77"/>
    <mergeCell ref="D77:E77"/>
    <mergeCell ref="F77:G77"/>
    <mergeCell ref="H77:I77"/>
    <mergeCell ref="J77:K77"/>
    <mergeCell ref="L77:M77"/>
    <mergeCell ref="N77:O77"/>
    <mergeCell ref="B78:C78"/>
    <mergeCell ref="D78:E78"/>
    <mergeCell ref="F78:G78"/>
    <mergeCell ref="H78:I78"/>
    <mergeCell ref="J78:K78"/>
    <mergeCell ref="L78:M78"/>
    <mergeCell ref="N78:O78"/>
    <mergeCell ref="B79:C79"/>
    <mergeCell ref="D79:E79"/>
    <mergeCell ref="F79:G79"/>
    <mergeCell ref="H79:I79"/>
    <mergeCell ref="J79:K79"/>
    <mergeCell ref="L79:M79"/>
    <mergeCell ref="N79:O79"/>
    <mergeCell ref="B80:C80"/>
    <mergeCell ref="D80:E80"/>
    <mergeCell ref="F80:G80"/>
    <mergeCell ref="H80:I80"/>
    <mergeCell ref="J80:K80"/>
    <mergeCell ref="L80:M80"/>
    <mergeCell ref="N80:O80"/>
    <mergeCell ref="B81:C81"/>
    <mergeCell ref="D81:E81"/>
    <mergeCell ref="F81:G81"/>
    <mergeCell ref="H81:I81"/>
    <mergeCell ref="J81:K81"/>
    <mergeCell ref="L81:M81"/>
    <mergeCell ref="N81:O81"/>
    <mergeCell ref="B82:C82"/>
    <mergeCell ref="D82:E82"/>
    <mergeCell ref="F82:G82"/>
    <mergeCell ref="H82:I82"/>
    <mergeCell ref="J82:K82"/>
    <mergeCell ref="L82:M82"/>
    <mergeCell ref="N82:O82"/>
    <mergeCell ref="B83:C83"/>
    <mergeCell ref="D83:E83"/>
    <mergeCell ref="F83:G83"/>
    <mergeCell ref="H83:I83"/>
    <mergeCell ref="J83:K83"/>
    <mergeCell ref="L83:M83"/>
    <mergeCell ref="N83:O83"/>
    <mergeCell ref="B84:C84"/>
    <mergeCell ref="D84:E84"/>
    <mergeCell ref="F84:G84"/>
    <mergeCell ref="H84:I84"/>
    <mergeCell ref="J84:K84"/>
    <mergeCell ref="L84:M84"/>
    <mergeCell ref="N84:O84"/>
    <mergeCell ref="B85:C85"/>
    <mergeCell ref="D85:E85"/>
    <mergeCell ref="F85:G85"/>
    <mergeCell ref="H85:I85"/>
    <mergeCell ref="J85:K85"/>
    <mergeCell ref="L85:M85"/>
    <mergeCell ref="N85:O85"/>
    <mergeCell ref="B86:C86"/>
    <mergeCell ref="D86:E86"/>
    <mergeCell ref="F86:G86"/>
    <mergeCell ref="H86:I86"/>
    <mergeCell ref="J86:K86"/>
    <mergeCell ref="L86:M86"/>
    <mergeCell ref="N86:O86"/>
    <mergeCell ref="B87:C87"/>
    <mergeCell ref="D87:E87"/>
    <mergeCell ref="F87:G87"/>
    <mergeCell ref="H87:I87"/>
    <mergeCell ref="J87:K87"/>
    <mergeCell ref="L87:M87"/>
    <mergeCell ref="N87:O87"/>
    <mergeCell ref="B88:C88"/>
    <mergeCell ref="D88:E88"/>
    <mergeCell ref="F88:G88"/>
    <mergeCell ref="H88:I88"/>
    <mergeCell ref="J88:K88"/>
    <mergeCell ref="L88:M88"/>
    <mergeCell ref="N88:O88"/>
    <mergeCell ref="B89:C89"/>
    <mergeCell ref="D89:E89"/>
    <mergeCell ref="F89:G89"/>
    <mergeCell ref="H89:I89"/>
    <mergeCell ref="J89:K89"/>
    <mergeCell ref="L89:M89"/>
    <mergeCell ref="N89:O89"/>
    <mergeCell ref="B90:C90"/>
    <mergeCell ref="D90:E90"/>
    <mergeCell ref="F90:G90"/>
    <mergeCell ref="H90:I90"/>
    <mergeCell ref="J90:K90"/>
    <mergeCell ref="L90:M90"/>
    <mergeCell ref="N90:O90"/>
    <mergeCell ref="B91:C91"/>
    <mergeCell ref="D91:E91"/>
    <mergeCell ref="F91:G91"/>
    <mergeCell ref="H91:I91"/>
    <mergeCell ref="J91:K91"/>
    <mergeCell ref="L91:M91"/>
    <mergeCell ref="N91:O91"/>
    <mergeCell ref="B92:C92"/>
    <mergeCell ref="D92:E92"/>
    <mergeCell ref="F92:G92"/>
    <mergeCell ref="H92:I92"/>
    <mergeCell ref="J92:K92"/>
    <mergeCell ref="L92:M92"/>
    <mergeCell ref="N92:O92"/>
    <mergeCell ref="B93:C93"/>
    <mergeCell ref="D93:E93"/>
    <mergeCell ref="F93:G93"/>
    <mergeCell ref="H93:I93"/>
    <mergeCell ref="J93:K93"/>
    <mergeCell ref="L93:M93"/>
    <mergeCell ref="N93:O93"/>
    <mergeCell ref="B94:C94"/>
    <mergeCell ref="D94:E94"/>
    <mergeCell ref="F94:G94"/>
    <mergeCell ref="H94:I94"/>
    <mergeCell ref="J94:K94"/>
    <mergeCell ref="L94:M94"/>
    <mergeCell ref="N94:O94"/>
    <mergeCell ref="B95:C95"/>
    <mergeCell ref="D95:E95"/>
    <mergeCell ref="F95:G95"/>
    <mergeCell ref="H95:I95"/>
    <mergeCell ref="J95:K95"/>
    <mergeCell ref="L95:M95"/>
    <mergeCell ref="N95:O95"/>
    <mergeCell ref="B96:C96"/>
    <mergeCell ref="D96:E96"/>
    <mergeCell ref="F96:G96"/>
    <mergeCell ref="H96:I96"/>
    <mergeCell ref="J96:K96"/>
    <mergeCell ref="L96:M96"/>
    <mergeCell ref="N96:O96"/>
    <mergeCell ref="B97:C97"/>
    <mergeCell ref="D97:E97"/>
    <mergeCell ref="F97:G97"/>
    <mergeCell ref="H97:I97"/>
    <mergeCell ref="J97:K97"/>
    <mergeCell ref="L97:M97"/>
    <mergeCell ref="N97:O97"/>
    <mergeCell ref="B98:C98"/>
    <mergeCell ref="D98:E98"/>
    <mergeCell ref="F98:G98"/>
    <mergeCell ref="H98:I98"/>
    <mergeCell ref="J98:K98"/>
    <mergeCell ref="L98:M98"/>
    <mergeCell ref="N98:O98"/>
    <mergeCell ref="B99:C99"/>
    <mergeCell ref="D99:E99"/>
    <mergeCell ref="F99:G99"/>
    <mergeCell ref="H99:I99"/>
    <mergeCell ref="J99:K99"/>
    <mergeCell ref="L99:M99"/>
    <mergeCell ref="N99:O99"/>
    <mergeCell ref="B100:C100"/>
    <mergeCell ref="D100:E100"/>
    <mergeCell ref="F100:G100"/>
    <mergeCell ref="H100:I100"/>
    <mergeCell ref="J100:K100"/>
    <mergeCell ref="L100:M100"/>
    <mergeCell ref="N100:O100"/>
    <mergeCell ref="B101:C101"/>
    <mergeCell ref="D101:E101"/>
    <mergeCell ref="F101:G101"/>
    <mergeCell ref="H101:I101"/>
    <mergeCell ref="J101:K101"/>
    <mergeCell ref="L101:M101"/>
    <mergeCell ref="N101:O101"/>
    <mergeCell ref="B102:C102"/>
    <mergeCell ref="D102:E102"/>
    <mergeCell ref="F102:G102"/>
    <mergeCell ref="H102:I102"/>
    <mergeCell ref="J102:K102"/>
    <mergeCell ref="L102:M102"/>
    <mergeCell ref="N102:O102"/>
    <mergeCell ref="B103:C103"/>
    <mergeCell ref="D103:E103"/>
    <mergeCell ref="F103:G103"/>
    <mergeCell ref="H103:I103"/>
    <mergeCell ref="J103:K103"/>
    <mergeCell ref="L103:M103"/>
    <mergeCell ref="N103:O103"/>
    <mergeCell ref="B104:C104"/>
    <mergeCell ref="D104:E104"/>
    <mergeCell ref="F104:G104"/>
    <mergeCell ref="H104:I104"/>
    <mergeCell ref="J104:K104"/>
    <mergeCell ref="L104:M104"/>
    <mergeCell ref="N104:O104"/>
    <mergeCell ref="B105:C105"/>
    <mergeCell ref="D105:E105"/>
    <mergeCell ref="F105:G105"/>
    <mergeCell ref="H105:I105"/>
    <mergeCell ref="J105:K105"/>
    <mergeCell ref="L105:M105"/>
    <mergeCell ref="N105:O105"/>
    <mergeCell ref="B106:C106"/>
    <mergeCell ref="D106:E106"/>
    <mergeCell ref="F106:G106"/>
    <mergeCell ref="H106:I106"/>
    <mergeCell ref="J106:K106"/>
    <mergeCell ref="L106:M106"/>
    <mergeCell ref="N106:O106"/>
    <mergeCell ref="B107:C107"/>
    <mergeCell ref="D107:E107"/>
    <mergeCell ref="F107:G107"/>
    <mergeCell ref="H107:I107"/>
    <mergeCell ref="J107:K107"/>
    <mergeCell ref="L107:M107"/>
    <mergeCell ref="N107:O107"/>
    <mergeCell ref="B108:C108"/>
    <mergeCell ref="D108:E108"/>
    <mergeCell ref="F108:G108"/>
    <mergeCell ref="H108:I108"/>
    <mergeCell ref="J108:K108"/>
    <mergeCell ref="L108:M108"/>
    <mergeCell ref="N108:O108"/>
    <mergeCell ref="B109:C109"/>
    <mergeCell ref="D109:E109"/>
    <mergeCell ref="F109:G109"/>
    <mergeCell ref="H109:I109"/>
    <mergeCell ref="J109:K109"/>
    <mergeCell ref="L109:M109"/>
    <mergeCell ref="N109:O109"/>
    <mergeCell ref="B110:C110"/>
    <mergeCell ref="D110:E110"/>
    <mergeCell ref="F110:G110"/>
    <mergeCell ref="H110:I110"/>
    <mergeCell ref="J110:K110"/>
    <mergeCell ref="L110:M110"/>
    <mergeCell ref="N110:O110"/>
    <mergeCell ref="B111:C111"/>
    <mergeCell ref="D111:E111"/>
    <mergeCell ref="F111:G111"/>
    <mergeCell ref="H111:I111"/>
    <mergeCell ref="J111:K111"/>
    <mergeCell ref="L111:M111"/>
    <mergeCell ref="N111:O111"/>
    <mergeCell ref="B112:C112"/>
    <mergeCell ref="D112:E112"/>
    <mergeCell ref="F112:G112"/>
    <mergeCell ref="H112:I112"/>
    <mergeCell ref="J112:K112"/>
    <mergeCell ref="L112:M112"/>
    <mergeCell ref="N112:O112"/>
    <mergeCell ref="B113:C113"/>
    <mergeCell ref="D113:E113"/>
    <mergeCell ref="F113:G113"/>
    <mergeCell ref="H113:I113"/>
    <mergeCell ref="J113:K113"/>
    <mergeCell ref="L113:M113"/>
    <mergeCell ref="N113:O113"/>
    <mergeCell ref="B114:C114"/>
    <mergeCell ref="D114:E114"/>
    <mergeCell ref="F114:G114"/>
    <mergeCell ref="H114:I114"/>
    <mergeCell ref="J114:K114"/>
    <mergeCell ref="L114:M114"/>
    <mergeCell ref="N114:O114"/>
    <mergeCell ref="B115:C115"/>
    <mergeCell ref="D115:E115"/>
    <mergeCell ref="F115:G115"/>
    <mergeCell ref="H115:I115"/>
    <mergeCell ref="J115:K115"/>
    <mergeCell ref="L115:M115"/>
    <mergeCell ref="N115:O115"/>
    <mergeCell ref="B116:C116"/>
    <mergeCell ref="D116:E116"/>
    <mergeCell ref="F116:G116"/>
    <mergeCell ref="H116:I116"/>
    <mergeCell ref="J116:K116"/>
    <mergeCell ref="L116:M116"/>
    <mergeCell ref="N116:O116"/>
    <mergeCell ref="B117:C117"/>
    <mergeCell ref="D117:E117"/>
    <mergeCell ref="F117:G117"/>
    <mergeCell ref="H117:I117"/>
    <mergeCell ref="J117:K117"/>
    <mergeCell ref="L117:M117"/>
    <mergeCell ref="N117:O117"/>
    <mergeCell ref="B118:C118"/>
    <mergeCell ref="D118:E118"/>
    <mergeCell ref="F118:G118"/>
    <mergeCell ref="H118:I118"/>
    <mergeCell ref="J118:K118"/>
    <mergeCell ref="L118:M118"/>
    <mergeCell ref="N118:O118"/>
    <mergeCell ref="B119:C119"/>
    <mergeCell ref="D119:E119"/>
    <mergeCell ref="F119:G119"/>
    <mergeCell ref="H119:I119"/>
    <mergeCell ref="J119:K119"/>
    <mergeCell ref="L119:M119"/>
    <mergeCell ref="N119:O119"/>
    <mergeCell ref="B120:C120"/>
    <mergeCell ref="D120:E120"/>
    <mergeCell ref="F120:G120"/>
    <mergeCell ref="H120:I120"/>
    <mergeCell ref="J120:K120"/>
    <mergeCell ref="L120:M120"/>
    <mergeCell ref="N120:O120"/>
    <mergeCell ref="B121:C121"/>
    <mergeCell ref="D121:E121"/>
    <mergeCell ref="F121:G121"/>
    <mergeCell ref="H121:I121"/>
    <mergeCell ref="J121:K121"/>
    <mergeCell ref="L121:M121"/>
    <mergeCell ref="N121:O121"/>
    <mergeCell ref="B122:C122"/>
    <mergeCell ref="D122:E122"/>
    <mergeCell ref="F122:G122"/>
    <mergeCell ref="H122:I122"/>
    <mergeCell ref="J122:K122"/>
    <mergeCell ref="L122:M122"/>
    <mergeCell ref="N122:O122"/>
    <mergeCell ref="B123:C123"/>
    <mergeCell ref="D123:E123"/>
    <mergeCell ref="F123:G123"/>
    <mergeCell ref="H123:I123"/>
    <mergeCell ref="J123:K123"/>
    <mergeCell ref="L123:M123"/>
    <mergeCell ref="N123:O123"/>
    <mergeCell ref="B124:C124"/>
    <mergeCell ref="D124:E124"/>
    <mergeCell ref="F124:G124"/>
    <mergeCell ref="H124:I124"/>
    <mergeCell ref="J124:K124"/>
    <mergeCell ref="L124:M124"/>
    <mergeCell ref="N124:O124"/>
    <mergeCell ref="B125:C125"/>
    <mergeCell ref="D125:E125"/>
    <mergeCell ref="F125:G125"/>
    <mergeCell ref="H125:I125"/>
    <mergeCell ref="J125:K125"/>
    <mergeCell ref="L125:M125"/>
    <mergeCell ref="N125:O125"/>
    <mergeCell ref="B126:C126"/>
    <mergeCell ref="D126:E126"/>
    <mergeCell ref="F126:G126"/>
    <mergeCell ref="H126:I126"/>
    <mergeCell ref="J126:K126"/>
    <mergeCell ref="L126:M126"/>
    <mergeCell ref="N126:O126"/>
    <mergeCell ref="B127:C127"/>
    <mergeCell ref="D127:E127"/>
    <mergeCell ref="F127:G127"/>
    <mergeCell ref="H127:I127"/>
    <mergeCell ref="J127:K127"/>
    <mergeCell ref="L127:M127"/>
    <mergeCell ref="N127:O127"/>
    <mergeCell ref="B128:C128"/>
    <mergeCell ref="D128:E128"/>
    <mergeCell ref="F128:G128"/>
    <mergeCell ref="H128:I128"/>
    <mergeCell ref="J128:K128"/>
    <mergeCell ref="L128:M128"/>
    <mergeCell ref="N128:O128"/>
    <mergeCell ref="B129:C129"/>
    <mergeCell ref="D129:E129"/>
    <mergeCell ref="F129:G129"/>
    <mergeCell ref="H129:I129"/>
    <mergeCell ref="J129:K129"/>
    <mergeCell ref="L129:M129"/>
    <mergeCell ref="N129:O129"/>
    <mergeCell ref="B130:C130"/>
    <mergeCell ref="D130:E130"/>
    <mergeCell ref="F130:G130"/>
    <mergeCell ref="H130:I130"/>
    <mergeCell ref="J130:K130"/>
    <mergeCell ref="L130:M130"/>
    <mergeCell ref="N130:O130"/>
    <mergeCell ref="B131:C131"/>
    <mergeCell ref="D131:E131"/>
    <mergeCell ref="F131:G131"/>
    <mergeCell ref="H131:I131"/>
    <mergeCell ref="J131:K131"/>
    <mergeCell ref="L131:M131"/>
    <mergeCell ref="N131:O131"/>
    <mergeCell ref="B132:C132"/>
    <mergeCell ref="D132:E132"/>
    <mergeCell ref="F132:G132"/>
    <mergeCell ref="H132:I132"/>
    <mergeCell ref="J132:K132"/>
    <mergeCell ref="L132:M132"/>
    <mergeCell ref="N132:O132"/>
    <mergeCell ref="B133:C133"/>
    <mergeCell ref="D133:E133"/>
    <mergeCell ref="F133:G133"/>
    <mergeCell ref="H133:I133"/>
    <mergeCell ref="J133:K133"/>
    <mergeCell ref="L133:M133"/>
    <mergeCell ref="N133:O133"/>
    <mergeCell ref="B134:C134"/>
    <mergeCell ref="D134:E134"/>
    <mergeCell ref="F134:G134"/>
    <mergeCell ref="H134:I134"/>
    <mergeCell ref="J134:K134"/>
    <mergeCell ref="L134:M134"/>
    <mergeCell ref="N134:O134"/>
    <mergeCell ref="B135:C135"/>
    <mergeCell ref="D135:E135"/>
    <mergeCell ref="F135:G135"/>
    <mergeCell ref="H135:I135"/>
    <mergeCell ref="J135:K135"/>
    <mergeCell ref="L135:M135"/>
    <mergeCell ref="N135:O135"/>
    <mergeCell ref="B136:C136"/>
    <mergeCell ref="D136:E136"/>
    <mergeCell ref="F136:G136"/>
    <mergeCell ref="H136:I136"/>
    <mergeCell ref="J136:K136"/>
    <mergeCell ref="L136:M136"/>
    <mergeCell ref="N136:O136"/>
    <mergeCell ref="B137:C137"/>
    <mergeCell ref="D137:E137"/>
    <mergeCell ref="F137:G137"/>
    <mergeCell ref="H137:I137"/>
    <mergeCell ref="J137:K137"/>
    <mergeCell ref="L137:M137"/>
    <mergeCell ref="N137:O137"/>
    <mergeCell ref="B138:C138"/>
    <mergeCell ref="D138:E138"/>
    <mergeCell ref="F138:G138"/>
    <mergeCell ref="H138:I138"/>
    <mergeCell ref="J138:K138"/>
    <mergeCell ref="L138:M138"/>
    <mergeCell ref="N138:O138"/>
    <mergeCell ref="B139:C139"/>
    <mergeCell ref="D139:E139"/>
    <mergeCell ref="F139:G139"/>
    <mergeCell ref="H139:I139"/>
    <mergeCell ref="J139:K139"/>
    <mergeCell ref="L139:M139"/>
    <mergeCell ref="N139:O139"/>
    <mergeCell ref="B140:C140"/>
    <mergeCell ref="D140:E140"/>
    <mergeCell ref="F140:G140"/>
    <mergeCell ref="H140:I140"/>
    <mergeCell ref="J140:K140"/>
    <mergeCell ref="L140:M140"/>
    <mergeCell ref="N140:O140"/>
    <mergeCell ref="B141:C141"/>
    <mergeCell ref="D141:E141"/>
    <mergeCell ref="F141:G141"/>
    <mergeCell ref="H141:I141"/>
    <mergeCell ref="J141:K141"/>
    <mergeCell ref="L141:M141"/>
    <mergeCell ref="N141:O141"/>
    <mergeCell ref="B142:C142"/>
    <mergeCell ref="D142:E142"/>
    <mergeCell ref="F142:G142"/>
    <mergeCell ref="H142:I142"/>
    <mergeCell ref="J142:K142"/>
    <mergeCell ref="L142:M142"/>
    <mergeCell ref="N142:O142"/>
    <mergeCell ref="B143:C143"/>
    <mergeCell ref="D143:E143"/>
    <mergeCell ref="F143:G143"/>
    <mergeCell ref="H143:I143"/>
    <mergeCell ref="J143:K143"/>
    <mergeCell ref="L143:M143"/>
    <mergeCell ref="N143:O143"/>
    <mergeCell ref="B144:C144"/>
    <mergeCell ref="D144:E144"/>
    <mergeCell ref="F144:G144"/>
    <mergeCell ref="H144:I144"/>
    <mergeCell ref="J144:K144"/>
    <mergeCell ref="L144:M144"/>
    <mergeCell ref="N144:O144"/>
    <mergeCell ref="B145:C145"/>
    <mergeCell ref="D145:E145"/>
    <mergeCell ref="F145:G145"/>
    <mergeCell ref="H145:I145"/>
    <mergeCell ref="J145:K145"/>
    <mergeCell ref="L145:M145"/>
    <mergeCell ref="N145:O145"/>
    <mergeCell ref="B146:C146"/>
    <mergeCell ref="D146:E146"/>
    <mergeCell ref="F146:G146"/>
    <mergeCell ref="H146:I146"/>
    <mergeCell ref="J146:K146"/>
    <mergeCell ref="L146:M146"/>
    <mergeCell ref="N146:O146"/>
    <mergeCell ref="B147:C147"/>
    <mergeCell ref="D147:E147"/>
    <mergeCell ref="F147:G147"/>
    <mergeCell ref="H147:I147"/>
    <mergeCell ref="J147:K147"/>
    <mergeCell ref="L147:M147"/>
    <mergeCell ref="N147:O147"/>
    <mergeCell ref="B148:C148"/>
    <mergeCell ref="D148:E148"/>
    <mergeCell ref="F148:G148"/>
    <mergeCell ref="H148:I148"/>
    <mergeCell ref="J148:K148"/>
    <mergeCell ref="L148:M148"/>
    <mergeCell ref="N148:O148"/>
    <mergeCell ref="B149:C149"/>
    <mergeCell ref="D149:E149"/>
    <mergeCell ref="F149:G149"/>
    <mergeCell ref="H149:I149"/>
    <mergeCell ref="J149:K149"/>
    <mergeCell ref="L149:M149"/>
    <mergeCell ref="N149:O149"/>
    <mergeCell ref="B150:C150"/>
    <mergeCell ref="D150:E150"/>
    <mergeCell ref="F150:G150"/>
    <mergeCell ref="H150:I150"/>
    <mergeCell ref="J150:K150"/>
    <mergeCell ref="L150:M150"/>
    <mergeCell ref="N150:O150"/>
    <mergeCell ref="B151:C151"/>
    <mergeCell ref="D151:E151"/>
    <mergeCell ref="F151:G151"/>
    <mergeCell ref="H151:I151"/>
    <mergeCell ref="J151:K151"/>
    <mergeCell ref="L151:M151"/>
    <mergeCell ref="N151:O151"/>
    <mergeCell ref="B152:C152"/>
    <mergeCell ref="D152:E152"/>
    <mergeCell ref="F152:G152"/>
    <mergeCell ref="H152:I152"/>
    <mergeCell ref="J152:K152"/>
    <mergeCell ref="L152:M152"/>
    <mergeCell ref="N152:O152"/>
    <mergeCell ref="B153:C153"/>
    <mergeCell ref="D153:E153"/>
    <mergeCell ref="F153:G153"/>
    <mergeCell ref="H153:I153"/>
    <mergeCell ref="J153:K153"/>
    <mergeCell ref="L153:M153"/>
    <mergeCell ref="N153:O153"/>
    <mergeCell ref="B154:C154"/>
    <mergeCell ref="D154:E154"/>
    <mergeCell ref="F154:G154"/>
    <mergeCell ref="H154:I154"/>
    <mergeCell ref="J154:K154"/>
    <mergeCell ref="L154:M154"/>
    <mergeCell ref="N154:O154"/>
    <mergeCell ref="B155:C155"/>
    <mergeCell ref="D155:E155"/>
    <mergeCell ref="F155:G155"/>
    <mergeCell ref="H155:I155"/>
    <mergeCell ref="J155:K155"/>
    <mergeCell ref="L155:M155"/>
    <mergeCell ref="N155:O155"/>
    <mergeCell ref="B156:C156"/>
    <mergeCell ref="D156:E156"/>
    <mergeCell ref="F156:G156"/>
    <mergeCell ref="H156:I156"/>
    <mergeCell ref="J156:K156"/>
    <mergeCell ref="L156:M156"/>
    <mergeCell ref="N156:O156"/>
    <mergeCell ref="B157:C157"/>
    <mergeCell ref="D157:E157"/>
    <mergeCell ref="F157:G157"/>
    <mergeCell ref="H157:I157"/>
    <mergeCell ref="J157:K157"/>
    <mergeCell ref="L157:M157"/>
    <mergeCell ref="N157:O157"/>
    <mergeCell ref="B158:C158"/>
    <mergeCell ref="D158:E158"/>
    <mergeCell ref="F158:G158"/>
    <mergeCell ref="H158:I158"/>
    <mergeCell ref="J158:K158"/>
    <mergeCell ref="L158:M158"/>
    <mergeCell ref="N158:O158"/>
    <mergeCell ref="B159:C159"/>
    <mergeCell ref="D159:E159"/>
    <mergeCell ref="F159:G159"/>
    <mergeCell ref="H159:I159"/>
    <mergeCell ref="J159:K159"/>
    <mergeCell ref="L159:M159"/>
    <mergeCell ref="N159:O159"/>
    <mergeCell ref="B160:C160"/>
    <mergeCell ref="D160:E160"/>
    <mergeCell ref="F160:G160"/>
    <mergeCell ref="H160:I160"/>
    <mergeCell ref="J160:K160"/>
    <mergeCell ref="L160:M160"/>
    <mergeCell ref="N160:O160"/>
    <mergeCell ref="B161:C161"/>
    <mergeCell ref="D161:E161"/>
    <mergeCell ref="F161:G161"/>
    <mergeCell ref="H161:I161"/>
    <mergeCell ref="J161:K161"/>
    <mergeCell ref="L161:M161"/>
    <mergeCell ref="N161:O161"/>
    <mergeCell ref="B162:C162"/>
    <mergeCell ref="D162:E162"/>
    <mergeCell ref="F162:G162"/>
    <mergeCell ref="H162:I162"/>
    <mergeCell ref="J162:K162"/>
    <mergeCell ref="L162:M162"/>
    <mergeCell ref="N162:O162"/>
    <mergeCell ref="B163:C163"/>
    <mergeCell ref="D163:E163"/>
    <mergeCell ref="F163:G163"/>
    <mergeCell ref="H163:I163"/>
    <mergeCell ref="J163:K163"/>
    <mergeCell ref="L163:M163"/>
    <mergeCell ref="N163:O163"/>
    <mergeCell ref="B164:C164"/>
    <mergeCell ref="D164:E164"/>
    <mergeCell ref="F164:G164"/>
    <mergeCell ref="H164:I164"/>
    <mergeCell ref="J164:K164"/>
    <mergeCell ref="L164:M164"/>
    <mergeCell ref="N164:O164"/>
    <mergeCell ref="B165:C165"/>
    <mergeCell ref="D165:E165"/>
    <mergeCell ref="F165:G165"/>
    <mergeCell ref="H165:I165"/>
    <mergeCell ref="J165:K165"/>
    <mergeCell ref="L165:M165"/>
    <mergeCell ref="N165:O165"/>
    <mergeCell ref="B166:C166"/>
    <mergeCell ref="D166:E166"/>
    <mergeCell ref="F166:G166"/>
    <mergeCell ref="H166:I166"/>
    <mergeCell ref="J166:K166"/>
    <mergeCell ref="L166:M166"/>
    <mergeCell ref="N166:O166"/>
    <mergeCell ref="B167:C167"/>
    <mergeCell ref="D167:E167"/>
    <mergeCell ref="F167:G167"/>
    <mergeCell ref="H167:I167"/>
    <mergeCell ref="J167:K167"/>
    <mergeCell ref="L167:M167"/>
    <mergeCell ref="N167:O167"/>
    <mergeCell ref="B168:C168"/>
    <mergeCell ref="D168:E168"/>
    <mergeCell ref="F168:G168"/>
    <mergeCell ref="H168:I168"/>
    <mergeCell ref="J168:K168"/>
    <mergeCell ref="L168:M168"/>
    <mergeCell ref="N168:O168"/>
    <mergeCell ref="B169:C169"/>
    <mergeCell ref="D169:E169"/>
    <mergeCell ref="F169:G169"/>
    <mergeCell ref="H169:I169"/>
    <mergeCell ref="J169:K169"/>
    <mergeCell ref="L169:M169"/>
    <mergeCell ref="N169:O169"/>
    <mergeCell ref="B170:C170"/>
    <mergeCell ref="D170:E170"/>
    <mergeCell ref="F170:G170"/>
    <mergeCell ref="H170:I170"/>
    <mergeCell ref="J170:K170"/>
    <mergeCell ref="L170:M170"/>
    <mergeCell ref="N170:O170"/>
    <mergeCell ref="B171:C171"/>
    <mergeCell ref="D171:E171"/>
    <mergeCell ref="F171:G171"/>
    <mergeCell ref="H171:I171"/>
    <mergeCell ref="J171:K171"/>
    <mergeCell ref="L171:M171"/>
    <mergeCell ref="N171:O171"/>
    <mergeCell ref="B172:C172"/>
    <mergeCell ref="D172:E172"/>
    <mergeCell ref="F172:G172"/>
    <mergeCell ref="H172:I172"/>
    <mergeCell ref="J172:K172"/>
    <mergeCell ref="L172:M172"/>
    <mergeCell ref="N172:O172"/>
    <mergeCell ref="B173:C173"/>
    <mergeCell ref="D173:E173"/>
    <mergeCell ref="F173:G173"/>
    <mergeCell ref="H173:I173"/>
    <mergeCell ref="J173:K173"/>
    <mergeCell ref="L173:M173"/>
    <mergeCell ref="N173:O173"/>
    <mergeCell ref="B174:C174"/>
    <mergeCell ref="D174:E174"/>
    <mergeCell ref="F174:G174"/>
    <mergeCell ref="H174:I174"/>
    <mergeCell ref="J174:K174"/>
    <mergeCell ref="L174:M174"/>
    <mergeCell ref="N174:O174"/>
    <mergeCell ref="B175:C175"/>
    <mergeCell ref="D175:E175"/>
    <mergeCell ref="F175:G175"/>
    <mergeCell ref="H175:I175"/>
    <mergeCell ref="J175:K175"/>
    <mergeCell ref="L175:M175"/>
    <mergeCell ref="N175:O175"/>
    <mergeCell ref="B176:C176"/>
    <mergeCell ref="D176:E176"/>
    <mergeCell ref="F176:G176"/>
    <mergeCell ref="H176:I176"/>
    <mergeCell ref="J176:K176"/>
    <mergeCell ref="L176:M176"/>
    <mergeCell ref="N176:O176"/>
    <mergeCell ref="B177:C177"/>
    <mergeCell ref="D177:E177"/>
    <mergeCell ref="F177:G177"/>
    <mergeCell ref="H177:I177"/>
    <mergeCell ref="J177:K177"/>
    <mergeCell ref="L177:M177"/>
    <mergeCell ref="N177:O177"/>
    <mergeCell ref="B178:C178"/>
    <mergeCell ref="D178:E178"/>
    <mergeCell ref="F178:G178"/>
    <mergeCell ref="H178:I178"/>
    <mergeCell ref="J178:K178"/>
    <mergeCell ref="L178:M178"/>
    <mergeCell ref="N178:O178"/>
    <mergeCell ref="B179:C179"/>
    <mergeCell ref="D179:E179"/>
    <mergeCell ref="F179:G179"/>
    <mergeCell ref="H179:I179"/>
    <mergeCell ref="J179:K179"/>
    <mergeCell ref="L179:M179"/>
    <mergeCell ref="N179:O179"/>
    <mergeCell ref="B180:C180"/>
    <mergeCell ref="D180:E180"/>
    <mergeCell ref="F180:G180"/>
    <mergeCell ref="H180:I180"/>
    <mergeCell ref="J180:K180"/>
    <mergeCell ref="L180:M180"/>
    <mergeCell ref="N180:O180"/>
    <mergeCell ref="B181:C181"/>
    <mergeCell ref="D181:E181"/>
    <mergeCell ref="F181:G181"/>
    <mergeCell ref="H181:I181"/>
    <mergeCell ref="J181:K181"/>
    <mergeCell ref="L181:M181"/>
    <mergeCell ref="N181:O181"/>
    <mergeCell ref="B182:C182"/>
    <mergeCell ref="D182:E182"/>
    <mergeCell ref="F182:G182"/>
    <mergeCell ref="H182:I182"/>
    <mergeCell ref="J182:K182"/>
    <mergeCell ref="L182:M182"/>
    <mergeCell ref="N182:O182"/>
    <mergeCell ref="B183:C183"/>
    <mergeCell ref="D183:E183"/>
    <mergeCell ref="F183:G183"/>
    <mergeCell ref="H183:I183"/>
    <mergeCell ref="J183:K183"/>
    <mergeCell ref="L183:M183"/>
    <mergeCell ref="N183:O183"/>
    <mergeCell ref="B184:C184"/>
    <mergeCell ref="D184:E184"/>
    <mergeCell ref="F184:G184"/>
    <mergeCell ref="H184:I184"/>
    <mergeCell ref="J184:K184"/>
    <mergeCell ref="L184:M184"/>
    <mergeCell ref="N184:O184"/>
    <mergeCell ref="B185:C185"/>
    <mergeCell ref="D185:E185"/>
    <mergeCell ref="F185:G185"/>
    <mergeCell ref="H185:I185"/>
    <mergeCell ref="J185:K185"/>
    <mergeCell ref="L185:M185"/>
    <mergeCell ref="N185:O185"/>
    <mergeCell ref="B186:C186"/>
    <mergeCell ref="D186:E186"/>
    <mergeCell ref="F186:G186"/>
    <mergeCell ref="H186:I186"/>
    <mergeCell ref="J186:K186"/>
    <mergeCell ref="L186:M186"/>
    <mergeCell ref="N186:O186"/>
    <mergeCell ref="B187:C187"/>
    <mergeCell ref="D187:E187"/>
    <mergeCell ref="F187:G187"/>
    <mergeCell ref="H187:I187"/>
    <mergeCell ref="J187:K187"/>
    <mergeCell ref="L187:M187"/>
    <mergeCell ref="N187:O187"/>
    <mergeCell ref="B188:C188"/>
    <mergeCell ref="D188:E188"/>
    <mergeCell ref="F188:G188"/>
    <mergeCell ref="H188:I188"/>
    <mergeCell ref="J188:K188"/>
    <mergeCell ref="L188:M188"/>
    <mergeCell ref="N188:O188"/>
    <mergeCell ref="B189:C189"/>
    <mergeCell ref="D189:E189"/>
    <mergeCell ref="F189:G189"/>
    <mergeCell ref="H189:I189"/>
    <mergeCell ref="J189:K189"/>
    <mergeCell ref="L189:M189"/>
    <mergeCell ref="N189:O189"/>
    <mergeCell ref="B190:C190"/>
    <mergeCell ref="D190:E190"/>
    <mergeCell ref="F190:G190"/>
    <mergeCell ref="H190:I190"/>
    <mergeCell ref="J190:K190"/>
    <mergeCell ref="L190:M190"/>
    <mergeCell ref="N190:O190"/>
    <mergeCell ref="B191:C191"/>
    <mergeCell ref="D191:E191"/>
    <mergeCell ref="F191:G191"/>
    <mergeCell ref="H191:I191"/>
    <mergeCell ref="J191:K191"/>
    <mergeCell ref="L191:M191"/>
    <mergeCell ref="N191:O191"/>
    <mergeCell ref="B192:C192"/>
    <mergeCell ref="D192:E192"/>
    <mergeCell ref="F192:G192"/>
    <mergeCell ref="H192:I192"/>
    <mergeCell ref="J192:K192"/>
    <mergeCell ref="L192:M192"/>
    <mergeCell ref="N192:O192"/>
    <mergeCell ref="B193:C193"/>
    <mergeCell ref="D193:E193"/>
    <mergeCell ref="F193:G193"/>
    <mergeCell ref="H193:I193"/>
    <mergeCell ref="J193:K193"/>
    <mergeCell ref="L193:M193"/>
    <mergeCell ref="N193:O193"/>
    <mergeCell ref="B194:C194"/>
    <mergeCell ref="D194:E194"/>
    <mergeCell ref="F194:G194"/>
    <mergeCell ref="H194:I194"/>
    <mergeCell ref="J194:K194"/>
    <mergeCell ref="L194:M194"/>
    <mergeCell ref="N194:O194"/>
    <mergeCell ref="B195:C195"/>
    <mergeCell ref="D195:E195"/>
    <mergeCell ref="F195:G195"/>
    <mergeCell ref="H195:I195"/>
    <mergeCell ref="J195:K195"/>
    <mergeCell ref="L195:M195"/>
    <mergeCell ref="N195:O195"/>
    <mergeCell ref="B196:C196"/>
    <mergeCell ref="D196:E196"/>
    <mergeCell ref="F196:G196"/>
    <mergeCell ref="H196:I196"/>
    <mergeCell ref="J196:K196"/>
    <mergeCell ref="L196:M196"/>
    <mergeCell ref="N196:O196"/>
    <mergeCell ref="B197:C197"/>
    <mergeCell ref="D197:E197"/>
    <mergeCell ref="F197:G197"/>
    <mergeCell ref="H197:I197"/>
    <mergeCell ref="J197:K197"/>
    <mergeCell ref="L197:M197"/>
    <mergeCell ref="N197:O197"/>
    <mergeCell ref="B198:C198"/>
    <mergeCell ref="D198:E198"/>
    <mergeCell ref="F198:G198"/>
    <mergeCell ref="H198:I198"/>
    <mergeCell ref="J198:K198"/>
    <mergeCell ref="L198:M198"/>
    <mergeCell ref="N198:O198"/>
    <mergeCell ref="B199:C199"/>
    <mergeCell ref="D199:E199"/>
    <mergeCell ref="F199:G199"/>
    <mergeCell ref="H199:I199"/>
    <mergeCell ref="J199:K199"/>
    <mergeCell ref="L199:M199"/>
    <mergeCell ref="N199:O199"/>
    <mergeCell ref="B200:C200"/>
    <mergeCell ref="D200:E200"/>
    <mergeCell ref="F200:G200"/>
    <mergeCell ref="H200:I200"/>
    <mergeCell ref="J200:K200"/>
    <mergeCell ref="L200:M200"/>
    <mergeCell ref="N200:O200"/>
    <mergeCell ref="B201:C201"/>
    <mergeCell ref="D201:E201"/>
    <mergeCell ref="F201:G201"/>
    <mergeCell ref="H201:I201"/>
    <mergeCell ref="J201:K201"/>
    <mergeCell ref="L201:M201"/>
    <mergeCell ref="N201:O201"/>
    <mergeCell ref="B202:C202"/>
    <mergeCell ref="D202:E202"/>
    <mergeCell ref="F202:G202"/>
    <mergeCell ref="H202:I202"/>
    <mergeCell ref="J202:K202"/>
    <mergeCell ref="L202:M202"/>
    <mergeCell ref="N202:O202"/>
    <mergeCell ref="B203:C203"/>
    <mergeCell ref="D203:E203"/>
    <mergeCell ref="F203:G203"/>
    <mergeCell ref="H203:I203"/>
    <mergeCell ref="J203:K203"/>
    <mergeCell ref="L203:M203"/>
    <mergeCell ref="N203:O203"/>
    <mergeCell ref="B204:C204"/>
    <mergeCell ref="D204:E204"/>
    <mergeCell ref="F204:G204"/>
    <mergeCell ref="H204:I204"/>
    <mergeCell ref="J204:K204"/>
    <mergeCell ref="L204:M204"/>
    <mergeCell ref="N204:O204"/>
    <mergeCell ref="B205:C205"/>
    <mergeCell ref="D205:E205"/>
    <mergeCell ref="F205:G205"/>
    <mergeCell ref="H205:I205"/>
    <mergeCell ref="J205:K205"/>
    <mergeCell ref="L205:M205"/>
    <mergeCell ref="N205:O205"/>
    <mergeCell ref="B206:C206"/>
    <mergeCell ref="D206:E206"/>
    <mergeCell ref="F206:G206"/>
    <mergeCell ref="H206:I206"/>
    <mergeCell ref="J206:K206"/>
    <mergeCell ref="L206:M206"/>
    <mergeCell ref="N206:O206"/>
    <mergeCell ref="B207:C207"/>
    <mergeCell ref="D207:E207"/>
    <mergeCell ref="F207:G207"/>
    <mergeCell ref="H207:I207"/>
    <mergeCell ref="J207:K207"/>
    <mergeCell ref="L207:M207"/>
    <mergeCell ref="N207:O207"/>
    <mergeCell ref="B208:C208"/>
    <mergeCell ref="D208:E208"/>
    <mergeCell ref="F208:G208"/>
    <mergeCell ref="H208:I208"/>
    <mergeCell ref="J208:K208"/>
    <mergeCell ref="L208:M208"/>
    <mergeCell ref="N208:O208"/>
    <mergeCell ref="B209:C209"/>
    <mergeCell ref="D209:E209"/>
    <mergeCell ref="F209:G209"/>
    <mergeCell ref="H209:I209"/>
    <mergeCell ref="J209:K209"/>
    <mergeCell ref="L209:M209"/>
    <mergeCell ref="N209:O209"/>
    <mergeCell ref="B210:C210"/>
    <mergeCell ref="D210:E210"/>
    <mergeCell ref="F210:G210"/>
    <mergeCell ref="H210:I210"/>
    <mergeCell ref="J210:K210"/>
    <mergeCell ref="L210:M210"/>
    <mergeCell ref="N210:O210"/>
    <mergeCell ref="B211:C211"/>
    <mergeCell ref="D211:E211"/>
    <mergeCell ref="F211:G211"/>
    <mergeCell ref="H211:I211"/>
    <mergeCell ref="J211:K211"/>
    <mergeCell ref="L211:M211"/>
    <mergeCell ref="N211:O211"/>
    <mergeCell ref="B212:C212"/>
    <mergeCell ref="D212:E212"/>
    <mergeCell ref="F212:G212"/>
    <mergeCell ref="H212:I212"/>
    <mergeCell ref="J212:K212"/>
    <mergeCell ref="L212:M212"/>
    <mergeCell ref="N212:O212"/>
    <mergeCell ref="B213:C213"/>
    <mergeCell ref="D213:E213"/>
    <mergeCell ref="F213:G213"/>
    <mergeCell ref="H213:I213"/>
    <mergeCell ref="J213:K213"/>
    <mergeCell ref="L213:M213"/>
    <mergeCell ref="N213:O213"/>
    <mergeCell ref="B214:C214"/>
    <mergeCell ref="D214:E214"/>
    <mergeCell ref="F214:G214"/>
    <mergeCell ref="H214:I214"/>
    <mergeCell ref="J214:K214"/>
    <mergeCell ref="L214:M214"/>
    <mergeCell ref="N214:O214"/>
    <mergeCell ref="B215:C215"/>
    <mergeCell ref="D215:E215"/>
    <mergeCell ref="F215:G215"/>
    <mergeCell ref="H215:I215"/>
    <mergeCell ref="J215:K215"/>
    <mergeCell ref="L215:M215"/>
    <mergeCell ref="N215:O215"/>
    <mergeCell ref="B216:C216"/>
    <mergeCell ref="D216:E216"/>
    <mergeCell ref="F216:G216"/>
    <mergeCell ref="H216:I216"/>
    <mergeCell ref="J216:K216"/>
    <mergeCell ref="L216:M216"/>
    <mergeCell ref="N216:O216"/>
    <mergeCell ref="B217:C217"/>
    <mergeCell ref="D217:E217"/>
    <mergeCell ref="F217:G217"/>
    <mergeCell ref="H217:I217"/>
    <mergeCell ref="J217:K217"/>
    <mergeCell ref="L217:M217"/>
    <mergeCell ref="N217:O217"/>
    <mergeCell ref="B218:C218"/>
    <mergeCell ref="D218:E218"/>
    <mergeCell ref="F218:G218"/>
    <mergeCell ref="H218:I218"/>
    <mergeCell ref="J218:K218"/>
    <mergeCell ref="L218:M218"/>
    <mergeCell ref="N218:O218"/>
    <mergeCell ref="B219:C219"/>
    <mergeCell ref="D219:E219"/>
    <mergeCell ref="F219:G219"/>
    <mergeCell ref="H219:I219"/>
    <mergeCell ref="J219:K219"/>
    <mergeCell ref="L219:M219"/>
    <mergeCell ref="N219:O219"/>
    <mergeCell ref="B220:C220"/>
    <mergeCell ref="D220:E220"/>
    <mergeCell ref="F220:G220"/>
    <mergeCell ref="H220:I220"/>
    <mergeCell ref="J220:K220"/>
    <mergeCell ref="L220:M220"/>
    <mergeCell ref="N220:O220"/>
    <mergeCell ref="B221:C221"/>
    <mergeCell ref="D221:E221"/>
    <mergeCell ref="F221:G221"/>
    <mergeCell ref="H221:I221"/>
    <mergeCell ref="J221:K221"/>
    <mergeCell ref="L221:M221"/>
    <mergeCell ref="N221:O221"/>
    <mergeCell ref="B222:C222"/>
    <mergeCell ref="D222:E222"/>
    <mergeCell ref="F222:G222"/>
    <mergeCell ref="H222:I222"/>
    <mergeCell ref="J222:K222"/>
    <mergeCell ref="L222:M222"/>
    <mergeCell ref="N222:O222"/>
    <mergeCell ref="B223:C223"/>
    <mergeCell ref="D223:E223"/>
    <mergeCell ref="F223:G223"/>
    <mergeCell ref="H223:I223"/>
    <mergeCell ref="J223:K223"/>
    <mergeCell ref="L223:M223"/>
    <mergeCell ref="N223:O223"/>
    <mergeCell ref="B224:C224"/>
    <mergeCell ref="D224:E224"/>
    <mergeCell ref="F224:G224"/>
    <mergeCell ref="H224:I224"/>
    <mergeCell ref="J224:K224"/>
    <mergeCell ref="L224:M224"/>
    <mergeCell ref="N224:O224"/>
    <mergeCell ref="B225:C225"/>
    <mergeCell ref="D225:E225"/>
    <mergeCell ref="F225:G225"/>
    <mergeCell ref="H225:I225"/>
    <mergeCell ref="J225:K225"/>
    <mergeCell ref="L225:M225"/>
    <mergeCell ref="N225:O225"/>
    <mergeCell ref="B226:C226"/>
    <mergeCell ref="D226:E226"/>
    <mergeCell ref="F226:G226"/>
    <mergeCell ref="H226:I226"/>
    <mergeCell ref="J226:K226"/>
    <mergeCell ref="L226:M226"/>
    <mergeCell ref="N226:O226"/>
    <mergeCell ref="B227:C227"/>
    <mergeCell ref="D227:E227"/>
    <mergeCell ref="F227:G227"/>
    <mergeCell ref="H227:I227"/>
    <mergeCell ref="J227:K227"/>
    <mergeCell ref="L227:M227"/>
    <mergeCell ref="N227:O227"/>
    <mergeCell ref="B228:C228"/>
    <mergeCell ref="D228:E228"/>
    <mergeCell ref="F228:G228"/>
    <mergeCell ref="H228:I228"/>
    <mergeCell ref="J228:K228"/>
    <mergeCell ref="L228:M228"/>
    <mergeCell ref="N228:O228"/>
    <mergeCell ref="B229:C229"/>
    <mergeCell ref="D229:E229"/>
    <mergeCell ref="F229:G229"/>
    <mergeCell ref="H229:I229"/>
    <mergeCell ref="J229:K229"/>
    <mergeCell ref="L229:M229"/>
    <mergeCell ref="N229:O229"/>
    <mergeCell ref="B230:C230"/>
    <mergeCell ref="D230:E230"/>
    <mergeCell ref="F230:G230"/>
    <mergeCell ref="H230:I230"/>
    <mergeCell ref="J230:K230"/>
    <mergeCell ref="L230:M230"/>
    <mergeCell ref="N230:O230"/>
    <mergeCell ref="B231:C231"/>
    <mergeCell ref="D231:E231"/>
    <mergeCell ref="F231:G231"/>
    <mergeCell ref="H231:I231"/>
    <mergeCell ref="J231:K231"/>
    <mergeCell ref="L231:M231"/>
    <mergeCell ref="N231:O231"/>
    <mergeCell ref="B232:C232"/>
    <mergeCell ref="D232:E232"/>
    <mergeCell ref="F232:G232"/>
    <mergeCell ref="H232:I232"/>
    <mergeCell ref="J232:K232"/>
    <mergeCell ref="L232:M232"/>
    <mergeCell ref="N232:O232"/>
    <mergeCell ref="B233:C233"/>
    <mergeCell ref="D233:E233"/>
    <mergeCell ref="F233:G233"/>
    <mergeCell ref="H233:I233"/>
    <mergeCell ref="J233:K233"/>
    <mergeCell ref="L233:M233"/>
    <mergeCell ref="N233:O233"/>
    <mergeCell ref="B234:C234"/>
    <mergeCell ref="D234:E234"/>
    <mergeCell ref="F234:G234"/>
    <mergeCell ref="H234:I234"/>
    <mergeCell ref="J234:K234"/>
    <mergeCell ref="L234:M234"/>
    <mergeCell ref="N234:O234"/>
    <mergeCell ref="B235:C235"/>
    <mergeCell ref="D235:E235"/>
    <mergeCell ref="F235:G235"/>
    <mergeCell ref="H235:I235"/>
    <mergeCell ref="J235:K235"/>
    <mergeCell ref="L235:M235"/>
    <mergeCell ref="N235:O235"/>
    <mergeCell ref="B236:C236"/>
    <mergeCell ref="D236:E236"/>
    <mergeCell ref="F236:G236"/>
    <mergeCell ref="H236:I236"/>
    <mergeCell ref="J236:K236"/>
    <mergeCell ref="L236:M236"/>
    <mergeCell ref="N236:O236"/>
    <mergeCell ref="B237:C237"/>
    <mergeCell ref="D237:E237"/>
    <mergeCell ref="F237:G237"/>
    <mergeCell ref="H237:I237"/>
    <mergeCell ref="J237:K237"/>
    <mergeCell ref="L237:M237"/>
    <mergeCell ref="N237:O237"/>
    <mergeCell ref="B238:C238"/>
    <mergeCell ref="D238:E238"/>
    <mergeCell ref="F238:G238"/>
    <mergeCell ref="H238:I238"/>
    <mergeCell ref="J238:K238"/>
    <mergeCell ref="L238:M238"/>
    <mergeCell ref="N238:O238"/>
    <mergeCell ref="B239:C239"/>
    <mergeCell ref="D239:E239"/>
    <mergeCell ref="F239:G239"/>
    <mergeCell ref="H239:I239"/>
    <mergeCell ref="J239:K239"/>
    <mergeCell ref="L239:M239"/>
    <mergeCell ref="N239:O239"/>
    <mergeCell ref="B240:C240"/>
    <mergeCell ref="D240:E240"/>
    <mergeCell ref="F240:G240"/>
    <mergeCell ref="H240:I240"/>
    <mergeCell ref="J240:K240"/>
    <mergeCell ref="L240:M240"/>
    <mergeCell ref="N240:O240"/>
    <mergeCell ref="B241:C241"/>
    <mergeCell ref="D241:E241"/>
    <mergeCell ref="F241:G241"/>
    <mergeCell ref="H241:I241"/>
    <mergeCell ref="J241:K241"/>
    <mergeCell ref="L241:M241"/>
    <mergeCell ref="N241:O241"/>
    <mergeCell ref="B242:C242"/>
    <mergeCell ref="D242:E242"/>
    <mergeCell ref="F242:G242"/>
    <mergeCell ref="H242:I242"/>
    <mergeCell ref="J242:K242"/>
    <mergeCell ref="L242:M242"/>
    <mergeCell ref="N242:O242"/>
    <mergeCell ref="B243:C243"/>
    <mergeCell ref="D243:E243"/>
    <mergeCell ref="F243:G243"/>
    <mergeCell ref="H243:I243"/>
    <mergeCell ref="J243:K243"/>
    <mergeCell ref="L243:M243"/>
    <mergeCell ref="N243:O243"/>
    <mergeCell ref="B244:C244"/>
    <mergeCell ref="D244:E244"/>
    <mergeCell ref="F244:G244"/>
    <mergeCell ref="H244:I244"/>
    <mergeCell ref="J244:K244"/>
    <mergeCell ref="L244:M244"/>
    <mergeCell ref="N244:O244"/>
    <mergeCell ref="B245:C245"/>
    <mergeCell ref="D245:E245"/>
    <mergeCell ref="F245:G245"/>
    <mergeCell ref="H245:I245"/>
    <mergeCell ref="J245:K245"/>
    <mergeCell ref="L245:M245"/>
    <mergeCell ref="N245:O245"/>
    <mergeCell ref="B246:C246"/>
    <mergeCell ref="D246:E246"/>
    <mergeCell ref="F246:G246"/>
    <mergeCell ref="H246:I246"/>
    <mergeCell ref="J246:K246"/>
    <mergeCell ref="L246:M246"/>
    <mergeCell ref="N246:O246"/>
    <mergeCell ref="B247:C247"/>
    <mergeCell ref="D247:E247"/>
    <mergeCell ref="F247:G247"/>
    <mergeCell ref="H247:I247"/>
    <mergeCell ref="J247:K247"/>
    <mergeCell ref="L247:M247"/>
    <mergeCell ref="N247:O247"/>
    <mergeCell ref="B248:C248"/>
    <mergeCell ref="D248:E248"/>
    <mergeCell ref="F248:G248"/>
    <mergeCell ref="H248:I248"/>
    <mergeCell ref="J248:K248"/>
    <mergeCell ref="L248:M248"/>
    <mergeCell ref="N248:O248"/>
    <mergeCell ref="B249:C249"/>
    <mergeCell ref="D249:E249"/>
    <mergeCell ref="F249:G249"/>
    <mergeCell ref="H249:I249"/>
    <mergeCell ref="J249:K249"/>
    <mergeCell ref="L249:M249"/>
    <mergeCell ref="N249:O249"/>
    <mergeCell ref="B250:C250"/>
    <mergeCell ref="D250:E250"/>
    <mergeCell ref="F250:G250"/>
    <mergeCell ref="H250:I250"/>
    <mergeCell ref="J250:K250"/>
    <mergeCell ref="L250:M250"/>
    <mergeCell ref="N250:O250"/>
    <mergeCell ref="B251:C251"/>
    <mergeCell ref="D251:E251"/>
    <mergeCell ref="F251:G251"/>
    <mergeCell ref="H251:I251"/>
    <mergeCell ref="J251:K251"/>
    <mergeCell ref="L251:M251"/>
    <mergeCell ref="N251:O251"/>
    <mergeCell ref="B252:C252"/>
    <mergeCell ref="D252:E252"/>
    <mergeCell ref="F252:G252"/>
    <mergeCell ref="H252:I252"/>
    <mergeCell ref="J252:K252"/>
    <mergeCell ref="L252:M252"/>
    <mergeCell ref="N252:O252"/>
    <mergeCell ref="B253:C253"/>
    <mergeCell ref="D253:E253"/>
    <mergeCell ref="F253:G253"/>
    <mergeCell ref="H253:I253"/>
    <mergeCell ref="J253:K253"/>
    <mergeCell ref="L253:M253"/>
    <mergeCell ref="N253:O253"/>
    <mergeCell ref="B254:C254"/>
    <mergeCell ref="D254:E254"/>
    <mergeCell ref="F254:G254"/>
    <mergeCell ref="H254:I254"/>
    <mergeCell ref="J254:K254"/>
    <mergeCell ref="L254:M254"/>
    <mergeCell ref="N254:O254"/>
    <mergeCell ref="B255:C255"/>
    <mergeCell ref="D255:E255"/>
    <mergeCell ref="F255:G255"/>
    <mergeCell ref="H255:I255"/>
    <mergeCell ref="J255:K255"/>
    <mergeCell ref="L255:M255"/>
    <mergeCell ref="N255:O255"/>
    <mergeCell ref="B256:C256"/>
    <mergeCell ref="D256:E256"/>
    <mergeCell ref="F256:G256"/>
    <mergeCell ref="H256:I256"/>
    <mergeCell ref="J256:K256"/>
    <mergeCell ref="L256:M256"/>
    <mergeCell ref="N256:O256"/>
    <mergeCell ref="B257:C257"/>
    <mergeCell ref="D257:E257"/>
    <mergeCell ref="F257:G257"/>
    <mergeCell ref="H257:I257"/>
    <mergeCell ref="J257:K257"/>
    <mergeCell ref="L257:M257"/>
    <mergeCell ref="N257:O257"/>
    <mergeCell ref="B258:C258"/>
    <mergeCell ref="D258:E258"/>
    <mergeCell ref="F258:G258"/>
    <mergeCell ref="H258:I258"/>
    <mergeCell ref="J258:K258"/>
    <mergeCell ref="L258:M258"/>
    <mergeCell ref="N258:O258"/>
    <mergeCell ref="B259:C259"/>
    <mergeCell ref="D259:E259"/>
    <mergeCell ref="F259:G259"/>
    <mergeCell ref="H259:I259"/>
    <mergeCell ref="J259:K259"/>
    <mergeCell ref="L259:M259"/>
    <mergeCell ref="N259:O259"/>
    <mergeCell ref="B260:C260"/>
    <mergeCell ref="D260:E260"/>
    <mergeCell ref="F260:G260"/>
    <mergeCell ref="H260:I260"/>
    <mergeCell ref="J260:K260"/>
    <mergeCell ref="L260:M260"/>
    <mergeCell ref="N260:O260"/>
    <mergeCell ref="B261:C261"/>
    <mergeCell ref="D261:E261"/>
    <mergeCell ref="F261:G261"/>
    <mergeCell ref="H261:I261"/>
    <mergeCell ref="J261:K261"/>
    <mergeCell ref="L261:M261"/>
    <mergeCell ref="N261:O261"/>
    <mergeCell ref="B262:C262"/>
    <mergeCell ref="D262:E262"/>
    <mergeCell ref="F262:G262"/>
    <mergeCell ref="H262:I262"/>
    <mergeCell ref="J262:K262"/>
    <mergeCell ref="L262:M262"/>
    <mergeCell ref="N262:O262"/>
    <mergeCell ref="B263:C263"/>
    <mergeCell ref="D263:E263"/>
    <mergeCell ref="F263:G263"/>
    <mergeCell ref="H263:I263"/>
    <mergeCell ref="J263:K263"/>
    <mergeCell ref="L263:M263"/>
    <mergeCell ref="N263:O263"/>
    <mergeCell ref="B264:C264"/>
    <mergeCell ref="D264:E264"/>
    <mergeCell ref="F264:G264"/>
    <mergeCell ref="H264:I264"/>
    <mergeCell ref="J264:K264"/>
    <mergeCell ref="L264:M264"/>
    <mergeCell ref="N264:O264"/>
    <mergeCell ref="B265:C265"/>
    <mergeCell ref="D265:E265"/>
    <mergeCell ref="F265:G265"/>
    <mergeCell ref="H265:I265"/>
    <mergeCell ref="J265:K265"/>
    <mergeCell ref="L265:M265"/>
    <mergeCell ref="N265:O265"/>
    <mergeCell ref="B266:C266"/>
    <mergeCell ref="D266:E266"/>
    <mergeCell ref="F266:G266"/>
    <mergeCell ref="H266:I266"/>
    <mergeCell ref="J266:K266"/>
    <mergeCell ref="L266:M266"/>
    <mergeCell ref="N266:O266"/>
    <mergeCell ref="B267:C267"/>
    <mergeCell ref="D267:E267"/>
    <mergeCell ref="F267:G267"/>
    <mergeCell ref="H267:I267"/>
    <mergeCell ref="J267:K267"/>
    <mergeCell ref="L267:M267"/>
    <mergeCell ref="N267:O267"/>
    <mergeCell ref="B268:C268"/>
    <mergeCell ref="D268:E268"/>
    <mergeCell ref="F268:G268"/>
    <mergeCell ref="H268:I268"/>
    <mergeCell ref="J268:K268"/>
    <mergeCell ref="L268:M268"/>
    <mergeCell ref="N268:O268"/>
    <mergeCell ref="B269:C269"/>
    <mergeCell ref="D269:E269"/>
    <mergeCell ref="F269:G269"/>
    <mergeCell ref="H269:I269"/>
    <mergeCell ref="J269:K269"/>
    <mergeCell ref="L269:M269"/>
    <mergeCell ref="N269:O269"/>
    <mergeCell ref="B270:C270"/>
    <mergeCell ref="D270:E270"/>
    <mergeCell ref="F270:G270"/>
    <mergeCell ref="H270:I270"/>
    <mergeCell ref="J270:K270"/>
    <mergeCell ref="L270:M270"/>
    <mergeCell ref="N270:O270"/>
    <mergeCell ref="B271:C271"/>
    <mergeCell ref="D271:E271"/>
    <mergeCell ref="F271:G271"/>
    <mergeCell ref="H271:I271"/>
    <mergeCell ref="J271:K271"/>
    <mergeCell ref="L271:M271"/>
    <mergeCell ref="N271:O271"/>
    <mergeCell ref="B272:C272"/>
    <mergeCell ref="D272:E272"/>
    <mergeCell ref="F272:G272"/>
    <mergeCell ref="H272:I272"/>
    <mergeCell ref="J272:K272"/>
    <mergeCell ref="L272:M272"/>
    <mergeCell ref="N272:O272"/>
    <mergeCell ref="B273:C273"/>
    <mergeCell ref="D273:E273"/>
    <mergeCell ref="F273:G273"/>
    <mergeCell ref="H273:I273"/>
    <mergeCell ref="J273:K273"/>
    <mergeCell ref="L273:M273"/>
    <mergeCell ref="N273:O273"/>
    <mergeCell ref="B274:C274"/>
    <mergeCell ref="D274:E274"/>
    <mergeCell ref="F274:G274"/>
    <mergeCell ref="H274:I274"/>
    <mergeCell ref="J274:K274"/>
    <mergeCell ref="L274:M274"/>
    <mergeCell ref="N274:O274"/>
    <mergeCell ref="B275:C275"/>
    <mergeCell ref="D275:E275"/>
    <mergeCell ref="F275:G275"/>
    <mergeCell ref="H275:I275"/>
    <mergeCell ref="J275:K275"/>
    <mergeCell ref="L275:M275"/>
    <mergeCell ref="N275:O275"/>
    <mergeCell ref="B276:C276"/>
    <mergeCell ref="D276:E276"/>
    <mergeCell ref="F276:G276"/>
    <mergeCell ref="H276:I276"/>
    <mergeCell ref="J276:K276"/>
    <mergeCell ref="L276:M276"/>
    <mergeCell ref="N276:O276"/>
    <mergeCell ref="B277:C277"/>
    <mergeCell ref="D277:E277"/>
    <mergeCell ref="F277:G277"/>
    <mergeCell ref="H277:I277"/>
    <mergeCell ref="J277:K277"/>
    <mergeCell ref="L277:M277"/>
    <mergeCell ref="N277:O277"/>
    <mergeCell ref="B278:C278"/>
    <mergeCell ref="D278:E278"/>
    <mergeCell ref="F278:G278"/>
    <mergeCell ref="H278:I278"/>
    <mergeCell ref="J278:K278"/>
    <mergeCell ref="L278:M278"/>
    <mergeCell ref="N278:O278"/>
    <mergeCell ref="B279:C279"/>
    <mergeCell ref="D279:E279"/>
    <mergeCell ref="F279:G279"/>
    <mergeCell ref="H279:I279"/>
    <mergeCell ref="J279:K279"/>
    <mergeCell ref="L279:M279"/>
    <mergeCell ref="N279:O279"/>
    <mergeCell ref="B280:C280"/>
    <mergeCell ref="D280:E280"/>
    <mergeCell ref="F280:G280"/>
    <mergeCell ref="H280:I280"/>
    <mergeCell ref="J280:K280"/>
    <mergeCell ref="L280:M280"/>
    <mergeCell ref="N280:O280"/>
    <mergeCell ref="B281:C281"/>
    <mergeCell ref="D281:E281"/>
    <mergeCell ref="F281:G281"/>
    <mergeCell ref="H281:I281"/>
    <mergeCell ref="J281:K281"/>
    <mergeCell ref="L281:M281"/>
    <mergeCell ref="N281:O281"/>
    <mergeCell ref="B282:C282"/>
    <mergeCell ref="D282:E282"/>
    <mergeCell ref="F282:G282"/>
    <mergeCell ref="H282:I282"/>
    <mergeCell ref="J282:K282"/>
    <mergeCell ref="L282:M282"/>
    <mergeCell ref="N282:O282"/>
    <mergeCell ref="B283:C283"/>
    <mergeCell ref="D283:E283"/>
    <mergeCell ref="F283:G283"/>
    <mergeCell ref="H283:I283"/>
    <mergeCell ref="J283:K283"/>
    <mergeCell ref="L283:M283"/>
    <mergeCell ref="N283:O283"/>
    <mergeCell ref="B284:C284"/>
    <mergeCell ref="D284:E284"/>
    <mergeCell ref="F284:G284"/>
    <mergeCell ref="H284:I284"/>
    <mergeCell ref="J284:K284"/>
    <mergeCell ref="L284:M284"/>
    <mergeCell ref="N284:O284"/>
    <mergeCell ref="B285:C285"/>
    <mergeCell ref="D285:E285"/>
    <mergeCell ref="F285:G285"/>
    <mergeCell ref="H285:I285"/>
    <mergeCell ref="J285:K285"/>
    <mergeCell ref="L285:M285"/>
    <mergeCell ref="N285:O285"/>
    <mergeCell ref="B286:C286"/>
    <mergeCell ref="D286:E286"/>
    <mergeCell ref="F286:G286"/>
    <mergeCell ref="H286:I286"/>
    <mergeCell ref="J286:K286"/>
    <mergeCell ref="L286:M286"/>
    <mergeCell ref="N286:O286"/>
    <mergeCell ref="B287:C287"/>
    <mergeCell ref="D287:E287"/>
    <mergeCell ref="F287:G287"/>
    <mergeCell ref="H287:I287"/>
    <mergeCell ref="J287:K287"/>
    <mergeCell ref="L287:M287"/>
    <mergeCell ref="N287:O287"/>
    <mergeCell ref="B288:C288"/>
    <mergeCell ref="D288:E288"/>
    <mergeCell ref="F288:G288"/>
    <mergeCell ref="H288:I288"/>
    <mergeCell ref="J288:K288"/>
    <mergeCell ref="L288:M288"/>
    <mergeCell ref="N288:O288"/>
    <mergeCell ref="B289:C289"/>
    <mergeCell ref="D289:E289"/>
    <mergeCell ref="F289:G289"/>
    <mergeCell ref="H289:I289"/>
    <mergeCell ref="J289:K289"/>
    <mergeCell ref="L289:M289"/>
    <mergeCell ref="N289:O289"/>
    <mergeCell ref="B290:C290"/>
    <mergeCell ref="D290:E290"/>
    <mergeCell ref="F290:G290"/>
    <mergeCell ref="H290:I290"/>
    <mergeCell ref="J290:K290"/>
    <mergeCell ref="L290:M290"/>
    <mergeCell ref="N290:O290"/>
    <mergeCell ref="B291:C291"/>
    <mergeCell ref="D291:E291"/>
    <mergeCell ref="F291:G291"/>
    <mergeCell ref="H291:I291"/>
    <mergeCell ref="J291:K291"/>
    <mergeCell ref="L291:M291"/>
    <mergeCell ref="N291:O291"/>
    <mergeCell ref="B292:C292"/>
    <mergeCell ref="D292:E292"/>
    <mergeCell ref="F292:G292"/>
    <mergeCell ref="H292:I292"/>
    <mergeCell ref="J292:K292"/>
    <mergeCell ref="L292:M292"/>
    <mergeCell ref="N292:O292"/>
    <mergeCell ref="B293:C293"/>
    <mergeCell ref="D293:E293"/>
    <mergeCell ref="F293:G293"/>
    <mergeCell ref="H293:I293"/>
    <mergeCell ref="J293:K293"/>
    <mergeCell ref="L293:M293"/>
    <mergeCell ref="N293:O293"/>
    <mergeCell ref="B294:C294"/>
    <mergeCell ref="D294:E294"/>
    <mergeCell ref="F294:G294"/>
    <mergeCell ref="H294:I294"/>
    <mergeCell ref="J294:K294"/>
    <mergeCell ref="L294:M294"/>
    <mergeCell ref="N294:O294"/>
    <mergeCell ref="B295:C295"/>
    <mergeCell ref="D295:E295"/>
    <mergeCell ref="F295:G295"/>
    <mergeCell ref="H295:I295"/>
    <mergeCell ref="J295:K295"/>
    <mergeCell ref="L295:M295"/>
    <mergeCell ref="N295:O295"/>
    <mergeCell ref="B296:C296"/>
    <mergeCell ref="D296:E296"/>
    <mergeCell ref="F296:G296"/>
    <mergeCell ref="H296:I296"/>
    <mergeCell ref="J296:K296"/>
    <mergeCell ref="L296:M296"/>
    <mergeCell ref="N296:O296"/>
    <mergeCell ref="B297:C297"/>
    <mergeCell ref="D297:E297"/>
    <mergeCell ref="F297:G297"/>
    <mergeCell ref="H297:I297"/>
    <mergeCell ref="J297:K297"/>
    <mergeCell ref="L297:M297"/>
    <mergeCell ref="N297:O297"/>
    <mergeCell ref="B298:C298"/>
    <mergeCell ref="D298:E298"/>
    <mergeCell ref="F298:G298"/>
    <mergeCell ref="H298:I298"/>
    <mergeCell ref="J298:K298"/>
    <mergeCell ref="L298:M298"/>
    <mergeCell ref="N298:O298"/>
    <mergeCell ref="B299:C299"/>
    <mergeCell ref="D299:E299"/>
    <mergeCell ref="F299:G299"/>
    <mergeCell ref="H299:I299"/>
    <mergeCell ref="J299:K299"/>
    <mergeCell ref="L299:M299"/>
    <mergeCell ref="N299:O299"/>
    <mergeCell ref="B300:C300"/>
    <mergeCell ref="D300:E300"/>
    <mergeCell ref="F300:G300"/>
    <mergeCell ref="H300:I300"/>
    <mergeCell ref="J300:K300"/>
    <mergeCell ref="L300:M300"/>
    <mergeCell ref="N300:O300"/>
    <mergeCell ref="B301:C301"/>
    <mergeCell ref="D301:E301"/>
    <mergeCell ref="F301:G301"/>
    <mergeCell ref="H301:I301"/>
    <mergeCell ref="J301:K301"/>
    <mergeCell ref="L301:M301"/>
    <mergeCell ref="N301:O301"/>
    <mergeCell ref="B302:C302"/>
    <mergeCell ref="D302:E302"/>
    <mergeCell ref="F302:G302"/>
    <mergeCell ref="H302:I302"/>
    <mergeCell ref="J302:K302"/>
    <mergeCell ref="L302:M302"/>
    <mergeCell ref="N302:O302"/>
    <mergeCell ref="B303:C303"/>
    <mergeCell ref="D303:E303"/>
    <mergeCell ref="F303:G303"/>
    <mergeCell ref="H303:I303"/>
    <mergeCell ref="J303:K303"/>
    <mergeCell ref="L303:M303"/>
    <mergeCell ref="N303:O303"/>
    <mergeCell ref="B304:C304"/>
    <mergeCell ref="D304:E304"/>
    <mergeCell ref="F304:G304"/>
    <mergeCell ref="H304:I304"/>
    <mergeCell ref="J304:K304"/>
    <mergeCell ref="L304:M304"/>
    <mergeCell ref="N304:O304"/>
    <mergeCell ref="B305:C305"/>
    <mergeCell ref="D305:E305"/>
    <mergeCell ref="F305:G305"/>
    <mergeCell ref="H305:I305"/>
    <mergeCell ref="J305:K305"/>
    <mergeCell ref="L305:M305"/>
    <mergeCell ref="N305:O305"/>
    <mergeCell ref="B306:C306"/>
    <mergeCell ref="D306:E306"/>
    <mergeCell ref="F306:G306"/>
    <mergeCell ref="H306:I306"/>
    <mergeCell ref="J306:K306"/>
    <mergeCell ref="L306:M306"/>
    <mergeCell ref="N306:O306"/>
    <mergeCell ref="B307:C307"/>
    <mergeCell ref="D307:E307"/>
    <mergeCell ref="F307:G307"/>
    <mergeCell ref="H307:I307"/>
    <mergeCell ref="J307:K307"/>
    <mergeCell ref="L307:M307"/>
    <mergeCell ref="N307:O307"/>
    <mergeCell ref="B308:C308"/>
    <mergeCell ref="D308:E308"/>
    <mergeCell ref="F308:G308"/>
    <mergeCell ref="H308:I308"/>
    <mergeCell ref="J308:K308"/>
    <mergeCell ref="L308:M308"/>
    <mergeCell ref="N308:O308"/>
    <mergeCell ref="B309:C309"/>
    <mergeCell ref="D309:E309"/>
    <mergeCell ref="F309:G309"/>
    <mergeCell ref="H309:I309"/>
    <mergeCell ref="J309:K309"/>
    <mergeCell ref="L309:M309"/>
    <mergeCell ref="N309:O309"/>
    <mergeCell ref="B310:C310"/>
    <mergeCell ref="D310:E310"/>
    <mergeCell ref="F310:G310"/>
    <mergeCell ref="H310:I310"/>
    <mergeCell ref="J310:K310"/>
    <mergeCell ref="L310:M310"/>
    <mergeCell ref="N310:O310"/>
    <mergeCell ref="B311:C311"/>
    <mergeCell ref="D311:E311"/>
    <mergeCell ref="F311:G311"/>
    <mergeCell ref="H311:I311"/>
    <mergeCell ref="J311:K311"/>
    <mergeCell ref="L311:M311"/>
    <mergeCell ref="N311:O311"/>
    <mergeCell ref="B312:C312"/>
    <mergeCell ref="D312:E312"/>
    <mergeCell ref="F312:G312"/>
    <mergeCell ref="H312:I312"/>
    <mergeCell ref="J312:K312"/>
    <mergeCell ref="L312:M312"/>
    <mergeCell ref="N312:O312"/>
    <mergeCell ref="B313:C313"/>
    <mergeCell ref="D313:E313"/>
    <mergeCell ref="F313:G313"/>
    <mergeCell ref="H313:I313"/>
    <mergeCell ref="J313:K313"/>
    <mergeCell ref="L313:M313"/>
    <mergeCell ref="N313:O313"/>
    <mergeCell ref="B314:C314"/>
    <mergeCell ref="D314:E314"/>
    <mergeCell ref="F314:G314"/>
    <mergeCell ref="H314:I314"/>
    <mergeCell ref="J314:K314"/>
    <mergeCell ref="L314:M314"/>
    <mergeCell ref="N314:O314"/>
    <mergeCell ref="B315:C315"/>
    <mergeCell ref="D315:E315"/>
    <mergeCell ref="F315:G315"/>
    <mergeCell ref="H315:I315"/>
    <mergeCell ref="J315:K315"/>
    <mergeCell ref="L315:M315"/>
    <mergeCell ref="N315:O315"/>
    <mergeCell ref="B316:C316"/>
    <mergeCell ref="D316:E316"/>
    <mergeCell ref="F316:G316"/>
    <mergeCell ref="H316:I316"/>
    <mergeCell ref="J316:K316"/>
    <mergeCell ref="L316:M316"/>
    <mergeCell ref="N316:O316"/>
    <mergeCell ref="B317:C317"/>
    <mergeCell ref="D317:E317"/>
    <mergeCell ref="F317:G317"/>
    <mergeCell ref="H317:I317"/>
    <mergeCell ref="J317:K317"/>
    <mergeCell ref="L317:M317"/>
    <mergeCell ref="N317:O317"/>
    <mergeCell ref="B318:C318"/>
    <mergeCell ref="D318:E318"/>
    <mergeCell ref="F318:G318"/>
    <mergeCell ref="H318:I318"/>
    <mergeCell ref="J318:K318"/>
    <mergeCell ref="L318:M318"/>
    <mergeCell ref="N318:O318"/>
    <mergeCell ref="B319:C319"/>
    <mergeCell ref="D319:E319"/>
    <mergeCell ref="F319:G319"/>
    <mergeCell ref="H319:I319"/>
    <mergeCell ref="J319:K319"/>
    <mergeCell ref="L319:M319"/>
    <mergeCell ref="N319:O319"/>
    <mergeCell ref="B320:C320"/>
    <mergeCell ref="D320:E320"/>
    <mergeCell ref="F320:G320"/>
    <mergeCell ref="H320:I320"/>
    <mergeCell ref="J320:K320"/>
    <mergeCell ref="L320:M320"/>
    <mergeCell ref="N320:O320"/>
    <mergeCell ref="B321:C321"/>
    <mergeCell ref="D321:E321"/>
    <mergeCell ref="F321:G321"/>
    <mergeCell ref="H321:I321"/>
    <mergeCell ref="J321:K321"/>
    <mergeCell ref="L321:M321"/>
    <mergeCell ref="N321:O321"/>
    <mergeCell ref="B322:C322"/>
    <mergeCell ref="D322:E322"/>
    <mergeCell ref="F322:G322"/>
    <mergeCell ref="H322:I322"/>
    <mergeCell ref="J322:K322"/>
    <mergeCell ref="L322:M322"/>
    <mergeCell ref="N322:O322"/>
    <mergeCell ref="B323:C323"/>
    <mergeCell ref="D323:E323"/>
    <mergeCell ref="F323:G323"/>
    <mergeCell ref="H323:I323"/>
    <mergeCell ref="J323:K323"/>
    <mergeCell ref="L323:M323"/>
    <mergeCell ref="N323:O323"/>
    <mergeCell ref="B324:C324"/>
    <mergeCell ref="D324:E324"/>
    <mergeCell ref="F324:G324"/>
    <mergeCell ref="H324:I324"/>
    <mergeCell ref="J324:K324"/>
    <mergeCell ref="L324:M324"/>
    <mergeCell ref="N324:O324"/>
    <mergeCell ref="B325:C325"/>
    <mergeCell ref="D325:E325"/>
    <mergeCell ref="F325:G325"/>
    <mergeCell ref="H325:I325"/>
    <mergeCell ref="J325:K325"/>
    <mergeCell ref="L325:M325"/>
    <mergeCell ref="N325:O325"/>
    <mergeCell ref="B326:C326"/>
    <mergeCell ref="D326:E326"/>
    <mergeCell ref="F326:G326"/>
    <mergeCell ref="H326:I326"/>
    <mergeCell ref="J326:K326"/>
    <mergeCell ref="L326:M326"/>
    <mergeCell ref="N326:O326"/>
    <mergeCell ref="B327:C327"/>
    <mergeCell ref="D327:E327"/>
    <mergeCell ref="F327:G327"/>
    <mergeCell ref="H327:I327"/>
    <mergeCell ref="J327:K327"/>
    <mergeCell ref="L327:M327"/>
    <mergeCell ref="N327:O327"/>
    <mergeCell ref="B328:C328"/>
    <mergeCell ref="D328:E328"/>
    <mergeCell ref="F328:G328"/>
    <mergeCell ref="H328:I328"/>
    <mergeCell ref="J328:K328"/>
    <mergeCell ref="L328:M328"/>
    <mergeCell ref="N328:O328"/>
    <mergeCell ref="B329:C329"/>
    <mergeCell ref="D329:E329"/>
    <mergeCell ref="F329:G329"/>
    <mergeCell ref="H329:I329"/>
    <mergeCell ref="J329:K329"/>
    <mergeCell ref="L329:M329"/>
    <mergeCell ref="N329:O329"/>
    <mergeCell ref="B330:C330"/>
    <mergeCell ref="D330:E330"/>
    <mergeCell ref="F330:G330"/>
    <mergeCell ref="H330:I330"/>
    <mergeCell ref="J330:K330"/>
    <mergeCell ref="L330:M330"/>
    <mergeCell ref="N330:O330"/>
    <mergeCell ref="B331:C331"/>
    <mergeCell ref="D331:E331"/>
    <mergeCell ref="F331:G331"/>
    <mergeCell ref="H331:I331"/>
    <mergeCell ref="J331:K331"/>
    <mergeCell ref="L331:M331"/>
    <mergeCell ref="N331:O331"/>
    <mergeCell ref="B332:C332"/>
    <mergeCell ref="D332:E332"/>
    <mergeCell ref="F332:G332"/>
    <mergeCell ref="H332:I332"/>
    <mergeCell ref="J332:K332"/>
    <mergeCell ref="L332:M332"/>
    <mergeCell ref="N332:O332"/>
    <mergeCell ref="B333:C333"/>
    <mergeCell ref="D333:E333"/>
    <mergeCell ref="F333:G333"/>
    <mergeCell ref="H333:I333"/>
    <mergeCell ref="J333:K333"/>
    <mergeCell ref="L333:M333"/>
    <mergeCell ref="N333:O333"/>
    <mergeCell ref="B334:C334"/>
    <mergeCell ref="D334:E334"/>
    <mergeCell ref="F334:G334"/>
    <mergeCell ref="H334:I334"/>
    <mergeCell ref="J334:K334"/>
    <mergeCell ref="L334:M334"/>
    <mergeCell ref="N334:O334"/>
    <mergeCell ref="B335:C335"/>
    <mergeCell ref="D335:E335"/>
    <mergeCell ref="F335:G335"/>
    <mergeCell ref="H335:I335"/>
    <mergeCell ref="J335:K335"/>
    <mergeCell ref="L335:M335"/>
    <mergeCell ref="N335:O335"/>
    <mergeCell ref="B336:C336"/>
    <mergeCell ref="D336:E336"/>
    <mergeCell ref="F336:G336"/>
    <mergeCell ref="H336:I336"/>
    <mergeCell ref="J336:K336"/>
    <mergeCell ref="L336:M336"/>
    <mergeCell ref="N336:O336"/>
    <mergeCell ref="B337:C337"/>
    <mergeCell ref="D337:E337"/>
    <mergeCell ref="F337:G337"/>
    <mergeCell ref="H337:I337"/>
    <mergeCell ref="J337:K337"/>
    <mergeCell ref="L337:M337"/>
    <mergeCell ref="N337:O337"/>
    <mergeCell ref="B338:C338"/>
    <mergeCell ref="D338:E338"/>
    <mergeCell ref="F338:G338"/>
    <mergeCell ref="H338:I338"/>
    <mergeCell ref="J338:K338"/>
    <mergeCell ref="L338:M338"/>
    <mergeCell ref="N338:O338"/>
    <mergeCell ref="B339:C339"/>
    <mergeCell ref="D339:E339"/>
    <mergeCell ref="F339:G339"/>
    <mergeCell ref="H339:I339"/>
    <mergeCell ref="J339:K339"/>
    <mergeCell ref="L339:M339"/>
    <mergeCell ref="N339:O339"/>
    <mergeCell ref="B340:C340"/>
    <mergeCell ref="D340:E340"/>
    <mergeCell ref="F340:G340"/>
    <mergeCell ref="H340:I340"/>
    <mergeCell ref="J340:K340"/>
    <mergeCell ref="L340:M340"/>
    <mergeCell ref="N340:O340"/>
    <mergeCell ref="B341:C341"/>
    <mergeCell ref="D341:E341"/>
    <mergeCell ref="F341:G341"/>
    <mergeCell ref="H341:I341"/>
    <mergeCell ref="J341:K341"/>
    <mergeCell ref="L341:M341"/>
    <mergeCell ref="N341:O341"/>
    <mergeCell ref="B342:C342"/>
    <mergeCell ref="D342:E342"/>
    <mergeCell ref="F342:G342"/>
    <mergeCell ref="H342:I342"/>
    <mergeCell ref="J342:K342"/>
    <mergeCell ref="L342:M342"/>
    <mergeCell ref="N342:O342"/>
    <mergeCell ref="B343:C343"/>
    <mergeCell ref="D343:E343"/>
    <mergeCell ref="F343:G343"/>
    <mergeCell ref="H343:I343"/>
    <mergeCell ref="J343:K343"/>
    <mergeCell ref="L343:M343"/>
    <mergeCell ref="N343:O343"/>
    <mergeCell ref="B344:C344"/>
    <mergeCell ref="D344:E344"/>
    <mergeCell ref="F344:G344"/>
    <mergeCell ref="H344:I344"/>
    <mergeCell ref="J344:K344"/>
    <mergeCell ref="L344:M344"/>
    <mergeCell ref="N344:O344"/>
    <mergeCell ref="B345:C345"/>
    <mergeCell ref="D345:E345"/>
    <mergeCell ref="F345:G345"/>
    <mergeCell ref="H345:I345"/>
    <mergeCell ref="J345:K345"/>
    <mergeCell ref="L345:M345"/>
    <mergeCell ref="N345:O345"/>
    <mergeCell ref="B346:C346"/>
    <mergeCell ref="D346:E346"/>
    <mergeCell ref="F346:G346"/>
    <mergeCell ref="H346:I346"/>
    <mergeCell ref="J346:K346"/>
    <mergeCell ref="L346:M346"/>
    <mergeCell ref="N346:O346"/>
    <mergeCell ref="B347:C347"/>
    <mergeCell ref="D347:E347"/>
    <mergeCell ref="F347:G347"/>
    <mergeCell ref="H347:I347"/>
    <mergeCell ref="J347:K347"/>
    <mergeCell ref="L347:M347"/>
    <mergeCell ref="N347:O347"/>
    <mergeCell ref="B348:C348"/>
    <mergeCell ref="D348:E348"/>
    <mergeCell ref="F348:G348"/>
    <mergeCell ref="H348:I348"/>
    <mergeCell ref="J348:K348"/>
    <mergeCell ref="L348:M348"/>
    <mergeCell ref="N348:O348"/>
    <mergeCell ref="B349:C349"/>
    <mergeCell ref="D349:E349"/>
    <mergeCell ref="F349:G349"/>
    <mergeCell ref="H349:I349"/>
    <mergeCell ref="J349:K349"/>
    <mergeCell ref="L349:M349"/>
    <mergeCell ref="N349:O349"/>
    <mergeCell ref="B350:C350"/>
    <mergeCell ref="D350:E350"/>
    <mergeCell ref="F350:G350"/>
    <mergeCell ref="H350:I350"/>
    <mergeCell ref="J350:K350"/>
    <mergeCell ref="L350:M350"/>
    <mergeCell ref="N350:O350"/>
    <mergeCell ref="B351:C351"/>
    <mergeCell ref="D351:E351"/>
    <mergeCell ref="F351:G351"/>
    <mergeCell ref="H351:I351"/>
    <mergeCell ref="J351:K351"/>
    <mergeCell ref="L351:M351"/>
    <mergeCell ref="N351:O351"/>
    <mergeCell ref="B352:C352"/>
    <mergeCell ref="D352:E352"/>
    <mergeCell ref="F352:G352"/>
    <mergeCell ref="H352:I352"/>
    <mergeCell ref="J352:K352"/>
    <mergeCell ref="L352:M352"/>
    <mergeCell ref="N352:O352"/>
    <mergeCell ref="B353:C353"/>
    <mergeCell ref="D353:E353"/>
    <mergeCell ref="F353:G353"/>
    <mergeCell ref="H353:I353"/>
    <mergeCell ref="J353:K353"/>
    <mergeCell ref="L353:M353"/>
    <mergeCell ref="N353:O353"/>
    <mergeCell ref="B354:C354"/>
    <mergeCell ref="D354:E354"/>
    <mergeCell ref="F354:G354"/>
    <mergeCell ref="H354:I354"/>
    <mergeCell ref="J354:K354"/>
    <mergeCell ref="L354:M354"/>
    <mergeCell ref="N354:O354"/>
    <mergeCell ref="B355:C355"/>
    <mergeCell ref="D355:E355"/>
    <mergeCell ref="F355:G355"/>
    <mergeCell ref="H355:I355"/>
    <mergeCell ref="J355:K355"/>
    <mergeCell ref="L355:M355"/>
    <mergeCell ref="N355:O355"/>
    <mergeCell ref="B356:C356"/>
    <mergeCell ref="D356:E356"/>
    <mergeCell ref="F356:G356"/>
    <mergeCell ref="H356:I356"/>
    <mergeCell ref="J356:K356"/>
    <mergeCell ref="L356:M356"/>
    <mergeCell ref="N356:O356"/>
    <mergeCell ref="B357:C357"/>
    <mergeCell ref="D357:E357"/>
    <mergeCell ref="F357:G357"/>
    <mergeCell ref="H357:I357"/>
    <mergeCell ref="J357:K357"/>
    <mergeCell ref="L357:M357"/>
    <mergeCell ref="N357:O357"/>
    <mergeCell ref="B358:C358"/>
    <mergeCell ref="D358:E358"/>
    <mergeCell ref="F358:G358"/>
    <mergeCell ref="H358:I358"/>
    <mergeCell ref="J358:K358"/>
    <mergeCell ref="L358:M358"/>
    <mergeCell ref="N358:O358"/>
    <mergeCell ref="B359:C359"/>
    <mergeCell ref="D359:E359"/>
    <mergeCell ref="F359:G359"/>
    <mergeCell ref="H359:I359"/>
    <mergeCell ref="J359:K359"/>
    <mergeCell ref="L359:M359"/>
    <mergeCell ref="N359:O359"/>
    <mergeCell ref="B360:C360"/>
    <mergeCell ref="D360:E360"/>
    <mergeCell ref="F360:G360"/>
    <mergeCell ref="H360:I360"/>
    <mergeCell ref="J360:K360"/>
    <mergeCell ref="L360:M360"/>
    <mergeCell ref="N360:O360"/>
    <mergeCell ref="B361:C361"/>
    <mergeCell ref="D361:E361"/>
    <mergeCell ref="F361:G361"/>
    <mergeCell ref="H361:I361"/>
    <mergeCell ref="J361:K361"/>
    <mergeCell ref="L361:M361"/>
    <mergeCell ref="N361:O361"/>
    <mergeCell ref="B362:C362"/>
    <mergeCell ref="D362:E362"/>
    <mergeCell ref="F362:G362"/>
    <mergeCell ref="H362:I362"/>
    <mergeCell ref="J362:K362"/>
    <mergeCell ref="L362:M362"/>
    <mergeCell ref="N362:O362"/>
    <mergeCell ref="B363:C363"/>
    <mergeCell ref="D363:E363"/>
    <mergeCell ref="F363:G363"/>
    <mergeCell ref="H363:I363"/>
    <mergeCell ref="J363:K363"/>
    <mergeCell ref="L363:M363"/>
    <mergeCell ref="N363:O363"/>
    <mergeCell ref="B364:C364"/>
    <mergeCell ref="D364:E364"/>
    <mergeCell ref="F364:G364"/>
    <mergeCell ref="H364:I364"/>
    <mergeCell ref="J364:K364"/>
    <mergeCell ref="L364:M364"/>
    <mergeCell ref="N364:O364"/>
    <mergeCell ref="B365:C365"/>
    <mergeCell ref="D365:E365"/>
    <mergeCell ref="F365:G365"/>
    <mergeCell ref="H365:I365"/>
    <mergeCell ref="J365:K365"/>
    <mergeCell ref="L365:M365"/>
    <mergeCell ref="N365:O365"/>
    <mergeCell ref="B366:C366"/>
    <mergeCell ref="D366:E366"/>
    <mergeCell ref="F366:G366"/>
    <mergeCell ref="H366:I366"/>
    <mergeCell ref="J366:K366"/>
    <mergeCell ref="L366:M366"/>
    <mergeCell ref="N366:O366"/>
    <mergeCell ref="B367:C367"/>
    <mergeCell ref="D367:E367"/>
    <mergeCell ref="F367:G367"/>
    <mergeCell ref="H367:I367"/>
    <mergeCell ref="J367:K367"/>
    <mergeCell ref="L367:M367"/>
    <mergeCell ref="N367:O367"/>
    <mergeCell ref="B368:C368"/>
    <mergeCell ref="D368:E368"/>
    <mergeCell ref="F368:G368"/>
    <mergeCell ref="H368:I368"/>
    <mergeCell ref="J368:K368"/>
    <mergeCell ref="L368:M368"/>
    <mergeCell ref="N368:O368"/>
    <mergeCell ref="B369:C369"/>
    <mergeCell ref="D369:E369"/>
    <mergeCell ref="F369:G369"/>
    <mergeCell ref="H369:I369"/>
    <mergeCell ref="J369:K369"/>
    <mergeCell ref="L369:M369"/>
    <mergeCell ref="N369:O369"/>
    <mergeCell ref="B370:C370"/>
    <mergeCell ref="D370:E370"/>
    <mergeCell ref="F370:G370"/>
    <mergeCell ref="H370:I370"/>
    <mergeCell ref="J370:K370"/>
    <mergeCell ref="L370:M370"/>
    <mergeCell ref="N370:O370"/>
    <mergeCell ref="B371:C371"/>
    <mergeCell ref="D371:E371"/>
    <mergeCell ref="F371:G371"/>
    <mergeCell ref="H371:I371"/>
    <mergeCell ref="J371:K371"/>
    <mergeCell ref="L371:M371"/>
    <mergeCell ref="N371:O371"/>
    <mergeCell ref="B372:C372"/>
    <mergeCell ref="D372:E372"/>
    <mergeCell ref="F372:G372"/>
    <mergeCell ref="H372:I372"/>
    <mergeCell ref="J372:K372"/>
    <mergeCell ref="L372:M372"/>
    <mergeCell ref="N372:O372"/>
    <mergeCell ref="B373:C373"/>
    <mergeCell ref="D373:E373"/>
    <mergeCell ref="F373:G373"/>
    <mergeCell ref="H373:I373"/>
    <mergeCell ref="J373:K373"/>
    <mergeCell ref="L373:M373"/>
    <mergeCell ref="N373:O373"/>
    <mergeCell ref="B374:C374"/>
    <mergeCell ref="D374:E374"/>
    <mergeCell ref="F374:G374"/>
    <mergeCell ref="H374:I374"/>
    <mergeCell ref="J374:K374"/>
    <mergeCell ref="L374:M374"/>
    <mergeCell ref="N374:O374"/>
    <mergeCell ref="B375:C375"/>
    <mergeCell ref="D375:E375"/>
    <mergeCell ref="F375:G375"/>
    <mergeCell ref="H375:I375"/>
    <mergeCell ref="J375:K375"/>
    <mergeCell ref="L375:M375"/>
    <mergeCell ref="N375:O375"/>
    <mergeCell ref="B376:C376"/>
    <mergeCell ref="D376:E376"/>
    <mergeCell ref="F376:G376"/>
    <mergeCell ref="H376:I376"/>
    <mergeCell ref="J376:K376"/>
    <mergeCell ref="L376:M376"/>
    <mergeCell ref="N376:O376"/>
    <mergeCell ref="B377:C377"/>
    <mergeCell ref="D377:E377"/>
    <mergeCell ref="F377:G377"/>
    <mergeCell ref="H377:I377"/>
    <mergeCell ref="J377:K377"/>
    <mergeCell ref="L377:M377"/>
    <mergeCell ref="N377:O377"/>
    <mergeCell ref="B378:C378"/>
    <mergeCell ref="D378:E378"/>
    <mergeCell ref="F378:G378"/>
    <mergeCell ref="H378:I378"/>
    <mergeCell ref="J378:K378"/>
    <mergeCell ref="L378:M378"/>
    <mergeCell ref="N378:O378"/>
    <mergeCell ref="B379:C379"/>
    <mergeCell ref="D379:E379"/>
    <mergeCell ref="F379:G379"/>
    <mergeCell ref="H379:I379"/>
    <mergeCell ref="J379:K379"/>
    <mergeCell ref="L379:M379"/>
    <mergeCell ref="N379:O379"/>
    <mergeCell ref="B380:C380"/>
    <mergeCell ref="D380:E380"/>
    <mergeCell ref="F380:G380"/>
    <mergeCell ref="H380:I380"/>
    <mergeCell ref="J380:K380"/>
    <mergeCell ref="L380:M380"/>
    <mergeCell ref="N380:O380"/>
    <mergeCell ref="B381:C381"/>
    <mergeCell ref="D381:E381"/>
    <mergeCell ref="F381:G381"/>
    <mergeCell ref="H381:I381"/>
    <mergeCell ref="J381:K381"/>
    <mergeCell ref="L381:M381"/>
    <mergeCell ref="N381:O381"/>
    <mergeCell ref="B382:C382"/>
    <mergeCell ref="D382:E382"/>
    <mergeCell ref="F382:G382"/>
    <mergeCell ref="H382:I382"/>
    <mergeCell ref="J382:K382"/>
    <mergeCell ref="L382:M382"/>
    <mergeCell ref="N382:O382"/>
    <mergeCell ref="B383:C383"/>
    <mergeCell ref="D383:E383"/>
    <mergeCell ref="F383:G383"/>
    <mergeCell ref="H383:I383"/>
    <mergeCell ref="J383:K383"/>
    <mergeCell ref="L383:M383"/>
    <mergeCell ref="N383:O383"/>
    <mergeCell ref="B384:C384"/>
    <mergeCell ref="D384:E384"/>
    <mergeCell ref="F384:G384"/>
    <mergeCell ref="H384:I384"/>
    <mergeCell ref="J384:K384"/>
    <mergeCell ref="L384:M384"/>
    <mergeCell ref="N384:O384"/>
    <mergeCell ref="B385:C385"/>
    <mergeCell ref="D385:E385"/>
    <mergeCell ref="F385:G385"/>
    <mergeCell ref="H385:I385"/>
    <mergeCell ref="J385:K385"/>
    <mergeCell ref="L385:M385"/>
    <mergeCell ref="N385:O385"/>
    <mergeCell ref="B386:C386"/>
    <mergeCell ref="D386:E386"/>
    <mergeCell ref="F386:G386"/>
    <mergeCell ref="H386:I386"/>
    <mergeCell ref="J386:K386"/>
    <mergeCell ref="L386:M386"/>
    <mergeCell ref="N386:O386"/>
    <mergeCell ref="B387:C387"/>
    <mergeCell ref="D387:E387"/>
    <mergeCell ref="F387:G387"/>
    <mergeCell ref="H387:I387"/>
    <mergeCell ref="J387:K387"/>
    <mergeCell ref="L387:M387"/>
    <mergeCell ref="N387:O387"/>
    <mergeCell ref="B388:C388"/>
    <mergeCell ref="D388:E388"/>
    <mergeCell ref="F388:G388"/>
    <mergeCell ref="H388:I388"/>
    <mergeCell ref="J388:K388"/>
    <mergeCell ref="L388:M388"/>
    <mergeCell ref="N388:O388"/>
    <mergeCell ref="B389:C389"/>
    <mergeCell ref="D389:E389"/>
    <mergeCell ref="F389:G389"/>
    <mergeCell ref="H389:I389"/>
    <mergeCell ref="J389:K389"/>
    <mergeCell ref="L389:M389"/>
    <mergeCell ref="N389:O389"/>
    <mergeCell ref="B390:C390"/>
    <mergeCell ref="D390:E390"/>
    <mergeCell ref="F390:G390"/>
    <mergeCell ref="H390:I390"/>
    <mergeCell ref="J390:K390"/>
    <mergeCell ref="L390:M390"/>
    <mergeCell ref="N390:O390"/>
    <mergeCell ref="B391:C391"/>
    <mergeCell ref="D391:E391"/>
    <mergeCell ref="F391:G391"/>
    <mergeCell ref="H391:I391"/>
    <mergeCell ref="J391:K391"/>
    <mergeCell ref="L391:M391"/>
    <mergeCell ref="N391:O391"/>
    <mergeCell ref="B392:C392"/>
    <mergeCell ref="D392:E392"/>
    <mergeCell ref="F392:G392"/>
    <mergeCell ref="H392:I392"/>
    <mergeCell ref="J392:K392"/>
    <mergeCell ref="L392:M392"/>
    <mergeCell ref="N392:O392"/>
    <mergeCell ref="B393:C393"/>
    <mergeCell ref="D393:E393"/>
    <mergeCell ref="F393:G393"/>
    <mergeCell ref="H393:I393"/>
    <mergeCell ref="J393:K393"/>
    <mergeCell ref="L393:M393"/>
    <mergeCell ref="N393:O393"/>
    <mergeCell ref="B394:C394"/>
    <mergeCell ref="D394:E394"/>
    <mergeCell ref="F394:G394"/>
    <mergeCell ref="H394:I394"/>
    <mergeCell ref="J394:K394"/>
    <mergeCell ref="L394:M394"/>
    <mergeCell ref="N394:O394"/>
    <mergeCell ref="B395:C395"/>
    <mergeCell ref="D395:E395"/>
    <mergeCell ref="F395:G395"/>
    <mergeCell ref="H395:I395"/>
    <mergeCell ref="J395:K395"/>
    <mergeCell ref="L395:M395"/>
    <mergeCell ref="N395:O395"/>
    <mergeCell ref="B396:C396"/>
    <mergeCell ref="D396:E396"/>
    <mergeCell ref="F396:G396"/>
    <mergeCell ref="H396:I396"/>
    <mergeCell ref="J396:K396"/>
    <mergeCell ref="L396:M396"/>
    <mergeCell ref="N396:O396"/>
    <mergeCell ref="B397:C397"/>
    <mergeCell ref="D397:E397"/>
    <mergeCell ref="F397:G397"/>
    <mergeCell ref="H397:I397"/>
    <mergeCell ref="J397:K397"/>
    <mergeCell ref="L397:M397"/>
    <mergeCell ref="N397:O397"/>
    <mergeCell ref="B398:C398"/>
    <mergeCell ref="D398:E398"/>
    <mergeCell ref="F398:G398"/>
    <mergeCell ref="H398:I398"/>
    <mergeCell ref="J398:K398"/>
    <mergeCell ref="L398:M398"/>
    <mergeCell ref="N398:O398"/>
    <mergeCell ref="B399:C399"/>
    <mergeCell ref="D399:E399"/>
    <mergeCell ref="F399:G399"/>
    <mergeCell ref="H399:I399"/>
    <mergeCell ref="J399:K399"/>
    <mergeCell ref="L399:M399"/>
    <mergeCell ref="N399:O399"/>
    <mergeCell ref="B400:C400"/>
    <mergeCell ref="D400:E400"/>
    <mergeCell ref="F400:G400"/>
    <mergeCell ref="H400:I400"/>
    <mergeCell ref="J400:K400"/>
    <mergeCell ref="L400:M400"/>
    <mergeCell ref="N400:O400"/>
    <mergeCell ref="B401:C401"/>
    <mergeCell ref="D401:E401"/>
    <mergeCell ref="F401:G401"/>
    <mergeCell ref="H401:I401"/>
    <mergeCell ref="J401:K401"/>
    <mergeCell ref="L401:M401"/>
    <mergeCell ref="N401:O401"/>
    <mergeCell ref="B402:C402"/>
    <mergeCell ref="D402:E402"/>
    <mergeCell ref="F402:G402"/>
    <mergeCell ref="H402:I402"/>
    <mergeCell ref="J402:K402"/>
    <mergeCell ref="L402:M402"/>
    <mergeCell ref="N402:O402"/>
    <mergeCell ref="B403:C403"/>
    <mergeCell ref="D403:E403"/>
    <mergeCell ref="F403:G403"/>
    <mergeCell ref="H403:I403"/>
    <mergeCell ref="J403:K403"/>
    <mergeCell ref="L403:M403"/>
    <mergeCell ref="N403:O403"/>
    <mergeCell ref="B404:C404"/>
    <mergeCell ref="D404:E404"/>
    <mergeCell ref="F404:G404"/>
    <mergeCell ref="H404:I404"/>
    <mergeCell ref="J404:K404"/>
    <mergeCell ref="L404:M404"/>
    <mergeCell ref="N404:O404"/>
    <mergeCell ref="B405:C405"/>
    <mergeCell ref="D405:E405"/>
    <mergeCell ref="F405:G405"/>
    <mergeCell ref="H405:I405"/>
    <mergeCell ref="J405:K405"/>
    <mergeCell ref="L405:M405"/>
    <mergeCell ref="N405:O405"/>
    <mergeCell ref="B406:C406"/>
    <mergeCell ref="D406:E406"/>
    <mergeCell ref="F406:G406"/>
    <mergeCell ref="H406:I406"/>
    <mergeCell ref="J406:K406"/>
    <mergeCell ref="L406:M406"/>
    <mergeCell ref="N406:O406"/>
    <mergeCell ref="B407:C407"/>
    <mergeCell ref="D407:E407"/>
    <mergeCell ref="F407:G407"/>
    <mergeCell ref="H407:I407"/>
    <mergeCell ref="J407:K407"/>
    <mergeCell ref="L407:M407"/>
    <mergeCell ref="N407:O407"/>
    <mergeCell ref="B408:C408"/>
    <mergeCell ref="D408:E408"/>
    <mergeCell ref="F408:G408"/>
    <mergeCell ref="H408:I408"/>
    <mergeCell ref="J408:K408"/>
    <mergeCell ref="L408:M408"/>
    <mergeCell ref="N408:O408"/>
    <mergeCell ref="B409:C409"/>
    <mergeCell ref="D409:E409"/>
    <mergeCell ref="F409:G409"/>
    <mergeCell ref="H409:I409"/>
    <mergeCell ref="J409:K409"/>
    <mergeCell ref="L409:M409"/>
    <mergeCell ref="N409:O409"/>
    <mergeCell ref="B410:C410"/>
    <mergeCell ref="D410:E410"/>
    <mergeCell ref="F410:G410"/>
    <mergeCell ref="H410:I410"/>
    <mergeCell ref="J410:K410"/>
    <mergeCell ref="L410:M410"/>
    <mergeCell ref="N410:O410"/>
    <mergeCell ref="B411:C411"/>
    <mergeCell ref="D411:E411"/>
    <mergeCell ref="F411:G411"/>
    <mergeCell ref="H411:I411"/>
    <mergeCell ref="J411:K411"/>
    <mergeCell ref="L411:M411"/>
    <mergeCell ref="N411:O411"/>
    <mergeCell ref="B412:C412"/>
    <mergeCell ref="D412:E412"/>
    <mergeCell ref="F412:G412"/>
    <mergeCell ref="H412:I412"/>
    <mergeCell ref="J412:K412"/>
    <mergeCell ref="L412:M412"/>
    <mergeCell ref="N412:O412"/>
    <mergeCell ref="B413:C413"/>
    <mergeCell ref="D413:E413"/>
    <mergeCell ref="F413:G413"/>
    <mergeCell ref="H413:I413"/>
    <mergeCell ref="J413:K413"/>
    <mergeCell ref="L413:M413"/>
    <mergeCell ref="N413:O413"/>
    <mergeCell ref="B414:C414"/>
    <mergeCell ref="D414:E414"/>
    <mergeCell ref="F414:G414"/>
    <mergeCell ref="H414:I414"/>
    <mergeCell ref="J414:K414"/>
    <mergeCell ref="L414:M414"/>
    <mergeCell ref="N414:O414"/>
    <mergeCell ref="B415:C415"/>
    <mergeCell ref="D415:E415"/>
    <mergeCell ref="F415:G415"/>
    <mergeCell ref="H415:I415"/>
    <mergeCell ref="J415:K415"/>
    <mergeCell ref="L415:M415"/>
    <mergeCell ref="N415:O415"/>
    <mergeCell ref="B416:C416"/>
    <mergeCell ref="D416:E416"/>
    <mergeCell ref="F416:G416"/>
    <mergeCell ref="H416:I416"/>
    <mergeCell ref="J416:K416"/>
    <mergeCell ref="L416:M416"/>
    <mergeCell ref="N416:O416"/>
    <mergeCell ref="B417:C417"/>
    <mergeCell ref="D417:E417"/>
    <mergeCell ref="F417:G417"/>
    <mergeCell ref="H417:I417"/>
    <mergeCell ref="J417:K417"/>
    <mergeCell ref="L417:M417"/>
    <mergeCell ref="N417:O417"/>
    <mergeCell ref="B418:C418"/>
    <mergeCell ref="D418:E418"/>
    <mergeCell ref="F418:G418"/>
    <mergeCell ref="H418:I418"/>
    <mergeCell ref="J418:K418"/>
    <mergeCell ref="L418:M418"/>
    <mergeCell ref="N418:O418"/>
    <mergeCell ref="B419:C419"/>
    <mergeCell ref="D419:E419"/>
    <mergeCell ref="F419:G419"/>
    <mergeCell ref="H419:I419"/>
    <mergeCell ref="J419:K419"/>
    <mergeCell ref="L419:M419"/>
    <mergeCell ref="N419:O419"/>
    <mergeCell ref="B420:C420"/>
    <mergeCell ref="D420:E420"/>
    <mergeCell ref="F420:G420"/>
    <mergeCell ref="H420:I420"/>
    <mergeCell ref="J420:K420"/>
    <mergeCell ref="L420:M420"/>
    <mergeCell ref="N420:O420"/>
    <mergeCell ref="B421:C421"/>
    <mergeCell ref="D421:E421"/>
    <mergeCell ref="F421:G421"/>
    <mergeCell ref="H421:I421"/>
    <mergeCell ref="J421:K421"/>
    <mergeCell ref="L421:M421"/>
    <mergeCell ref="N421:O421"/>
    <mergeCell ref="B422:C422"/>
    <mergeCell ref="D422:E422"/>
    <mergeCell ref="F422:G422"/>
    <mergeCell ref="H422:I422"/>
    <mergeCell ref="J422:K422"/>
    <mergeCell ref="L422:M422"/>
    <mergeCell ref="N422:O422"/>
    <mergeCell ref="B423:C423"/>
    <mergeCell ref="D423:E423"/>
    <mergeCell ref="F423:G423"/>
    <mergeCell ref="H423:I423"/>
    <mergeCell ref="J423:K423"/>
    <mergeCell ref="L423:M423"/>
    <mergeCell ref="N423:O423"/>
    <mergeCell ref="B424:C424"/>
    <mergeCell ref="D424:E424"/>
    <mergeCell ref="F424:G424"/>
    <mergeCell ref="H424:I424"/>
    <mergeCell ref="J424:K424"/>
    <mergeCell ref="L424:M424"/>
    <mergeCell ref="N424:O424"/>
    <mergeCell ref="B425:C425"/>
    <mergeCell ref="D425:E425"/>
    <mergeCell ref="F425:G425"/>
    <mergeCell ref="H425:I425"/>
    <mergeCell ref="J425:K425"/>
    <mergeCell ref="L425:M425"/>
    <mergeCell ref="N425:O425"/>
    <mergeCell ref="B426:C426"/>
    <mergeCell ref="D426:E426"/>
    <mergeCell ref="F426:G426"/>
    <mergeCell ref="H426:I426"/>
    <mergeCell ref="J426:K426"/>
    <mergeCell ref="L426:M426"/>
    <mergeCell ref="N426:O426"/>
    <mergeCell ref="B427:C427"/>
    <mergeCell ref="D427:E427"/>
    <mergeCell ref="F427:G427"/>
    <mergeCell ref="H427:I427"/>
    <mergeCell ref="J427:K427"/>
    <mergeCell ref="L427:M427"/>
    <mergeCell ref="N427:O427"/>
    <mergeCell ref="B428:C428"/>
    <mergeCell ref="D428:E428"/>
    <mergeCell ref="F428:G428"/>
    <mergeCell ref="H428:I428"/>
    <mergeCell ref="J428:K428"/>
    <mergeCell ref="L428:M428"/>
    <mergeCell ref="N428:O428"/>
    <mergeCell ref="B429:C429"/>
    <mergeCell ref="D429:E429"/>
    <mergeCell ref="F429:G429"/>
    <mergeCell ref="H429:I429"/>
    <mergeCell ref="J429:K429"/>
    <mergeCell ref="L429:M429"/>
    <mergeCell ref="N429:O429"/>
    <mergeCell ref="B430:C430"/>
    <mergeCell ref="D430:E430"/>
    <mergeCell ref="F430:G430"/>
    <mergeCell ref="H430:I430"/>
    <mergeCell ref="J430:K430"/>
    <mergeCell ref="L430:M430"/>
    <mergeCell ref="N430:O430"/>
    <mergeCell ref="B431:C431"/>
    <mergeCell ref="D431:E431"/>
    <mergeCell ref="F431:G431"/>
    <mergeCell ref="H431:I431"/>
    <mergeCell ref="J431:K431"/>
    <mergeCell ref="L431:M431"/>
    <mergeCell ref="N431:O431"/>
    <mergeCell ref="B432:C432"/>
    <mergeCell ref="D432:E432"/>
    <mergeCell ref="F432:G432"/>
    <mergeCell ref="H432:I432"/>
    <mergeCell ref="J432:K432"/>
    <mergeCell ref="L432:M432"/>
    <mergeCell ref="N432:O432"/>
    <mergeCell ref="B433:C433"/>
    <mergeCell ref="D433:E433"/>
    <mergeCell ref="F433:G433"/>
    <mergeCell ref="H433:I433"/>
    <mergeCell ref="J433:K433"/>
    <mergeCell ref="L433:M433"/>
    <mergeCell ref="N433:O433"/>
    <mergeCell ref="B434:C434"/>
    <mergeCell ref="D434:E434"/>
    <mergeCell ref="F434:G434"/>
    <mergeCell ref="H434:I434"/>
    <mergeCell ref="J434:K434"/>
    <mergeCell ref="L434:M434"/>
    <mergeCell ref="N434:O434"/>
    <mergeCell ref="B435:C435"/>
    <mergeCell ref="D435:E435"/>
    <mergeCell ref="F435:G435"/>
    <mergeCell ref="H435:I435"/>
    <mergeCell ref="J435:K435"/>
    <mergeCell ref="L435:M435"/>
    <mergeCell ref="N435:O435"/>
    <mergeCell ref="B436:C436"/>
    <mergeCell ref="D436:E436"/>
    <mergeCell ref="F436:G436"/>
    <mergeCell ref="H436:I436"/>
    <mergeCell ref="J436:K436"/>
    <mergeCell ref="L436:M436"/>
    <mergeCell ref="N436:O436"/>
    <mergeCell ref="B437:C437"/>
    <mergeCell ref="D437:E437"/>
    <mergeCell ref="F437:G437"/>
    <mergeCell ref="H437:I437"/>
    <mergeCell ref="J437:K437"/>
    <mergeCell ref="L437:M437"/>
    <mergeCell ref="N437:O437"/>
    <mergeCell ref="B438:C438"/>
    <mergeCell ref="D438:E438"/>
    <mergeCell ref="F438:G438"/>
    <mergeCell ref="H438:I438"/>
    <mergeCell ref="J438:K438"/>
    <mergeCell ref="L438:M438"/>
    <mergeCell ref="N438:O438"/>
    <mergeCell ref="B439:C439"/>
    <mergeCell ref="D439:E439"/>
    <mergeCell ref="F439:G439"/>
    <mergeCell ref="H439:I439"/>
    <mergeCell ref="J439:K439"/>
    <mergeCell ref="L439:M439"/>
    <mergeCell ref="N439:O439"/>
    <mergeCell ref="B440:C440"/>
    <mergeCell ref="D440:E440"/>
    <mergeCell ref="F440:G440"/>
    <mergeCell ref="H440:I440"/>
    <mergeCell ref="J440:K440"/>
    <mergeCell ref="L440:M440"/>
    <mergeCell ref="N440:O440"/>
    <mergeCell ref="B441:C441"/>
    <mergeCell ref="D441:E441"/>
    <mergeCell ref="F441:G441"/>
    <mergeCell ref="H441:I441"/>
    <mergeCell ref="J441:K441"/>
    <mergeCell ref="L441:M441"/>
    <mergeCell ref="N441:O441"/>
    <mergeCell ref="B442:C442"/>
    <mergeCell ref="D442:E442"/>
    <mergeCell ref="F442:G442"/>
    <mergeCell ref="H442:I442"/>
    <mergeCell ref="J442:K442"/>
    <mergeCell ref="L442:M442"/>
    <mergeCell ref="N442:O442"/>
    <mergeCell ref="B443:C443"/>
    <mergeCell ref="D443:E443"/>
    <mergeCell ref="F443:G443"/>
    <mergeCell ref="H443:I443"/>
    <mergeCell ref="J443:K443"/>
    <mergeCell ref="L443:M443"/>
    <mergeCell ref="N443:O443"/>
    <mergeCell ref="B444:C444"/>
    <mergeCell ref="D444:E444"/>
    <mergeCell ref="F444:G444"/>
    <mergeCell ref="H444:I444"/>
    <mergeCell ref="J444:K444"/>
    <mergeCell ref="L444:M444"/>
    <mergeCell ref="N444:O444"/>
    <mergeCell ref="B445:C445"/>
    <mergeCell ref="D445:E445"/>
    <mergeCell ref="F445:G445"/>
    <mergeCell ref="H445:I445"/>
    <mergeCell ref="J445:K445"/>
    <mergeCell ref="L445:M445"/>
    <mergeCell ref="N445:O445"/>
    <mergeCell ref="B446:C446"/>
    <mergeCell ref="D446:E446"/>
    <mergeCell ref="F446:G446"/>
    <mergeCell ref="H446:I446"/>
    <mergeCell ref="J446:K446"/>
    <mergeCell ref="L446:M446"/>
    <mergeCell ref="N446:O446"/>
    <mergeCell ref="B447:C447"/>
    <mergeCell ref="D447:E447"/>
    <mergeCell ref="F447:G447"/>
    <mergeCell ref="H447:I447"/>
    <mergeCell ref="J447:K447"/>
    <mergeCell ref="L447:M447"/>
    <mergeCell ref="N447:O447"/>
    <mergeCell ref="B448:C448"/>
    <mergeCell ref="D448:E448"/>
    <mergeCell ref="F448:G448"/>
    <mergeCell ref="H448:I448"/>
    <mergeCell ref="J448:K448"/>
    <mergeCell ref="L448:M448"/>
    <mergeCell ref="N448:O448"/>
    <mergeCell ref="B449:C449"/>
    <mergeCell ref="D449:E449"/>
    <mergeCell ref="F449:G449"/>
    <mergeCell ref="H449:I449"/>
    <mergeCell ref="J449:K449"/>
    <mergeCell ref="L449:M449"/>
    <mergeCell ref="N449:O449"/>
    <mergeCell ref="B450:C450"/>
    <mergeCell ref="D450:E450"/>
    <mergeCell ref="F450:G450"/>
    <mergeCell ref="H450:I450"/>
    <mergeCell ref="J450:K450"/>
    <mergeCell ref="L450:M450"/>
    <mergeCell ref="N450:O450"/>
    <mergeCell ref="B451:C451"/>
    <mergeCell ref="D451:E451"/>
    <mergeCell ref="F451:G451"/>
    <mergeCell ref="H451:I451"/>
    <mergeCell ref="J451:K451"/>
    <mergeCell ref="L451:M451"/>
    <mergeCell ref="N451:O451"/>
    <mergeCell ref="B452:C452"/>
    <mergeCell ref="D452:E452"/>
    <mergeCell ref="F452:G452"/>
    <mergeCell ref="H452:I452"/>
    <mergeCell ref="J452:K452"/>
    <mergeCell ref="L452:M452"/>
    <mergeCell ref="N452:O452"/>
    <mergeCell ref="B453:C453"/>
    <mergeCell ref="D453:E453"/>
    <mergeCell ref="F453:G453"/>
    <mergeCell ref="H453:I453"/>
    <mergeCell ref="J453:K453"/>
    <mergeCell ref="L453:M453"/>
    <mergeCell ref="N453:O453"/>
    <mergeCell ref="B454:C454"/>
    <mergeCell ref="D454:E454"/>
    <mergeCell ref="F454:G454"/>
    <mergeCell ref="H454:I454"/>
    <mergeCell ref="J454:K454"/>
    <mergeCell ref="L454:M454"/>
    <mergeCell ref="N454:O454"/>
    <mergeCell ref="B455:C455"/>
    <mergeCell ref="D455:E455"/>
    <mergeCell ref="F455:G455"/>
    <mergeCell ref="H455:I455"/>
    <mergeCell ref="J455:K455"/>
    <mergeCell ref="L455:M455"/>
    <mergeCell ref="N455:O455"/>
    <mergeCell ref="B456:C456"/>
    <mergeCell ref="D456:E456"/>
    <mergeCell ref="F456:G456"/>
    <mergeCell ref="H456:I456"/>
    <mergeCell ref="J456:K456"/>
    <mergeCell ref="L456:M456"/>
    <mergeCell ref="N456:O456"/>
    <mergeCell ref="B457:C457"/>
    <mergeCell ref="D457:E457"/>
    <mergeCell ref="F457:G457"/>
    <mergeCell ref="H457:I457"/>
    <mergeCell ref="J457:K457"/>
    <mergeCell ref="L457:M457"/>
    <mergeCell ref="N457:O457"/>
    <mergeCell ref="B458:C458"/>
    <mergeCell ref="D458:E458"/>
    <mergeCell ref="F458:G458"/>
    <mergeCell ref="H458:I458"/>
    <mergeCell ref="J458:K458"/>
    <mergeCell ref="L458:M458"/>
    <mergeCell ref="N458:O458"/>
    <mergeCell ref="B459:C459"/>
    <mergeCell ref="D459:E459"/>
    <mergeCell ref="F459:G459"/>
    <mergeCell ref="H459:I459"/>
    <mergeCell ref="J459:K459"/>
    <mergeCell ref="L459:M459"/>
    <mergeCell ref="N459:O459"/>
    <mergeCell ref="B460:C460"/>
    <mergeCell ref="D460:E460"/>
    <mergeCell ref="F460:G460"/>
    <mergeCell ref="H460:I460"/>
    <mergeCell ref="J460:K460"/>
    <mergeCell ref="L460:M460"/>
    <mergeCell ref="N460:O460"/>
    <mergeCell ref="B461:C461"/>
    <mergeCell ref="D461:E461"/>
    <mergeCell ref="F461:G461"/>
    <mergeCell ref="H461:I461"/>
    <mergeCell ref="J461:K461"/>
    <mergeCell ref="L461:M461"/>
    <mergeCell ref="N461:O461"/>
    <mergeCell ref="B462:C462"/>
    <mergeCell ref="D462:E462"/>
    <mergeCell ref="F462:G462"/>
    <mergeCell ref="H462:I462"/>
    <mergeCell ref="J462:K462"/>
    <mergeCell ref="L462:M462"/>
    <mergeCell ref="N462:O462"/>
    <mergeCell ref="B463:C463"/>
    <mergeCell ref="D463:E463"/>
    <mergeCell ref="F463:G463"/>
    <mergeCell ref="H463:I463"/>
    <mergeCell ref="J463:K463"/>
    <mergeCell ref="L463:M463"/>
    <mergeCell ref="N463:O463"/>
    <mergeCell ref="B464:C464"/>
    <mergeCell ref="D464:E464"/>
    <mergeCell ref="F464:G464"/>
    <mergeCell ref="H464:I464"/>
    <mergeCell ref="J464:K464"/>
    <mergeCell ref="L464:M464"/>
    <mergeCell ref="N464:O464"/>
    <mergeCell ref="B465:C465"/>
    <mergeCell ref="D465:E465"/>
    <mergeCell ref="F465:G465"/>
    <mergeCell ref="H465:I465"/>
    <mergeCell ref="J465:K465"/>
    <mergeCell ref="L465:M465"/>
    <mergeCell ref="N465:O465"/>
    <mergeCell ref="B466:C466"/>
    <mergeCell ref="D466:E466"/>
    <mergeCell ref="F466:G466"/>
    <mergeCell ref="H466:I466"/>
    <mergeCell ref="J466:K466"/>
    <mergeCell ref="L466:M466"/>
    <mergeCell ref="N466:O466"/>
    <mergeCell ref="B467:C467"/>
    <mergeCell ref="D467:E467"/>
    <mergeCell ref="F467:G467"/>
    <mergeCell ref="H467:I467"/>
    <mergeCell ref="J467:K467"/>
    <mergeCell ref="L467:M467"/>
    <mergeCell ref="N467:O467"/>
    <mergeCell ref="B468:C468"/>
    <mergeCell ref="D468:E468"/>
    <mergeCell ref="F468:G468"/>
    <mergeCell ref="H468:I468"/>
    <mergeCell ref="J468:K468"/>
    <mergeCell ref="L468:M468"/>
    <mergeCell ref="N468:O468"/>
    <mergeCell ref="B469:C469"/>
    <mergeCell ref="D469:E469"/>
    <mergeCell ref="F469:G469"/>
    <mergeCell ref="H469:I469"/>
    <mergeCell ref="J469:K469"/>
    <mergeCell ref="L469:M469"/>
    <mergeCell ref="N469:O469"/>
    <mergeCell ref="B470:C470"/>
    <mergeCell ref="D470:E470"/>
    <mergeCell ref="F470:G470"/>
    <mergeCell ref="H470:I470"/>
    <mergeCell ref="J470:K470"/>
    <mergeCell ref="L470:M470"/>
    <mergeCell ref="N470:O470"/>
    <mergeCell ref="B471:C471"/>
    <mergeCell ref="D471:E471"/>
    <mergeCell ref="F471:G471"/>
    <mergeCell ref="H471:I471"/>
    <mergeCell ref="J471:K471"/>
    <mergeCell ref="L471:M471"/>
    <mergeCell ref="N471:O471"/>
    <mergeCell ref="B472:C472"/>
    <mergeCell ref="D472:E472"/>
    <mergeCell ref="F472:G472"/>
    <mergeCell ref="H472:I472"/>
    <mergeCell ref="J472:K472"/>
    <mergeCell ref="L472:M472"/>
    <mergeCell ref="N472:O472"/>
    <mergeCell ref="B473:C473"/>
    <mergeCell ref="D473:E473"/>
    <mergeCell ref="F473:G473"/>
    <mergeCell ref="H473:I473"/>
    <mergeCell ref="J473:K473"/>
    <mergeCell ref="L473:M473"/>
    <mergeCell ref="N473:O473"/>
    <mergeCell ref="B474:C474"/>
    <mergeCell ref="D474:E474"/>
    <mergeCell ref="F474:G474"/>
    <mergeCell ref="H474:I474"/>
    <mergeCell ref="J474:K474"/>
    <mergeCell ref="L474:M474"/>
    <mergeCell ref="N474:O474"/>
    <mergeCell ref="B475:C475"/>
    <mergeCell ref="D475:E475"/>
    <mergeCell ref="F475:G475"/>
    <mergeCell ref="H475:I475"/>
    <mergeCell ref="J475:K475"/>
    <mergeCell ref="L475:M475"/>
    <mergeCell ref="N475:O475"/>
    <mergeCell ref="B476:C476"/>
    <mergeCell ref="D476:E476"/>
    <mergeCell ref="F476:G476"/>
    <mergeCell ref="H476:I476"/>
    <mergeCell ref="J476:K476"/>
    <mergeCell ref="L476:M476"/>
    <mergeCell ref="N476:O476"/>
    <mergeCell ref="B477:C477"/>
    <mergeCell ref="D477:E477"/>
    <mergeCell ref="F477:G477"/>
    <mergeCell ref="H477:I477"/>
    <mergeCell ref="J477:K477"/>
    <mergeCell ref="L477:M477"/>
    <mergeCell ref="N477:O477"/>
    <mergeCell ref="B478:C478"/>
    <mergeCell ref="D478:E478"/>
    <mergeCell ref="F478:G478"/>
    <mergeCell ref="H478:I478"/>
    <mergeCell ref="J478:K478"/>
    <mergeCell ref="L478:M478"/>
    <mergeCell ref="N478:O478"/>
    <mergeCell ref="B479:C479"/>
    <mergeCell ref="D479:E479"/>
    <mergeCell ref="F479:G479"/>
    <mergeCell ref="H479:I479"/>
    <mergeCell ref="J479:K479"/>
    <mergeCell ref="L479:M479"/>
    <mergeCell ref="N479:O479"/>
    <mergeCell ref="B480:C480"/>
    <mergeCell ref="D480:E480"/>
    <mergeCell ref="F480:G480"/>
    <mergeCell ref="H480:I480"/>
    <mergeCell ref="J480:K480"/>
    <mergeCell ref="L480:M480"/>
    <mergeCell ref="N480:O480"/>
    <mergeCell ref="B481:C481"/>
    <mergeCell ref="D481:E481"/>
    <mergeCell ref="F481:G481"/>
    <mergeCell ref="H481:I481"/>
    <mergeCell ref="J481:K481"/>
    <mergeCell ref="L481:M481"/>
    <mergeCell ref="N481:O481"/>
    <mergeCell ref="B482:C482"/>
    <mergeCell ref="D482:E482"/>
    <mergeCell ref="F482:G482"/>
    <mergeCell ref="H482:I482"/>
    <mergeCell ref="J482:K482"/>
    <mergeCell ref="L482:M482"/>
    <mergeCell ref="N482:O482"/>
    <mergeCell ref="B483:C483"/>
    <mergeCell ref="D483:E483"/>
    <mergeCell ref="F483:G483"/>
    <mergeCell ref="H483:I483"/>
    <mergeCell ref="J483:K483"/>
    <mergeCell ref="L483:M483"/>
    <mergeCell ref="N483:O483"/>
    <mergeCell ref="B484:C484"/>
    <mergeCell ref="D484:E484"/>
    <mergeCell ref="F484:G484"/>
    <mergeCell ref="H484:I484"/>
    <mergeCell ref="J484:K484"/>
    <mergeCell ref="L484:M484"/>
    <mergeCell ref="N484:O484"/>
    <mergeCell ref="B485:C485"/>
    <mergeCell ref="D485:E485"/>
    <mergeCell ref="F485:G485"/>
    <mergeCell ref="H485:I485"/>
    <mergeCell ref="J485:K485"/>
    <mergeCell ref="L485:M485"/>
    <mergeCell ref="N485:O485"/>
    <mergeCell ref="B486:C486"/>
    <mergeCell ref="D486:E486"/>
    <mergeCell ref="F486:G486"/>
    <mergeCell ref="H486:I486"/>
    <mergeCell ref="J486:K486"/>
    <mergeCell ref="L486:M486"/>
    <mergeCell ref="N486:O486"/>
    <mergeCell ref="B487:C487"/>
    <mergeCell ref="D487:E487"/>
    <mergeCell ref="F487:G487"/>
    <mergeCell ref="H487:I487"/>
    <mergeCell ref="J487:K487"/>
    <mergeCell ref="L487:M487"/>
    <mergeCell ref="N487:O487"/>
    <mergeCell ref="B488:C488"/>
    <mergeCell ref="D488:E488"/>
    <mergeCell ref="F488:G488"/>
    <mergeCell ref="H488:I488"/>
    <mergeCell ref="J488:K488"/>
    <mergeCell ref="L488:M488"/>
    <mergeCell ref="N488:O488"/>
    <mergeCell ref="B489:C489"/>
    <mergeCell ref="D489:E489"/>
    <mergeCell ref="F489:G489"/>
    <mergeCell ref="H489:I489"/>
    <mergeCell ref="J489:K489"/>
    <mergeCell ref="L489:M489"/>
    <mergeCell ref="N489:O489"/>
    <mergeCell ref="B490:C490"/>
    <mergeCell ref="D490:E490"/>
    <mergeCell ref="F490:G490"/>
    <mergeCell ref="H490:I490"/>
    <mergeCell ref="J490:K490"/>
    <mergeCell ref="L490:M490"/>
    <mergeCell ref="N490:O490"/>
    <mergeCell ref="B491:C491"/>
    <mergeCell ref="D491:E491"/>
    <mergeCell ref="F491:G491"/>
    <mergeCell ref="H491:I491"/>
    <mergeCell ref="J491:K491"/>
    <mergeCell ref="L491:M491"/>
    <mergeCell ref="N491:O491"/>
    <mergeCell ref="B492:C492"/>
    <mergeCell ref="D492:E492"/>
    <mergeCell ref="F492:G492"/>
    <mergeCell ref="H492:I492"/>
    <mergeCell ref="J492:K492"/>
    <mergeCell ref="L492:M492"/>
    <mergeCell ref="N492:O492"/>
    <mergeCell ref="B493:C493"/>
    <mergeCell ref="D493:E493"/>
    <mergeCell ref="F493:G493"/>
    <mergeCell ref="H493:I493"/>
    <mergeCell ref="J493:K493"/>
    <mergeCell ref="L493:M493"/>
    <mergeCell ref="N493:O493"/>
    <mergeCell ref="B494:C494"/>
    <mergeCell ref="D494:E494"/>
    <mergeCell ref="F494:G494"/>
    <mergeCell ref="H494:I494"/>
    <mergeCell ref="J494:K494"/>
    <mergeCell ref="L494:M494"/>
    <mergeCell ref="N494:O494"/>
    <mergeCell ref="B495:C495"/>
    <mergeCell ref="D495:E495"/>
    <mergeCell ref="F495:G495"/>
    <mergeCell ref="H495:I495"/>
    <mergeCell ref="J495:K495"/>
    <mergeCell ref="L495:M495"/>
    <mergeCell ref="N495:O495"/>
    <mergeCell ref="B496:C496"/>
    <mergeCell ref="D496:E496"/>
    <mergeCell ref="F496:G496"/>
    <mergeCell ref="H496:I496"/>
    <mergeCell ref="J496:K496"/>
    <mergeCell ref="L496:M496"/>
    <mergeCell ref="N496:O496"/>
    <mergeCell ref="B497:C497"/>
    <mergeCell ref="D497:E497"/>
    <mergeCell ref="F497:G497"/>
    <mergeCell ref="H497:I497"/>
    <mergeCell ref="J497:K497"/>
    <mergeCell ref="L497:M497"/>
    <mergeCell ref="N497:O497"/>
    <mergeCell ref="B498:C498"/>
    <mergeCell ref="D498:E498"/>
    <mergeCell ref="F498:G498"/>
    <mergeCell ref="H498:I498"/>
    <mergeCell ref="J498:K498"/>
    <mergeCell ref="L498:M498"/>
    <mergeCell ref="N498:O498"/>
    <mergeCell ref="B499:C499"/>
    <mergeCell ref="D499:E499"/>
    <mergeCell ref="F499:G499"/>
    <mergeCell ref="H499:I499"/>
    <mergeCell ref="J499:K499"/>
    <mergeCell ref="L499:M499"/>
    <mergeCell ref="N499:O499"/>
    <mergeCell ref="B500:C500"/>
    <mergeCell ref="D500:E500"/>
    <mergeCell ref="F500:G500"/>
    <mergeCell ref="H500:I500"/>
    <mergeCell ref="J500:K500"/>
    <mergeCell ref="L500:M500"/>
    <mergeCell ref="N500:O500"/>
    <mergeCell ref="B501:C501"/>
    <mergeCell ref="D501:E501"/>
    <mergeCell ref="F501:G501"/>
    <mergeCell ref="H501:I501"/>
    <mergeCell ref="J501:K501"/>
    <mergeCell ref="L501:M501"/>
    <mergeCell ref="N501:O501"/>
    <mergeCell ref="B502:C502"/>
    <mergeCell ref="D502:E502"/>
    <mergeCell ref="F502:G502"/>
    <mergeCell ref="H502:I502"/>
    <mergeCell ref="J502:K502"/>
    <mergeCell ref="L502:M502"/>
    <mergeCell ref="N502:O502"/>
    <mergeCell ref="B503:C503"/>
    <mergeCell ref="D503:E503"/>
    <mergeCell ref="F503:G503"/>
    <mergeCell ref="H503:I503"/>
    <mergeCell ref="J503:K503"/>
    <mergeCell ref="L503:M503"/>
    <mergeCell ref="N503:O503"/>
    <mergeCell ref="B504:C504"/>
    <mergeCell ref="D504:E504"/>
    <mergeCell ref="F504:G504"/>
    <mergeCell ref="H504:I504"/>
    <mergeCell ref="J504:K504"/>
    <mergeCell ref="L504:M504"/>
    <mergeCell ref="N504:O504"/>
    <mergeCell ref="B505:C505"/>
    <mergeCell ref="D505:E505"/>
    <mergeCell ref="F505:G505"/>
    <mergeCell ref="H505:I505"/>
    <mergeCell ref="J505:K505"/>
    <mergeCell ref="L505:M505"/>
    <mergeCell ref="N505:O505"/>
    <mergeCell ref="B506:C506"/>
    <mergeCell ref="D506:E506"/>
    <mergeCell ref="F506:G506"/>
    <mergeCell ref="H506:I506"/>
    <mergeCell ref="J506:K506"/>
    <mergeCell ref="L506:M506"/>
    <mergeCell ref="N506:O506"/>
    <mergeCell ref="B507:C507"/>
    <mergeCell ref="D507:E507"/>
    <mergeCell ref="F507:G507"/>
    <mergeCell ref="H507:I507"/>
    <mergeCell ref="J507:K507"/>
    <mergeCell ref="L507:M507"/>
    <mergeCell ref="N507:O507"/>
    <mergeCell ref="B508:C508"/>
    <mergeCell ref="D508:E508"/>
    <mergeCell ref="F508:G508"/>
    <mergeCell ref="H508:I508"/>
    <mergeCell ref="J508:K508"/>
    <mergeCell ref="L508:M508"/>
    <mergeCell ref="N508:O508"/>
    <mergeCell ref="B509:C509"/>
    <mergeCell ref="D509:E509"/>
    <mergeCell ref="F509:G509"/>
    <mergeCell ref="H509:I509"/>
    <mergeCell ref="J509:K509"/>
    <mergeCell ref="L509:M509"/>
    <mergeCell ref="N509:O509"/>
    <mergeCell ref="B510:C510"/>
    <mergeCell ref="D510:E510"/>
    <mergeCell ref="F510:G510"/>
    <mergeCell ref="H510:I510"/>
    <mergeCell ref="J510:K510"/>
    <mergeCell ref="L510:M510"/>
    <mergeCell ref="N510:O510"/>
    <mergeCell ref="B511:C511"/>
    <mergeCell ref="D511:E511"/>
    <mergeCell ref="F511:G511"/>
    <mergeCell ref="H511:I511"/>
    <mergeCell ref="J511:K511"/>
    <mergeCell ref="L511:M511"/>
    <mergeCell ref="N511:O511"/>
    <mergeCell ref="B512:C512"/>
    <mergeCell ref="D512:E512"/>
    <mergeCell ref="F512:G512"/>
    <mergeCell ref="H512:I512"/>
    <mergeCell ref="J512:K512"/>
    <mergeCell ref="L512:M512"/>
    <mergeCell ref="N512:O512"/>
    <mergeCell ref="B513:C513"/>
    <mergeCell ref="D513:E513"/>
    <mergeCell ref="F513:G513"/>
    <mergeCell ref="H513:I513"/>
    <mergeCell ref="J513:K513"/>
    <mergeCell ref="L513:M513"/>
    <mergeCell ref="N513:O513"/>
    <mergeCell ref="B514:C514"/>
    <mergeCell ref="D514:E514"/>
    <mergeCell ref="F514:G514"/>
    <mergeCell ref="H514:I514"/>
    <mergeCell ref="J514:K514"/>
    <mergeCell ref="L514:M514"/>
    <mergeCell ref="N514:O514"/>
    <mergeCell ref="B515:C515"/>
    <mergeCell ref="D515:E515"/>
    <mergeCell ref="F515:G515"/>
    <mergeCell ref="H515:I515"/>
    <mergeCell ref="J515:K515"/>
    <mergeCell ref="L515:M515"/>
    <mergeCell ref="N515:O515"/>
    <mergeCell ref="B516:C516"/>
    <mergeCell ref="D516:E516"/>
    <mergeCell ref="F516:G516"/>
    <mergeCell ref="H516:I516"/>
    <mergeCell ref="J516:K516"/>
    <mergeCell ref="L516:M516"/>
    <mergeCell ref="N516:O516"/>
    <mergeCell ref="B517:C517"/>
    <mergeCell ref="D517:E517"/>
    <mergeCell ref="F517:G517"/>
    <mergeCell ref="H517:I517"/>
    <mergeCell ref="J517:K517"/>
    <mergeCell ref="L517:M517"/>
    <mergeCell ref="N517:O517"/>
    <mergeCell ref="B518:C518"/>
    <mergeCell ref="D518:E518"/>
    <mergeCell ref="F518:G518"/>
    <mergeCell ref="H518:I518"/>
    <mergeCell ref="J518:K518"/>
    <mergeCell ref="L518:M518"/>
    <mergeCell ref="N518:O518"/>
    <mergeCell ref="B519:C519"/>
    <mergeCell ref="D519:E519"/>
    <mergeCell ref="F519:G519"/>
    <mergeCell ref="H519:I519"/>
    <mergeCell ref="J519:K519"/>
    <mergeCell ref="L519:M519"/>
    <mergeCell ref="N519:O519"/>
    <mergeCell ref="B520:C520"/>
    <mergeCell ref="D520:E520"/>
    <mergeCell ref="F520:G520"/>
    <mergeCell ref="H520:I520"/>
    <mergeCell ref="J520:K520"/>
    <mergeCell ref="L520:M520"/>
    <mergeCell ref="N520:O520"/>
    <mergeCell ref="B521:C521"/>
    <mergeCell ref="D521:E521"/>
    <mergeCell ref="F521:G521"/>
    <mergeCell ref="H521:I521"/>
    <mergeCell ref="J521:K521"/>
    <mergeCell ref="L521:M521"/>
    <mergeCell ref="N521:O521"/>
    <mergeCell ref="B522:C522"/>
    <mergeCell ref="D522:E522"/>
    <mergeCell ref="F522:G522"/>
    <mergeCell ref="H522:I522"/>
    <mergeCell ref="J522:K522"/>
    <mergeCell ref="L522:M522"/>
    <mergeCell ref="N522:O522"/>
    <mergeCell ref="B523:C523"/>
    <mergeCell ref="D523:E523"/>
    <mergeCell ref="F523:G523"/>
    <mergeCell ref="H523:I523"/>
    <mergeCell ref="J523:K523"/>
    <mergeCell ref="L523:M523"/>
    <mergeCell ref="N523:O523"/>
    <mergeCell ref="B524:C524"/>
    <mergeCell ref="D524:E524"/>
    <mergeCell ref="F524:G524"/>
    <mergeCell ref="H524:I524"/>
    <mergeCell ref="J524:K524"/>
    <mergeCell ref="L524:M524"/>
    <mergeCell ref="N524:O524"/>
    <mergeCell ref="B525:C525"/>
    <mergeCell ref="D525:E525"/>
    <mergeCell ref="F525:G525"/>
    <mergeCell ref="H525:I525"/>
    <mergeCell ref="J525:K525"/>
    <mergeCell ref="L525:M525"/>
    <mergeCell ref="N525:O525"/>
    <mergeCell ref="B526:C526"/>
    <mergeCell ref="D526:E526"/>
    <mergeCell ref="F526:G526"/>
    <mergeCell ref="H526:I526"/>
    <mergeCell ref="J526:K526"/>
    <mergeCell ref="L526:M526"/>
    <mergeCell ref="N526:O526"/>
    <mergeCell ref="B527:C527"/>
    <mergeCell ref="D527:E527"/>
    <mergeCell ref="F527:G527"/>
    <mergeCell ref="H527:I527"/>
    <mergeCell ref="J527:K527"/>
    <mergeCell ref="L527:M527"/>
    <mergeCell ref="N527:O527"/>
    <mergeCell ref="B528:C528"/>
    <mergeCell ref="D528:E528"/>
    <mergeCell ref="F528:G528"/>
    <mergeCell ref="H528:I528"/>
    <mergeCell ref="J528:K528"/>
    <mergeCell ref="L528:M528"/>
    <mergeCell ref="N528:O528"/>
    <mergeCell ref="B529:C529"/>
    <mergeCell ref="D529:E529"/>
    <mergeCell ref="F529:G529"/>
    <mergeCell ref="H529:I529"/>
    <mergeCell ref="J529:K529"/>
    <mergeCell ref="L529:M529"/>
    <mergeCell ref="N529:O529"/>
    <mergeCell ref="B530:C530"/>
    <mergeCell ref="D530:E530"/>
    <mergeCell ref="F530:G530"/>
    <mergeCell ref="H530:I530"/>
    <mergeCell ref="J530:K530"/>
    <mergeCell ref="L530:M530"/>
    <mergeCell ref="N530:O530"/>
    <mergeCell ref="B531:C531"/>
    <mergeCell ref="D531:E531"/>
    <mergeCell ref="F531:G531"/>
    <mergeCell ref="H531:I531"/>
    <mergeCell ref="J531:K531"/>
    <mergeCell ref="L531:M531"/>
    <mergeCell ref="N531:O531"/>
    <mergeCell ref="B532:C532"/>
    <mergeCell ref="D532:E532"/>
    <mergeCell ref="F532:G532"/>
    <mergeCell ref="H532:I532"/>
    <mergeCell ref="J532:K532"/>
    <mergeCell ref="L532:M532"/>
    <mergeCell ref="N532:O532"/>
    <mergeCell ref="B533:C533"/>
    <mergeCell ref="D533:E533"/>
    <mergeCell ref="F533:G533"/>
    <mergeCell ref="H533:I533"/>
    <mergeCell ref="J533:K533"/>
    <mergeCell ref="L533:M533"/>
    <mergeCell ref="N533:O533"/>
    <mergeCell ref="B534:C534"/>
    <mergeCell ref="D534:E534"/>
    <mergeCell ref="F534:G534"/>
    <mergeCell ref="H534:I534"/>
    <mergeCell ref="J534:K534"/>
    <mergeCell ref="L534:M534"/>
    <mergeCell ref="N534:O534"/>
    <mergeCell ref="B535:C535"/>
    <mergeCell ref="D535:E535"/>
    <mergeCell ref="F535:G535"/>
    <mergeCell ref="H535:I535"/>
    <mergeCell ref="J535:K535"/>
    <mergeCell ref="L535:M535"/>
    <mergeCell ref="N535:O535"/>
    <mergeCell ref="B536:C536"/>
    <mergeCell ref="D536:E536"/>
    <mergeCell ref="F536:G536"/>
    <mergeCell ref="H536:I536"/>
    <mergeCell ref="J536:K536"/>
    <mergeCell ref="L536:M536"/>
    <mergeCell ref="N536:O536"/>
    <mergeCell ref="B537:C537"/>
    <mergeCell ref="D537:E537"/>
    <mergeCell ref="F537:G537"/>
    <mergeCell ref="H537:I537"/>
    <mergeCell ref="J537:K537"/>
    <mergeCell ref="L537:M537"/>
    <mergeCell ref="N537:O537"/>
    <mergeCell ref="B538:C538"/>
    <mergeCell ref="D538:E538"/>
    <mergeCell ref="F538:G538"/>
    <mergeCell ref="H538:I538"/>
    <mergeCell ref="J538:K538"/>
    <mergeCell ref="L538:M538"/>
    <mergeCell ref="N538:O538"/>
    <mergeCell ref="B539:C539"/>
    <mergeCell ref="D539:E539"/>
    <mergeCell ref="F539:G539"/>
    <mergeCell ref="H539:I539"/>
    <mergeCell ref="J539:K539"/>
    <mergeCell ref="L539:M539"/>
    <mergeCell ref="N539:O539"/>
    <mergeCell ref="B540:C540"/>
    <mergeCell ref="D540:E540"/>
    <mergeCell ref="F540:G540"/>
    <mergeCell ref="H540:I540"/>
    <mergeCell ref="J540:K540"/>
    <mergeCell ref="L540:M540"/>
    <mergeCell ref="N540:O540"/>
    <mergeCell ref="B541:C541"/>
    <mergeCell ref="D541:E541"/>
    <mergeCell ref="F541:G541"/>
    <mergeCell ref="H541:I541"/>
    <mergeCell ref="J541:K541"/>
    <mergeCell ref="L541:M541"/>
    <mergeCell ref="N541:O541"/>
    <mergeCell ref="B542:C542"/>
    <mergeCell ref="D542:E542"/>
    <mergeCell ref="F542:G542"/>
    <mergeCell ref="H542:I542"/>
    <mergeCell ref="J542:K542"/>
    <mergeCell ref="L542:M542"/>
    <mergeCell ref="N542:O542"/>
    <mergeCell ref="B543:C543"/>
    <mergeCell ref="D543:E543"/>
    <mergeCell ref="F543:G543"/>
    <mergeCell ref="H543:I543"/>
    <mergeCell ref="J543:K543"/>
    <mergeCell ref="L543:M543"/>
    <mergeCell ref="N543:O543"/>
    <mergeCell ref="B544:C544"/>
    <mergeCell ref="D544:E544"/>
    <mergeCell ref="F544:G544"/>
    <mergeCell ref="H544:I544"/>
    <mergeCell ref="J544:K544"/>
    <mergeCell ref="L544:M544"/>
    <mergeCell ref="N544:O544"/>
    <mergeCell ref="B545:C545"/>
    <mergeCell ref="D545:E545"/>
    <mergeCell ref="F545:G545"/>
    <mergeCell ref="H545:I545"/>
    <mergeCell ref="J545:K545"/>
    <mergeCell ref="L545:M545"/>
    <mergeCell ref="N545:O545"/>
    <mergeCell ref="B546:C546"/>
    <mergeCell ref="D546:E546"/>
    <mergeCell ref="F546:G546"/>
    <mergeCell ref="H546:I546"/>
    <mergeCell ref="J546:K546"/>
    <mergeCell ref="L546:M546"/>
    <mergeCell ref="N546:O546"/>
    <mergeCell ref="B547:C547"/>
    <mergeCell ref="D547:E547"/>
    <mergeCell ref="F547:G547"/>
    <mergeCell ref="H547:I547"/>
    <mergeCell ref="J547:K547"/>
    <mergeCell ref="L547:M547"/>
    <mergeCell ref="N547:O547"/>
    <mergeCell ref="B548:C548"/>
    <mergeCell ref="D548:E548"/>
    <mergeCell ref="F548:G548"/>
    <mergeCell ref="H548:I548"/>
    <mergeCell ref="J548:K548"/>
    <mergeCell ref="L548:M548"/>
    <mergeCell ref="N548:O548"/>
    <mergeCell ref="B549:C549"/>
    <mergeCell ref="D549:E549"/>
    <mergeCell ref="F549:G549"/>
    <mergeCell ref="H549:I549"/>
    <mergeCell ref="J549:K549"/>
    <mergeCell ref="L549:M549"/>
    <mergeCell ref="N549:O549"/>
    <mergeCell ref="B550:C550"/>
    <mergeCell ref="D550:E550"/>
    <mergeCell ref="F550:G550"/>
    <mergeCell ref="H550:I550"/>
    <mergeCell ref="J550:K550"/>
    <mergeCell ref="L550:M550"/>
    <mergeCell ref="N550:O550"/>
    <mergeCell ref="B551:C551"/>
    <mergeCell ref="D551:E551"/>
    <mergeCell ref="F551:G551"/>
    <mergeCell ref="H551:I551"/>
    <mergeCell ref="J551:K551"/>
    <mergeCell ref="L551:M551"/>
    <mergeCell ref="N551:O551"/>
    <mergeCell ref="B552:C552"/>
    <mergeCell ref="D552:E552"/>
    <mergeCell ref="F552:G552"/>
    <mergeCell ref="H552:I552"/>
    <mergeCell ref="J552:K552"/>
    <mergeCell ref="L552:M552"/>
    <mergeCell ref="N552:O552"/>
    <mergeCell ref="B553:C553"/>
    <mergeCell ref="D553:E553"/>
    <mergeCell ref="F553:G553"/>
    <mergeCell ref="H553:I553"/>
    <mergeCell ref="J553:K553"/>
    <mergeCell ref="L553:M553"/>
    <mergeCell ref="N553:O553"/>
    <mergeCell ref="B554:C554"/>
    <mergeCell ref="D554:E554"/>
    <mergeCell ref="F554:G554"/>
    <mergeCell ref="H554:I554"/>
    <mergeCell ref="J554:K554"/>
    <mergeCell ref="L554:M554"/>
    <mergeCell ref="N554:O554"/>
    <mergeCell ref="B555:C555"/>
    <mergeCell ref="D555:E555"/>
    <mergeCell ref="F555:G555"/>
    <mergeCell ref="H555:I555"/>
    <mergeCell ref="J555:K555"/>
    <mergeCell ref="L555:M555"/>
    <mergeCell ref="N555:O555"/>
    <mergeCell ref="B556:C556"/>
    <mergeCell ref="D556:E556"/>
    <mergeCell ref="F556:G556"/>
    <mergeCell ref="H556:I556"/>
    <mergeCell ref="J556:K556"/>
    <mergeCell ref="L556:M556"/>
    <mergeCell ref="N556:O556"/>
    <mergeCell ref="B557:C557"/>
    <mergeCell ref="D557:E557"/>
    <mergeCell ref="F557:G557"/>
    <mergeCell ref="H557:I557"/>
    <mergeCell ref="J557:K557"/>
    <mergeCell ref="L557:M557"/>
    <mergeCell ref="N557:O557"/>
    <mergeCell ref="B558:C558"/>
    <mergeCell ref="D558:E558"/>
    <mergeCell ref="F558:G558"/>
    <mergeCell ref="H558:I558"/>
    <mergeCell ref="J558:K558"/>
    <mergeCell ref="L558:M558"/>
    <mergeCell ref="N558:O558"/>
    <mergeCell ref="B559:C559"/>
    <mergeCell ref="D559:E559"/>
    <mergeCell ref="F559:G559"/>
    <mergeCell ref="H559:I559"/>
    <mergeCell ref="J559:K559"/>
    <mergeCell ref="L559:M559"/>
    <mergeCell ref="N559:O559"/>
    <mergeCell ref="B560:C560"/>
    <mergeCell ref="D560:E560"/>
    <mergeCell ref="F560:G560"/>
    <mergeCell ref="H560:I560"/>
    <mergeCell ref="J560:K560"/>
    <mergeCell ref="L560:M560"/>
    <mergeCell ref="N560:O560"/>
    <mergeCell ref="B561:C561"/>
    <mergeCell ref="D561:E561"/>
    <mergeCell ref="F561:G561"/>
    <mergeCell ref="H561:I561"/>
    <mergeCell ref="J561:K561"/>
    <mergeCell ref="L561:M561"/>
    <mergeCell ref="N561:O561"/>
    <mergeCell ref="B562:C562"/>
    <mergeCell ref="D562:E562"/>
    <mergeCell ref="F562:G562"/>
    <mergeCell ref="H562:I562"/>
    <mergeCell ref="J562:K562"/>
    <mergeCell ref="L562:M562"/>
    <mergeCell ref="N562:O562"/>
    <mergeCell ref="B563:C563"/>
    <mergeCell ref="D563:E563"/>
    <mergeCell ref="F563:G563"/>
    <mergeCell ref="H563:I563"/>
    <mergeCell ref="J563:K563"/>
    <mergeCell ref="L563:M563"/>
    <mergeCell ref="N563:O563"/>
    <mergeCell ref="B564:C564"/>
    <mergeCell ref="D564:E564"/>
    <mergeCell ref="F564:G564"/>
    <mergeCell ref="H564:I564"/>
    <mergeCell ref="J564:K564"/>
    <mergeCell ref="L564:M564"/>
    <mergeCell ref="N564:O564"/>
    <mergeCell ref="B565:C565"/>
    <mergeCell ref="D565:E565"/>
    <mergeCell ref="F565:G565"/>
    <mergeCell ref="H565:I565"/>
    <mergeCell ref="J565:K565"/>
    <mergeCell ref="L565:M565"/>
    <mergeCell ref="N565:O565"/>
    <mergeCell ref="B566:C566"/>
    <mergeCell ref="D566:E566"/>
    <mergeCell ref="F566:G566"/>
    <mergeCell ref="H566:I566"/>
    <mergeCell ref="J566:K566"/>
    <mergeCell ref="L566:M566"/>
    <mergeCell ref="N566:O566"/>
    <mergeCell ref="B567:C567"/>
    <mergeCell ref="D567:E567"/>
    <mergeCell ref="F567:G567"/>
    <mergeCell ref="H567:I567"/>
    <mergeCell ref="J567:K567"/>
    <mergeCell ref="L567:M567"/>
    <mergeCell ref="N567:O567"/>
    <mergeCell ref="B568:C568"/>
    <mergeCell ref="D568:E568"/>
    <mergeCell ref="F568:G568"/>
    <mergeCell ref="H568:I568"/>
    <mergeCell ref="J568:K568"/>
    <mergeCell ref="L568:M568"/>
    <mergeCell ref="N568:O568"/>
    <mergeCell ref="B569:C569"/>
    <mergeCell ref="D569:E569"/>
    <mergeCell ref="F569:G569"/>
    <mergeCell ref="H569:I569"/>
    <mergeCell ref="J569:K569"/>
    <mergeCell ref="L569:M569"/>
    <mergeCell ref="N569:O569"/>
    <mergeCell ref="B570:C570"/>
    <mergeCell ref="D570:E570"/>
    <mergeCell ref="F570:G570"/>
    <mergeCell ref="H570:I570"/>
    <mergeCell ref="J570:K570"/>
    <mergeCell ref="L570:M570"/>
    <mergeCell ref="N570:O570"/>
    <mergeCell ref="B571:C571"/>
    <mergeCell ref="D571:E571"/>
    <mergeCell ref="F571:G571"/>
    <mergeCell ref="H571:I571"/>
    <mergeCell ref="J571:K571"/>
    <mergeCell ref="L571:M571"/>
    <mergeCell ref="N571:O571"/>
    <mergeCell ref="B572:C572"/>
    <mergeCell ref="D572:E572"/>
    <mergeCell ref="F572:G572"/>
    <mergeCell ref="H572:I572"/>
    <mergeCell ref="J572:K572"/>
    <mergeCell ref="L572:M572"/>
    <mergeCell ref="N572:O572"/>
    <mergeCell ref="B573:C573"/>
    <mergeCell ref="D573:E573"/>
    <mergeCell ref="F573:G573"/>
    <mergeCell ref="H573:I573"/>
    <mergeCell ref="J573:K573"/>
    <mergeCell ref="L573:M573"/>
    <mergeCell ref="N573:O573"/>
    <mergeCell ref="B574:C574"/>
    <mergeCell ref="D574:E574"/>
    <mergeCell ref="F574:G574"/>
    <mergeCell ref="H574:I574"/>
    <mergeCell ref="J574:K574"/>
    <mergeCell ref="L574:M574"/>
    <mergeCell ref="N574:O574"/>
    <mergeCell ref="B575:C575"/>
    <mergeCell ref="D575:E575"/>
    <mergeCell ref="F575:G575"/>
    <mergeCell ref="H575:I575"/>
    <mergeCell ref="J575:K575"/>
    <mergeCell ref="L575:M575"/>
    <mergeCell ref="N575:O575"/>
    <mergeCell ref="B576:C576"/>
    <mergeCell ref="D576:E576"/>
    <mergeCell ref="F576:G576"/>
    <mergeCell ref="H576:I576"/>
    <mergeCell ref="J576:K576"/>
    <mergeCell ref="L576:M576"/>
    <mergeCell ref="N576:O576"/>
    <mergeCell ref="B577:C577"/>
    <mergeCell ref="D577:E577"/>
    <mergeCell ref="F577:G577"/>
    <mergeCell ref="H577:I577"/>
    <mergeCell ref="J577:K577"/>
    <mergeCell ref="L577:M577"/>
    <mergeCell ref="N577:O577"/>
    <mergeCell ref="B578:C578"/>
    <mergeCell ref="D578:E578"/>
    <mergeCell ref="F578:G578"/>
    <mergeCell ref="H578:I578"/>
    <mergeCell ref="J578:K578"/>
    <mergeCell ref="L578:M578"/>
    <mergeCell ref="N578:O578"/>
    <mergeCell ref="B579:C579"/>
    <mergeCell ref="D579:E579"/>
    <mergeCell ref="F579:G579"/>
    <mergeCell ref="H579:I579"/>
    <mergeCell ref="J579:K579"/>
    <mergeCell ref="L579:M579"/>
    <mergeCell ref="N579:O579"/>
    <mergeCell ref="B580:C580"/>
    <mergeCell ref="D580:E580"/>
    <mergeCell ref="F580:G580"/>
    <mergeCell ref="H580:I580"/>
    <mergeCell ref="J580:K580"/>
    <mergeCell ref="L580:M580"/>
    <mergeCell ref="N580:O580"/>
    <mergeCell ref="B581:C581"/>
    <mergeCell ref="D581:E581"/>
    <mergeCell ref="F581:G581"/>
    <mergeCell ref="H581:I581"/>
    <mergeCell ref="J581:K581"/>
    <mergeCell ref="L581:M581"/>
    <mergeCell ref="N581:O581"/>
    <mergeCell ref="B582:C582"/>
    <mergeCell ref="D582:E582"/>
    <mergeCell ref="F582:G582"/>
    <mergeCell ref="H582:I582"/>
    <mergeCell ref="J582:K582"/>
    <mergeCell ref="L582:M582"/>
    <mergeCell ref="N582:O582"/>
    <mergeCell ref="B583:C583"/>
    <mergeCell ref="D583:E583"/>
    <mergeCell ref="F583:G583"/>
    <mergeCell ref="H583:I583"/>
    <mergeCell ref="J583:K583"/>
    <mergeCell ref="L583:M583"/>
    <mergeCell ref="N583:O583"/>
    <mergeCell ref="B584:C584"/>
    <mergeCell ref="D584:E584"/>
    <mergeCell ref="F584:G584"/>
    <mergeCell ref="H584:I584"/>
    <mergeCell ref="J584:K584"/>
    <mergeCell ref="L584:M584"/>
    <mergeCell ref="N584:O584"/>
    <mergeCell ref="B585:C585"/>
    <mergeCell ref="D585:E585"/>
    <mergeCell ref="F585:G585"/>
    <mergeCell ref="H585:I585"/>
    <mergeCell ref="J585:K585"/>
    <mergeCell ref="L585:M585"/>
    <mergeCell ref="N585:O585"/>
    <mergeCell ref="B586:C586"/>
    <mergeCell ref="D586:E586"/>
    <mergeCell ref="F586:G586"/>
    <mergeCell ref="H586:I586"/>
    <mergeCell ref="J586:K586"/>
    <mergeCell ref="L586:M586"/>
    <mergeCell ref="N586:O586"/>
    <mergeCell ref="B587:C587"/>
    <mergeCell ref="D587:E587"/>
    <mergeCell ref="F587:G587"/>
    <mergeCell ref="H587:I587"/>
    <mergeCell ref="J587:K587"/>
    <mergeCell ref="L587:M587"/>
    <mergeCell ref="N587:O587"/>
    <mergeCell ref="B588:C588"/>
    <mergeCell ref="D588:E588"/>
    <mergeCell ref="F588:G588"/>
    <mergeCell ref="H588:I588"/>
    <mergeCell ref="J588:K588"/>
    <mergeCell ref="L588:M588"/>
    <mergeCell ref="N588:O588"/>
    <mergeCell ref="B589:C589"/>
    <mergeCell ref="D589:E589"/>
    <mergeCell ref="F589:G589"/>
    <mergeCell ref="H589:I589"/>
    <mergeCell ref="J589:K589"/>
    <mergeCell ref="L589:M589"/>
    <mergeCell ref="N589:O589"/>
    <mergeCell ref="B590:C590"/>
    <mergeCell ref="D590:E590"/>
    <mergeCell ref="F590:G590"/>
    <mergeCell ref="H590:I590"/>
    <mergeCell ref="J590:K590"/>
    <mergeCell ref="L590:M590"/>
    <mergeCell ref="N590:O590"/>
    <mergeCell ref="B591:C591"/>
    <mergeCell ref="D591:E591"/>
    <mergeCell ref="F591:G591"/>
    <mergeCell ref="H591:I591"/>
    <mergeCell ref="J591:K591"/>
    <mergeCell ref="L591:M591"/>
    <mergeCell ref="N591:O591"/>
    <mergeCell ref="B592:C592"/>
    <mergeCell ref="D592:E592"/>
    <mergeCell ref="F592:G592"/>
    <mergeCell ref="H592:I592"/>
    <mergeCell ref="J592:K592"/>
    <mergeCell ref="L592:M592"/>
    <mergeCell ref="N592:O592"/>
    <mergeCell ref="B593:C593"/>
    <mergeCell ref="D593:E593"/>
    <mergeCell ref="F593:G593"/>
    <mergeCell ref="H593:I593"/>
    <mergeCell ref="J593:K593"/>
    <mergeCell ref="L593:M593"/>
    <mergeCell ref="N593:O593"/>
    <mergeCell ref="B594:C594"/>
    <mergeCell ref="D594:E594"/>
    <mergeCell ref="F594:G594"/>
    <mergeCell ref="H594:I594"/>
    <mergeCell ref="J594:K594"/>
    <mergeCell ref="L594:M594"/>
    <mergeCell ref="N594:O594"/>
    <mergeCell ref="B595:C595"/>
    <mergeCell ref="D595:E595"/>
    <mergeCell ref="F595:G595"/>
    <mergeCell ref="H595:I595"/>
    <mergeCell ref="J595:K595"/>
    <mergeCell ref="L595:M595"/>
    <mergeCell ref="N595:O595"/>
    <mergeCell ref="B596:C596"/>
    <mergeCell ref="D596:E596"/>
    <mergeCell ref="F596:G596"/>
    <mergeCell ref="H596:I596"/>
    <mergeCell ref="J596:K596"/>
    <mergeCell ref="L596:M596"/>
    <mergeCell ref="N596:O596"/>
    <mergeCell ref="B597:C597"/>
    <mergeCell ref="D597:E597"/>
    <mergeCell ref="F597:G597"/>
    <mergeCell ref="H597:I597"/>
    <mergeCell ref="J597:K597"/>
    <mergeCell ref="L597:M597"/>
    <mergeCell ref="N597:O597"/>
    <mergeCell ref="B598:C598"/>
    <mergeCell ref="D598:E598"/>
    <mergeCell ref="F598:G598"/>
    <mergeCell ref="H598:I598"/>
    <mergeCell ref="J598:K598"/>
    <mergeCell ref="L598:M598"/>
    <mergeCell ref="N598:O598"/>
    <mergeCell ref="B599:C599"/>
    <mergeCell ref="D599:E599"/>
    <mergeCell ref="F599:G599"/>
    <mergeCell ref="H599:I599"/>
    <mergeCell ref="J599:K599"/>
    <mergeCell ref="L599:M599"/>
    <mergeCell ref="N599:O599"/>
    <mergeCell ref="B600:C600"/>
    <mergeCell ref="D600:E600"/>
    <mergeCell ref="F600:G600"/>
    <mergeCell ref="H600:I600"/>
    <mergeCell ref="J600:K600"/>
    <mergeCell ref="L600:M600"/>
    <mergeCell ref="N600:O600"/>
    <mergeCell ref="B601:C601"/>
    <mergeCell ref="D601:E601"/>
    <mergeCell ref="F601:G601"/>
    <mergeCell ref="H601:I601"/>
    <mergeCell ref="J601:K601"/>
    <mergeCell ref="L601:M601"/>
    <mergeCell ref="N601:O601"/>
    <mergeCell ref="B602:C602"/>
    <mergeCell ref="D602:E602"/>
    <mergeCell ref="F602:G602"/>
    <mergeCell ref="H602:I602"/>
    <mergeCell ref="J602:K602"/>
    <mergeCell ref="L602:M602"/>
    <mergeCell ref="N602:O602"/>
    <mergeCell ref="B603:C603"/>
    <mergeCell ref="D603:E603"/>
    <mergeCell ref="F603:G603"/>
    <mergeCell ref="H603:I603"/>
    <mergeCell ref="J603:K603"/>
    <mergeCell ref="L603:M603"/>
    <mergeCell ref="N603:O603"/>
    <mergeCell ref="B604:C604"/>
    <mergeCell ref="D604:E604"/>
    <mergeCell ref="F604:G604"/>
    <mergeCell ref="H604:I604"/>
    <mergeCell ref="J604:K604"/>
    <mergeCell ref="L604:M604"/>
    <mergeCell ref="N604:O604"/>
    <mergeCell ref="B605:C605"/>
    <mergeCell ref="D605:E605"/>
    <mergeCell ref="F605:G605"/>
    <mergeCell ref="H605:I605"/>
    <mergeCell ref="J605:K605"/>
    <mergeCell ref="L605:M605"/>
    <mergeCell ref="N605:O605"/>
    <mergeCell ref="B606:C606"/>
    <mergeCell ref="D606:E606"/>
    <mergeCell ref="F606:G606"/>
    <mergeCell ref="H606:I606"/>
    <mergeCell ref="J606:K606"/>
    <mergeCell ref="L606:M606"/>
    <mergeCell ref="N606:O606"/>
    <mergeCell ref="B607:C607"/>
    <mergeCell ref="D607:E607"/>
    <mergeCell ref="F607:G607"/>
    <mergeCell ref="H607:I607"/>
    <mergeCell ref="J607:K607"/>
    <mergeCell ref="L607:M607"/>
    <mergeCell ref="N607:O607"/>
    <mergeCell ref="B608:C608"/>
    <mergeCell ref="D608:E608"/>
    <mergeCell ref="F608:G608"/>
    <mergeCell ref="H608:I608"/>
    <mergeCell ref="J608:K608"/>
    <mergeCell ref="L608:M608"/>
    <mergeCell ref="N608:O608"/>
    <mergeCell ref="B609:C609"/>
    <mergeCell ref="D609:E609"/>
    <mergeCell ref="F609:G609"/>
    <mergeCell ref="H609:I609"/>
    <mergeCell ref="J609:K609"/>
    <mergeCell ref="L609:M609"/>
    <mergeCell ref="N609:O609"/>
    <mergeCell ref="B610:C610"/>
    <mergeCell ref="D610:E610"/>
    <mergeCell ref="F610:G610"/>
    <mergeCell ref="H610:I610"/>
    <mergeCell ref="J610:K610"/>
    <mergeCell ref="L610:M610"/>
    <mergeCell ref="N610:O610"/>
    <mergeCell ref="B611:C611"/>
    <mergeCell ref="D611:E611"/>
    <mergeCell ref="F611:G611"/>
    <mergeCell ref="H611:I611"/>
    <mergeCell ref="J611:K611"/>
    <mergeCell ref="L611:M611"/>
    <mergeCell ref="N611:O611"/>
    <mergeCell ref="B612:C612"/>
    <mergeCell ref="D612:E612"/>
    <mergeCell ref="F612:G612"/>
    <mergeCell ref="H612:I612"/>
    <mergeCell ref="J612:K612"/>
    <mergeCell ref="L612:M612"/>
    <mergeCell ref="N612:O612"/>
    <mergeCell ref="B613:C613"/>
    <mergeCell ref="D613:E613"/>
    <mergeCell ref="F613:G613"/>
    <mergeCell ref="H613:I613"/>
    <mergeCell ref="J613:K613"/>
    <mergeCell ref="L613:M613"/>
    <mergeCell ref="N613:O613"/>
    <mergeCell ref="B614:C614"/>
    <mergeCell ref="D614:E614"/>
    <mergeCell ref="F614:G614"/>
    <mergeCell ref="H614:I614"/>
    <mergeCell ref="J614:K614"/>
    <mergeCell ref="L614:M614"/>
    <mergeCell ref="N614:O614"/>
    <mergeCell ref="B615:C615"/>
    <mergeCell ref="D615:E615"/>
    <mergeCell ref="F615:G615"/>
    <mergeCell ref="H615:I615"/>
    <mergeCell ref="J615:K615"/>
    <mergeCell ref="L615:M615"/>
    <mergeCell ref="N615:O615"/>
    <mergeCell ref="B616:C616"/>
    <mergeCell ref="D616:E616"/>
    <mergeCell ref="F616:G616"/>
    <mergeCell ref="H616:I616"/>
    <mergeCell ref="J616:K616"/>
    <mergeCell ref="L616:M616"/>
    <mergeCell ref="N616:O616"/>
    <mergeCell ref="B617:C617"/>
    <mergeCell ref="D617:E617"/>
    <mergeCell ref="F617:G617"/>
    <mergeCell ref="H617:I617"/>
    <mergeCell ref="J617:K617"/>
    <mergeCell ref="L617:M617"/>
    <mergeCell ref="N617:O617"/>
    <mergeCell ref="B618:C618"/>
    <mergeCell ref="D618:E618"/>
    <mergeCell ref="F618:G618"/>
    <mergeCell ref="H618:I618"/>
    <mergeCell ref="J618:K618"/>
    <mergeCell ref="L618:M618"/>
    <mergeCell ref="N618:O618"/>
    <mergeCell ref="B619:C619"/>
    <mergeCell ref="D619:E619"/>
    <mergeCell ref="F619:G619"/>
    <mergeCell ref="H619:I619"/>
    <mergeCell ref="J619:K619"/>
    <mergeCell ref="L619:M619"/>
    <mergeCell ref="N619:O619"/>
    <mergeCell ref="B620:C620"/>
    <mergeCell ref="D620:E620"/>
    <mergeCell ref="F620:G620"/>
    <mergeCell ref="H620:I620"/>
    <mergeCell ref="J620:K620"/>
    <mergeCell ref="L620:M620"/>
    <mergeCell ref="N620:O620"/>
    <mergeCell ref="B621:C621"/>
    <mergeCell ref="D621:E621"/>
    <mergeCell ref="F621:G621"/>
    <mergeCell ref="H621:I621"/>
    <mergeCell ref="J621:K621"/>
    <mergeCell ref="L621:M621"/>
    <mergeCell ref="N621:O621"/>
    <mergeCell ref="B622:C622"/>
    <mergeCell ref="D622:E622"/>
    <mergeCell ref="F622:G622"/>
    <mergeCell ref="H622:I622"/>
    <mergeCell ref="J622:K622"/>
    <mergeCell ref="L622:M622"/>
    <mergeCell ref="N622:O622"/>
    <mergeCell ref="B623:C623"/>
    <mergeCell ref="D623:E623"/>
    <mergeCell ref="F623:G623"/>
    <mergeCell ref="H623:I623"/>
    <mergeCell ref="J623:K623"/>
    <mergeCell ref="L623:M623"/>
    <mergeCell ref="N623:O623"/>
    <mergeCell ref="B624:C624"/>
    <mergeCell ref="D624:E624"/>
    <mergeCell ref="F624:G624"/>
    <mergeCell ref="H624:I624"/>
    <mergeCell ref="J624:K624"/>
    <mergeCell ref="L624:M624"/>
    <mergeCell ref="N624:O624"/>
    <mergeCell ref="B625:C625"/>
    <mergeCell ref="D625:E625"/>
    <mergeCell ref="F625:G625"/>
    <mergeCell ref="H625:I625"/>
    <mergeCell ref="J625:K625"/>
    <mergeCell ref="L625:M625"/>
    <mergeCell ref="N625:O625"/>
    <mergeCell ref="B626:C626"/>
    <mergeCell ref="D626:E626"/>
    <mergeCell ref="F626:G626"/>
    <mergeCell ref="H626:I626"/>
    <mergeCell ref="J626:K626"/>
    <mergeCell ref="L626:M626"/>
    <mergeCell ref="N626:O626"/>
    <mergeCell ref="B627:C627"/>
    <mergeCell ref="D627:E627"/>
    <mergeCell ref="F627:G627"/>
    <mergeCell ref="H627:I627"/>
    <mergeCell ref="J627:K627"/>
    <mergeCell ref="L627:M627"/>
    <mergeCell ref="N627:O627"/>
    <mergeCell ref="B628:C628"/>
    <mergeCell ref="D628:E628"/>
    <mergeCell ref="F628:G628"/>
    <mergeCell ref="H628:I628"/>
    <mergeCell ref="J628:K628"/>
    <mergeCell ref="L628:M628"/>
    <mergeCell ref="N628:O628"/>
    <mergeCell ref="B629:C629"/>
    <mergeCell ref="D629:E629"/>
    <mergeCell ref="F629:G629"/>
    <mergeCell ref="H629:I629"/>
    <mergeCell ref="J629:K629"/>
    <mergeCell ref="L629:M629"/>
    <mergeCell ref="N629:O629"/>
    <mergeCell ref="B630:C630"/>
    <mergeCell ref="D630:E630"/>
    <mergeCell ref="F630:G630"/>
    <mergeCell ref="H630:I630"/>
    <mergeCell ref="J630:K630"/>
    <mergeCell ref="L630:M630"/>
    <mergeCell ref="N630:O630"/>
    <mergeCell ref="B631:C631"/>
    <mergeCell ref="D631:E631"/>
    <mergeCell ref="F631:G631"/>
    <mergeCell ref="H631:I631"/>
    <mergeCell ref="J631:K631"/>
    <mergeCell ref="L631:M631"/>
    <mergeCell ref="N631:O631"/>
    <mergeCell ref="B632:C632"/>
    <mergeCell ref="D632:E632"/>
    <mergeCell ref="F632:G632"/>
    <mergeCell ref="H632:I632"/>
    <mergeCell ref="J632:K632"/>
    <mergeCell ref="L632:M632"/>
    <mergeCell ref="N632:O632"/>
    <mergeCell ref="B633:C633"/>
    <mergeCell ref="D633:E633"/>
    <mergeCell ref="F633:G633"/>
    <mergeCell ref="H633:I633"/>
    <mergeCell ref="J633:K633"/>
    <mergeCell ref="L633:M633"/>
    <mergeCell ref="N633:O633"/>
    <mergeCell ref="B634:C634"/>
    <mergeCell ref="D634:E634"/>
    <mergeCell ref="F634:G634"/>
    <mergeCell ref="H634:I634"/>
    <mergeCell ref="J634:K634"/>
    <mergeCell ref="L634:M634"/>
    <mergeCell ref="N634:O634"/>
    <mergeCell ref="B635:C635"/>
    <mergeCell ref="D635:E635"/>
    <mergeCell ref="F635:G635"/>
    <mergeCell ref="H635:I635"/>
    <mergeCell ref="J635:K635"/>
    <mergeCell ref="L635:M635"/>
    <mergeCell ref="N635:O635"/>
    <mergeCell ref="B636:C636"/>
    <mergeCell ref="D636:E636"/>
    <mergeCell ref="F636:G636"/>
    <mergeCell ref="H636:I636"/>
    <mergeCell ref="J636:K636"/>
    <mergeCell ref="L636:M636"/>
    <mergeCell ref="N636:O636"/>
    <mergeCell ref="B637:C637"/>
    <mergeCell ref="D637:E637"/>
    <mergeCell ref="F637:G637"/>
    <mergeCell ref="H637:I637"/>
    <mergeCell ref="J637:K637"/>
    <mergeCell ref="L637:M637"/>
    <mergeCell ref="N637:O637"/>
    <mergeCell ref="B638:C638"/>
    <mergeCell ref="D638:E638"/>
    <mergeCell ref="F638:G638"/>
    <mergeCell ref="H638:I638"/>
    <mergeCell ref="J638:K638"/>
    <mergeCell ref="L638:M638"/>
    <mergeCell ref="N638:O638"/>
    <mergeCell ref="B639:C639"/>
    <mergeCell ref="D639:E639"/>
    <mergeCell ref="F639:G639"/>
    <mergeCell ref="H639:I639"/>
    <mergeCell ref="J639:K639"/>
    <mergeCell ref="L639:M639"/>
    <mergeCell ref="N639:O639"/>
    <mergeCell ref="B640:C640"/>
    <mergeCell ref="D640:E640"/>
    <mergeCell ref="F640:G640"/>
    <mergeCell ref="H640:I640"/>
    <mergeCell ref="J640:K640"/>
    <mergeCell ref="L640:M640"/>
    <mergeCell ref="N640:O640"/>
    <mergeCell ref="B641:C641"/>
    <mergeCell ref="D641:E641"/>
    <mergeCell ref="F641:G641"/>
    <mergeCell ref="H641:I641"/>
    <mergeCell ref="J641:K641"/>
    <mergeCell ref="L641:M641"/>
    <mergeCell ref="N641:O641"/>
    <mergeCell ref="B642:C642"/>
    <mergeCell ref="D642:E642"/>
    <mergeCell ref="F642:G642"/>
    <mergeCell ref="H642:I642"/>
    <mergeCell ref="J642:K642"/>
    <mergeCell ref="L642:M642"/>
    <mergeCell ref="N642:O642"/>
    <mergeCell ref="B643:C643"/>
    <mergeCell ref="D643:E643"/>
    <mergeCell ref="F643:G643"/>
    <mergeCell ref="H643:I643"/>
    <mergeCell ref="J643:K643"/>
    <mergeCell ref="L643:M643"/>
    <mergeCell ref="N643:O643"/>
    <mergeCell ref="B644:C644"/>
    <mergeCell ref="D644:E644"/>
    <mergeCell ref="F644:G644"/>
    <mergeCell ref="H644:I644"/>
    <mergeCell ref="J644:K644"/>
    <mergeCell ref="L644:M644"/>
    <mergeCell ref="N644:O644"/>
    <mergeCell ref="B645:C645"/>
    <mergeCell ref="D645:E645"/>
    <mergeCell ref="F645:G645"/>
    <mergeCell ref="H645:I645"/>
    <mergeCell ref="J645:K645"/>
    <mergeCell ref="L645:M645"/>
    <mergeCell ref="N645:O645"/>
    <mergeCell ref="B646:C646"/>
    <mergeCell ref="D646:E646"/>
    <mergeCell ref="F646:G646"/>
    <mergeCell ref="H646:I646"/>
    <mergeCell ref="J646:K646"/>
    <mergeCell ref="L646:M646"/>
    <mergeCell ref="N646:O646"/>
    <mergeCell ref="B647:C647"/>
    <mergeCell ref="D647:E647"/>
    <mergeCell ref="F647:G647"/>
    <mergeCell ref="H647:I647"/>
    <mergeCell ref="J647:K647"/>
    <mergeCell ref="L647:M647"/>
    <mergeCell ref="N647:O647"/>
    <mergeCell ref="B648:C648"/>
    <mergeCell ref="D648:E648"/>
    <mergeCell ref="F648:G648"/>
    <mergeCell ref="H648:I648"/>
    <mergeCell ref="J648:K648"/>
    <mergeCell ref="L648:M648"/>
    <mergeCell ref="N648:O648"/>
    <mergeCell ref="B649:C649"/>
    <mergeCell ref="D649:E649"/>
    <mergeCell ref="F649:G649"/>
    <mergeCell ref="H649:I649"/>
    <mergeCell ref="J649:K649"/>
    <mergeCell ref="L649:M649"/>
    <mergeCell ref="N649:O649"/>
    <mergeCell ref="B650:C650"/>
    <mergeCell ref="D650:E650"/>
    <mergeCell ref="F650:G650"/>
    <mergeCell ref="H650:I650"/>
    <mergeCell ref="J650:K650"/>
    <mergeCell ref="L650:M650"/>
    <mergeCell ref="N650:O650"/>
    <mergeCell ref="B651:C651"/>
    <mergeCell ref="D651:E651"/>
    <mergeCell ref="F651:G651"/>
    <mergeCell ref="H651:I651"/>
    <mergeCell ref="J651:K651"/>
    <mergeCell ref="L651:M651"/>
    <mergeCell ref="N651:O651"/>
    <mergeCell ref="B652:C652"/>
    <mergeCell ref="D652:E652"/>
    <mergeCell ref="F652:G652"/>
    <mergeCell ref="H652:I652"/>
    <mergeCell ref="J652:K652"/>
    <mergeCell ref="L652:M652"/>
    <mergeCell ref="N652:O652"/>
    <mergeCell ref="B653:C653"/>
    <mergeCell ref="D653:E653"/>
    <mergeCell ref="F653:G653"/>
    <mergeCell ref="H653:I653"/>
    <mergeCell ref="J653:K653"/>
    <mergeCell ref="L653:M653"/>
    <mergeCell ref="N653:O653"/>
    <mergeCell ref="B654:C654"/>
    <mergeCell ref="D654:E654"/>
    <mergeCell ref="F654:G654"/>
    <mergeCell ref="H654:I654"/>
    <mergeCell ref="J654:K654"/>
    <mergeCell ref="L654:M654"/>
    <mergeCell ref="N654:O654"/>
    <mergeCell ref="B655:C655"/>
    <mergeCell ref="D655:E655"/>
    <mergeCell ref="F655:G655"/>
    <mergeCell ref="H655:I655"/>
    <mergeCell ref="J655:K655"/>
    <mergeCell ref="L655:M655"/>
    <mergeCell ref="N655:O655"/>
    <mergeCell ref="B656:C656"/>
    <mergeCell ref="D656:E656"/>
    <mergeCell ref="F656:G656"/>
    <mergeCell ref="H656:I656"/>
    <mergeCell ref="J656:K656"/>
    <mergeCell ref="L656:M656"/>
    <mergeCell ref="N656:O656"/>
    <mergeCell ref="B657:C657"/>
    <mergeCell ref="D657:E657"/>
    <mergeCell ref="F657:G657"/>
    <mergeCell ref="H657:I657"/>
    <mergeCell ref="J657:K657"/>
    <mergeCell ref="L657:M657"/>
    <mergeCell ref="N657:O657"/>
    <mergeCell ref="B658:C658"/>
    <mergeCell ref="D658:E658"/>
    <mergeCell ref="F658:G658"/>
    <mergeCell ref="H658:I658"/>
    <mergeCell ref="J658:K658"/>
    <mergeCell ref="L658:M658"/>
    <mergeCell ref="N658:O658"/>
    <mergeCell ref="B659:C659"/>
    <mergeCell ref="D659:E659"/>
    <mergeCell ref="F659:G659"/>
    <mergeCell ref="H659:I659"/>
    <mergeCell ref="J659:K659"/>
    <mergeCell ref="L659:M659"/>
    <mergeCell ref="N659:O659"/>
    <mergeCell ref="B660:C660"/>
    <mergeCell ref="D660:E660"/>
    <mergeCell ref="F660:G660"/>
    <mergeCell ref="H660:I660"/>
    <mergeCell ref="J660:K660"/>
    <mergeCell ref="L660:M660"/>
    <mergeCell ref="N660:O660"/>
    <mergeCell ref="B661:C661"/>
    <mergeCell ref="D661:E661"/>
    <mergeCell ref="F661:G661"/>
    <mergeCell ref="H661:I661"/>
    <mergeCell ref="J661:K661"/>
    <mergeCell ref="L661:M661"/>
    <mergeCell ref="N661:O661"/>
    <mergeCell ref="B662:C662"/>
    <mergeCell ref="D662:E662"/>
    <mergeCell ref="F662:G662"/>
    <mergeCell ref="H662:I662"/>
    <mergeCell ref="J662:K662"/>
    <mergeCell ref="L662:M662"/>
    <mergeCell ref="N662:O662"/>
    <mergeCell ref="B663:C663"/>
    <mergeCell ref="D663:E663"/>
    <mergeCell ref="F663:G663"/>
    <mergeCell ref="H663:I663"/>
    <mergeCell ref="J663:K663"/>
    <mergeCell ref="L663:M663"/>
    <mergeCell ref="N663:O663"/>
    <mergeCell ref="B664:C664"/>
    <mergeCell ref="D664:E664"/>
    <mergeCell ref="F664:G664"/>
    <mergeCell ref="H664:I664"/>
    <mergeCell ref="J664:K664"/>
    <mergeCell ref="L664:M664"/>
    <mergeCell ref="N664:O664"/>
    <mergeCell ref="B665:C665"/>
    <mergeCell ref="D665:E665"/>
    <mergeCell ref="F665:G665"/>
    <mergeCell ref="H665:I665"/>
    <mergeCell ref="J665:K665"/>
    <mergeCell ref="L665:M665"/>
    <mergeCell ref="N665:O665"/>
    <mergeCell ref="B666:C666"/>
    <mergeCell ref="D666:E666"/>
    <mergeCell ref="F666:G666"/>
    <mergeCell ref="H666:I666"/>
    <mergeCell ref="J666:K666"/>
    <mergeCell ref="L666:M666"/>
    <mergeCell ref="N666:O666"/>
    <mergeCell ref="B667:C667"/>
    <mergeCell ref="D667:E667"/>
    <mergeCell ref="F667:G667"/>
    <mergeCell ref="H667:I667"/>
    <mergeCell ref="J667:K667"/>
    <mergeCell ref="L667:M667"/>
    <mergeCell ref="N667:O667"/>
    <mergeCell ref="B668:C668"/>
    <mergeCell ref="D668:E668"/>
    <mergeCell ref="F668:G668"/>
    <mergeCell ref="H668:I668"/>
    <mergeCell ref="J668:K668"/>
    <mergeCell ref="L668:M668"/>
    <mergeCell ref="N668:O668"/>
    <mergeCell ref="B669:C669"/>
    <mergeCell ref="D669:E669"/>
    <mergeCell ref="F669:G669"/>
    <mergeCell ref="H669:I669"/>
    <mergeCell ref="J669:K669"/>
    <mergeCell ref="L669:M669"/>
    <mergeCell ref="N669:O669"/>
    <mergeCell ref="B670:C670"/>
    <mergeCell ref="D670:E670"/>
    <mergeCell ref="F670:G670"/>
    <mergeCell ref="H670:I670"/>
    <mergeCell ref="J670:K670"/>
    <mergeCell ref="L670:M670"/>
    <mergeCell ref="N670:O670"/>
    <mergeCell ref="B671:C671"/>
    <mergeCell ref="D671:E671"/>
    <mergeCell ref="F671:G671"/>
    <mergeCell ref="H671:I671"/>
    <mergeCell ref="J671:K671"/>
    <mergeCell ref="L671:M671"/>
    <mergeCell ref="N671:O671"/>
    <mergeCell ref="B672:C672"/>
    <mergeCell ref="D672:E672"/>
    <mergeCell ref="F672:G672"/>
    <mergeCell ref="H672:I672"/>
    <mergeCell ref="J672:K672"/>
    <mergeCell ref="L672:M672"/>
    <mergeCell ref="N672:O672"/>
    <mergeCell ref="B673:C673"/>
    <mergeCell ref="D673:E673"/>
    <mergeCell ref="F673:G673"/>
    <mergeCell ref="H673:I673"/>
    <mergeCell ref="J673:K673"/>
    <mergeCell ref="L673:M673"/>
    <mergeCell ref="N673:O673"/>
    <mergeCell ref="B674:C674"/>
    <mergeCell ref="D674:E674"/>
    <mergeCell ref="F674:G674"/>
    <mergeCell ref="H674:I674"/>
    <mergeCell ref="J674:K674"/>
    <mergeCell ref="L674:M674"/>
    <mergeCell ref="N674:O674"/>
    <mergeCell ref="B675:C675"/>
    <mergeCell ref="D675:E675"/>
    <mergeCell ref="F675:G675"/>
    <mergeCell ref="H675:I675"/>
    <mergeCell ref="J675:K675"/>
    <mergeCell ref="L675:M675"/>
    <mergeCell ref="N675:O675"/>
    <mergeCell ref="B676:C676"/>
    <mergeCell ref="D676:E676"/>
    <mergeCell ref="F676:G676"/>
    <mergeCell ref="H676:I676"/>
    <mergeCell ref="J676:K676"/>
    <mergeCell ref="L676:M676"/>
    <mergeCell ref="N676:O676"/>
    <mergeCell ref="B677:C677"/>
    <mergeCell ref="D677:E677"/>
    <mergeCell ref="F677:G677"/>
    <mergeCell ref="H677:I677"/>
    <mergeCell ref="J677:K677"/>
    <mergeCell ref="L677:M677"/>
    <mergeCell ref="N677:O677"/>
    <mergeCell ref="B678:C678"/>
    <mergeCell ref="D678:E678"/>
    <mergeCell ref="F678:G678"/>
    <mergeCell ref="H678:I678"/>
    <mergeCell ref="J678:K678"/>
    <mergeCell ref="L678:M678"/>
    <mergeCell ref="N678:O678"/>
    <mergeCell ref="B679:C679"/>
    <mergeCell ref="D679:E679"/>
    <mergeCell ref="F679:G679"/>
    <mergeCell ref="H679:I679"/>
    <mergeCell ref="J679:K679"/>
    <mergeCell ref="L679:M679"/>
    <mergeCell ref="N679:O679"/>
    <mergeCell ref="B680:C680"/>
    <mergeCell ref="D680:E680"/>
    <mergeCell ref="F680:G680"/>
    <mergeCell ref="H680:I680"/>
    <mergeCell ref="J680:K680"/>
    <mergeCell ref="L680:M680"/>
    <mergeCell ref="N680:O680"/>
    <mergeCell ref="J686:K686"/>
    <mergeCell ref="L686:M686"/>
    <mergeCell ref="N686:O686"/>
    <mergeCell ref="B681:C681"/>
    <mergeCell ref="D681:E681"/>
    <mergeCell ref="F681:G681"/>
    <mergeCell ref="H681:I681"/>
    <mergeCell ref="J681:K681"/>
    <mergeCell ref="L681:M681"/>
    <mergeCell ref="N681:O681"/>
    <mergeCell ref="B682:C682"/>
    <mergeCell ref="D682:E682"/>
    <mergeCell ref="F682:G682"/>
    <mergeCell ref="H682:I682"/>
    <mergeCell ref="J682:K682"/>
    <mergeCell ref="L682:M682"/>
    <mergeCell ref="N682:O682"/>
    <mergeCell ref="B683:C683"/>
    <mergeCell ref="D683:E683"/>
    <mergeCell ref="F683:G683"/>
    <mergeCell ref="H683:I683"/>
    <mergeCell ref="J683:K683"/>
    <mergeCell ref="L683:M683"/>
    <mergeCell ref="N683:O683"/>
    <mergeCell ref="B687:C687"/>
    <mergeCell ref="D687:E687"/>
    <mergeCell ref="F687:G687"/>
    <mergeCell ref="H687:I687"/>
    <mergeCell ref="J687:K687"/>
    <mergeCell ref="L687:M687"/>
    <mergeCell ref="N687:O687"/>
    <mergeCell ref="N688:O688"/>
    <mergeCell ref="B688:C688"/>
    <mergeCell ref="D688:E688"/>
    <mergeCell ref="F688:G688"/>
    <mergeCell ref="H688:I688"/>
    <mergeCell ref="J688:K688"/>
    <mergeCell ref="L688:M688"/>
    <mergeCell ref="B684:C684"/>
    <mergeCell ref="D684:E684"/>
    <mergeCell ref="F684:G684"/>
    <mergeCell ref="H684:I684"/>
    <mergeCell ref="J684:K684"/>
    <mergeCell ref="L684:M684"/>
    <mergeCell ref="N684:O684"/>
    <mergeCell ref="B685:C685"/>
    <mergeCell ref="D685:E685"/>
    <mergeCell ref="F685:G685"/>
    <mergeCell ref="H685:I685"/>
    <mergeCell ref="J685:K685"/>
    <mergeCell ref="L685:M685"/>
    <mergeCell ref="N685:O685"/>
    <mergeCell ref="B686:C686"/>
    <mergeCell ref="D686:E686"/>
    <mergeCell ref="F686:G686"/>
    <mergeCell ref="H686:I686"/>
  </mergeCells>
  <pageMargins left="0.70833333333333337" right="0.70833333333333337" top="0.74791666666666667" bottom="0.74791666666666667" header="0.51180555555555551" footer="0.51180555555555551"/>
  <pageSetup scale="65" firstPageNumber="0" fitToHeight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332"/>
  <sheetViews>
    <sheetView view="pageBreakPreview" zoomScale="60" zoomScaleNormal="95" workbookViewId="0">
      <selection activeCell="D6" sqref="D6"/>
    </sheetView>
  </sheetViews>
  <sheetFormatPr baseColWidth="10" defaultColWidth="10.28515625" defaultRowHeight="15" x14ac:dyDescent="0.25"/>
  <cols>
    <col min="1" max="1" width="17.5703125" style="2" customWidth="1"/>
    <col min="2" max="2" width="40.140625" style="2" customWidth="1"/>
    <col min="3" max="3" width="22" style="7" customWidth="1"/>
    <col min="4" max="4" width="24.85546875" style="4" customWidth="1"/>
    <col min="5" max="5" width="19.140625" style="4" customWidth="1"/>
    <col min="6" max="6" width="20.140625" style="4" customWidth="1"/>
    <col min="7" max="7" width="29" style="4" bestFit="1" customWidth="1"/>
    <col min="8" max="8" width="21.85546875" style="20" customWidth="1"/>
    <col min="9" max="10" width="10.28515625" style="1" customWidth="1"/>
    <col min="11" max="16384" width="10.28515625" style="1"/>
  </cols>
  <sheetData>
    <row r="1" spans="1:8" x14ac:dyDescent="0.25">
      <c r="B1" s="37" t="s">
        <v>0</v>
      </c>
      <c r="C1" s="6"/>
    </row>
    <row r="2" spans="1:8" x14ac:dyDescent="0.25">
      <c r="B2" s="37"/>
      <c r="C2" s="6"/>
    </row>
    <row r="3" spans="1:8" ht="18.75" x14ac:dyDescent="0.25">
      <c r="D3" s="18" t="s">
        <v>2234</v>
      </c>
      <c r="E3" s="18"/>
      <c r="F3" s="18"/>
      <c r="G3" s="18"/>
    </row>
    <row r="4" spans="1:8" ht="18.75" x14ac:dyDescent="0.3">
      <c r="D4" s="76">
        <v>2019</v>
      </c>
      <c r="E4" s="19"/>
      <c r="F4" s="19"/>
      <c r="G4" s="19"/>
      <c r="H4" s="19"/>
    </row>
    <row r="5" spans="1:8" ht="18.75" x14ac:dyDescent="0.25">
      <c r="D5" s="75" t="s">
        <v>2667</v>
      </c>
      <c r="F5" s="18"/>
      <c r="G5" s="18"/>
      <c r="H5" s="18"/>
    </row>
    <row r="6" spans="1:8" s="21" customFormat="1" ht="18.75" x14ac:dyDescent="0.3">
      <c r="A6" s="2"/>
      <c r="B6" s="2"/>
      <c r="C6" s="22"/>
      <c r="D6" s="23"/>
      <c r="E6" s="23"/>
      <c r="F6" s="23"/>
      <c r="H6" s="24"/>
    </row>
    <row r="7" spans="1:8" s="21" customFormat="1" ht="15" customHeight="1" x14ac:dyDescent="0.25">
      <c r="A7" s="90" t="s">
        <v>1</v>
      </c>
      <c r="B7" s="103" t="s">
        <v>2</v>
      </c>
      <c r="C7" s="103" t="s">
        <v>3</v>
      </c>
      <c r="D7" s="103" t="s">
        <v>4</v>
      </c>
      <c r="E7" s="103" t="s">
        <v>5</v>
      </c>
      <c r="F7" s="103" t="s">
        <v>6</v>
      </c>
      <c r="G7" s="103" t="s">
        <v>7</v>
      </c>
      <c r="H7" s="103" t="s">
        <v>8</v>
      </c>
    </row>
    <row r="8" spans="1:8" s="21" customFormat="1" x14ac:dyDescent="0.25">
      <c r="A8" s="90"/>
      <c r="B8" s="104"/>
      <c r="C8" s="104"/>
      <c r="D8" s="104"/>
      <c r="E8" s="104"/>
      <c r="F8" s="104"/>
      <c r="G8" s="104"/>
      <c r="H8" s="104"/>
    </row>
    <row r="9" spans="1:8" s="21" customFormat="1" x14ac:dyDescent="0.25">
      <c r="A9" s="103"/>
      <c r="B9" s="104"/>
      <c r="C9" s="104"/>
      <c r="D9" s="104"/>
      <c r="E9" s="104"/>
      <c r="F9" s="104"/>
      <c r="G9" s="104"/>
      <c r="H9" s="104"/>
    </row>
    <row r="10" spans="1:8" s="30" customFormat="1" ht="45" customHeight="1" x14ac:dyDescent="0.25">
      <c r="A10" s="38" t="s">
        <v>1816</v>
      </c>
      <c r="B10" s="25" t="s">
        <v>2139</v>
      </c>
      <c r="C10" s="26">
        <v>2</v>
      </c>
      <c r="D10" s="26" t="s">
        <v>29</v>
      </c>
      <c r="E10" s="27">
        <v>43486</v>
      </c>
      <c r="F10" s="27">
        <v>43486</v>
      </c>
      <c r="G10" s="28" t="s">
        <v>648</v>
      </c>
      <c r="H10" s="29">
        <v>292</v>
      </c>
    </row>
    <row r="11" spans="1:8" s="30" customFormat="1" ht="45" customHeight="1" x14ac:dyDescent="0.25">
      <c r="A11" s="38" t="s">
        <v>1816</v>
      </c>
      <c r="B11" s="25" t="s">
        <v>2139</v>
      </c>
      <c r="C11" s="26">
        <v>2</v>
      </c>
      <c r="D11" s="26" t="s">
        <v>29</v>
      </c>
      <c r="E11" s="27">
        <v>43486</v>
      </c>
      <c r="F11" s="27">
        <v>43486</v>
      </c>
      <c r="G11" s="28" t="s">
        <v>648</v>
      </c>
      <c r="H11" s="29">
        <v>251</v>
      </c>
    </row>
    <row r="12" spans="1:8" s="30" customFormat="1" ht="45" customHeight="1" x14ac:dyDescent="0.25">
      <c r="A12" s="38" t="s">
        <v>1816</v>
      </c>
      <c r="B12" s="25" t="s">
        <v>2140</v>
      </c>
      <c r="C12" s="26">
        <v>2</v>
      </c>
      <c r="D12" s="26" t="s">
        <v>1355</v>
      </c>
      <c r="E12" s="27">
        <v>43496</v>
      </c>
      <c r="F12" s="27">
        <v>43496</v>
      </c>
      <c r="G12" s="28" t="s">
        <v>648</v>
      </c>
      <c r="H12" s="29">
        <v>525</v>
      </c>
    </row>
    <row r="13" spans="1:8" s="30" customFormat="1" ht="45" customHeight="1" x14ac:dyDescent="0.25">
      <c r="A13" s="38" t="s">
        <v>1816</v>
      </c>
      <c r="B13" s="25" t="s">
        <v>2235</v>
      </c>
      <c r="C13" s="26">
        <v>1</v>
      </c>
      <c r="D13" s="26" t="s">
        <v>15</v>
      </c>
      <c r="E13" s="27">
        <v>43489</v>
      </c>
      <c r="F13" s="27">
        <v>43489</v>
      </c>
      <c r="G13" s="28" t="s">
        <v>648</v>
      </c>
      <c r="H13" s="29">
        <v>301</v>
      </c>
    </row>
    <row r="14" spans="1:8" s="30" customFormat="1" ht="45" customHeight="1" x14ac:dyDescent="0.25">
      <c r="A14" s="39" t="s">
        <v>1816</v>
      </c>
      <c r="B14" s="25" t="s">
        <v>2235</v>
      </c>
      <c r="C14" s="26">
        <v>1</v>
      </c>
      <c r="D14" s="26" t="s">
        <v>15</v>
      </c>
      <c r="E14" s="27">
        <v>43489</v>
      </c>
      <c r="F14" s="27">
        <v>43489</v>
      </c>
      <c r="G14" s="28" t="s">
        <v>648</v>
      </c>
      <c r="H14" s="29">
        <v>301</v>
      </c>
    </row>
    <row r="15" spans="1:8" s="30" customFormat="1" ht="45" customHeight="1" x14ac:dyDescent="0.25">
      <c r="A15" s="40" t="s">
        <v>1816</v>
      </c>
      <c r="B15" s="25" t="s">
        <v>2236</v>
      </c>
      <c r="C15" s="26">
        <v>1</v>
      </c>
      <c r="D15" s="26" t="s">
        <v>15</v>
      </c>
      <c r="E15" s="27">
        <v>43496</v>
      </c>
      <c r="F15" s="27">
        <v>43496</v>
      </c>
      <c r="G15" s="28" t="s">
        <v>648</v>
      </c>
      <c r="H15" s="29">
        <v>164</v>
      </c>
    </row>
    <row r="16" spans="1:8" s="30" customFormat="1" ht="45" customHeight="1" x14ac:dyDescent="0.25">
      <c r="A16" s="40" t="s">
        <v>1816</v>
      </c>
      <c r="B16" s="25" t="s">
        <v>2236</v>
      </c>
      <c r="C16" s="26">
        <v>1</v>
      </c>
      <c r="D16" s="26" t="s">
        <v>15</v>
      </c>
      <c r="E16" s="27">
        <v>43496</v>
      </c>
      <c r="F16" s="27">
        <v>43496</v>
      </c>
      <c r="G16" s="28" t="s">
        <v>648</v>
      </c>
      <c r="H16" s="29">
        <v>192</v>
      </c>
    </row>
    <row r="17" spans="1:8" s="30" customFormat="1" ht="45" customHeight="1" x14ac:dyDescent="0.25">
      <c r="A17" s="40" t="s">
        <v>1816</v>
      </c>
      <c r="B17" s="25" t="s">
        <v>2235</v>
      </c>
      <c r="C17" s="26">
        <v>1</v>
      </c>
      <c r="D17" s="26" t="s">
        <v>15</v>
      </c>
      <c r="E17" s="27">
        <v>43489</v>
      </c>
      <c r="F17" s="27">
        <v>43489</v>
      </c>
      <c r="G17" s="28" t="s">
        <v>648</v>
      </c>
      <c r="H17" s="29">
        <v>335</v>
      </c>
    </row>
    <row r="18" spans="1:8" s="30" customFormat="1" ht="45" customHeight="1" x14ac:dyDescent="0.25">
      <c r="A18" s="40" t="s">
        <v>1816</v>
      </c>
      <c r="B18" s="25" t="s">
        <v>2235</v>
      </c>
      <c r="C18" s="26">
        <v>1</v>
      </c>
      <c r="D18" s="26" t="s">
        <v>15</v>
      </c>
      <c r="E18" s="27">
        <v>43489</v>
      </c>
      <c r="F18" s="27">
        <v>43489</v>
      </c>
      <c r="G18" s="28" t="s">
        <v>648</v>
      </c>
      <c r="H18" s="29">
        <v>195</v>
      </c>
    </row>
    <row r="19" spans="1:8" s="30" customFormat="1" ht="45" customHeight="1" x14ac:dyDescent="0.25">
      <c r="A19" s="38" t="s">
        <v>1816</v>
      </c>
      <c r="B19" s="36" t="s">
        <v>2081</v>
      </c>
      <c r="C19" s="31">
        <v>1</v>
      </c>
      <c r="D19" s="32" t="s">
        <v>15</v>
      </c>
      <c r="E19" s="27">
        <v>43489</v>
      </c>
      <c r="F19" s="27">
        <v>43522</v>
      </c>
      <c r="G19" s="28" t="s">
        <v>648</v>
      </c>
      <c r="H19" s="29">
        <v>216</v>
      </c>
    </row>
    <row r="20" spans="1:8" s="30" customFormat="1" ht="45" customHeight="1" x14ac:dyDescent="0.25">
      <c r="A20" s="38" t="s">
        <v>1816</v>
      </c>
      <c r="B20" s="36" t="s">
        <v>2237</v>
      </c>
      <c r="C20" s="31">
        <v>1</v>
      </c>
      <c r="D20" s="32" t="s">
        <v>15</v>
      </c>
      <c r="E20" s="27">
        <v>43504</v>
      </c>
      <c r="F20" s="27">
        <v>43504</v>
      </c>
      <c r="G20" s="28" t="s">
        <v>648</v>
      </c>
      <c r="H20" s="29">
        <v>319</v>
      </c>
    </row>
    <row r="21" spans="1:8" s="30" customFormat="1" ht="45" customHeight="1" x14ac:dyDescent="0.25">
      <c r="A21" s="38" t="s">
        <v>1816</v>
      </c>
      <c r="B21" s="36" t="s">
        <v>2237</v>
      </c>
      <c r="C21" s="31">
        <v>1</v>
      </c>
      <c r="D21" s="32" t="s">
        <v>15</v>
      </c>
      <c r="E21" s="27">
        <v>43531</v>
      </c>
      <c r="F21" s="27">
        <v>43531</v>
      </c>
      <c r="G21" s="28" t="s">
        <v>648</v>
      </c>
      <c r="H21" s="29">
        <v>180</v>
      </c>
    </row>
    <row r="22" spans="1:8" s="30" customFormat="1" ht="45" customHeight="1" x14ac:dyDescent="0.25">
      <c r="A22" s="39" t="s">
        <v>1816</v>
      </c>
      <c r="B22" s="35" t="s">
        <v>2238</v>
      </c>
      <c r="C22" s="33">
        <v>1</v>
      </c>
      <c r="D22" s="34" t="s">
        <v>15</v>
      </c>
      <c r="E22" s="27">
        <v>43531</v>
      </c>
      <c r="F22" s="27">
        <v>43531</v>
      </c>
      <c r="G22" s="28" t="s">
        <v>648</v>
      </c>
      <c r="H22" s="29">
        <v>305</v>
      </c>
    </row>
    <row r="23" spans="1:8" s="30" customFormat="1" ht="45" customHeight="1" x14ac:dyDescent="0.25">
      <c r="A23" s="39" t="s">
        <v>1816</v>
      </c>
      <c r="B23" s="35" t="s">
        <v>2238</v>
      </c>
      <c r="C23" s="33">
        <v>1</v>
      </c>
      <c r="D23" s="34" t="s">
        <v>15</v>
      </c>
      <c r="E23" s="27">
        <v>43531</v>
      </c>
      <c r="F23" s="27">
        <v>43531</v>
      </c>
      <c r="G23" s="28" t="s">
        <v>648</v>
      </c>
      <c r="H23" s="29">
        <v>305</v>
      </c>
    </row>
    <row r="24" spans="1:8" s="30" customFormat="1" ht="45" customHeight="1" x14ac:dyDescent="0.25">
      <c r="A24" s="40" t="s">
        <v>1816</v>
      </c>
      <c r="B24" s="35" t="s">
        <v>2237</v>
      </c>
      <c r="C24" s="33">
        <v>1</v>
      </c>
      <c r="D24" s="34" t="s">
        <v>15</v>
      </c>
      <c r="E24" s="27">
        <v>43504</v>
      </c>
      <c r="F24" s="27">
        <v>43504</v>
      </c>
      <c r="G24" s="28" t="s">
        <v>648</v>
      </c>
      <c r="H24" s="29">
        <v>340</v>
      </c>
    </row>
    <row r="25" spans="1:8" s="30" customFormat="1" ht="45" customHeight="1" x14ac:dyDescent="0.25">
      <c r="A25" s="40" t="s">
        <v>1816</v>
      </c>
      <c r="B25" s="35" t="s">
        <v>2239</v>
      </c>
      <c r="C25" s="33">
        <v>1</v>
      </c>
      <c r="D25" s="34" t="s">
        <v>15</v>
      </c>
      <c r="E25" s="27">
        <v>43531</v>
      </c>
      <c r="F25" s="27">
        <v>43531</v>
      </c>
      <c r="G25" s="28" t="s">
        <v>648</v>
      </c>
      <c r="H25" s="29">
        <v>479</v>
      </c>
    </row>
    <row r="26" spans="1:8" s="30" customFormat="1" ht="45" customHeight="1" x14ac:dyDescent="0.25">
      <c r="A26" s="40" t="s">
        <v>1816</v>
      </c>
      <c r="B26" s="35" t="s">
        <v>2238</v>
      </c>
      <c r="C26" s="33">
        <v>1</v>
      </c>
      <c r="D26" s="34" t="s">
        <v>15</v>
      </c>
      <c r="E26" s="27">
        <v>43531</v>
      </c>
      <c r="F26" s="27">
        <v>43531</v>
      </c>
      <c r="G26" s="28" t="s">
        <v>648</v>
      </c>
      <c r="H26" s="29">
        <v>330</v>
      </c>
    </row>
    <row r="27" spans="1:8" s="30" customFormat="1" ht="45" customHeight="1" x14ac:dyDescent="0.25">
      <c r="A27" s="41" t="s">
        <v>1816</v>
      </c>
      <c r="B27" s="35" t="s">
        <v>2238</v>
      </c>
      <c r="C27" s="33">
        <v>1</v>
      </c>
      <c r="D27" s="34" t="s">
        <v>15</v>
      </c>
      <c r="E27" s="27">
        <v>43531</v>
      </c>
      <c r="F27" s="27">
        <v>43531</v>
      </c>
      <c r="G27" s="28" t="s">
        <v>648</v>
      </c>
      <c r="H27" s="29">
        <v>320</v>
      </c>
    </row>
    <row r="28" spans="1:8" s="30" customFormat="1" ht="45" customHeight="1" x14ac:dyDescent="0.25">
      <c r="A28" s="41" t="s">
        <v>1816</v>
      </c>
      <c r="B28" s="35" t="s">
        <v>2240</v>
      </c>
      <c r="C28" s="33">
        <v>1</v>
      </c>
      <c r="D28" s="34" t="s">
        <v>15</v>
      </c>
      <c r="E28" s="27">
        <v>43515</v>
      </c>
      <c r="F28" s="27">
        <v>43515</v>
      </c>
      <c r="G28" s="28" t="s">
        <v>648</v>
      </c>
      <c r="H28" s="29">
        <v>547</v>
      </c>
    </row>
    <row r="29" spans="1:8" s="30" customFormat="1" ht="45" customHeight="1" x14ac:dyDescent="0.25">
      <c r="A29" s="38" t="s">
        <v>1816</v>
      </c>
      <c r="B29" s="36" t="s">
        <v>2240</v>
      </c>
      <c r="C29" s="31">
        <v>1</v>
      </c>
      <c r="D29" s="32" t="s">
        <v>15</v>
      </c>
      <c r="E29" s="27">
        <v>43515</v>
      </c>
      <c r="F29" s="27">
        <v>43515</v>
      </c>
      <c r="G29" s="28" t="s">
        <v>648</v>
      </c>
      <c r="H29" s="29">
        <v>184</v>
      </c>
    </row>
    <row r="30" spans="1:8" s="30" customFormat="1" ht="45" customHeight="1" x14ac:dyDescent="0.25">
      <c r="A30" s="38" t="s">
        <v>1816</v>
      </c>
      <c r="B30" s="36" t="s">
        <v>2240</v>
      </c>
      <c r="C30" s="26">
        <v>1</v>
      </c>
      <c r="D30" s="32" t="s">
        <v>15</v>
      </c>
      <c r="E30" s="27">
        <v>43515</v>
      </c>
      <c r="F30" s="27">
        <v>43515</v>
      </c>
      <c r="G30" s="28" t="s">
        <v>648</v>
      </c>
      <c r="H30" s="29">
        <v>220</v>
      </c>
    </row>
    <row r="31" spans="1:8" s="30" customFormat="1" ht="45" customHeight="1" x14ac:dyDescent="0.25">
      <c r="A31" s="38" t="s">
        <v>1816</v>
      </c>
      <c r="B31" s="36" t="s">
        <v>2081</v>
      </c>
      <c r="C31" s="26">
        <v>1</v>
      </c>
      <c r="D31" s="32" t="s">
        <v>15</v>
      </c>
      <c r="E31" s="27">
        <v>43531</v>
      </c>
      <c r="F31" s="27">
        <v>43551</v>
      </c>
      <c r="G31" s="28" t="s">
        <v>648</v>
      </c>
      <c r="H31" s="29">
        <v>108</v>
      </c>
    </row>
    <row r="32" spans="1:8" s="30" customFormat="1" ht="45" customHeight="1" x14ac:dyDescent="0.25">
      <c r="A32" s="38" t="s">
        <v>1816</v>
      </c>
      <c r="B32" s="36" t="s">
        <v>2241</v>
      </c>
      <c r="C32" s="26">
        <v>1</v>
      </c>
      <c r="D32" s="32" t="s">
        <v>15</v>
      </c>
      <c r="E32" s="27">
        <v>43569</v>
      </c>
      <c r="F32" s="27">
        <v>43570</v>
      </c>
      <c r="G32" s="28" t="s">
        <v>648</v>
      </c>
      <c r="H32" s="29">
        <v>1019</v>
      </c>
    </row>
    <row r="33" spans="1:8" s="30" customFormat="1" ht="45" customHeight="1" x14ac:dyDescent="0.25">
      <c r="A33" s="38" t="s">
        <v>1816</v>
      </c>
      <c r="B33" s="36" t="s">
        <v>2242</v>
      </c>
      <c r="C33" s="26">
        <v>1</v>
      </c>
      <c r="D33" s="32" t="s">
        <v>15</v>
      </c>
      <c r="E33" s="27">
        <v>43572</v>
      </c>
      <c r="F33" s="27">
        <v>43572</v>
      </c>
      <c r="G33" s="28" t="s">
        <v>648</v>
      </c>
      <c r="H33" s="29">
        <v>352</v>
      </c>
    </row>
    <row r="34" spans="1:8" s="30" customFormat="1" ht="45" customHeight="1" x14ac:dyDescent="0.25">
      <c r="A34" s="38" t="s">
        <v>1816</v>
      </c>
      <c r="B34" s="36" t="s">
        <v>2243</v>
      </c>
      <c r="C34" s="26">
        <v>1</v>
      </c>
      <c r="D34" s="32" t="s">
        <v>15</v>
      </c>
      <c r="E34" s="27">
        <v>43571</v>
      </c>
      <c r="F34" s="27">
        <v>43572</v>
      </c>
      <c r="G34" s="28" t="s">
        <v>648</v>
      </c>
      <c r="H34" s="29">
        <v>176</v>
      </c>
    </row>
    <row r="35" spans="1:8" s="30" customFormat="1" ht="45" customHeight="1" x14ac:dyDescent="0.25">
      <c r="A35" s="38" t="s">
        <v>1816</v>
      </c>
      <c r="B35" s="36" t="s">
        <v>2244</v>
      </c>
      <c r="C35" s="26">
        <v>1</v>
      </c>
      <c r="D35" s="32" t="s">
        <v>15</v>
      </c>
      <c r="E35" s="27">
        <v>43538</v>
      </c>
      <c r="F35" s="27">
        <v>43538</v>
      </c>
      <c r="G35" s="28" t="s">
        <v>648</v>
      </c>
      <c r="H35" s="29">
        <v>310</v>
      </c>
    </row>
    <row r="36" spans="1:8" s="30" customFormat="1" ht="45" customHeight="1" x14ac:dyDescent="0.25">
      <c r="A36" s="38" t="s">
        <v>1816</v>
      </c>
      <c r="B36" s="36" t="s">
        <v>2091</v>
      </c>
      <c r="C36" s="26">
        <v>1</v>
      </c>
      <c r="D36" s="32" t="s">
        <v>15</v>
      </c>
      <c r="E36" s="27">
        <v>43553</v>
      </c>
      <c r="F36" s="27">
        <v>43563</v>
      </c>
      <c r="G36" s="28" t="s">
        <v>648</v>
      </c>
      <c r="H36" s="29">
        <v>432</v>
      </c>
    </row>
    <row r="37" spans="1:8" s="30" customFormat="1" ht="45" customHeight="1" x14ac:dyDescent="0.25">
      <c r="A37" s="38" t="s">
        <v>1816</v>
      </c>
      <c r="B37" s="36" t="s">
        <v>2245</v>
      </c>
      <c r="C37" s="26">
        <v>3</v>
      </c>
      <c r="D37" s="32" t="s">
        <v>15</v>
      </c>
      <c r="E37" s="27">
        <v>43571</v>
      </c>
      <c r="F37" s="27">
        <v>43585</v>
      </c>
      <c r="G37" s="28" t="s">
        <v>648</v>
      </c>
      <c r="H37" s="29">
        <v>486</v>
      </c>
    </row>
    <row r="38" spans="1:8" s="30" customFormat="1" ht="45" customHeight="1" x14ac:dyDescent="0.25">
      <c r="A38" s="38" t="s">
        <v>1816</v>
      </c>
      <c r="B38" s="36" t="s">
        <v>2246</v>
      </c>
      <c r="C38" s="26">
        <v>1</v>
      </c>
      <c r="D38" s="32" t="s">
        <v>15</v>
      </c>
      <c r="E38" s="27">
        <v>43596</v>
      </c>
      <c r="F38" s="27">
        <v>43598</v>
      </c>
      <c r="G38" s="28" t="s">
        <v>648</v>
      </c>
      <c r="H38" s="29">
        <v>1109</v>
      </c>
    </row>
    <row r="39" spans="1:8" s="30" customFormat="1" ht="45" customHeight="1" x14ac:dyDescent="0.25">
      <c r="A39" s="38" t="s">
        <v>1816</v>
      </c>
      <c r="B39" s="36" t="s">
        <v>2247</v>
      </c>
      <c r="C39" s="26">
        <v>1</v>
      </c>
      <c r="D39" s="32" t="s">
        <v>15</v>
      </c>
      <c r="E39" s="27">
        <v>43594</v>
      </c>
      <c r="F39" s="27">
        <v>43594</v>
      </c>
      <c r="G39" s="28" t="s">
        <v>648</v>
      </c>
      <c r="H39" s="29">
        <v>829</v>
      </c>
    </row>
    <row r="40" spans="1:8" s="30" customFormat="1" ht="45" customHeight="1" x14ac:dyDescent="0.25">
      <c r="A40" s="38" t="s">
        <v>1816</v>
      </c>
      <c r="B40" s="36" t="s">
        <v>2091</v>
      </c>
      <c r="C40" s="26">
        <v>1</v>
      </c>
      <c r="D40" s="32" t="s">
        <v>15</v>
      </c>
      <c r="E40" s="27">
        <v>43585</v>
      </c>
      <c r="F40" s="27">
        <v>43585</v>
      </c>
      <c r="G40" s="28" t="s">
        <v>648</v>
      </c>
      <c r="H40" s="29">
        <v>1526</v>
      </c>
    </row>
    <row r="41" spans="1:8" s="30" customFormat="1" ht="45" customHeight="1" x14ac:dyDescent="0.25">
      <c r="A41" s="38" t="s">
        <v>1816</v>
      </c>
      <c r="B41" s="36" t="s">
        <v>2248</v>
      </c>
      <c r="C41" s="26">
        <v>1</v>
      </c>
      <c r="D41" s="32" t="s">
        <v>15</v>
      </c>
      <c r="E41" s="27">
        <v>43595</v>
      </c>
      <c r="F41" s="27">
        <v>43595</v>
      </c>
      <c r="G41" s="28" t="s">
        <v>648</v>
      </c>
      <c r="H41" s="29">
        <v>1727</v>
      </c>
    </row>
    <row r="42" spans="1:8" s="30" customFormat="1" ht="45" customHeight="1" x14ac:dyDescent="0.25">
      <c r="A42" s="38" t="s">
        <v>1816</v>
      </c>
      <c r="B42" s="36" t="s">
        <v>2249</v>
      </c>
      <c r="C42" s="26">
        <v>1</v>
      </c>
      <c r="D42" s="32" t="s">
        <v>15</v>
      </c>
      <c r="E42" s="27">
        <v>43602</v>
      </c>
      <c r="F42" s="27">
        <v>43602</v>
      </c>
      <c r="G42" s="28" t="s">
        <v>648</v>
      </c>
      <c r="H42" s="29">
        <v>794.68</v>
      </c>
    </row>
    <row r="43" spans="1:8" s="30" customFormat="1" ht="45" customHeight="1" x14ac:dyDescent="0.25">
      <c r="A43" s="38" t="s">
        <v>1816</v>
      </c>
      <c r="B43" s="36" t="s">
        <v>2250</v>
      </c>
      <c r="C43" s="26">
        <v>1</v>
      </c>
      <c r="D43" s="32" t="s">
        <v>2121</v>
      </c>
      <c r="E43" s="27">
        <v>43624</v>
      </c>
      <c r="F43" s="27">
        <v>43625</v>
      </c>
      <c r="G43" s="28" t="s">
        <v>648</v>
      </c>
      <c r="H43" s="29">
        <v>130.16</v>
      </c>
    </row>
    <row r="44" spans="1:8" s="30" customFormat="1" ht="45" customHeight="1" x14ac:dyDescent="0.25">
      <c r="A44" s="38" t="s">
        <v>1816</v>
      </c>
      <c r="B44" s="36" t="s">
        <v>2251</v>
      </c>
      <c r="C44" s="26">
        <v>1</v>
      </c>
      <c r="D44" s="32" t="s">
        <v>2121</v>
      </c>
      <c r="E44" s="27">
        <v>43613</v>
      </c>
      <c r="F44" s="27">
        <v>43613</v>
      </c>
      <c r="G44" s="28" t="s">
        <v>648</v>
      </c>
      <c r="H44" s="29">
        <v>950</v>
      </c>
    </row>
    <row r="45" spans="1:8" s="30" customFormat="1" ht="45" customHeight="1" x14ac:dyDescent="0.25">
      <c r="A45" s="38" t="s">
        <v>1816</v>
      </c>
      <c r="B45" s="36" t="s">
        <v>2252</v>
      </c>
      <c r="C45" s="26">
        <v>2</v>
      </c>
      <c r="D45" s="32" t="s">
        <v>2121</v>
      </c>
      <c r="E45" s="27">
        <v>43623</v>
      </c>
      <c r="F45" s="27">
        <v>43623</v>
      </c>
      <c r="G45" s="28" t="s">
        <v>648</v>
      </c>
      <c r="H45" s="29">
        <v>1106</v>
      </c>
    </row>
    <row r="46" spans="1:8" s="30" customFormat="1" ht="45" customHeight="1" x14ac:dyDescent="0.25">
      <c r="A46" s="38" t="s">
        <v>1816</v>
      </c>
      <c r="B46" s="36" t="s">
        <v>2143</v>
      </c>
      <c r="C46" s="26">
        <v>2</v>
      </c>
      <c r="D46" s="32" t="s">
        <v>2121</v>
      </c>
      <c r="E46" s="27">
        <v>43621</v>
      </c>
      <c r="F46" s="27">
        <v>43621</v>
      </c>
      <c r="G46" s="28" t="s">
        <v>648</v>
      </c>
      <c r="H46" s="29">
        <v>718</v>
      </c>
    </row>
    <row r="47" spans="1:8" s="30" customFormat="1" ht="45" customHeight="1" x14ac:dyDescent="0.25">
      <c r="A47" s="38" t="s">
        <v>1816</v>
      </c>
      <c r="B47" s="36" t="s">
        <v>2253</v>
      </c>
      <c r="C47" s="26">
        <v>2</v>
      </c>
      <c r="D47" s="32" t="s">
        <v>2121</v>
      </c>
      <c r="E47" s="27">
        <v>43627</v>
      </c>
      <c r="F47" s="27">
        <v>43627</v>
      </c>
      <c r="G47" s="28" t="s">
        <v>648</v>
      </c>
      <c r="H47" s="29">
        <v>1012</v>
      </c>
    </row>
    <row r="48" spans="1:8" s="30" customFormat="1" ht="45" customHeight="1" x14ac:dyDescent="0.25">
      <c r="A48" s="38" t="s">
        <v>1816</v>
      </c>
      <c r="B48" s="36" t="s">
        <v>2254</v>
      </c>
      <c r="C48" s="26">
        <v>1</v>
      </c>
      <c r="D48" s="32" t="s">
        <v>2121</v>
      </c>
      <c r="E48" s="27">
        <v>43584</v>
      </c>
      <c r="F48" s="27">
        <v>43584</v>
      </c>
      <c r="G48" s="28" t="s">
        <v>648</v>
      </c>
      <c r="H48" s="29">
        <v>513</v>
      </c>
    </row>
    <row r="49" spans="1:8" s="30" customFormat="1" ht="45" customHeight="1" x14ac:dyDescent="0.25">
      <c r="A49" s="38" t="s">
        <v>1816</v>
      </c>
      <c r="B49" s="36" t="s">
        <v>2255</v>
      </c>
      <c r="C49" s="26">
        <v>1</v>
      </c>
      <c r="D49" s="32" t="s">
        <v>2121</v>
      </c>
      <c r="E49" s="27">
        <v>43616</v>
      </c>
      <c r="F49" s="27">
        <v>43616</v>
      </c>
      <c r="G49" s="28" t="s">
        <v>648</v>
      </c>
      <c r="H49" s="29">
        <v>680</v>
      </c>
    </row>
    <row r="50" spans="1:8" s="30" customFormat="1" ht="45" customHeight="1" x14ac:dyDescent="0.25">
      <c r="A50" s="38" t="s">
        <v>1816</v>
      </c>
      <c r="B50" s="36" t="s">
        <v>2256</v>
      </c>
      <c r="C50" s="26">
        <v>1</v>
      </c>
      <c r="D50" s="32" t="s">
        <v>2121</v>
      </c>
      <c r="E50" s="27">
        <v>43616</v>
      </c>
      <c r="F50" s="27">
        <v>43616</v>
      </c>
      <c r="G50" s="28" t="s">
        <v>648</v>
      </c>
      <c r="H50" s="29">
        <v>80</v>
      </c>
    </row>
    <row r="51" spans="1:8" s="30" customFormat="1" ht="45" customHeight="1" x14ac:dyDescent="0.25">
      <c r="A51" s="38" t="s">
        <v>1816</v>
      </c>
      <c r="B51" s="36" t="s">
        <v>2257</v>
      </c>
      <c r="C51" s="26">
        <v>1</v>
      </c>
      <c r="D51" s="32" t="s">
        <v>2121</v>
      </c>
      <c r="E51" s="27">
        <v>43636</v>
      </c>
      <c r="F51" s="27">
        <v>43636</v>
      </c>
      <c r="G51" s="28" t="s">
        <v>648</v>
      </c>
      <c r="H51" s="29">
        <v>718</v>
      </c>
    </row>
    <row r="52" spans="1:8" s="30" customFormat="1" ht="45" customHeight="1" x14ac:dyDescent="0.25">
      <c r="A52" s="38" t="s">
        <v>1816</v>
      </c>
      <c r="B52" s="36" t="s">
        <v>2143</v>
      </c>
      <c r="C52" s="26">
        <v>1</v>
      </c>
      <c r="D52" s="32" t="s">
        <v>2121</v>
      </c>
      <c r="E52" s="27">
        <v>43633</v>
      </c>
      <c r="F52" s="27">
        <v>43633</v>
      </c>
      <c r="G52" s="28" t="s">
        <v>648</v>
      </c>
      <c r="H52" s="29">
        <v>405</v>
      </c>
    </row>
    <row r="53" spans="1:8" s="30" customFormat="1" ht="45" customHeight="1" x14ac:dyDescent="0.25">
      <c r="A53" s="38" t="s">
        <v>1816</v>
      </c>
      <c r="B53" s="36" t="s">
        <v>2258</v>
      </c>
      <c r="C53" s="26">
        <v>1</v>
      </c>
      <c r="D53" s="32" t="s">
        <v>2121</v>
      </c>
      <c r="E53" s="27">
        <v>43633</v>
      </c>
      <c r="F53" s="27">
        <v>43633</v>
      </c>
      <c r="G53" s="28" t="s">
        <v>648</v>
      </c>
      <c r="H53" s="29">
        <v>218</v>
      </c>
    </row>
    <row r="54" spans="1:8" s="30" customFormat="1" ht="45" customHeight="1" x14ac:dyDescent="0.25">
      <c r="A54" s="38" t="s">
        <v>1816</v>
      </c>
      <c r="B54" s="36" t="s">
        <v>2259</v>
      </c>
      <c r="C54" s="26">
        <v>2</v>
      </c>
      <c r="D54" s="32" t="s">
        <v>2121</v>
      </c>
      <c r="E54" s="27">
        <v>43620</v>
      </c>
      <c r="F54" s="27">
        <v>43620</v>
      </c>
      <c r="G54" s="28" t="s">
        <v>648</v>
      </c>
      <c r="H54" s="29">
        <v>2016</v>
      </c>
    </row>
    <row r="55" spans="1:8" s="30" customFormat="1" ht="45" customHeight="1" x14ac:dyDescent="0.25">
      <c r="A55" s="38" t="s">
        <v>1816</v>
      </c>
      <c r="B55" s="36" t="s">
        <v>2260</v>
      </c>
      <c r="C55" s="26">
        <v>1</v>
      </c>
      <c r="D55" s="32" t="s">
        <v>2121</v>
      </c>
      <c r="E55" s="27">
        <v>43629</v>
      </c>
      <c r="F55" s="27">
        <v>43629</v>
      </c>
      <c r="G55" s="28" t="s">
        <v>648</v>
      </c>
      <c r="H55" s="29">
        <v>568</v>
      </c>
    </row>
    <row r="56" spans="1:8" s="30" customFormat="1" ht="45" customHeight="1" x14ac:dyDescent="0.25">
      <c r="A56" s="38" t="s">
        <v>1816</v>
      </c>
      <c r="B56" s="36" t="s">
        <v>2260</v>
      </c>
      <c r="C56" s="26">
        <v>1</v>
      </c>
      <c r="D56" s="32" t="s">
        <v>2121</v>
      </c>
      <c r="E56" s="27">
        <v>43623</v>
      </c>
      <c r="F56" s="27">
        <v>43623</v>
      </c>
      <c r="G56" s="28" t="s">
        <v>648</v>
      </c>
      <c r="H56" s="29">
        <v>568</v>
      </c>
    </row>
    <row r="57" spans="1:8" s="30" customFormat="1" ht="45" customHeight="1" x14ac:dyDescent="0.25">
      <c r="A57" s="38" t="s">
        <v>1816</v>
      </c>
      <c r="B57" s="36" t="s">
        <v>2260</v>
      </c>
      <c r="C57" s="26">
        <v>1</v>
      </c>
      <c r="D57" s="32" t="s">
        <v>2121</v>
      </c>
      <c r="E57" s="27">
        <v>43621</v>
      </c>
      <c r="F57" s="27">
        <v>43621</v>
      </c>
      <c r="G57" s="28" t="s">
        <v>648</v>
      </c>
      <c r="H57" s="29">
        <v>568</v>
      </c>
    </row>
    <row r="58" spans="1:8" s="30" customFormat="1" ht="45" customHeight="1" x14ac:dyDescent="0.25">
      <c r="A58" s="38" t="s">
        <v>1816</v>
      </c>
      <c r="B58" s="36" t="s">
        <v>2260</v>
      </c>
      <c r="C58" s="26">
        <v>1</v>
      </c>
      <c r="D58" s="32" t="s">
        <v>2121</v>
      </c>
      <c r="E58" s="27">
        <v>43622</v>
      </c>
      <c r="F58" s="27">
        <v>43622</v>
      </c>
      <c r="G58" s="28" t="s">
        <v>648</v>
      </c>
      <c r="H58" s="29">
        <v>717.1</v>
      </c>
    </row>
    <row r="59" spans="1:8" s="30" customFormat="1" ht="45" customHeight="1" x14ac:dyDescent="0.25">
      <c r="A59" s="38" t="s">
        <v>1816</v>
      </c>
      <c r="B59" s="36" t="s">
        <v>2261</v>
      </c>
      <c r="C59" s="26">
        <v>2</v>
      </c>
      <c r="D59" s="32" t="s">
        <v>2121</v>
      </c>
      <c r="E59" s="27">
        <v>43620</v>
      </c>
      <c r="F59" s="27">
        <v>43620</v>
      </c>
      <c r="G59" s="28" t="s">
        <v>648</v>
      </c>
      <c r="H59" s="29">
        <v>1360.5</v>
      </c>
    </row>
    <row r="60" spans="1:8" s="30" customFormat="1" ht="45" customHeight="1" x14ac:dyDescent="0.25">
      <c r="A60" s="38" t="s">
        <v>1816</v>
      </c>
      <c r="B60" s="36" t="s">
        <v>2262</v>
      </c>
      <c r="C60" s="26">
        <v>1</v>
      </c>
      <c r="D60" s="32" t="s">
        <v>2121</v>
      </c>
      <c r="E60" s="27">
        <v>43619</v>
      </c>
      <c r="F60" s="27">
        <v>43619</v>
      </c>
      <c r="G60" s="28" t="s">
        <v>648</v>
      </c>
      <c r="H60" s="29">
        <v>798.99</v>
      </c>
    </row>
    <row r="61" spans="1:8" s="30" customFormat="1" ht="45" customHeight="1" x14ac:dyDescent="0.25">
      <c r="A61" s="38" t="s">
        <v>1816</v>
      </c>
      <c r="B61" s="36" t="s">
        <v>2263</v>
      </c>
      <c r="C61" s="26">
        <v>3</v>
      </c>
      <c r="D61" s="32" t="s">
        <v>2121</v>
      </c>
      <c r="E61" s="27">
        <v>43642</v>
      </c>
      <c r="F61" s="27">
        <v>43642</v>
      </c>
      <c r="G61" s="28" t="s">
        <v>648</v>
      </c>
      <c r="H61" s="29">
        <v>1449</v>
      </c>
    </row>
    <row r="62" spans="1:8" s="30" customFormat="1" ht="45" customHeight="1" x14ac:dyDescent="0.25">
      <c r="A62" s="38" t="s">
        <v>1816</v>
      </c>
      <c r="B62" s="36" t="s">
        <v>489</v>
      </c>
      <c r="C62" s="26">
        <v>2</v>
      </c>
      <c r="D62" s="32" t="s">
        <v>2121</v>
      </c>
      <c r="E62" s="27">
        <v>43640</v>
      </c>
      <c r="F62" s="27">
        <v>43641</v>
      </c>
      <c r="G62" s="28" t="s">
        <v>648</v>
      </c>
      <c r="H62" s="29">
        <v>1269</v>
      </c>
    </row>
    <row r="63" spans="1:8" s="30" customFormat="1" ht="45" customHeight="1" x14ac:dyDescent="0.25">
      <c r="A63" s="38" t="s">
        <v>1816</v>
      </c>
      <c r="B63" s="36" t="s">
        <v>2264</v>
      </c>
      <c r="C63" s="26">
        <v>1</v>
      </c>
      <c r="D63" s="32" t="s">
        <v>2121</v>
      </c>
      <c r="E63" s="27">
        <v>43619</v>
      </c>
      <c r="F63" s="27">
        <v>43644</v>
      </c>
      <c r="G63" s="28" t="s">
        <v>648</v>
      </c>
      <c r="H63" s="29">
        <v>1080</v>
      </c>
    </row>
    <row r="64" spans="1:8" s="30" customFormat="1" ht="45" customHeight="1" x14ac:dyDescent="0.25">
      <c r="A64" s="38" t="s">
        <v>1816</v>
      </c>
      <c r="B64" s="36" t="s">
        <v>2264</v>
      </c>
      <c r="C64" s="26">
        <v>1</v>
      </c>
      <c r="D64" s="32" t="s">
        <v>2121</v>
      </c>
      <c r="E64" s="27">
        <v>43619</v>
      </c>
      <c r="F64" s="27">
        <v>43644</v>
      </c>
      <c r="G64" s="28" t="s">
        <v>648</v>
      </c>
      <c r="H64" s="29">
        <v>1080</v>
      </c>
    </row>
    <row r="65" spans="1:8" s="30" customFormat="1" ht="45" customHeight="1" x14ac:dyDescent="0.25">
      <c r="A65" s="39" t="s">
        <v>1816</v>
      </c>
      <c r="B65" s="35" t="s">
        <v>2264</v>
      </c>
      <c r="C65" s="26">
        <v>1</v>
      </c>
      <c r="D65" s="34" t="s">
        <v>2121</v>
      </c>
      <c r="E65" s="27">
        <v>43619</v>
      </c>
      <c r="F65" s="27">
        <v>43644</v>
      </c>
      <c r="G65" s="28" t="s">
        <v>648</v>
      </c>
      <c r="H65" s="29">
        <v>1080</v>
      </c>
    </row>
    <row r="66" spans="1:8" s="30" customFormat="1" ht="45" customHeight="1" x14ac:dyDescent="0.25">
      <c r="A66" s="39" t="s">
        <v>1816</v>
      </c>
      <c r="B66" s="35" t="s">
        <v>2264</v>
      </c>
      <c r="C66" s="26">
        <v>1</v>
      </c>
      <c r="D66" s="34" t="s">
        <v>2121</v>
      </c>
      <c r="E66" s="27">
        <v>43619</v>
      </c>
      <c r="F66" s="27">
        <v>43644</v>
      </c>
      <c r="G66" s="28" t="s">
        <v>648</v>
      </c>
      <c r="H66" s="29">
        <v>1080</v>
      </c>
    </row>
    <row r="67" spans="1:8" s="30" customFormat="1" ht="45" customHeight="1" x14ac:dyDescent="0.25">
      <c r="A67" s="40" t="s">
        <v>1816</v>
      </c>
      <c r="B67" s="35" t="s">
        <v>2264</v>
      </c>
      <c r="C67" s="26">
        <v>1</v>
      </c>
      <c r="D67" s="34" t="s">
        <v>2121</v>
      </c>
      <c r="E67" s="27">
        <v>43619</v>
      </c>
      <c r="F67" s="27">
        <v>43644</v>
      </c>
      <c r="G67" s="28" t="s">
        <v>648</v>
      </c>
      <c r="H67" s="29">
        <v>1080</v>
      </c>
    </row>
    <row r="68" spans="1:8" s="30" customFormat="1" ht="45" customHeight="1" x14ac:dyDescent="0.25">
      <c r="A68" s="40" t="s">
        <v>1816</v>
      </c>
      <c r="B68" s="35" t="s">
        <v>2264</v>
      </c>
      <c r="C68" s="26">
        <v>1</v>
      </c>
      <c r="D68" s="34" t="s">
        <v>2121</v>
      </c>
      <c r="E68" s="27">
        <v>43619</v>
      </c>
      <c r="F68" s="27">
        <v>43644</v>
      </c>
      <c r="G68" s="28" t="s">
        <v>648</v>
      </c>
      <c r="H68" s="29">
        <v>1080</v>
      </c>
    </row>
    <row r="69" spans="1:8" s="30" customFormat="1" ht="45" customHeight="1" x14ac:dyDescent="0.25">
      <c r="A69" s="40" t="s">
        <v>1816</v>
      </c>
      <c r="B69" s="35" t="s">
        <v>2264</v>
      </c>
      <c r="C69" s="26">
        <v>1</v>
      </c>
      <c r="D69" s="34" t="s">
        <v>2121</v>
      </c>
      <c r="E69" s="27">
        <v>43619</v>
      </c>
      <c r="F69" s="27">
        <v>43644</v>
      </c>
      <c r="G69" s="28" t="s">
        <v>648</v>
      </c>
      <c r="H69" s="29">
        <v>1080</v>
      </c>
    </row>
    <row r="70" spans="1:8" s="30" customFormat="1" ht="45" customHeight="1" x14ac:dyDescent="0.25">
      <c r="A70" s="40" t="s">
        <v>1816</v>
      </c>
      <c r="B70" s="35" t="s">
        <v>2264</v>
      </c>
      <c r="C70" s="26">
        <v>1</v>
      </c>
      <c r="D70" s="34" t="s">
        <v>2121</v>
      </c>
      <c r="E70" s="27">
        <v>43619</v>
      </c>
      <c r="F70" s="27">
        <v>43644</v>
      </c>
      <c r="G70" s="28" t="s">
        <v>648</v>
      </c>
      <c r="H70" s="29">
        <v>1080</v>
      </c>
    </row>
    <row r="71" spans="1:8" s="30" customFormat="1" ht="45" customHeight="1" x14ac:dyDescent="0.25">
      <c r="A71" s="40" t="s">
        <v>1816</v>
      </c>
      <c r="B71" s="35" t="s">
        <v>2264</v>
      </c>
      <c r="C71" s="26">
        <v>1</v>
      </c>
      <c r="D71" s="34" t="s">
        <v>2121</v>
      </c>
      <c r="E71" s="27">
        <v>43619</v>
      </c>
      <c r="F71" s="27">
        <v>43644</v>
      </c>
      <c r="G71" s="28" t="s">
        <v>648</v>
      </c>
      <c r="H71" s="29">
        <v>1080</v>
      </c>
    </row>
    <row r="72" spans="1:8" s="30" customFormat="1" ht="45" customHeight="1" x14ac:dyDescent="0.25">
      <c r="A72" s="40" t="s">
        <v>1816</v>
      </c>
      <c r="B72" s="35" t="s">
        <v>2264</v>
      </c>
      <c r="C72" s="26">
        <v>1</v>
      </c>
      <c r="D72" s="34" t="s">
        <v>2121</v>
      </c>
      <c r="E72" s="27">
        <v>43619</v>
      </c>
      <c r="F72" s="27">
        <v>43644</v>
      </c>
      <c r="G72" s="45" t="s">
        <v>648</v>
      </c>
      <c r="H72" s="29">
        <v>1080</v>
      </c>
    </row>
    <row r="73" spans="1:8" s="30" customFormat="1" ht="45" customHeight="1" x14ac:dyDescent="0.25">
      <c r="A73" s="40" t="s">
        <v>1816</v>
      </c>
      <c r="B73" s="35" t="s">
        <v>2264</v>
      </c>
      <c r="C73" s="26">
        <v>1</v>
      </c>
      <c r="D73" s="34" t="s">
        <v>2121</v>
      </c>
      <c r="E73" s="27">
        <v>43619</v>
      </c>
      <c r="F73" s="27">
        <v>43644</v>
      </c>
      <c r="G73" s="45" t="s">
        <v>648</v>
      </c>
      <c r="H73" s="29">
        <v>1080</v>
      </c>
    </row>
    <row r="74" spans="1:8" s="30" customFormat="1" ht="45" customHeight="1" x14ac:dyDescent="0.25">
      <c r="A74" s="40" t="s">
        <v>1816</v>
      </c>
      <c r="B74" s="35" t="s">
        <v>2264</v>
      </c>
      <c r="C74" s="26">
        <v>1</v>
      </c>
      <c r="D74" s="34" t="s">
        <v>2121</v>
      </c>
      <c r="E74" s="27">
        <v>43619</v>
      </c>
      <c r="F74" s="27">
        <v>43644</v>
      </c>
      <c r="G74" s="45" t="s">
        <v>648</v>
      </c>
      <c r="H74" s="29">
        <v>1080</v>
      </c>
    </row>
    <row r="75" spans="1:8" s="30" customFormat="1" ht="45" customHeight="1" x14ac:dyDescent="0.25">
      <c r="A75" s="40" t="s">
        <v>1816</v>
      </c>
      <c r="B75" s="35" t="s">
        <v>2264</v>
      </c>
      <c r="C75" s="26">
        <v>1</v>
      </c>
      <c r="D75" s="34" t="s">
        <v>2121</v>
      </c>
      <c r="E75" s="27">
        <v>43619</v>
      </c>
      <c r="F75" s="27">
        <v>43644</v>
      </c>
      <c r="G75" s="45" t="s">
        <v>648</v>
      </c>
      <c r="H75" s="29">
        <v>1080</v>
      </c>
    </row>
    <row r="76" spans="1:8" s="30" customFormat="1" ht="45" customHeight="1" x14ac:dyDescent="0.25">
      <c r="A76" s="40" t="s">
        <v>1816</v>
      </c>
      <c r="B76" s="35" t="s">
        <v>2264</v>
      </c>
      <c r="C76" s="26">
        <v>1</v>
      </c>
      <c r="D76" s="34" t="s">
        <v>2121</v>
      </c>
      <c r="E76" s="27">
        <v>43619</v>
      </c>
      <c r="F76" s="27">
        <v>43644</v>
      </c>
      <c r="G76" s="45" t="s">
        <v>648</v>
      </c>
      <c r="H76" s="29">
        <v>1080</v>
      </c>
    </row>
    <row r="77" spans="1:8" s="30" customFormat="1" ht="45" customHeight="1" x14ac:dyDescent="0.25">
      <c r="A77" s="40" t="s">
        <v>1816</v>
      </c>
      <c r="B77" s="35" t="s">
        <v>2264</v>
      </c>
      <c r="C77" s="26">
        <v>1</v>
      </c>
      <c r="D77" s="34" t="s">
        <v>2121</v>
      </c>
      <c r="E77" s="27">
        <v>43619</v>
      </c>
      <c r="F77" s="27">
        <v>43644</v>
      </c>
      <c r="G77" s="45" t="s">
        <v>648</v>
      </c>
      <c r="H77" s="29">
        <v>1080</v>
      </c>
    </row>
    <row r="78" spans="1:8" s="30" customFormat="1" ht="45" customHeight="1" x14ac:dyDescent="0.25">
      <c r="A78" s="40" t="s">
        <v>1816</v>
      </c>
      <c r="B78" s="35" t="s">
        <v>2264</v>
      </c>
      <c r="C78" s="26">
        <v>1</v>
      </c>
      <c r="D78" s="34" t="s">
        <v>2121</v>
      </c>
      <c r="E78" s="27">
        <v>43619</v>
      </c>
      <c r="F78" s="27">
        <v>43644</v>
      </c>
      <c r="G78" s="45" t="s">
        <v>648</v>
      </c>
      <c r="H78" s="29">
        <v>1080</v>
      </c>
    </row>
    <row r="79" spans="1:8" s="30" customFormat="1" ht="45" customHeight="1" x14ac:dyDescent="0.25">
      <c r="A79" s="40" t="s">
        <v>1816</v>
      </c>
      <c r="B79" s="35" t="s">
        <v>2264</v>
      </c>
      <c r="C79" s="26">
        <v>1</v>
      </c>
      <c r="D79" s="34" t="s">
        <v>2121</v>
      </c>
      <c r="E79" s="27">
        <v>43619</v>
      </c>
      <c r="F79" s="27">
        <v>43644</v>
      </c>
      <c r="G79" s="45" t="s">
        <v>648</v>
      </c>
      <c r="H79" s="29">
        <v>1080</v>
      </c>
    </row>
    <row r="80" spans="1:8" s="30" customFormat="1" ht="45" customHeight="1" x14ac:dyDescent="0.25">
      <c r="A80" s="40" t="s">
        <v>1816</v>
      </c>
      <c r="B80" s="35" t="s">
        <v>2264</v>
      </c>
      <c r="C80" s="26">
        <v>1</v>
      </c>
      <c r="D80" s="34" t="s">
        <v>2121</v>
      </c>
      <c r="E80" s="27">
        <v>43619</v>
      </c>
      <c r="F80" s="27">
        <v>43644</v>
      </c>
      <c r="G80" s="45" t="s">
        <v>648</v>
      </c>
      <c r="H80" s="29">
        <v>1080</v>
      </c>
    </row>
    <row r="81" spans="1:8" s="30" customFormat="1" ht="45" customHeight="1" x14ac:dyDescent="0.25">
      <c r="A81" s="40" t="s">
        <v>1816</v>
      </c>
      <c r="B81" s="35" t="s">
        <v>2265</v>
      </c>
      <c r="C81" s="26">
        <v>1</v>
      </c>
      <c r="D81" s="34" t="s">
        <v>2121</v>
      </c>
      <c r="E81" s="27">
        <v>43654</v>
      </c>
      <c r="F81" s="27">
        <v>43654</v>
      </c>
      <c r="G81" s="45" t="s">
        <v>648</v>
      </c>
      <c r="H81" s="29">
        <v>90</v>
      </c>
    </row>
    <row r="82" spans="1:8" s="30" customFormat="1" ht="45" customHeight="1" x14ac:dyDescent="0.25">
      <c r="A82" s="40" t="s">
        <v>1816</v>
      </c>
      <c r="B82" s="35" t="s">
        <v>2265</v>
      </c>
      <c r="C82" s="26">
        <v>1</v>
      </c>
      <c r="D82" s="34" t="s">
        <v>2121</v>
      </c>
      <c r="E82" s="27">
        <v>43654</v>
      </c>
      <c r="F82" s="27">
        <v>43654</v>
      </c>
      <c r="G82" s="45" t="s">
        <v>648</v>
      </c>
      <c r="H82" s="29">
        <v>108</v>
      </c>
    </row>
    <row r="83" spans="1:8" s="30" customFormat="1" ht="45" customHeight="1" x14ac:dyDescent="0.25">
      <c r="A83" s="40" t="s">
        <v>1816</v>
      </c>
      <c r="B83" s="35" t="s">
        <v>2265</v>
      </c>
      <c r="C83" s="26">
        <v>1</v>
      </c>
      <c r="D83" s="34" t="s">
        <v>2121</v>
      </c>
      <c r="E83" s="27">
        <v>43654</v>
      </c>
      <c r="F83" s="27">
        <v>43654</v>
      </c>
      <c r="G83" s="45" t="s">
        <v>648</v>
      </c>
      <c r="H83" s="29">
        <v>198</v>
      </c>
    </row>
    <row r="84" spans="1:8" s="30" customFormat="1" ht="45" customHeight="1" x14ac:dyDescent="0.25">
      <c r="A84" s="40" t="s">
        <v>1816</v>
      </c>
      <c r="B84" s="35" t="s">
        <v>2265</v>
      </c>
      <c r="C84" s="26">
        <v>1</v>
      </c>
      <c r="D84" s="34" t="s">
        <v>2121</v>
      </c>
      <c r="E84" s="27">
        <v>43654</v>
      </c>
      <c r="F84" s="27">
        <v>43654</v>
      </c>
      <c r="G84" s="45" t="s">
        <v>648</v>
      </c>
      <c r="H84" s="29">
        <v>90</v>
      </c>
    </row>
    <row r="85" spans="1:8" s="30" customFormat="1" ht="45" customHeight="1" x14ac:dyDescent="0.25">
      <c r="A85" s="40" t="s">
        <v>1816</v>
      </c>
      <c r="B85" s="35" t="s">
        <v>2265</v>
      </c>
      <c r="C85" s="26">
        <v>1</v>
      </c>
      <c r="D85" s="34" t="s">
        <v>2121</v>
      </c>
      <c r="E85" s="27">
        <v>43654</v>
      </c>
      <c r="F85" s="27">
        <v>43654</v>
      </c>
      <c r="G85" s="45" t="s">
        <v>648</v>
      </c>
      <c r="H85" s="29">
        <v>360</v>
      </c>
    </row>
    <row r="86" spans="1:8" s="30" customFormat="1" ht="45" customHeight="1" x14ac:dyDescent="0.25">
      <c r="A86" s="40" t="s">
        <v>1816</v>
      </c>
      <c r="B86" s="35" t="s">
        <v>2265</v>
      </c>
      <c r="C86" s="26">
        <v>1</v>
      </c>
      <c r="D86" s="34" t="s">
        <v>2121</v>
      </c>
      <c r="E86" s="27">
        <v>43654</v>
      </c>
      <c r="F86" s="27">
        <v>43654</v>
      </c>
      <c r="G86" s="45" t="s">
        <v>648</v>
      </c>
      <c r="H86" s="29">
        <v>108</v>
      </c>
    </row>
    <row r="87" spans="1:8" s="30" customFormat="1" ht="45" customHeight="1" x14ac:dyDescent="0.25">
      <c r="A87" s="40" t="s">
        <v>1816</v>
      </c>
      <c r="B87" s="35" t="s">
        <v>2265</v>
      </c>
      <c r="C87" s="26">
        <v>1</v>
      </c>
      <c r="D87" s="34" t="s">
        <v>2121</v>
      </c>
      <c r="E87" s="27">
        <v>43654</v>
      </c>
      <c r="F87" s="27">
        <v>43654</v>
      </c>
      <c r="G87" s="45" t="s">
        <v>648</v>
      </c>
      <c r="H87" s="29">
        <v>504</v>
      </c>
    </row>
    <row r="88" spans="1:8" s="30" customFormat="1" ht="45" customHeight="1" x14ac:dyDescent="0.25">
      <c r="A88" s="40" t="s">
        <v>1816</v>
      </c>
      <c r="B88" s="35" t="s">
        <v>2265</v>
      </c>
      <c r="C88" s="26">
        <v>1</v>
      </c>
      <c r="D88" s="34" t="s">
        <v>2121</v>
      </c>
      <c r="E88" s="27">
        <v>43654</v>
      </c>
      <c r="F88" s="27">
        <v>43654</v>
      </c>
      <c r="G88" s="45" t="s">
        <v>648</v>
      </c>
      <c r="H88" s="29">
        <v>360</v>
      </c>
    </row>
    <row r="89" spans="1:8" s="30" customFormat="1" ht="45" customHeight="1" x14ac:dyDescent="0.25">
      <c r="A89" s="40" t="s">
        <v>1816</v>
      </c>
      <c r="B89" s="35" t="s">
        <v>2265</v>
      </c>
      <c r="C89" s="26">
        <v>1</v>
      </c>
      <c r="D89" s="34" t="s">
        <v>2121</v>
      </c>
      <c r="E89" s="27">
        <v>43654</v>
      </c>
      <c r="F89" s="27">
        <v>43654</v>
      </c>
      <c r="G89" s="45" t="s">
        <v>648</v>
      </c>
      <c r="H89" s="29">
        <v>270</v>
      </c>
    </row>
    <row r="90" spans="1:8" s="30" customFormat="1" ht="45" customHeight="1" x14ac:dyDescent="0.25">
      <c r="A90" s="40" t="s">
        <v>1816</v>
      </c>
      <c r="B90" s="35" t="s">
        <v>2266</v>
      </c>
      <c r="C90" s="26">
        <v>1</v>
      </c>
      <c r="D90" s="34" t="s">
        <v>29</v>
      </c>
      <c r="E90" s="27">
        <v>43706</v>
      </c>
      <c r="F90" s="27">
        <v>43706</v>
      </c>
      <c r="G90" s="45" t="s">
        <v>648</v>
      </c>
      <c r="H90" s="29">
        <v>360</v>
      </c>
    </row>
    <row r="91" spans="1:8" s="30" customFormat="1" ht="45" customHeight="1" x14ac:dyDescent="0.25">
      <c r="A91" s="40" t="s">
        <v>1816</v>
      </c>
      <c r="B91" s="35" t="s">
        <v>2267</v>
      </c>
      <c r="C91" s="26">
        <v>1</v>
      </c>
      <c r="D91" s="34" t="s">
        <v>15</v>
      </c>
      <c r="E91" s="27">
        <v>43725</v>
      </c>
      <c r="F91" s="27">
        <v>43738</v>
      </c>
      <c r="G91" s="45" t="s">
        <v>648</v>
      </c>
      <c r="H91" s="29">
        <v>180</v>
      </c>
    </row>
    <row r="92" spans="1:8" s="30" customFormat="1" ht="45" customHeight="1" x14ac:dyDescent="0.25">
      <c r="A92" s="40" t="s">
        <v>1816</v>
      </c>
      <c r="B92" s="35" t="s">
        <v>2268</v>
      </c>
      <c r="C92" s="26">
        <v>1</v>
      </c>
      <c r="D92" s="34" t="s">
        <v>15</v>
      </c>
      <c r="E92" s="27">
        <v>43738</v>
      </c>
      <c r="F92" s="27">
        <v>43754</v>
      </c>
      <c r="G92" s="45" t="s">
        <v>648</v>
      </c>
      <c r="H92" s="29">
        <v>630</v>
      </c>
    </row>
    <row r="93" spans="1:8" s="30" customFormat="1" ht="45" customHeight="1" x14ac:dyDescent="0.25">
      <c r="A93" s="40" t="s">
        <v>1822</v>
      </c>
      <c r="B93" s="35" t="s">
        <v>2067</v>
      </c>
      <c r="C93" s="26">
        <v>2</v>
      </c>
      <c r="D93" s="34" t="s">
        <v>24</v>
      </c>
      <c r="E93" s="27">
        <v>43472</v>
      </c>
      <c r="F93" s="27">
        <v>43472</v>
      </c>
      <c r="G93" s="45" t="s">
        <v>648</v>
      </c>
      <c r="H93" s="29">
        <v>904</v>
      </c>
    </row>
    <row r="94" spans="1:8" s="30" customFormat="1" ht="45" customHeight="1" x14ac:dyDescent="0.25">
      <c r="A94" s="40" t="s">
        <v>1822</v>
      </c>
      <c r="B94" s="35" t="s">
        <v>2068</v>
      </c>
      <c r="C94" s="26">
        <v>2</v>
      </c>
      <c r="D94" s="34" t="s">
        <v>29</v>
      </c>
      <c r="E94" s="27">
        <v>43479</v>
      </c>
      <c r="F94" s="27">
        <v>43479</v>
      </c>
      <c r="G94" s="45" t="s">
        <v>648</v>
      </c>
      <c r="H94" s="29">
        <v>212</v>
      </c>
    </row>
    <row r="95" spans="1:8" s="30" customFormat="1" ht="45" customHeight="1" x14ac:dyDescent="0.25">
      <c r="A95" s="40" t="s">
        <v>1822</v>
      </c>
      <c r="B95" s="35" t="s">
        <v>2068</v>
      </c>
      <c r="C95" s="26">
        <v>2</v>
      </c>
      <c r="D95" s="34" t="s">
        <v>29</v>
      </c>
      <c r="E95" s="27">
        <v>43479</v>
      </c>
      <c r="F95" s="27">
        <v>43479</v>
      </c>
      <c r="G95" s="45" t="s">
        <v>648</v>
      </c>
      <c r="H95" s="29">
        <v>28</v>
      </c>
    </row>
    <row r="96" spans="1:8" s="30" customFormat="1" ht="45" customHeight="1" x14ac:dyDescent="0.25">
      <c r="A96" s="40" t="s">
        <v>1822</v>
      </c>
      <c r="B96" s="35" t="s">
        <v>2068</v>
      </c>
      <c r="C96" s="26">
        <v>2</v>
      </c>
      <c r="D96" s="34" t="s">
        <v>29</v>
      </c>
      <c r="E96" s="27">
        <v>43479</v>
      </c>
      <c r="F96" s="27">
        <v>43479</v>
      </c>
      <c r="G96" s="45" t="s">
        <v>648</v>
      </c>
      <c r="H96" s="29">
        <v>156.99</v>
      </c>
    </row>
    <row r="97" spans="1:8" s="30" customFormat="1" ht="45" customHeight="1" x14ac:dyDescent="0.25">
      <c r="A97" s="40" t="s">
        <v>1822</v>
      </c>
      <c r="B97" s="35" t="s">
        <v>2068</v>
      </c>
      <c r="C97" s="26">
        <v>2</v>
      </c>
      <c r="D97" s="34" t="s">
        <v>29</v>
      </c>
      <c r="E97" s="27">
        <v>43479</v>
      </c>
      <c r="F97" s="27">
        <v>43479</v>
      </c>
      <c r="G97" s="45" t="s">
        <v>648</v>
      </c>
      <c r="H97" s="29">
        <v>500</v>
      </c>
    </row>
    <row r="98" spans="1:8" s="30" customFormat="1" ht="45" customHeight="1" x14ac:dyDescent="0.25">
      <c r="A98" s="40" t="s">
        <v>1822</v>
      </c>
      <c r="B98" s="35" t="s">
        <v>2068</v>
      </c>
      <c r="C98" s="26">
        <v>2</v>
      </c>
      <c r="D98" s="34" t="s">
        <v>29</v>
      </c>
      <c r="E98" s="27">
        <v>43476</v>
      </c>
      <c r="F98" s="27">
        <v>43476</v>
      </c>
      <c r="G98" s="45" t="s">
        <v>648</v>
      </c>
      <c r="H98" s="29">
        <v>212</v>
      </c>
    </row>
    <row r="99" spans="1:8" s="30" customFormat="1" ht="45" customHeight="1" x14ac:dyDescent="0.25">
      <c r="A99" s="40" t="s">
        <v>1822</v>
      </c>
      <c r="B99" s="35" t="s">
        <v>2069</v>
      </c>
      <c r="C99" s="26">
        <v>2</v>
      </c>
      <c r="D99" s="34" t="s">
        <v>29</v>
      </c>
      <c r="E99" s="27">
        <v>43474</v>
      </c>
      <c r="F99" s="27">
        <v>43474</v>
      </c>
      <c r="G99" s="45" t="s">
        <v>648</v>
      </c>
      <c r="H99" s="29">
        <v>12</v>
      </c>
    </row>
    <row r="100" spans="1:8" s="30" customFormat="1" ht="45" customHeight="1" x14ac:dyDescent="0.25">
      <c r="A100" s="40" t="s">
        <v>1822</v>
      </c>
      <c r="B100" s="35" t="s">
        <v>2069</v>
      </c>
      <c r="C100" s="26">
        <v>2</v>
      </c>
      <c r="D100" s="34" t="s">
        <v>29</v>
      </c>
      <c r="E100" s="27">
        <v>43474</v>
      </c>
      <c r="F100" s="27">
        <v>43474</v>
      </c>
      <c r="G100" s="45" t="s">
        <v>648</v>
      </c>
      <c r="H100" s="29">
        <v>212</v>
      </c>
    </row>
    <row r="101" spans="1:8" s="30" customFormat="1" ht="45" customHeight="1" x14ac:dyDescent="0.25">
      <c r="A101" s="40" t="s">
        <v>1822</v>
      </c>
      <c r="B101" s="35" t="s">
        <v>2069</v>
      </c>
      <c r="C101" s="26">
        <v>2</v>
      </c>
      <c r="D101" s="34" t="s">
        <v>29</v>
      </c>
      <c r="E101" s="27">
        <v>43474</v>
      </c>
      <c r="F101" s="27">
        <v>43474</v>
      </c>
      <c r="G101" s="45" t="s">
        <v>648</v>
      </c>
      <c r="H101" s="29">
        <v>500</v>
      </c>
    </row>
    <row r="102" spans="1:8" s="30" customFormat="1" ht="45" customHeight="1" x14ac:dyDescent="0.25">
      <c r="A102" s="40" t="s">
        <v>1822</v>
      </c>
      <c r="B102" s="35" t="s">
        <v>2070</v>
      </c>
      <c r="C102" s="26">
        <v>2</v>
      </c>
      <c r="D102" s="34" t="s">
        <v>29</v>
      </c>
      <c r="E102" s="27">
        <v>43468</v>
      </c>
      <c r="F102" s="27">
        <v>43468</v>
      </c>
      <c r="G102" s="45" t="s">
        <v>648</v>
      </c>
      <c r="H102" s="29">
        <v>212</v>
      </c>
    </row>
    <row r="103" spans="1:8" s="30" customFormat="1" ht="45" customHeight="1" x14ac:dyDescent="0.25">
      <c r="A103" s="40" t="s">
        <v>1822</v>
      </c>
      <c r="B103" s="35" t="s">
        <v>2069</v>
      </c>
      <c r="C103" s="26">
        <v>2</v>
      </c>
      <c r="D103" s="34" t="s">
        <v>29</v>
      </c>
      <c r="E103" s="27">
        <v>43472</v>
      </c>
      <c r="F103" s="27">
        <v>43472</v>
      </c>
      <c r="G103" s="45" t="s">
        <v>648</v>
      </c>
      <c r="H103" s="29">
        <v>12</v>
      </c>
    </row>
    <row r="104" spans="1:8" s="30" customFormat="1" ht="45" customHeight="1" x14ac:dyDescent="0.25">
      <c r="A104" s="40" t="s">
        <v>1822</v>
      </c>
      <c r="B104" s="35" t="s">
        <v>2071</v>
      </c>
      <c r="C104" s="26">
        <v>2</v>
      </c>
      <c r="D104" s="34" t="s">
        <v>29</v>
      </c>
      <c r="E104" s="27">
        <v>43469</v>
      </c>
      <c r="F104" s="27">
        <v>43469</v>
      </c>
      <c r="G104" s="45" t="s">
        <v>648</v>
      </c>
      <c r="H104" s="29">
        <v>310</v>
      </c>
    </row>
    <row r="105" spans="1:8" s="30" customFormat="1" ht="45" customHeight="1" x14ac:dyDescent="0.25">
      <c r="A105" s="40" t="s">
        <v>1822</v>
      </c>
      <c r="B105" s="35" t="s">
        <v>2069</v>
      </c>
      <c r="C105" s="26">
        <v>2</v>
      </c>
      <c r="D105" s="34" t="s">
        <v>29</v>
      </c>
      <c r="E105" s="27">
        <v>43472</v>
      </c>
      <c r="F105" s="27">
        <v>43472</v>
      </c>
      <c r="G105" s="45" t="s">
        <v>648</v>
      </c>
      <c r="H105" s="29">
        <v>500</v>
      </c>
    </row>
    <row r="106" spans="1:8" s="30" customFormat="1" ht="45" customHeight="1" x14ac:dyDescent="0.25">
      <c r="A106" s="40" t="s">
        <v>1822</v>
      </c>
      <c r="B106" s="35" t="s">
        <v>2067</v>
      </c>
      <c r="C106" s="26">
        <v>2</v>
      </c>
      <c r="D106" s="34" t="s">
        <v>24</v>
      </c>
      <c r="E106" s="27">
        <v>43472</v>
      </c>
      <c r="F106" s="27">
        <v>43472</v>
      </c>
      <c r="G106" s="45" t="s">
        <v>648</v>
      </c>
      <c r="H106" s="29">
        <v>220</v>
      </c>
    </row>
    <row r="107" spans="1:8" s="30" customFormat="1" ht="45" customHeight="1" x14ac:dyDescent="0.25">
      <c r="A107" s="40" t="s">
        <v>1822</v>
      </c>
      <c r="B107" s="35" t="s">
        <v>2069</v>
      </c>
      <c r="C107" s="26">
        <v>2</v>
      </c>
      <c r="D107" s="34" t="s">
        <v>29</v>
      </c>
      <c r="E107" s="27">
        <v>43474</v>
      </c>
      <c r="F107" s="27">
        <v>43474</v>
      </c>
      <c r="G107" s="45" t="s">
        <v>648</v>
      </c>
      <c r="H107" s="29">
        <v>169</v>
      </c>
    </row>
    <row r="108" spans="1:8" s="30" customFormat="1" ht="45" customHeight="1" x14ac:dyDescent="0.25">
      <c r="A108" s="40" t="s">
        <v>1822</v>
      </c>
      <c r="B108" s="35" t="s">
        <v>2069</v>
      </c>
      <c r="C108" s="26">
        <v>2</v>
      </c>
      <c r="D108" s="34" t="s">
        <v>29</v>
      </c>
      <c r="E108" s="27">
        <v>43472</v>
      </c>
      <c r="F108" s="27">
        <v>43472</v>
      </c>
      <c r="G108" s="45" t="s">
        <v>648</v>
      </c>
      <c r="H108" s="29">
        <v>212</v>
      </c>
    </row>
    <row r="109" spans="1:8" s="30" customFormat="1" ht="45" customHeight="1" x14ac:dyDescent="0.25">
      <c r="A109" s="40" t="s">
        <v>1822</v>
      </c>
      <c r="B109" s="35" t="s">
        <v>2068</v>
      </c>
      <c r="C109" s="26">
        <v>2</v>
      </c>
      <c r="D109" s="34" t="s">
        <v>29</v>
      </c>
      <c r="E109" s="27">
        <v>43476</v>
      </c>
      <c r="F109" s="27">
        <v>43476</v>
      </c>
      <c r="G109" s="45" t="s">
        <v>648</v>
      </c>
      <c r="H109" s="29">
        <v>500</v>
      </c>
    </row>
    <row r="110" spans="1:8" s="30" customFormat="1" ht="45" customHeight="1" x14ac:dyDescent="0.25">
      <c r="A110" s="40" t="s">
        <v>1822</v>
      </c>
      <c r="B110" s="35" t="s">
        <v>2068</v>
      </c>
      <c r="C110" s="26">
        <v>2</v>
      </c>
      <c r="D110" s="34" t="s">
        <v>29</v>
      </c>
      <c r="E110" s="27">
        <v>43476</v>
      </c>
      <c r="F110" s="27">
        <v>43476</v>
      </c>
      <c r="G110" s="45" t="s">
        <v>648</v>
      </c>
      <c r="H110" s="29">
        <v>220</v>
      </c>
    </row>
    <row r="111" spans="1:8" s="30" customFormat="1" ht="45" customHeight="1" x14ac:dyDescent="0.25">
      <c r="A111" s="40" t="s">
        <v>1822</v>
      </c>
      <c r="B111" s="35" t="s">
        <v>2072</v>
      </c>
      <c r="C111" s="26">
        <v>2</v>
      </c>
      <c r="D111" s="34" t="s">
        <v>29</v>
      </c>
      <c r="E111" s="27">
        <v>43474</v>
      </c>
      <c r="F111" s="27">
        <v>43474</v>
      </c>
      <c r="G111" s="45" t="s">
        <v>648</v>
      </c>
      <c r="H111" s="29">
        <v>351</v>
      </c>
    </row>
    <row r="112" spans="1:8" s="30" customFormat="1" ht="45" customHeight="1" x14ac:dyDescent="0.25">
      <c r="A112" s="40" t="s">
        <v>1822</v>
      </c>
      <c r="B112" s="35" t="s">
        <v>2072</v>
      </c>
      <c r="C112" s="26">
        <v>2</v>
      </c>
      <c r="D112" s="34" t="s">
        <v>29</v>
      </c>
      <c r="E112" s="27">
        <v>43474</v>
      </c>
      <c r="F112" s="27">
        <v>43474</v>
      </c>
      <c r="G112" s="45" t="s">
        <v>648</v>
      </c>
      <c r="H112" s="29">
        <v>106</v>
      </c>
    </row>
    <row r="113" spans="1:8" s="30" customFormat="1" ht="45" customHeight="1" x14ac:dyDescent="0.25">
      <c r="A113" s="40" t="s">
        <v>1822</v>
      </c>
      <c r="B113" s="35" t="s">
        <v>2068</v>
      </c>
      <c r="C113" s="26">
        <v>2</v>
      </c>
      <c r="D113" s="34" t="s">
        <v>29</v>
      </c>
      <c r="E113" s="27">
        <v>43476</v>
      </c>
      <c r="F113" s="27">
        <v>43476</v>
      </c>
      <c r="G113" s="45" t="s">
        <v>648</v>
      </c>
      <c r="H113" s="29">
        <v>33</v>
      </c>
    </row>
    <row r="114" spans="1:8" s="30" customFormat="1" ht="45" customHeight="1" x14ac:dyDescent="0.25">
      <c r="A114" s="40" t="s">
        <v>1822</v>
      </c>
      <c r="B114" s="35" t="s">
        <v>2070</v>
      </c>
      <c r="C114" s="26">
        <v>2</v>
      </c>
      <c r="D114" s="34" t="s">
        <v>29</v>
      </c>
      <c r="E114" s="27">
        <v>43468</v>
      </c>
      <c r="F114" s="27">
        <v>43468</v>
      </c>
      <c r="G114" s="45" t="s">
        <v>648</v>
      </c>
      <c r="H114" s="29">
        <v>200</v>
      </c>
    </row>
    <row r="115" spans="1:8" s="30" customFormat="1" ht="45" customHeight="1" x14ac:dyDescent="0.25">
      <c r="A115" s="40" t="s">
        <v>1822</v>
      </c>
      <c r="B115" s="35" t="s">
        <v>2067</v>
      </c>
      <c r="C115" s="26">
        <v>2</v>
      </c>
      <c r="D115" s="34" t="s">
        <v>24</v>
      </c>
      <c r="E115" s="27">
        <v>43472</v>
      </c>
      <c r="F115" s="27">
        <v>43472</v>
      </c>
      <c r="G115" s="45" t="s">
        <v>648</v>
      </c>
      <c r="H115" s="29">
        <v>590</v>
      </c>
    </row>
    <row r="116" spans="1:8" s="30" customFormat="1" ht="45" customHeight="1" x14ac:dyDescent="0.25">
      <c r="A116" s="40" t="s">
        <v>1822</v>
      </c>
      <c r="B116" s="35" t="s">
        <v>2073</v>
      </c>
      <c r="C116" s="26">
        <v>2</v>
      </c>
      <c r="D116" s="34" t="s">
        <v>29</v>
      </c>
      <c r="E116" s="27">
        <v>43481</v>
      </c>
      <c r="F116" s="27">
        <v>43481</v>
      </c>
      <c r="G116" s="45" t="s">
        <v>648</v>
      </c>
      <c r="H116" s="29">
        <v>52</v>
      </c>
    </row>
    <row r="117" spans="1:8" s="30" customFormat="1" ht="45" customHeight="1" x14ac:dyDescent="0.25">
      <c r="A117" s="40" t="s">
        <v>1822</v>
      </c>
      <c r="B117" s="35" t="s">
        <v>2068</v>
      </c>
      <c r="C117" s="26">
        <v>2</v>
      </c>
      <c r="D117" s="34" t="s">
        <v>29</v>
      </c>
      <c r="E117" s="27">
        <v>43482</v>
      </c>
      <c r="F117" s="27">
        <v>43482</v>
      </c>
      <c r="G117" s="45" t="s">
        <v>648</v>
      </c>
      <c r="H117" s="29">
        <v>212</v>
      </c>
    </row>
    <row r="118" spans="1:8" s="30" customFormat="1" ht="45" customHeight="1" x14ac:dyDescent="0.25">
      <c r="A118" s="40" t="s">
        <v>1822</v>
      </c>
      <c r="B118" s="35" t="s">
        <v>2073</v>
      </c>
      <c r="C118" s="26">
        <v>2</v>
      </c>
      <c r="D118" s="34" t="s">
        <v>29</v>
      </c>
      <c r="E118" s="27">
        <v>43481</v>
      </c>
      <c r="F118" s="27">
        <v>43481</v>
      </c>
      <c r="G118" s="45" t="s">
        <v>648</v>
      </c>
      <c r="H118" s="29">
        <v>500</v>
      </c>
    </row>
    <row r="119" spans="1:8" s="30" customFormat="1" ht="45" customHeight="1" x14ac:dyDescent="0.25">
      <c r="A119" s="40" t="s">
        <v>1822</v>
      </c>
      <c r="B119" s="35" t="s">
        <v>2073</v>
      </c>
      <c r="C119" s="26">
        <v>2</v>
      </c>
      <c r="D119" s="34" t="s">
        <v>29</v>
      </c>
      <c r="E119" s="27">
        <v>43481</v>
      </c>
      <c r="F119" s="27">
        <v>43481</v>
      </c>
      <c r="G119" s="45" t="s">
        <v>648</v>
      </c>
      <c r="H119" s="29">
        <v>115</v>
      </c>
    </row>
    <row r="120" spans="1:8" s="30" customFormat="1" ht="45" customHeight="1" x14ac:dyDescent="0.25">
      <c r="A120" s="40" t="s">
        <v>1822</v>
      </c>
      <c r="B120" s="35" t="s">
        <v>2068</v>
      </c>
      <c r="C120" s="26">
        <v>2</v>
      </c>
      <c r="D120" s="34" t="s">
        <v>29</v>
      </c>
      <c r="E120" s="27">
        <v>43480</v>
      </c>
      <c r="F120" s="27">
        <v>43480</v>
      </c>
      <c r="G120" s="45" t="s">
        <v>648</v>
      </c>
      <c r="H120" s="29">
        <v>163</v>
      </c>
    </row>
    <row r="121" spans="1:8" s="30" customFormat="1" ht="45" customHeight="1" x14ac:dyDescent="0.25">
      <c r="A121" s="40" t="s">
        <v>1822</v>
      </c>
      <c r="B121" s="35" t="s">
        <v>2068</v>
      </c>
      <c r="C121" s="26">
        <v>2</v>
      </c>
      <c r="D121" s="34" t="s">
        <v>29</v>
      </c>
      <c r="E121" s="27">
        <v>43480</v>
      </c>
      <c r="F121" s="27">
        <v>43480</v>
      </c>
      <c r="G121" s="45" t="s">
        <v>648</v>
      </c>
      <c r="H121" s="29">
        <v>157</v>
      </c>
    </row>
    <row r="122" spans="1:8" s="30" customFormat="1" ht="45" customHeight="1" x14ac:dyDescent="0.25">
      <c r="A122" s="40" t="s">
        <v>1822</v>
      </c>
      <c r="B122" s="35" t="s">
        <v>2068</v>
      </c>
      <c r="C122" s="26">
        <v>2</v>
      </c>
      <c r="D122" s="34" t="s">
        <v>29</v>
      </c>
      <c r="E122" s="27">
        <v>43480</v>
      </c>
      <c r="F122" s="27">
        <v>43480</v>
      </c>
      <c r="G122" s="45" t="s">
        <v>648</v>
      </c>
      <c r="H122" s="29">
        <v>212</v>
      </c>
    </row>
    <row r="123" spans="1:8" s="30" customFormat="1" ht="45" customHeight="1" x14ac:dyDescent="0.25">
      <c r="A123" s="40" t="s">
        <v>1822</v>
      </c>
      <c r="B123" s="35" t="s">
        <v>2068</v>
      </c>
      <c r="C123" s="26">
        <v>2</v>
      </c>
      <c r="D123" s="34" t="s">
        <v>29</v>
      </c>
      <c r="E123" s="27">
        <v>43482</v>
      </c>
      <c r="F123" s="27">
        <v>43482</v>
      </c>
      <c r="G123" s="45" t="s">
        <v>648</v>
      </c>
      <c r="H123" s="29">
        <v>50</v>
      </c>
    </row>
    <row r="124" spans="1:8" s="30" customFormat="1" ht="45" customHeight="1" x14ac:dyDescent="0.25">
      <c r="A124" s="40" t="s">
        <v>1822</v>
      </c>
      <c r="B124" s="35" t="s">
        <v>2068</v>
      </c>
      <c r="C124" s="26">
        <v>2</v>
      </c>
      <c r="D124" s="34" t="s">
        <v>29</v>
      </c>
      <c r="E124" s="27">
        <v>43482</v>
      </c>
      <c r="F124" s="27">
        <v>43482</v>
      </c>
      <c r="G124" s="45" t="s">
        <v>648</v>
      </c>
      <c r="H124" s="29">
        <v>220</v>
      </c>
    </row>
    <row r="125" spans="1:8" s="30" customFormat="1" ht="45" customHeight="1" x14ac:dyDescent="0.25">
      <c r="A125" s="40" t="s">
        <v>1822</v>
      </c>
      <c r="B125" s="35" t="s">
        <v>2073</v>
      </c>
      <c r="C125" s="26">
        <v>2</v>
      </c>
      <c r="D125" s="34" t="s">
        <v>29</v>
      </c>
      <c r="E125" s="27">
        <v>43481</v>
      </c>
      <c r="F125" s="27">
        <v>43481</v>
      </c>
      <c r="G125" s="45" t="s">
        <v>648</v>
      </c>
      <c r="H125" s="29">
        <v>212</v>
      </c>
    </row>
    <row r="126" spans="1:8" s="30" customFormat="1" ht="45" customHeight="1" x14ac:dyDescent="0.25">
      <c r="A126" s="40" t="s">
        <v>1822</v>
      </c>
      <c r="B126" s="35" t="s">
        <v>2068</v>
      </c>
      <c r="C126" s="26">
        <v>2</v>
      </c>
      <c r="D126" s="34" t="s">
        <v>29</v>
      </c>
      <c r="E126" s="27">
        <v>43480</v>
      </c>
      <c r="F126" s="27">
        <v>43480</v>
      </c>
      <c r="G126" s="45" t="s">
        <v>648</v>
      </c>
      <c r="H126" s="29">
        <v>57</v>
      </c>
    </row>
    <row r="127" spans="1:8" s="30" customFormat="1" ht="45" customHeight="1" x14ac:dyDescent="0.25">
      <c r="A127" s="40" t="s">
        <v>1822</v>
      </c>
      <c r="B127" s="35" t="s">
        <v>2074</v>
      </c>
      <c r="C127" s="26">
        <v>2</v>
      </c>
      <c r="D127" s="34" t="s">
        <v>1355</v>
      </c>
      <c r="E127" s="27">
        <v>43482</v>
      </c>
      <c r="F127" s="27">
        <v>43483</v>
      </c>
      <c r="G127" s="45" t="s">
        <v>648</v>
      </c>
      <c r="H127" s="29">
        <v>424</v>
      </c>
    </row>
    <row r="128" spans="1:8" s="30" customFormat="1" ht="45" customHeight="1" x14ac:dyDescent="0.25">
      <c r="A128" s="40" t="s">
        <v>1822</v>
      </c>
      <c r="B128" s="35" t="s">
        <v>2075</v>
      </c>
      <c r="C128" s="26">
        <v>2</v>
      </c>
      <c r="D128" s="34" t="s">
        <v>29</v>
      </c>
      <c r="E128" s="27">
        <v>43490</v>
      </c>
      <c r="F128" s="27">
        <v>43490</v>
      </c>
      <c r="G128" s="45" t="s">
        <v>648</v>
      </c>
      <c r="H128" s="29">
        <v>879</v>
      </c>
    </row>
    <row r="129" spans="1:8" s="30" customFormat="1" ht="45" customHeight="1" x14ac:dyDescent="0.25">
      <c r="A129" s="40" t="s">
        <v>1822</v>
      </c>
      <c r="B129" s="35" t="s">
        <v>2076</v>
      </c>
      <c r="C129" s="26">
        <v>2</v>
      </c>
      <c r="D129" s="34" t="s">
        <v>29</v>
      </c>
      <c r="E129" s="27">
        <v>43490</v>
      </c>
      <c r="F129" s="27">
        <v>43490</v>
      </c>
      <c r="G129" s="45" t="s">
        <v>648</v>
      </c>
      <c r="H129" s="29">
        <v>268</v>
      </c>
    </row>
    <row r="130" spans="1:8" s="30" customFormat="1" ht="45" customHeight="1" x14ac:dyDescent="0.25">
      <c r="A130" s="40" t="s">
        <v>1822</v>
      </c>
      <c r="B130" s="35" t="s">
        <v>2077</v>
      </c>
      <c r="C130" s="26">
        <v>2</v>
      </c>
      <c r="D130" s="34" t="s">
        <v>1355</v>
      </c>
      <c r="E130" s="27">
        <v>43487</v>
      </c>
      <c r="F130" s="27">
        <v>43487</v>
      </c>
      <c r="G130" s="45" t="s">
        <v>648</v>
      </c>
      <c r="H130" s="29">
        <v>170</v>
      </c>
    </row>
    <row r="131" spans="1:8" s="30" customFormat="1" ht="45" customHeight="1" x14ac:dyDescent="0.25">
      <c r="A131" s="40" t="s">
        <v>1822</v>
      </c>
      <c r="B131" s="35" t="s">
        <v>2077</v>
      </c>
      <c r="C131" s="26">
        <v>2</v>
      </c>
      <c r="D131" s="34" t="s">
        <v>1355</v>
      </c>
      <c r="E131" s="27">
        <v>43487</v>
      </c>
      <c r="F131" s="27">
        <v>43487</v>
      </c>
      <c r="G131" s="45" t="s">
        <v>648</v>
      </c>
      <c r="H131" s="29">
        <v>220</v>
      </c>
    </row>
    <row r="132" spans="1:8" s="30" customFormat="1" ht="45" customHeight="1" x14ac:dyDescent="0.25">
      <c r="A132" s="40" t="s">
        <v>1822</v>
      </c>
      <c r="B132" s="35" t="s">
        <v>2078</v>
      </c>
      <c r="C132" s="26">
        <v>2</v>
      </c>
      <c r="D132" s="34" t="s">
        <v>1355</v>
      </c>
      <c r="E132" s="27">
        <v>43483</v>
      </c>
      <c r="F132" s="27">
        <v>43483</v>
      </c>
      <c r="G132" s="45" t="s">
        <v>648</v>
      </c>
      <c r="H132" s="29">
        <v>500</v>
      </c>
    </row>
    <row r="133" spans="1:8" s="30" customFormat="1" ht="45" customHeight="1" x14ac:dyDescent="0.25">
      <c r="A133" s="40" t="s">
        <v>1822</v>
      </c>
      <c r="B133" s="35" t="s">
        <v>2075</v>
      </c>
      <c r="C133" s="26">
        <v>2</v>
      </c>
      <c r="D133" s="34" t="s">
        <v>1355</v>
      </c>
      <c r="E133" s="27">
        <v>43486</v>
      </c>
      <c r="F133" s="27">
        <v>43486</v>
      </c>
      <c r="G133" s="45" t="s">
        <v>648</v>
      </c>
      <c r="H133" s="29">
        <v>212</v>
      </c>
    </row>
    <row r="134" spans="1:8" s="30" customFormat="1" ht="45" customHeight="1" x14ac:dyDescent="0.25">
      <c r="A134" s="40" t="s">
        <v>1822</v>
      </c>
      <c r="B134" s="35" t="s">
        <v>2075</v>
      </c>
      <c r="C134" s="26">
        <v>2</v>
      </c>
      <c r="D134" s="34" t="s">
        <v>1355</v>
      </c>
      <c r="E134" s="27">
        <v>43489</v>
      </c>
      <c r="F134" s="27">
        <v>43489</v>
      </c>
      <c r="G134" s="45" t="s">
        <v>648</v>
      </c>
      <c r="H134" s="29">
        <v>220</v>
      </c>
    </row>
    <row r="135" spans="1:8" s="30" customFormat="1" ht="45" customHeight="1" x14ac:dyDescent="0.25">
      <c r="A135" s="40" t="s">
        <v>1822</v>
      </c>
      <c r="B135" s="35" t="s">
        <v>2075</v>
      </c>
      <c r="C135" s="26">
        <v>2</v>
      </c>
      <c r="D135" s="34" t="s">
        <v>1355</v>
      </c>
      <c r="E135" s="27">
        <v>43489</v>
      </c>
      <c r="F135" s="27">
        <v>43489</v>
      </c>
      <c r="G135" s="45" t="s">
        <v>648</v>
      </c>
      <c r="H135" s="29">
        <v>500</v>
      </c>
    </row>
    <row r="136" spans="1:8" s="30" customFormat="1" ht="45" customHeight="1" x14ac:dyDescent="0.25">
      <c r="A136" s="40" t="s">
        <v>1822</v>
      </c>
      <c r="B136" s="35" t="s">
        <v>2078</v>
      </c>
      <c r="C136" s="26">
        <v>2</v>
      </c>
      <c r="D136" s="34" t="s">
        <v>1355</v>
      </c>
      <c r="E136" s="27">
        <v>43483</v>
      </c>
      <c r="F136" s="27">
        <v>43483</v>
      </c>
      <c r="G136" s="45" t="s">
        <v>648</v>
      </c>
      <c r="H136" s="29">
        <v>212</v>
      </c>
    </row>
    <row r="137" spans="1:8" s="30" customFormat="1" ht="45" customHeight="1" x14ac:dyDescent="0.25">
      <c r="A137" s="40" t="s">
        <v>1822</v>
      </c>
      <c r="B137" s="35" t="s">
        <v>2078</v>
      </c>
      <c r="C137" s="26">
        <v>2</v>
      </c>
      <c r="D137" s="34" t="s">
        <v>1355</v>
      </c>
      <c r="E137" s="27">
        <v>43483</v>
      </c>
      <c r="F137" s="27">
        <v>43483</v>
      </c>
      <c r="G137" s="45" t="s">
        <v>648</v>
      </c>
      <c r="H137" s="29">
        <v>112</v>
      </c>
    </row>
    <row r="138" spans="1:8" s="30" customFormat="1" ht="45" customHeight="1" x14ac:dyDescent="0.25">
      <c r="A138" s="40" t="s">
        <v>1822</v>
      </c>
      <c r="B138" s="35" t="s">
        <v>2073</v>
      </c>
      <c r="C138" s="26">
        <v>2</v>
      </c>
      <c r="D138" s="34" t="s">
        <v>1355</v>
      </c>
      <c r="E138" s="27">
        <v>43487</v>
      </c>
      <c r="F138" s="27">
        <v>43487</v>
      </c>
      <c r="G138" s="45" t="s">
        <v>648</v>
      </c>
      <c r="H138" s="29">
        <v>212</v>
      </c>
    </row>
    <row r="139" spans="1:8" s="30" customFormat="1" ht="45" customHeight="1" x14ac:dyDescent="0.25">
      <c r="A139" s="40" t="s">
        <v>1822</v>
      </c>
      <c r="B139" s="35" t="s">
        <v>2075</v>
      </c>
      <c r="C139" s="26">
        <v>2</v>
      </c>
      <c r="D139" s="34" t="s">
        <v>1355</v>
      </c>
      <c r="E139" s="27">
        <v>43488</v>
      </c>
      <c r="F139" s="27">
        <v>43488</v>
      </c>
      <c r="G139" s="45" t="s">
        <v>648</v>
      </c>
      <c r="H139" s="29">
        <v>33</v>
      </c>
    </row>
    <row r="140" spans="1:8" s="30" customFormat="1" ht="45" customHeight="1" x14ac:dyDescent="0.25">
      <c r="A140" s="40" t="s">
        <v>1822</v>
      </c>
      <c r="B140" s="35" t="s">
        <v>2075</v>
      </c>
      <c r="C140" s="26">
        <v>2</v>
      </c>
      <c r="D140" s="34" t="s">
        <v>1355</v>
      </c>
      <c r="E140" s="27">
        <v>43489</v>
      </c>
      <c r="F140" s="27">
        <v>43489</v>
      </c>
      <c r="G140" s="45" t="s">
        <v>648</v>
      </c>
      <c r="H140" s="29">
        <v>212</v>
      </c>
    </row>
    <row r="141" spans="1:8" s="30" customFormat="1" ht="45" customHeight="1" x14ac:dyDescent="0.25">
      <c r="A141" s="40" t="s">
        <v>1822</v>
      </c>
      <c r="B141" s="35" t="s">
        <v>2075</v>
      </c>
      <c r="C141" s="26">
        <v>2</v>
      </c>
      <c r="D141" s="34" t="s">
        <v>1355</v>
      </c>
      <c r="E141" s="27">
        <v>43488</v>
      </c>
      <c r="F141" s="27">
        <v>43488</v>
      </c>
      <c r="G141" s="45" t="s">
        <v>648</v>
      </c>
      <c r="H141" s="29">
        <v>500</v>
      </c>
    </row>
    <row r="142" spans="1:8" s="30" customFormat="1" ht="45" customHeight="1" x14ac:dyDescent="0.25">
      <c r="A142" s="40" t="s">
        <v>1822</v>
      </c>
      <c r="B142" s="35" t="s">
        <v>2075</v>
      </c>
      <c r="C142" s="26">
        <v>2</v>
      </c>
      <c r="D142" s="34" t="s">
        <v>1355</v>
      </c>
      <c r="E142" s="27">
        <v>43486</v>
      </c>
      <c r="F142" s="27">
        <v>43486</v>
      </c>
      <c r="G142" s="45" t="s">
        <v>648</v>
      </c>
      <c r="H142" s="29">
        <v>28</v>
      </c>
    </row>
    <row r="143" spans="1:8" s="30" customFormat="1" ht="45" customHeight="1" x14ac:dyDescent="0.25">
      <c r="A143" s="40" t="s">
        <v>1822</v>
      </c>
      <c r="B143" s="35" t="s">
        <v>2075</v>
      </c>
      <c r="C143" s="26">
        <v>2</v>
      </c>
      <c r="D143" s="34" t="s">
        <v>1355</v>
      </c>
      <c r="E143" s="27">
        <v>43488</v>
      </c>
      <c r="F143" s="27">
        <v>43488</v>
      </c>
      <c r="G143" s="45" t="s">
        <v>648</v>
      </c>
      <c r="H143" s="29">
        <v>112</v>
      </c>
    </row>
    <row r="144" spans="1:8" s="30" customFormat="1" ht="45" customHeight="1" x14ac:dyDescent="0.25">
      <c r="A144" s="40" t="s">
        <v>1822</v>
      </c>
      <c r="B144" s="35" t="s">
        <v>2075</v>
      </c>
      <c r="C144" s="26">
        <v>2</v>
      </c>
      <c r="D144" s="34" t="s">
        <v>1355</v>
      </c>
      <c r="E144" s="27">
        <v>43488</v>
      </c>
      <c r="F144" s="27">
        <v>43488</v>
      </c>
      <c r="G144" s="45" t="s">
        <v>648</v>
      </c>
      <c r="H144" s="29">
        <v>212</v>
      </c>
    </row>
    <row r="145" spans="1:8" s="30" customFormat="1" ht="45" customHeight="1" x14ac:dyDescent="0.25">
      <c r="A145" s="40" t="s">
        <v>1822</v>
      </c>
      <c r="B145" s="35" t="s">
        <v>2075</v>
      </c>
      <c r="C145" s="26">
        <v>2</v>
      </c>
      <c r="D145" s="34" t="s">
        <v>1355</v>
      </c>
      <c r="E145" s="27">
        <v>43486</v>
      </c>
      <c r="F145" s="27">
        <v>43486</v>
      </c>
      <c r="G145" s="45" t="s">
        <v>648</v>
      </c>
      <c r="H145" s="29">
        <v>167</v>
      </c>
    </row>
    <row r="146" spans="1:8" s="30" customFormat="1" ht="45" customHeight="1" x14ac:dyDescent="0.25">
      <c r="A146" s="40" t="s">
        <v>1822</v>
      </c>
      <c r="B146" s="35" t="s">
        <v>2075</v>
      </c>
      <c r="C146" s="26">
        <v>2</v>
      </c>
      <c r="D146" s="34" t="s">
        <v>1355</v>
      </c>
      <c r="E146" s="27">
        <v>43486</v>
      </c>
      <c r="F146" s="27">
        <v>43486</v>
      </c>
      <c r="G146" s="45" t="s">
        <v>648</v>
      </c>
      <c r="H146" s="29">
        <v>341.2</v>
      </c>
    </row>
    <row r="147" spans="1:8" s="30" customFormat="1" ht="45" customHeight="1" x14ac:dyDescent="0.25">
      <c r="A147" s="40" t="s">
        <v>1822</v>
      </c>
      <c r="B147" s="35" t="s">
        <v>2077</v>
      </c>
      <c r="C147" s="26">
        <v>2</v>
      </c>
      <c r="D147" s="34" t="s">
        <v>1355</v>
      </c>
      <c r="E147" s="27">
        <v>43487</v>
      </c>
      <c r="F147" s="27">
        <v>43487</v>
      </c>
      <c r="G147" s="45" t="s">
        <v>648</v>
      </c>
      <c r="H147" s="29">
        <v>120</v>
      </c>
    </row>
    <row r="148" spans="1:8" s="30" customFormat="1" ht="45" customHeight="1" x14ac:dyDescent="0.25">
      <c r="A148" s="40" t="s">
        <v>1822</v>
      </c>
      <c r="B148" s="35" t="s">
        <v>2079</v>
      </c>
      <c r="C148" s="26">
        <v>2</v>
      </c>
      <c r="D148" s="34" t="s">
        <v>1355</v>
      </c>
      <c r="E148" s="27">
        <v>43497</v>
      </c>
      <c r="F148" s="27">
        <v>43497</v>
      </c>
      <c r="G148" s="45" t="s">
        <v>648</v>
      </c>
      <c r="H148" s="29">
        <v>989</v>
      </c>
    </row>
    <row r="149" spans="1:8" s="30" customFormat="1" ht="45" customHeight="1" x14ac:dyDescent="0.25">
      <c r="A149" s="40" t="s">
        <v>1822</v>
      </c>
      <c r="B149" s="35" t="s">
        <v>2075</v>
      </c>
      <c r="C149" s="26">
        <v>2</v>
      </c>
      <c r="D149" s="34" t="s">
        <v>1355</v>
      </c>
      <c r="E149" s="27">
        <v>43501</v>
      </c>
      <c r="F149" s="27">
        <v>43501</v>
      </c>
      <c r="G149" s="45" t="s">
        <v>648</v>
      </c>
      <c r="H149" s="29">
        <v>632</v>
      </c>
    </row>
    <row r="150" spans="1:8" s="30" customFormat="1" ht="45" customHeight="1" x14ac:dyDescent="0.25">
      <c r="A150" s="40" t="s">
        <v>1822</v>
      </c>
      <c r="B150" s="35" t="s">
        <v>2075</v>
      </c>
      <c r="C150" s="26">
        <v>2</v>
      </c>
      <c r="D150" s="34" t="s">
        <v>1355</v>
      </c>
      <c r="E150" s="27">
        <v>43507</v>
      </c>
      <c r="F150" s="27">
        <v>43507</v>
      </c>
      <c r="G150" s="45" t="s">
        <v>648</v>
      </c>
      <c r="H150" s="29">
        <v>683</v>
      </c>
    </row>
    <row r="151" spans="1:8" s="30" customFormat="1" ht="45" customHeight="1" x14ac:dyDescent="0.25">
      <c r="A151" s="40" t="s">
        <v>1822</v>
      </c>
      <c r="B151" s="35" t="s">
        <v>2075</v>
      </c>
      <c r="C151" s="26">
        <v>2</v>
      </c>
      <c r="D151" s="34" t="s">
        <v>1355</v>
      </c>
      <c r="E151" s="27">
        <v>43502</v>
      </c>
      <c r="F151" s="27">
        <v>43502</v>
      </c>
      <c r="G151" s="45" t="s">
        <v>648</v>
      </c>
      <c r="H151" s="29">
        <v>1010</v>
      </c>
    </row>
    <row r="152" spans="1:8" s="30" customFormat="1" ht="45" customHeight="1" x14ac:dyDescent="0.25">
      <c r="A152" s="40" t="s">
        <v>1822</v>
      </c>
      <c r="B152" s="35" t="s">
        <v>2075</v>
      </c>
      <c r="C152" s="26">
        <v>2</v>
      </c>
      <c r="D152" s="34" t="s">
        <v>1355</v>
      </c>
      <c r="E152" s="27">
        <v>43495</v>
      </c>
      <c r="F152" s="27">
        <v>43495</v>
      </c>
      <c r="G152" s="45" t="s">
        <v>648</v>
      </c>
      <c r="H152" s="29">
        <v>495</v>
      </c>
    </row>
    <row r="153" spans="1:8" s="30" customFormat="1" ht="45" customHeight="1" x14ac:dyDescent="0.25">
      <c r="A153" s="40" t="s">
        <v>1822</v>
      </c>
      <c r="B153" s="35" t="s">
        <v>2075</v>
      </c>
      <c r="C153" s="26">
        <v>2</v>
      </c>
      <c r="D153" s="34" t="s">
        <v>1355</v>
      </c>
      <c r="E153" s="27">
        <v>43494</v>
      </c>
      <c r="F153" s="27">
        <v>43494</v>
      </c>
      <c r="G153" s="45" t="s">
        <v>648</v>
      </c>
      <c r="H153" s="29">
        <v>585</v>
      </c>
    </row>
    <row r="154" spans="1:8" s="30" customFormat="1" ht="45" customHeight="1" x14ac:dyDescent="0.25">
      <c r="A154" s="40" t="s">
        <v>1822</v>
      </c>
      <c r="B154" s="35" t="s">
        <v>2080</v>
      </c>
      <c r="C154" s="26">
        <v>2</v>
      </c>
      <c r="D154" s="34" t="s">
        <v>1355</v>
      </c>
      <c r="E154" s="27">
        <v>43495</v>
      </c>
      <c r="F154" s="27">
        <v>43495</v>
      </c>
      <c r="G154" s="45" t="s">
        <v>648</v>
      </c>
      <c r="H154" s="29">
        <v>786</v>
      </c>
    </row>
    <row r="155" spans="1:8" s="30" customFormat="1" ht="45" customHeight="1" x14ac:dyDescent="0.25">
      <c r="A155" s="40" t="s">
        <v>1822</v>
      </c>
      <c r="B155" s="35" t="s">
        <v>2075</v>
      </c>
      <c r="C155" s="26">
        <v>2</v>
      </c>
      <c r="D155" s="34" t="s">
        <v>1355</v>
      </c>
      <c r="E155" s="27">
        <v>39844</v>
      </c>
      <c r="F155" s="27">
        <v>43496</v>
      </c>
      <c r="G155" s="45" t="s">
        <v>648</v>
      </c>
      <c r="H155" s="29">
        <v>447</v>
      </c>
    </row>
    <row r="156" spans="1:8" s="30" customFormat="1" ht="45" customHeight="1" x14ac:dyDescent="0.25">
      <c r="A156" s="40" t="s">
        <v>1822</v>
      </c>
      <c r="B156" s="35" t="s">
        <v>2075</v>
      </c>
      <c r="C156" s="26">
        <v>2</v>
      </c>
      <c r="D156" s="34" t="s">
        <v>1355</v>
      </c>
      <c r="E156" s="27">
        <v>43493</v>
      </c>
      <c r="F156" s="27">
        <v>43493</v>
      </c>
      <c r="G156" s="45" t="s">
        <v>648</v>
      </c>
      <c r="H156" s="29">
        <v>460</v>
      </c>
    </row>
    <row r="157" spans="1:8" s="30" customFormat="1" ht="45" customHeight="1" x14ac:dyDescent="0.25">
      <c r="A157" s="40" t="s">
        <v>1822</v>
      </c>
      <c r="B157" s="35" t="s">
        <v>2075</v>
      </c>
      <c r="C157" s="26">
        <v>2</v>
      </c>
      <c r="D157" s="34" t="s">
        <v>1355</v>
      </c>
      <c r="E157" s="27">
        <v>43507</v>
      </c>
      <c r="F157" s="27">
        <v>43507</v>
      </c>
      <c r="G157" s="45" t="s">
        <v>648</v>
      </c>
      <c r="H157" s="29">
        <v>252</v>
      </c>
    </row>
    <row r="158" spans="1:8" s="30" customFormat="1" ht="45" customHeight="1" x14ac:dyDescent="0.25">
      <c r="A158" s="40" t="s">
        <v>1822</v>
      </c>
      <c r="B158" s="35" t="s">
        <v>2075</v>
      </c>
      <c r="C158" s="26">
        <v>2</v>
      </c>
      <c r="D158" s="34" t="s">
        <v>1355</v>
      </c>
      <c r="E158" s="27">
        <v>43504</v>
      </c>
      <c r="F158" s="27">
        <v>43504</v>
      </c>
      <c r="G158" s="45" t="s">
        <v>648</v>
      </c>
      <c r="H158" s="29">
        <v>180</v>
      </c>
    </row>
    <row r="159" spans="1:8" s="30" customFormat="1" ht="45" customHeight="1" x14ac:dyDescent="0.25">
      <c r="A159" s="40" t="s">
        <v>1822</v>
      </c>
      <c r="B159" s="35" t="s">
        <v>2075</v>
      </c>
      <c r="C159" s="26">
        <v>2</v>
      </c>
      <c r="D159" s="34" t="s">
        <v>1355</v>
      </c>
      <c r="E159" s="27">
        <v>43515</v>
      </c>
      <c r="F159" s="27">
        <v>43515</v>
      </c>
      <c r="G159" s="45" t="s">
        <v>648</v>
      </c>
      <c r="H159" s="29">
        <v>314</v>
      </c>
    </row>
    <row r="160" spans="1:8" s="30" customFormat="1" ht="45" customHeight="1" x14ac:dyDescent="0.25">
      <c r="A160" s="40" t="s">
        <v>1822</v>
      </c>
      <c r="B160" s="35" t="s">
        <v>2075</v>
      </c>
      <c r="C160" s="26">
        <v>2</v>
      </c>
      <c r="D160" s="34" t="s">
        <v>1355</v>
      </c>
      <c r="E160" s="27">
        <v>43518</v>
      </c>
      <c r="F160" s="27">
        <v>43518</v>
      </c>
      <c r="G160" s="45" t="s">
        <v>648</v>
      </c>
      <c r="H160" s="29">
        <v>340</v>
      </c>
    </row>
    <row r="161" spans="1:8" s="30" customFormat="1" ht="45" customHeight="1" x14ac:dyDescent="0.25">
      <c r="A161" s="40" t="s">
        <v>1822</v>
      </c>
      <c r="B161" s="35" t="s">
        <v>2075</v>
      </c>
      <c r="C161" s="26">
        <v>2</v>
      </c>
      <c r="D161" s="34" t="s">
        <v>1355</v>
      </c>
      <c r="E161" s="27">
        <v>43509</v>
      </c>
      <c r="F161" s="27">
        <v>43509</v>
      </c>
      <c r="G161" s="45" t="s">
        <v>648</v>
      </c>
      <c r="H161" s="29">
        <v>350</v>
      </c>
    </row>
    <row r="162" spans="1:8" s="30" customFormat="1" ht="45" customHeight="1" x14ac:dyDescent="0.25">
      <c r="A162" s="40" t="s">
        <v>1822</v>
      </c>
      <c r="B162" s="35" t="s">
        <v>2076</v>
      </c>
      <c r="C162" s="26">
        <v>1</v>
      </c>
      <c r="D162" s="34" t="s">
        <v>15</v>
      </c>
      <c r="E162" s="27">
        <v>43545</v>
      </c>
      <c r="F162" s="27">
        <v>43545</v>
      </c>
      <c r="G162" s="45" t="s">
        <v>648</v>
      </c>
      <c r="H162" s="29">
        <v>170</v>
      </c>
    </row>
    <row r="163" spans="1:8" s="30" customFormat="1" ht="45" customHeight="1" x14ac:dyDescent="0.25">
      <c r="A163" s="40" t="s">
        <v>1822</v>
      </c>
      <c r="B163" s="35" t="s">
        <v>2260</v>
      </c>
      <c r="C163" s="26">
        <v>1</v>
      </c>
      <c r="D163" s="34" t="s">
        <v>15</v>
      </c>
      <c r="E163" s="27">
        <v>43536</v>
      </c>
      <c r="F163" s="27">
        <v>43536</v>
      </c>
      <c r="G163" s="45" t="s">
        <v>648</v>
      </c>
      <c r="H163" s="29">
        <v>350</v>
      </c>
    </row>
    <row r="164" spans="1:8" s="30" customFormat="1" ht="45" customHeight="1" x14ac:dyDescent="0.25">
      <c r="A164" s="40" t="s">
        <v>1822</v>
      </c>
      <c r="B164" s="35" t="s">
        <v>2269</v>
      </c>
      <c r="C164" s="26">
        <v>1</v>
      </c>
      <c r="D164" s="34" t="s">
        <v>15</v>
      </c>
      <c r="E164" s="27">
        <v>43524</v>
      </c>
      <c r="F164" s="27">
        <v>43524</v>
      </c>
      <c r="G164" s="45" t="s">
        <v>648</v>
      </c>
      <c r="H164" s="29">
        <v>1212</v>
      </c>
    </row>
    <row r="165" spans="1:8" s="30" customFormat="1" ht="45" customHeight="1" x14ac:dyDescent="0.25">
      <c r="A165" s="40" t="s">
        <v>1822</v>
      </c>
      <c r="B165" s="35" t="s">
        <v>2270</v>
      </c>
      <c r="C165" s="26">
        <v>1</v>
      </c>
      <c r="D165" s="34" t="s">
        <v>15</v>
      </c>
      <c r="E165" s="27">
        <v>43536</v>
      </c>
      <c r="F165" s="27">
        <v>43536</v>
      </c>
      <c r="G165" s="45" t="s">
        <v>648</v>
      </c>
      <c r="H165" s="29">
        <v>1276</v>
      </c>
    </row>
    <row r="166" spans="1:8" s="30" customFormat="1" ht="45" customHeight="1" x14ac:dyDescent="0.25">
      <c r="A166" s="40" t="s">
        <v>1822</v>
      </c>
      <c r="B166" s="35" t="s">
        <v>2076</v>
      </c>
      <c r="C166" s="26">
        <v>1</v>
      </c>
      <c r="D166" s="34" t="s">
        <v>15</v>
      </c>
      <c r="E166" s="27">
        <v>43564</v>
      </c>
      <c r="F166" s="27">
        <v>43564</v>
      </c>
      <c r="G166" s="45" t="s">
        <v>648</v>
      </c>
      <c r="H166" s="29">
        <v>170</v>
      </c>
    </row>
    <row r="167" spans="1:8" s="30" customFormat="1" ht="45" customHeight="1" x14ac:dyDescent="0.25">
      <c r="A167" s="40" t="s">
        <v>1822</v>
      </c>
      <c r="B167" s="35" t="s">
        <v>2260</v>
      </c>
      <c r="C167" s="26">
        <v>1</v>
      </c>
      <c r="D167" s="34" t="s">
        <v>15</v>
      </c>
      <c r="E167" s="27">
        <v>43581</v>
      </c>
      <c r="F167" s="27">
        <v>43581</v>
      </c>
      <c r="G167" s="45" t="s">
        <v>648</v>
      </c>
      <c r="H167" s="29">
        <v>700</v>
      </c>
    </row>
    <row r="168" spans="1:8" s="30" customFormat="1" ht="45" customHeight="1" x14ac:dyDescent="0.25">
      <c r="A168" s="40" t="s">
        <v>1822</v>
      </c>
      <c r="B168" s="35" t="s">
        <v>2260</v>
      </c>
      <c r="C168" s="26">
        <v>1</v>
      </c>
      <c r="D168" s="34" t="s">
        <v>15</v>
      </c>
      <c r="E168" s="27">
        <v>43592</v>
      </c>
      <c r="F168" s="27">
        <v>43592</v>
      </c>
      <c r="G168" s="45" t="s">
        <v>648</v>
      </c>
      <c r="H168" s="29">
        <v>580</v>
      </c>
    </row>
    <row r="169" spans="1:8" s="30" customFormat="1" ht="45" customHeight="1" x14ac:dyDescent="0.25">
      <c r="A169" s="40" t="s">
        <v>1822</v>
      </c>
      <c r="B169" s="35" t="s">
        <v>2260</v>
      </c>
      <c r="C169" s="26">
        <v>1</v>
      </c>
      <c r="D169" s="34" t="s">
        <v>15</v>
      </c>
      <c r="E169" s="27">
        <v>43601</v>
      </c>
      <c r="F169" s="27">
        <v>43601</v>
      </c>
      <c r="G169" s="45" t="s">
        <v>648</v>
      </c>
      <c r="H169" s="29">
        <v>798.5</v>
      </c>
    </row>
    <row r="170" spans="1:8" s="30" customFormat="1" ht="45" customHeight="1" x14ac:dyDescent="0.25">
      <c r="A170" s="40" t="s">
        <v>1822</v>
      </c>
      <c r="B170" s="35" t="s">
        <v>2260</v>
      </c>
      <c r="C170" s="26">
        <v>1</v>
      </c>
      <c r="D170" s="34" t="s">
        <v>15</v>
      </c>
      <c r="E170" s="27">
        <v>43612</v>
      </c>
      <c r="F170" s="27">
        <v>43612</v>
      </c>
      <c r="G170" s="45" t="s">
        <v>648</v>
      </c>
      <c r="H170" s="29">
        <v>795.5</v>
      </c>
    </row>
    <row r="171" spans="1:8" s="30" customFormat="1" ht="45" customHeight="1" x14ac:dyDescent="0.25">
      <c r="A171" s="40" t="s">
        <v>1822</v>
      </c>
      <c r="B171" s="35" t="s">
        <v>2076</v>
      </c>
      <c r="C171" s="26">
        <v>2</v>
      </c>
      <c r="D171" s="34" t="s">
        <v>15</v>
      </c>
      <c r="E171" s="27">
        <v>43607</v>
      </c>
      <c r="F171" s="27">
        <v>43607</v>
      </c>
      <c r="G171" s="45" t="s">
        <v>648</v>
      </c>
      <c r="H171" s="29">
        <v>1299</v>
      </c>
    </row>
    <row r="172" spans="1:8" s="30" customFormat="1" ht="45" customHeight="1" x14ac:dyDescent="0.25">
      <c r="A172" s="40" t="s">
        <v>1822</v>
      </c>
      <c r="B172" s="35" t="s">
        <v>2271</v>
      </c>
      <c r="C172" s="26">
        <v>2</v>
      </c>
      <c r="D172" s="34" t="s">
        <v>15</v>
      </c>
      <c r="E172" s="27">
        <v>43598</v>
      </c>
      <c r="F172" s="27">
        <v>43598</v>
      </c>
      <c r="G172" s="45" t="s">
        <v>648</v>
      </c>
      <c r="H172" s="29">
        <v>801</v>
      </c>
    </row>
    <row r="173" spans="1:8" s="30" customFormat="1" ht="45" customHeight="1" x14ac:dyDescent="0.25">
      <c r="A173" s="40" t="s">
        <v>1822</v>
      </c>
      <c r="B173" s="35" t="s">
        <v>2271</v>
      </c>
      <c r="C173" s="26">
        <v>2</v>
      </c>
      <c r="D173" s="34" t="s">
        <v>15</v>
      </c>
      <c r="E173" s="27">
        <v>43600</v>
      </c>
      <c r="F173" s="27">
        <v>43600</v>
      </c>
      <c r="G173" s="45" t="s">
        <v>648</v>
      </c>
      <c r="H173" s="29">
        <v>1159.2</v>
      </c>
    </row>
    <row r="174" spans="1:8" s="30" customFormat="1" ht="45" customHeight="1" x14ac:dyDescent="0.25">
      <c r="A174" s="40" t="s">
        <v>1822</v>
      </c>
      <c r="B174" s="35" t="s">
        <v>2260</v>
      </c>
      <c r="C174" s="26">
        <v>1</v>
      </c>
      <c r="D174" s="34" t="s">
        <v>2121</v>
      </c>
      <c r="E174" s="27">
        <v>43602</v>
      </c>
      <c r="F174" s="27">
        <v>43602</v>
      </c>
      <c r="G174" s="45" t="s">
        <v>648</v>
      </c>
      <c r="H174" s="29">
        <v>768</v>
      </c>
    </row>
    <row r="175" spans="1:8" s="30" customFormat="1" ht="45" customHeight="1" x14ac:dyDescent="0.25">
      <c r="A175" s="40" t="s">
        <v>1822</v>
      </c>
      <c r="B175" s="35" t="s">
        <v>2260</v>
      </c>
      <c r="C175" s="26">
        <v>1</v>
      </c>
      <c r="D175" s="34" t="s">
        <v>2121</v>
      </c>
      <c r="E175" s="27">
        <v>43605</v>
      </c>
      <c r="F175" s="27">
        <v>43605</v>
      </c>
      <c r="G175" s="45" t="s">
        <v>648</v>
      </c>
      <c r="H175" s="29">
        <v>930.75</v>
      </c>
    </row>
    <row r="176" spans="1:8" s="30" customFormat="1" ht="45" customHeight="1" x14ac:dyDescent="0.25">
      <c r="A176" s="40" t="s">
        <v>1822</v>
      </c>
      <c r="B176" s="35" t="s">
        <v>2272</v>
      </c>
      <c r="C176" s="26">
        <v>1</v>
      </c>
      <c r="D176" s="34" t="s">
        <v>2121</v>
      </c>
      <c r="E176" s="27">
        <v>43640</v>
      </c>
      <c r="F176" s="27">
        <v>43640</v>
      </c>
      <c r="G176" s="45" t="s">
        <v>648</v>
      </c>
      <c r="H176" s="29">
        <v>360.16</v>
      </c>
    </row>
    <row r="177" spans="1:8" s="30" customFormat="1" ht="45" customHeight="1" x14ac:dyDescent="0.25">
      <c r="A177" s="40" t="s">
        <v>1822</v>
      </c>
      <c r="B177" s="35" t="s">
        <v>2273</v>
      </c>
      <c r="C177" s="26">
        <v>1</v>
      </c>
      <c r="D177" s="34" t="s">
        <v>2121</v>
      </c>
      <c r="E177" s="27">
        <v>43636</v>
      </c>
      <c r="F177" s="27">
        <v>43637</v>
      </c>
      <c r="G177" s="45" t="s">
        <v>648</v>
      </c>
      <c r="H177" s="29">
        <v>720</v>
      </c>
    </row>
    <row r="178" spans="1:8" s="30" customFormat="1" ht="45" customHeight="1" x14ac:dyDescent="0.25">
      <c r="A178" s="40" t="s">
        <v>1822</v>
      </c>
      <c r="B178" s="35" t="s">
        <v>2273</v>
      </c>
      <c r="C178" s="26">
        <v>1</v>
      </c>
      <c r="D178" s="34" t="s">
        <v>2121</v>
      </c>
      <c r="E178" s="27">
        <v>43636</v>
      </c>
      <c r="F178" s="27">
        <v>43637</v>
      </c>
      <c r="G178" s="45" t="s">
        <v>648</v>
      </c>
      <c r="H178" s="29">
        <v>1892.02</v>
      </c>
    </row>
    <row r="179" spans="1:8" s="30" customFormat="1" ht="45" customHeight="1" x14ac:dyDescent="0.25">
      <c r="A179" s="40" t="s">
        <v>1822</v>
      </c>
      <c r="B179" s="35" t="s">
        <v>2274</v>
      </c>
      <c r="C179" s="26">
        <v>1</v>
      </c>
      <c r="D179" s="34" t="s">
        <v>2121</v>
      </c>
      <c r="E179" s="27">
        <v>43635</v>
      </c>
      <c r="F179" s="27">
        <v>43635</v>
      </c>
      <c r="G179" s="45" t="s">
        <v>648</v>
      </c>
      <c r="H179" s="29">
        <v>860</v>
      </c>
    </row>
    <row r="180" spans="1:8" s="30" customFormat="1" ht="45" customHeight="1" x14ac:dyDescent="0.25">
      <c r="A180" s="40" t="s">
        <v>1822</v>
      </c>
      <c r="B180" s="35" t="s">
        <v>2093</v>
      </c>
      <c r="C180" s="26">
        <v>1</v>
      </c>
      <c r="D180" s="34" t="s">
        <v>2121</v>
      </c>
      <c r="E180" s="27">
        <v>43634</v>
      </c>
      <c r="F180" s="27">
        <v>43634</v>
      </c>
      <c r="G180" s="45" t="s">
        <v>648</v>
      </c>
      <c r="H180" s="29">
        <v>624</v>
      </c>
    </row>
    <row r="181" spans="1:8" s="30" customFormat="1" ht="45" customHeight="1" x14ac:dyDescent="0.25">
      <c r="A181" s="40" t="s">
        <v>1822</v>
      </c>
      <c r="B181" s="35" t="s">
        <v>2275</v>
      </c>
      <c r="C181" s="26">
        <v>1</v>
      </c>
      <c r="D181" s="34" t="s">
        <v>2121</v>
      </c>
      <c r="E181" s="27">
        <v>43616</v>
      </c>
      <c r="F181" s="27">
        <v>43616</v>
      </c>
      <c r="G181" s="45" t="s">
        <v>648</v>
      </c>
      <c r="H181" s="29">
        <v>438</v>
      </c>
    </row>
    <row r="182" spans="1:8" s="30" customFormat="1" ht="45" customHeight="1" x14ac:dyDescent="0.25">
      <c r="A182" s="40" t="s">
        <v>1822</v>
      </c>
      <c r="B182" s="35" t="s">
        <v>2276</v>
      </c>
      <c r="C182" s="26">
        <v>1</v>
      </c>
      <c r="D182" s="34" t="s">
        <v>2121</v>
      </c>
      <c r="E182" s="27">
        <v>43641</v>
      </c>
      <c r="F182" s="27">
        <v>43641</v>
      </c>
      <c r="G182" s="45" t="s">
        <v>648</v>
      </c>
      <c r="H182" s="29">
        <v>218</v>
      </c>
    </row>
    <row r="183" spans="1:8" s="30" customFormat="1" ht="45" customHeight="1" x14ac:dyDescent="0.25">
      <c r="A183" s="40" t="s">
        <v>1822</v>
      </c>
      <c r="B183" s="35" t="s">
        <v>2275</v>
      </c>
      <c r="C183" s="26">
        <v>1</v>
      </c>
      <c r="D183" s="34" t="s">
        <v>2121</v>
      </c>
      <c r="E183" s="27">
        <v>43616</v>
      </c>
      <c r="F183" s="27">
        <v>43616</v>
      </c>
      <c r="G183" s="45" t="s">
        <v>648</v>
      </c>
      <c r="H183" s="29">
        <v>163</v>
      </c>
    </row>
    <row r="184" spans="1:8" s="30" customFormat="1" ht="45" customHeight="1" x14ac:dyDescent="0.25">
      <c r="A184" s="40" t="s">
        <v>1822</v>
      </c>
      <c r="B184" s="35" t="s">
        <v>2260</v>
      </c>
      <c r="C184" s="26">
        <v>2</v>
      </c>
      <c r="D184" s="34" t="s">
        <v>2121</v>
      </c>
      <c r="E184" s="27">
        <v>43615</v>
      </c>
      <c r="F184" s="27">
        <v>43615</v>
      </c>
      <c r="G184" s="45" t="s">
        <v>648</v>
      </c>
      <c r="H184" s="29">
        <v>786</v>
      </c>
    </row>
    <row r="185" spans="1:8" s="30" customFormat="1" ht="45" customHeight="1" x14ac:dyDescent="0.25">
      <c r="A185" s="40" t="s">
        <v>1822</v>
      </c>
      <c r="B185" s="35" t="s">
        <v>2260</v>
      </c>
      <c r="C185" s="26">
        <v>2</v>
      </c>
      <c r="D185" s="34" t="s">
        <v>2121</v>
      </c>
      <c r="E185" s="27">
        <v>43616</v>
      </c>
      <c r="F185" s="27">
        <v>43616</v>
      </c>
      <c r="G185" s="45" t="s">
        <v>648</v>
      </c>
      <c r="H185" s="29">
        <v>776.5</v>
      </c>
    </row>
    <row r="186" spans="1:8" s="30" customFormat="1" ht="45" customHeight="1" x14ac:dyDescent="0.25">
      <c r="A186" s="40" t="s">
        <v>1822</v>
      </c>
      <c r="B186" s="35" t="s">
        <v>2277</v>
      </c>
      <c r="C186" s="26">
        <v>1</v>
      </c>
      <c r="D186" s="34" t="s">
        <v>2121</v>
      </c>
      <c r="E186" s="27">
        <v>43609</v>
      </c>
      <c r="F186" s="27">
        <v>43609</v>
      </c>
      <c r="G186" s="45" t="s">
        <v>648</v>
      </c>
      <c r="H186" s="29">
        <v>770.5</v>
      </c>
    </row>
    <row r="187" spans="1:8" s="30" customFormat="1" ht="45" customHeight="1" x14ac:dyDescent="0.25">
      <c r="A187" s="40" t="s">
        <v>1822</v>
      </c>
      <c r="B187" s="35" t="s">
        <v>2260</v>
      </c>
      <c r="C187" s="26">
        <v>1</v>
      </c>
      <c r="D187" s="34" t="s">
        <v>2121</v>
      </c>
      <c r="E187" s="27">
        <v>43609</v>
      </c>
      <c r="F187" s="27">
        <v>43609</v>
      </c>
      <c r="G187" s="45" t="s">
        <v>648</v>
      </c>
      <c r="H187" s="29">
        <v>788</v>
      </c>
    </row>
    <row r="188" spans="1:8" s="30" customFormat="1" ht="45" customHeight="1" x14ac:dyDescent="0.25">
      <c r="A188" s="40" t="s">
        <v>1822</v>
      </c>
      <c r="B188" s="35" t="s">
        <v>2260</v>
      </c>
      <c r="C188" s="26">
        <v>2</v>
      </c>
      <c r="D188" s="34" t="s">
        <v>2121</v>
      </c>
      <c r="E188" s="27">
        <v>43606</v>
      </c>
      <c r="F188" s="27">
        <v>43606</v>
      </c>
      <c r="G188" s="45" t="s">
        <v>648</v>
      </c>
      <c r="H188" s="29">
        <v>777</v>
      </c>
    </row>
    <row r="189" spans="1:8" s="30" customFormat="1" ht="45" customHeight="1" x14ac:dyDescent="0.25">
      <c r="A189" s="40" t="s">
        <v>1822</v>
      </c>
      <c r="B189" s="35" t="s">
        <v>2260</v>
      </c>
      <c r="C189" s="26">
        <v>2</v>
      </c>
      <c r="D189" s="34" t="s">
        <v>2121</v>
      </c>
      <c r="E189" s="27">
        <v>43614</v>
      </c>
      <c r="F189" s="27">
        <v>43614</v>
      </c>
      <c r="G189" s="45" t="s">
        <v>648</v>
      </c>
      <c r="H189" s="29">
        <v>876</v>
      </c>
    </row>
    <row r="190" spans="1:8" s="30" customFormat="1" ht="45" customHeight="1" x14ac:dyDescent="0.25">
      <c r="A190" s="40" t="s">
        <v>1822</v>
      </c>
      <c r="B190" s="35" t="s">
        <v>2260</v>
      </c>
      <c r="C190" s="26">
        <v>2</v>
      </c>
      <c r="D190" s="34" t="s">
        <v>2121</v>
      </c>
      <c r="E190" s="27">
        <v>43626</v>
      </c>
      <c r="F190" s="27">
        <v>43626</v>
      </c>
      <c r="G190" s="45" t="s">
        <v>648</v>
      </c>
      <c r="H190" s="29">
        <v>1291</v>
      </c>
    </row>
    <row r="191" spans="1:8" s="30" customFormat="1" ht="45" customHeight="1" x14ac:dyDescent="0.25">
      <c r="A191" s="40" t="s">
        <v>1822</v>
      </c>
      <c r="B191" s="35" t="s">
        <v>2278</v>
      </c>
      <c r="C191" s="26">
        <v>1</v>
      </c>
      <c r="D191" s="34" t="s">
        <v>2121</v>
      </c>
      <c r="E191" s="27">
        <v>43648</v>
      </c>
      <c r="F191" s="27">
        <v>43648</v>
      </c>
      <c r="G191" s="45" t="s">
        <v>648</v>
      </c>
      <c r="H191" s="29">
        <v>1278</v>
      </c>
    </row>
    <row r="192" spans="1:8" s="30" customFormat="1" ht="45" customHeight="1" x14ac:dyDescent="0.25">
      <c r="A192" s="40" t="s">
        <v>1822</v>
      </c>
      <c r="B192" s="35" t="s">
        <v>2279</v>
      </c>
      <c r="C192" s="26">
        <v>1</v>
      </c>
      <c r="D192" s="34" t="s">
        <v>2121</v>
      </c>
      <c r="E192" s="27">
        <v>43636</v>
      </c>
      <c r="F192" s="27">
        <v>43636</v>
      </c>
      <c r="G192" s="45" t="s">
        <v>648</v>
      </c>
      <c r="H192" s="29">
        <v>1937.2</v>
      </c>
    </row>
    <row r="193" spans="1:8" s="30" customFormat="1" ht="45" customHeight="1" x14ac:dyDescent="0.25">
      <c r="A193" s="40" t="s">
        <v>1822</v>
      </c>
      <c r="B193" s="35" t="s">
        <v>2280</v>
      </c>
      <c r="C193" s="26">
        <v>2</v>
      </c>
      <c r="D193" s="34" t="s">
        <v>2121</v>
      </c>
      <c r="E193" s="27">
        <v>43637</v>
      </c>
      <c r="F193" s="27">
        <v>43637</v>
      </c>
      <c r="G193" s="45" t="s">
        <v>648</v>
      </c>
      <c r="H193" s="29">
        <v>998</v>
      </c>
    </row>
    <row r="194" spans="1:8" s="30" customFormat="1" ht="45" customHeight="1" x14ac:dyDescent="0.25">
      <c r="A194" s="40" t="s">
        <v>1822</v>
      </c>
      <c r="B194" s="35" t="s">
        <v>2076</v>
      </c>
      <c r="C194" s="26">
        <v>2</v>
      </c>
      <c r="D194" s="34" t="s">
        <v>2121</v>
      </c>
      <c r="E194" s="27">
        <v>43640</v>
      </c>
      <c r="F194" s="27">
        <v>43640</v>
      </c>
      <c r="G194" s="45" t="s">
        <v>648</v>
      </c>
      <c r="H194" s="29">
        <v>998</v>
      </c>
    </row>
    <row r="195" spans="1:8" s="30" customFormat="1" ht="45" customHeight="1" x14ac:dyDescent="0.25">
      <c r="A195" s="40" t="s">
        <v>1822</v>
      </c>
      <c r="B195" s="35" t="s">
        <v>2260</v>
      </c>
      <c r="C195" s="26">
        <v>1</v>
      </c>
      <c r="D195" s="34" t="s">
        <v>2121</v>
      </c>
      <c r="E195" s="27">
        <v>43636</v>
      </c>
      <c r="F195" s="27">
        <v>43636</v>
      </c>
      <c r="G195" s="45" t="s">
        <v>648</v>
      </c>
      <c r="H195" s="29">
        <v>500.99</v>
      </c>
    </row>
    <row r="196" spans="1:8" s="30" customFormat="1" ht="45" customHeight="1" x14ac:dyDescent="0.25">
      <c r="A196" s="40" t="s">
        <v>1822</v>
      </c>
      <c r="B196" s="35" t="s">
        <v>2262</v>
      </c>
      <c r="C196" s="26">
        <v>2</v>
      </c>
      <c r="D196" s="34" t="s">
        <v>2121</v>
      </c>
      <c r="E196" s="27">
        <v>43619</v>
      </c>
      <c r="F196" s="27">
        <v>43619</v>
      </c>
      <c r="G196" s="45" t="s">
        <v>648</v>
      </c>
      <c r="H196" s="29">
        <v>763</v>
      </c>
    </row>
    <row r="197" spans="1:8" s="30" customFormat="1" ht="45" customHeight="1" x14ac:dyDescent="0.25">
      <c r="A197" s="40" t="s">
        <v>1822</v>
      </c>
      <c r="B197" s="35" t="s">
        <v>2262</v>
      </c>
      <c r="C197" s="26">
        <v>1</v>
      </c>
      <c r="D197" s="34" t="s">
        <v>2121</v>
      </c>
      <c r="E197" s="27">
        <v>43649</v>
      </c>
      <c r="F197" s="27">
        <v>43649</v>
      </c>
      <c r="G197" s="45" t="s">
        <v>648</v>
      </c>
      <c r="H197" s="29">
        <v>500</v>
      </c>
    </row>
    <row r="198" spans="1:8" s="30" customFormat="1" ht="45" customHeight="1" x14ac:dyDescent="0.25">
      <c r="A198" s="40" t="s">
        <v>1822</v>
      </c>
      <c r="B198" s="35" t="s">
        <v>2281</v>
      </c>
      <c r="C198" s="26">
        <v>1</v>
      </c>
      <c r="D198" s="34" t="s">
        <v>2121</v>
      </c>
      <c r="E198" s="27">
        <v>43641</v>
      </c>
      <c r="F198" s="27">
        <v>43641</v>
      </c>
      <c r="G198" s="45" t="s">
        <v>648</v>
      </c>
      <c r="H198" s="29">
        <v>485</v>
      </c>
    </row>
    <row r="199" spans="1:8" s="30" customFormat="1" ht="45" customHeight="1" x14ac:dyDescent="0.25">
      <c r="A199" s="40" t="s">
        <v>1822</v>
      </c>
      <c r="B199" s="35" t="s">
        <v>2262</v>
      </c>
      <c r="C199" s="26">
        <v>2</v>
      </c>
      <c r="D199" s="34" t="s">
        <v>2121</v>
      </c>
      <c r="E199" s="27">
        <v>43644</v>
      </c>
      <c r="F199" s="27">
        <v>43644</v>
      </c>
      <c r="G199" s="45" t="s">
        <v>648</v>
      </c>
      <c r="H199" s="29">
        <v>898</v>
      </c>
    </row>
    <row r="200" spans="1:8" s="30" customFormat="1" ht="45" customHeight="1" x14ac:dyDescent="0.25">
      <c r="A200" s="40" t="s">
        <v>1822</v>
      </c>
      <c r="B200" s="35" t="s">
        <v>2281</v>
      </c>
      <c r="C200" s="26">
        <v>1</v>
      </c>
      <c r="D200" s="34" t="s">
        <v>2121</v>
      </c>
      <c r="E200" s="27">
        <v>43654</v>
      </c>
      <c r="F200" s="27">
        <v>43654</v>
      </c>
      <c r="G200" s="45" t="s">
        <v>648</v>
      </c>
      <c r="H200" s="29">
        <v>616.49</v>
      </c>
    </row>
    <row r="201" spans="1:8" s="30" customFormat="1" ht="45" customHeight="1" x14ac:dyDescent="0.25">
      <c r="A201" s="40" t="s">
        <v>1822</v>
      </c>
      <c r="B201" s="35" t="s">
        <v>2281</v>
      </c>
      <c r="C201" s="26">
        <v>1</v>
      </c>
      <c r="D201" s="34" t="s">
        <v>2121</v>
      </c>
      <c r="E201" s="27">
        <v>43689</v>
      </c>
      <c r="F201" s="27">
        <v>43689</v>
      </c>
      <c r="G201" s="45" t="s">
        <v>648</v>
      </c>
      <c r="H201" s="29">
        <v>558</v>
      </c>
    </row>
    <row r="202" spans="1:8" s="30" customFormat="1" ht="45" customHeight="1" x14ac:dyDescent="0.25">
      <c r="A202" s="40" t="s">
        <v>1822</v>
      </c>
      <c r="B202" s="35" t="s">
        <v>2262</v>
      </c>
      <c r="C202" s="26">
        <v>2</v>
      </c>
      <c r="D202" s="34" t="s">
        <v>2121</v>
      </c>
      <c r="E202" s="27">
        <v>43634</v>
      </c>
      <c r="F202" s="27">
        <v>43634</v>
      </c>
      <c r="G202" s="45" t="s">
        <v>648</v>
      </c>
      <c r="H202" s="29">
        <v>438</v>
      </c>
    </row>
    <row r="203" spans="1:8" s="30" customFormat="1" ht="45" customHeight="1" x14ac:dyDescent="0.25">
      <c r="A203" s="40" t="s">
        <v>1822</v>
      </c>
      <c r="B203" s="35" t="s">
        <v>2262</v>
      </c>
      <c r="C203" s="26">
        <v>1</v>
      </c>
      <c r="D203" s="34" t="s">
        <v>2121</v>
      </c>
      <c r="E203" s="27">
        <v>43657</v>
      </c>
      <c r="F203" s="27">
        <v>43657</v>
      </c>
      <c r="G203" s="45" t="s">
        <v>648</v>
      </c>
      <c r="H203" s="29">
        <v>500</v>
      </c>
    </row>
    <row r="204" spans="1:8" s="30" customFormat="1" ht="45" customHeight="1" x14ac:dyDescent="0.25">
      <c r="A204" s="40" t="s">
        <v>1822</v>
      </c>
      <c r="B204" s="35" t="s">
        <v>2262</v>
      </c>
      <c r="C204" s="26">
        <v>1</v>
      </c>
      <c r="D204" s="34" t="s">
        <v>2121</v>
      </c>
      <c r="E204" s="27">
        <v>43686</v>
      </c>
      <c r="F204" s="27">
        <v>43686</v>
      </c>
      <c r="G204" s="45" t="s">
        <v>648</v>
      </c>
      <c r="H204" s="29">
        <v>500</v>
      </c>
    </row>
    <row r="205" spans="1:8" s="30" customFormat="1" ht="45" customHeight="1" x14ac:dyDescent="0.25">
      <c r="A205" s="40" t="s">
        <v>1822</v>
      </c>
      <c r="B205" s="35" t="s">
        <v>2281</v>
      </c>
      <c r="C205" s="26">
        <v>1</v>
      </c>
      <c r="D205" s="34" t="s">
        <v>2121</v>
      </c>
      <c r="E205" s="27">
        <v>43684</v>
      </c>
      <c r="F205" s="27">
        <v>43684</v>
      </c>
      <c r="G205" s="45" t="s">
        <v>648</v>
      </c>
      <c r="H205" s="29">
        <v>500</v>
      </c>
    </row>
    <row r="206" spans="1:8" s="30" customFormat="1" ht="45" customHeight="1" x14ac:dyDescent="0.25">
      <c r="A206" s="40" t="s">
        <v>1822</v>
      </c>
      <c r="B206" s="35" t="s">
        <v>2262</v>
      </c>
      <c r="C206" s="26">
        <v>1</v>
      </c>
      <c r="D206" s="34" t="s">
        <v>2121</v>
      </c>
      <c r="E206" s="27">
        <v>43685</v>
      </c>
      <c r="F206" s="27">
        <v>43685</v>
      </c>
      <c r="G206" s="45" t="s">
        <v>648</v>
      </c>
      <c r="H206" s="29">
        <v>499</v>
      </c>
    </row>
    <row r="207" spans="1:8" s="30" customFormat="1" ht="45" customHeight="1" x14ac:dyDescent="0.25">
      <c r="A207" s="40" t="s">
        <v>1822</v>
      </c>
      <c r="B207" s="35" t="s">
        <v>2281</v>
      </c>
      <c r="C207" s="26">
        <v>2</v>
      </c>
      <c r="D207" s="34" t="s">
        <v>2121</v>
      </c>
      <c r="E207" s="27">
        <v>43647</v>
      </c>
      <c r="F207" s="27">
        <v>43647</v>
      </c>
      <c r="G207" s="45" t="s">
        <v>648</v>
      </c>
      <c r="H207" s="29">
        <v>496</v>
      </c>
    </row>
    <row r="208" spans="1:8" s="30" customFormat="1" ht="45" customHeight="1" x14ac:dyDescent="0.25">
      <c r="A208" s="40" t="s">
        <v>1822</v>
      </c>
      <c r="B208" s="35" t="s">
        <v>2262</v>
      </c>
      <c r="C208" s="26">
        <v>1</v>
      </c>
      <c r="D208" s="34" t="s">
        <v>2121</v>
      </c>
      <c r="E208" s="27">
        <v>43651</v>
      </c>
      <c r="F208" s="27">
        <v>43651</v>
      </c>
      <c r="G208" s="45" t="s">
        <v>648</v>
      </c>
      <c r="H208" s="29">
        <v>418</v>
      </c>
    </row>
    <row r="209" spans="1:8" s="30" customFormat="1" ht="45" customHeight="1" x14ac:dyDescent="0.25">
      <c r="A209" s="40" t="s">
        <v>1822</v>
      </c>
      <c r="B209" s="35" t="s">
        <v>2281</v>
      </c>
      <c r="C209" s="26">
        <v>1</v>
      </c>
      <c r="D209" s="34" t="s">
        <v>2121</v>
      </c>
      <c r="E209" s="27">
        <v>43650</v>
      </c>
      <c r="F209" s="27">
        <v>43650</v>
      </c>
      <c r="G209" s="45" t="s">
        <v>648</v>
      </c>
      <c r="H209" s="29">
        <v>498.01</v>
      </c>
    </row>
    <row r="210" spans="1:8" s="30" customFormat="1" ht="45" customHeight="1" x14ac:dyDescent="0.25">
      <c r="A210" s="40" t="s">
        <v>1822</v>
      </c>
      <c r="B210" s="35" t="s">
        <v>2281</v>
      </c>
      <c r="C210" s="26">
        <v>2</v>
      </c>
      <c r="D210" s="34" t="s">
        <v>2121</v>
      </c>
      <c r="E210" s="27">
        <v>43642</v>
      </c>
      <c r="F210" s="27">
        <v>43642</v>
      </c>
      <c r="G210" s="45" t="s">
        <v>648</v>
      </c>
      <c r="H210" s="29">
        <v>500</v>
      </c>
    </row>
    <row r="211" spans="1:8" s="30" customFormat="1" ht="45" customHeight="1" x14ac:dyDescent="0.25">
      <c r="A211" s="40" t="s">
        <v>1822</v>
      </c>
      <c r="B211" s="35" t="s">
        <v>2262</v>
      </c>
      <c r="C211" s="26">
        <v>1</v>
      </c>
      <c r="D211" s="34" t="s">
        <v>2121</v>
      </c>
      <c r="E211" s="27">
        <v>43673</v>
      </c>
      <c r="F211" s="27">
        <v>43673</v>
      </c>
      <c r="G211" s="45" t="s">
        <v>648</v>
      </c>
      <c r="H211" s="29">
        <v>1032</v>
      </c>
    </row>
    <row r="212" spans="1:8" s="30" customFormat="1" ht="45" customHeight="1" x14ac:dyDescent="0.25">
      <c r="A212" s="40" t="s">
        <v>1822</v>
      </c>
      <c r="B212" s="35" t="s">
        <v>2282</v>
      </c>
      <c r="C212" s="26">
        <v>1</v>
      </c>
      <c r="D212" s="34" t="s">
        <v>2121</v>
      </c>
      <c r="E212" s="27">
        <v>43647</v>
      </c>
      <c r="F212" s="27">
        <v>43647</v>
      </c>
      <c r="G212" s="45" t="s">
        <v>648</v>
      </c>
      <c r="H212" s="29">
        <v>743.13</v>
      </c>
    </row>
    <row r="213" spans="1:8" s="30" customFormat="1" ht="45" customHeight="1" x14ac:dyDescent="0.25">
      <c r="A213" s="40" t="s">
        <v>1822</v>
      </c>
      <c r="B213" s="35" t="s">
        <v>2281</v>
      </c>
      <c r="C213" s="26">
        <v>1</v>
      </c>
      <c r="D213" s="34" t="s">
        <v>2121</v>
      </c>
      <c r="E213" s="27">
        <v>43691</v>
      </c>
      <c r="F213" s="27">
        <v>43691</v>
      </c>
      <c r="G213" s="45" t="s">
        <v>648</v>
      </c>
      <c r="H213" s="29">
        <v>384</v>
      </c>
    </row>
    <row r="214" spans="1:8" s="30" customFormat="1" ht="45" customHeight="1" x14ac:dyDescent="0.25">
      <c r="A214" s="40" t="s">
        <v>1822</v>
      </c>
      <c r="B214" s="35" t="s">
        <v>2262</v>
      </c>
      <c r="C214" s="26">
        <v>1</v>
      </c>
      <c r="D214" s="34" t="s">
        <v>2121</v>
      </c>
      <c r="E214" s="27">
        <v>43692</v>
      </c>
      <c r="F214" s="27">
        <v>43692</v>
      </c>
      <c r="G214" s="45" t="s">
        <v>648</v>
      </c>
      <c r="H214" s="29">
        <v>518</v>
      </c>
    </row>
    <row r="215" spans="1:8" s="30" customFormat="1" ht="45" customHeight="1" x14ac:dyDescent="0.25">
      <c r="A215" s="40" t="s">
        <v>1822</v>
      </c>
      <c r="B215" s="35" t="s">
        <v>2262</v>
      </c>
      <c r="C215" s="26">
        <v>1</v>
      </c>
      <c r="D215" s="34" t="s">
        <v>2121</v>
      </c>
      <c r="E215" s="27">
        <v>43655</v>
      </c>
      <c r="F215" s="27">
        <v>43655</v>
      </c>
      <c r="G215" s="45" t="s">
        <v>648</v>
      </c>
      <c r="H215" s="29">
        <v>382</v>
      </c>
    </row>
    <row r="216" spans="1:8" s="30" customFormat="1" ht="45" customHeight="1" x14ac:dyDescent="0.25">
      <c r="A216" s="40" t="s">
        <v>1822</v>
      </c>
      <c r="B216" s="35" t="s">
        <v>198</v>
      </c>
      <c r="C216" s="26">
        <v>1</v>
      </c>
      <c r="D216" s="34" t="s">
        <v>2121</v>
      </c>
      <c r="E216" s="27">
        <v>43675</v>
      </c>
      <c r="F216" s="27">
        <v>43675</v>
      </c>
      <c r="G216" s="45" t="s">
        <v>648</v>
      </c>
      <c r="H216" s="29">
        <v>729.6</v>
      </c>
    </row>
    <row r="217" spans="1:8" s="30" customFormat="1" ht="45" customHeight="1" x14ac:dyDescent="0.25">
      <c r="A217" s="40" t="s">
        <v>1822</v>
      </c>
      <c r="B217" s="35" t="s">
        <v>2283</v>
      </c>
      <c r="C217" s="26">
        <v>1</v>
      </c>
      <c r="D217" s="34" t="s">
        <v>29</v>
      </c>
      <c r="E217" s="27">
        <v>43709</v>
      </c>
      <c r="F217" s="27">
        <v>43723</v>
      </c>
      <c r="G217" s="45" t="s">
        <v>648</v>
      </c>
      <c r="H217" s="29">
        <v>500</v>
      </c>
    </row>
    <row r="218" spans="1:8" s="30" customFormat="1" ht="45" customHeight="1" x14ac:dyDescent="0.25">
      <c r="A218" s="40" t="s">
        <v>1822</v>
      </c>
      <c r="B218" s="35" t="s">
        <v>489</v>
      </c>
      <c r="C218" s="26">
        <v>1</v>
      </c>
      <c r="D218" s="34" t="s">
        <v>2172</v>
      </c>
      <c r="E218" s="27">
        <v>43713</v>
      </c>
      <c r="F218" s="27">
        <v>43713</v>
      </c>
      <c r="G218" s="45" t="s">
        <v>648</v>
      </c>
      <c r="H218" s="29">
        <v>2312</v>
      </c>
    </row>
    <row r="219" spans="1:8" s="30" customFormat="1" ht="45" customHeight="1" x14ac:dyDescent="0.25">
      <c r="A219" s="40" t="s">
        <v>1822</v>
      </c>
      <c r="B219" s="35" t="s">
        <v>2262</v>
      </c>
      <c r="C219" s="26">
        <v>1</v>
      </c>
      <c r="D219" s="34" t="s">
        <v>2165</v>
      </c>
      <c r="E219" s="27">
        <v>43696</v>
      </c>
      <c r="F219" s="27">
        <v>43696</v>
      </c>
      <c r="G219" s="45" t="s">
        <v>648</v>
      </c>
      <c r="H219" s="29">
        <v>782.99</v>
      </c>
    </row>
    <row r="220" spans="1:8" s="30" customFormat="1" ht="45" customHeight="1" x14ac:dyDescent="0.25">
      <c r="A220" s="40" t="s">
        <v>1822</v>
      </c>
      <c r="B220" s="35" t="s">
        <v>2267</v>
      </c>
      <c r="C220" s="26">
        <v>1</v>
      </c>
      <c r="D220" s="34" t="s">
        <v>15</v>
      </c>
      <c r="E220" s="27">
        <v>43696</v>
      </c>
      <c r="F220" s="27">
        <v>43700</v>
      </c>
      <c r="G220" s="45" t="s">
        <v>648</v>
      </c>
      <c r="H220" s="29">
        <v>972</v>
      </c>
    </row>
    <row r="221" spans="1:8" s="30" customFormat="1" ht="45" customHeight="1" x14ac:dyDescent="0.25">
      <c r="A221" s="40" t="s">
        <v>1822</v>
      </c>
      <c r="B221" s="35" t="s">
        <v>2267</v>
      </c>
      <c r="C221" s="26">
        <v>1</v>
      </c>
      <c r="D221" s="34" t="s">
        <v>15</v>
      </c>
      <c r="E221" s="27">
        <v>43686</v>
      </c>
      <c r="F221" s="27">
        <v>43686</v>
      </c>
      <c r="G221" s="45" t="s">
        <v>648</v>
      </c>
      <c r="H221" s="29">
        <v>972</v>
      </c>
    </row>
    <row r="222" spans="1:8" s="30" customFormat="1" ht="45" customHeight="1" x14ac:dyDescent="0.25">
      <c r="A222" s="40" t="s">
        <v>1822</v>
      </c>
      <c r="B222" s="35" t="s">
        <v>2267</v>
      </c>
      <c r="C222" s="26">
        <v>1</v>
      </c>
      <c r="D222" s="34" t="s">
        <v>15</v>
      </c>
      <c r="E222" s="27">
        <v>43703</v>
      </c>
      <c r="F222" s="27">
        <v>43707</v>
      </c>
      <c r="G222" s="45" t="s">
        <v>648</v>
      </c>
      <c r="H222" s="29">
        <v>972</v>
      </c>
    </row>
    <row r="223" spans="1:8" s="30" customFormat="1" ht="45" customHeight="1" x14ac:dyDescent="0.25">
      <c r="A223" s="40" t="s">
        <v>1822</v>
      </c>
      <c r="B223" s="35" t="s">
        <v>2267</v>
      </c>
      <c r="C223" s="26">
        <v>1</v>
      </c>
      <c r="D223" s="34" t="s">
        <v>15</v>
      </c>
      <c r="E223" s="27">
        <v>43689</v>
      </c>
      <c r="F223" s="27">
        <v>43693</v>
      </c>
      <c r="G223" s="45" t="s">
        <v>648</v>
      </c>
      <c r="H223" s="29">
        <v>972</v>
      </c>
    </row>
    <row r="224" spans="1:8" s="30" customFormat="1" ht="45" customHeight="1" x14ac:dyDescent="0.25">
      <c r="A224" s="40" t="s">
        <v>1822</v>
      </c>
      <c r="B224" s="35" t="s">
        <v>2284</v>
      </c>
      <c r="C224" s="26">
        <v>2</v>
      </c>
      <c r="D224" s="34" t="s">
        <v>2654</v>
      </c>
      <c r="E224" s="27">
        <v>43746</v>
      </c>
      <c r="F224" s="27">
        <v>43746</v>
      </c>
      <c r="G224" s="45" t="s">
        <v>648</v>
      </c>
      <c r="H224" s="29">
        <v>500</v>
      </c>
    </row>
    <row r="225" spans="1:8" s="30" customFormat="1" ht="45" customHeight="1" x14ac:dyDescent="0.25">
      <c r="A225" s="40" t="s">
        <v>1822</v>
      </c>
      <c r="B225" s="35" t="s">
        <v>2284</v>
      </c>
      <c r="C225" s="26">
        <v>2</v>
      </c>
      <c r="D225" s="34" t="s">
        <v>2654</v>
      </c>
      <c r="E225" s="27">
        <v>43746</v>
      </c>
      <c r="F225" s="27">
        <v>43746</v>
      </c>
      <c r="G225" s="45" t="s">
        <v>648</v>
      </c>
      <c r="H225" s="29">
        <v>210</v>
      </c>
    </row>
    <row r="226" spans="1:8" s="30" customFormat="1" ht="45" customHeight="1" x14ac:dyDescent="0.25">
      <c r="A226" s="40" t="s">
        <v>1822</v>
      </c>
      <c r="B226" s="35" t="s">
        <v>2284</v>
      </c>
      <c r="C226" s="26">
        <v>2</v>
      </c>
      <c r="D226" s="34" t="s">
        <v>2654</v>
      </c>
      <c r="E226" s="27">
        <v>43746</v>
      </c>
      <c r="F226" s="27">
        <v>43746</v>
      </c>
      <c r="G226" s="45" t="s">
        <v>648</v>
      </c>
      <c r="H226" s="29">
        <v>340</v>
      </c>
    </row>
    <row r="227" spans="1:8" s="30" customFormat="1" ht="45" customHeight="1" x14ac:dyDescent="0.25">
      <c r="A227" s="40" t="s">
        <v>1822</v>
      </c>
      <c r="B227" s="35" t="s">
        <v>486</v>
      </c>
      <c r="C227" s="26">
        <v>1</v>
      </c>
      <c r="D227" s="34" t="s">
        <v>1355</v>
      </c>
      <c r="E227" s="27">
        <v>43683</v>
      </c>
      <c r="F227" s="27">
        <v>43683</v>
      </c>
      <c r="G227" s="45" t="s">
        <v>648</v>
      </c>
      <c r="H227" s="29">
        <v>124</v>
      </c>
    </row>
    <row r="228" spans="1:8" s="30" customFormat="1" ht="45" customHeight="1" x14ac:dyDescent="0.25">
      <c r="A228" s="40" t="s">
        <v>1822</v>
      </c>
      <c r="B228" s="35" t="s">
        <v>486</v>
      </c>
      <c r="C228" s="26">
        <v>1</v>
      </c>
      <c r="D228" s="34" t="s">
        <v>1355</v>
      </c>
      <c r="E228" s="27">
        <v>43683</v>
      </c>
      <c r="F228" s="27">
        <v>43683</v>
      </c>
      <c r="G228" s="45" t="s">
        <v>648</v>
      </c>
      <c r="H228" s="29">
        <v>94</v>
      </c>
    </row>
    <row r="229" spans="1:8" s="30" customFormat="1" ht="45" customHeight="1" x14ac:dyDescent="0.25">
      <c r="A229" s="40" t="s">
        <v>1822</v>
      </c>
      <c r="B229" s="35" t="s">
        <v>486</v>
      </c>
      <c r="C229" s="26">
        <v>1</v>
      </c>
      <c r="D229" s="34" t="s">
        <v>1355</v>
      </c>
      <c r="E229" s="27">
        <v>43649</v>
      </c>
      <c r="F229" s="27">
        <v>43649</v>
      </c>
      <c r="G229" s="45" t="s">
        <v>648</v>
      </c>
      <c r="H229" s="29">
        <v>94</v>
      </c>
    </row>
    <row r="230" spans="1:8" s="30" customFormat="1" ht="45" customHeight="1" x14ac:dyDescent="0.25">
      <c r="A230" s="40" t="s">
        <v>1822</v>
      </c>
      <c r="B230" s="35" t="s">
        <v>2262</v>
      </c>
      <c r="C230" s="26">
        <v>1</v>
      </c>
      <c r="D230" s="34" t="s">
        <v>1355</v>
      </c>
      <c r="E230" s="27">
        <v>43705</v>
      </c>
      <c r="F230" s="27">
        <v>43705</v>
      </c>
      <c r="G230" s="45" t="s">
        <v>648</v>
      </c>
      <c r="H230" s="29">
        <v>62</v>
      </c>
    </row>
    <row r="231" spans="1:8" s="30" customFormat="1" ht="45" customHeight="1" x14ac:dyDescent="0.25">
      <c r="A231" s="40" t="s">
        <v>1822</v>
      </c>
      <c r="B231" s="35" t="s">
        <v>2262</v>
      </c>
      <c r="C231" s="26">
        <v>1</v>
      </c>
      <c r="D231" s="34" t="s">
        <v>1355</v>
      </c>
      <c r="E231" s="27">
        <v>43705</v>
      </c>
      <c r="F231" s="27">
        <v>43705</v>
      </c>
      <c r="G231" s="45" t="s">
        <v>648</v>
      </c>
      <c r="H231" s="29">
        <v>220</v>
      </c>
    </row>
    <row r="232" spans="1:8" s="30" customFormat="1" ht="45" customHeight="1" x14ac:dyDescent="0.25">
      <c r="A232" s="40" t="s">
        <v>1822</v>
      </c>
      <c r="B232" s="35" t="s">
        <v>2262</v>
      </c>
      <c r="C232" s="26">
        <v>1</v>
      </c>
      <c r="D232" s="34" t="s">
        <v>1355</v>
      </c>
      <c r="E232" s="27">
        <v>43705</v>
      </c>
      <c r="F232" s="27">
        <v>43705</v>
      </c>
      <c r="G232" s="45" t="s">
        <v>648</v>
      </c>
      <c r="H232" s="29">
        <v>94</v>
      </c>
    </row>
    <row r="233" spans="1:8" s="30" customFormat="1" ht="45" customHeight="1" x14ac:dyDescent="0.25">
      <c r="A233" s="40" t="s">
        <v>1822</v>
      </c>
      <c r="B233" s="35" t="s">
        <v>2262</v>
      </c>
      <c r="C233" s="26">
        <v>2</v>
      </c>
      <c r="D233" s="34" t="s">
        <v>1355</v>
      </c>
      <c r="E233" s="27">
        <v>43711</v>
      </c>
      <c r="F233" s="27">
        <v>43711</v>
      </c>
      <c r="G233" s="45" t="s">
        <v>648</v>
      </c>
      <c r="H233" s="29">
        <v>94</v>
      </c>
    </row>
    <row r="234" spans="1:8" s="30" customFormat="1" ht="45" customHeight="1" x14ac:dyDescent="0.25">
      <c r="A234" s="40" t="s">
        <v>1822</v>
      </c>
      <c r="B234" s="35" t="s">
        <v>2262</v>
      </c>
      <c r="C234" s="26">
        <v>2</v>
      </c>
      <c r="D234" s="34" t="s">
        <v>1355</v>
      </c>
      <c r="E234" s="27">
        <v>43703</v>
      </c>
      <c r="F234" s="27">
        <v>43703</v>
      </c>
      <c r="G234" s="45" t="s">
        <v>648</v>
      </c>
      <c r="H234" s="29">
        <v>50</v>
      </c>
    </row>
    <row r="235" spans="1:8" s="30" customFormat="1" ht="45" customHeight="1" x14ac:dyDescent="0.25">
      <c r="A235" s="40" t="s">
        <v>1822</v>
      </c>
      <c r="B235" s="35" t="s">
        <v>2262</v>
      </c>
      <c r="C235" s="26">
        <v>2</v>
      </c>
      <c r="D235" s="34" t="s">
        <v>1355</v>
      </c>
      <c r="E235" s="27">
        <v>43703</v>
      </c>
      <c r="F235" s="27">
        <v>43703</v>
      </c>
      <c r="G235" s="45" t="s">
        <v>648</v>
      </c>
      <c r="H235" s="29">
        <v>69</v>
      </c>
    </row>
    <row r="236" spans="1:8" s="30" customFormat="1" ht="45" customHeight="1" x14ac:dyDescent="0.25">
      <c r="A236" s="40" t="s">
        <v>1822</v>
      </c>
      <c r="B236" s="35" t="s">
        <v>2262</v>
      </c>
      <c r="C236" s="26">
        <v>2</v>
      </c>
      <c r="D236" s="34" t="s">
        <v>1355</v>
      </c>
      <c r="E236" s="27">
        <v>43703</v>
      </c>
      <c r="F236" s="27">
        <v>43703</v>
      </c>
      <c r="G236" s="45" t="s">
        <v>648</v>
      </c>
      <c r="H236" s="29">
        <v>155</v>
      </c>
    </row>
    <row r="237" spans="1:8" s="30" customFormat="1" ht="45" customHeight="1" x14ac:dyDescent="0.25">
      <c r="A237" s="40" t="s">
        <v>1822</v>
      </c>
      <c r="B237" s="35" t="s">
        <v>2262</v>
      </c>
      <c r="C237" s="26">
        <v>2</v>
      </c>
      <c r="D237" s="34" t="s">
        <v>1355</v>
      </c>
      <c r="E237" s="27">
        <v>43703</v>
      </c>
      <c r="F237" s="27">
        <v>43703</v>
      </c>
      <c r="G237" s="45" t="s">
        <v>648</v>
      </c>
      <c r="H237" s="29">
        <v>218</v>
      </c>
    </row>
    <row r="238" spans="1:8" s="30" customFormat="1" ht="45" customHeight="1" x14ac:dyDescent="0.25">
      <c r="A238" s="40" t="s">
        <v>1822</v>
      </c>
      <c r="B238" s="35" t="s">
        <v>2262</v>
      </c>
      <c r="C238" s="26">
        <v>1</v>
      </c>
      <c r="D238" s="34" t="s">
        <v>1355</v>
      </c>
      <c r="E238" s="27">
        <v>43706</v>
      </c>
      <c r="F238" s="27">
        <v>43706</v>
      </c>
      <c r="G238" s="45" t="s">
        <v>648</v>
      </c>
      <c r="H238" s="29">
        <v>94</v>
      </c>
    </row>
    <row r="239" spans="1:8" s="30" customFormat="1" ht="45" customHeight="1" x14ac:dyDescent="0.25">
      <c r="A239" s="40" t="s">
        <v>1822</v>
      </c>
      <c r="B239" s="35" t="s">
        <v>2262</v>
      </c>
      <c r="C239" s="26">
        <v>2</v>
      </c>
      <c r="D239" s="34" t="s">
        <v>1355</v>
      </c>
      <c r="E239" s="27">
        <v>43704</v>
      </c>
      <c r="F239" s="27">
        <v>43704</v>
      </c>
      <c r="G239" s="45" t="s">
        <v>648</v>
      </c>
      <c r="H239" s="29">
        <v>60</v>
      </c>
    </row>
    <row r="240" spans="1:8" s="30" customFormat="1" ht="45" customHeight="1" x14ac:dyDescent="0.25">
      <c r="A240" s="40" t="s">
        <v>1822</v>
      </c>
      <c r="B240" s="35" t="s">
        <v>2262</v>
      </c>
      <c r="C240" s="26">
        <v>1</v>
      </c>
      <c r="D240" s="34" t="s">
        <v>1355</v>
      </c>
      <c r="E240" s="27">
        <v>43706</v>
      </c>
      <c r="F240" s="27">
        <v>43706</v>
      </c>
      <c r="G240" s="45" t="s">
        <v>648</v>
      </c>
      <c r="H240" s="29">
        <v>200</v>
      </c>
    </row>
    <row r="241" spans="1:8" s="30" customFormat="1" ht="45" customHeight="1" x14ac:dyDescent="0.25">
      <c r="A241" s="40" t="s">
        <v>1822</v>
      </c>
      <c r="B241" s="35" t="s">
        <v>2262</v>
      </c>
      <c r="C241" s="26">
        <v>2</v>
      </c>
      <c r="D241" s="34" t="s">
        <v>1355</v>
      </c>
      <c r="E241" s="27">
        <v>43698</v>
      </c>
      <c r="F241" s="27">
        <v>43698</v>
      </c>
      <c r="G241" s="45" t="s">
        <v>648</v>
      </c>
      <c r="H241" s="29">
        <v>124</v>
      </c>
    </row>
    <row r="242" spans="1:8" s="30" customFormat="1" ht="45" customHeight="1" x14ac:dyDescent="0.25">
      <c r="A242" s="40" t="s">
        <v>1822</v>
      </c>
      <c r="B242" s="35" t="s">
        <v>2262</v>
      </c>
      <c r="C242" s="26">
        <v>2</v>
      </c>
      <c r="D242" s="34" t="s">
        <v>1355</v>
      </c>
      <c r="E242" s="27">
        <v>43698</v>
      </c>
      <c r="F242" s="27">
        <v>43698</v>
      </c>
      <c r="G242" s="45" t="s">
        <v>648</v>
      </c>
      <c r="H242" s="29">
        <v>50</v>
      </c>
    </row>
    <row r="243" spans="1:8" s="30" customFormat="1" ht="45" customHeight="1" x14ac:dyDescent="0.25">
      <c r="A243" s="40" t="s">
        <v>1822</v>
      </c>
      <c r="B243" s="35" t="s">
        <v>2262</v>
      </c>
      <c r="C243" s="26">
        <v>2</v>
      </c>
      <c r="D243" s="34" t="s">
        <v>1355</v>
      </c>
      <c r="E243" s="27">
        <v>43698</v>
      </c>
      <c r="F243" s="27">
        <v>43698</v>
      </c>
      <c r="G243" s="45" t="s">
        <v>648</v>
      </c>
      <c r="H243" s="29">
        <v>345</v>
      </c>
    </row>
    <row r="244" spans="1:8" s="30" customFormat="1" ht="45" customHeight="1" x14ac:dyDescent="0.25">
      <c r="A244" s="40" t="s">
        <v>1822</v>
      </c>
      <c r="B244" s="35" t="s">
        <v>2262</v>
      </c>
      <c r="C244" s="26">
        <v>2</v>
      </c>
      <c r="D244" s="34" t="s">
        <v>1355</v>
      </c>
      <c r="E244" s="27">
        <v>43698</v>
      </c>
      <c r="F244" s="27">
        <v>43698</v>
      </c>
      <c r="G244" s="45" t="s">
        <v>648</v>
      </c>
      <c r="H244" s="29">
        <v>47</v>
      </c>
    </row>
    <row r="245" spans="1:8" s="30" customFormat="1" ht="45" customHeight="1" x14ac:dyDescent="0.25">
      <c r="A245" s="40" t="s">
        <v>1822</v>
      </c>
      <c r="B245" s="35" t="s">
        <v>486</v>
      </c>
      <c r="C245" s="26">
        <v>1</v>
      </c>
      <c r="D245" s="34" t="s">
        <v>1355</v>
      </c>
      <c r="E245" s="27">
        <v>43649</v>
      </c>
      <c r="F245" s="27">
        <v>43649</v>
      </c>
      <c r="G245" s="45" t="s">
        <v>648</v>
      </c>
      <c r="H245" s="29">
        <v>270</v>
      </c>
    </row>
    <row r="246" spans="1:8" s="30" customFormat="1" ht="45" customHeight="1" x14ac:dyDescent="0.25">
      <c r="A246" s="40" t="s">
        <v>1822</v>
      </c>
      <c r="B246" s="35" t="s">
        <v>486</v>
      </c>
      <c r="C246" s="26">
        <v>1</v>
      </c>
      <c r="D246" s="34" t="s">
        <v>1355</v>
      </c>
      <c r="E246" s="27">
        <v>43649</v>
      </c>
      <c r="F246" s="27">
        <v>43649</v>
      </c>
      <c r="G246" s="45" t="s">
        <v>648</v>
      </c>
      <c r="H246" s="29">
        <v>124</v>
      </c>
    </row>
    <row r="247" spans="1:8" s="30" customFormat="1" ht="45" customHeight="1" x14ac:dyDescent="0.25">
      <c r="A247" s="40" t="s">
        <v>1822</v>
      </c>
      <c r="B247" s="35" t="s">
        <v>486</v>
      </c>
      <c r="C247" s="26">
        <v>1</v>
      </c>
      <c r="D247" s="34" t="s">
        <v>1355</v>
      </c>
      <c r="E247" s="27">
        <v>43683</v>
      </c>
      <c r="F247" s="27">
        <v>43683</v>
      </c>
      <c r="G247" s="45" t="s">
        <v>648</v>
      </c>
      <c r="H247" s="29">
        <v>150</v>
      </c>
    </row>
    <row r="248" spans="1:8" s="30" customFormat="1" ht="45" customHeight="1" x14ac:dyDescent="0.25">
      <c r="A248" s="40" t="s">
        <v>1822</v>
      </c>
      <c r="B248" s="35" t="s">
        <v>2262</v>
      </c>
      <c r="C248" s="26">
        <v>2</v>
      </c>
      <c r="D248" s="34" t="s">
        <v>1355</v>
      </c>
      <c r="E248" s="27">
        <v>43704</v>
      </c>
      <c r="F248" s="27">
        <v>43704</v>
      </c>
      <c r="G248" s="45" t="s">
        <v>648</v>
      </c>
      <c r="H248" s="29">
        <v>272</v>
      </c>
    </row>
    <row r="249" spans="1:8" s="30" customFormat="1" ht="45" customHeight="1" x14ac:dyDescent="0.25">
      <c r="A249" s="40" t="s">
        <v>1822</v>
      </c>
      <c r="B249" s="35" t="s">
        <v>2262</v>
      </c>
      <c r="C249" s="26">
        <v>1</v>
      </c>
      <c r="D249" s="34" t="s">
        <v>1355</v>
      </c>
      <c r="E249" s="27">
        <v>43711</v>
      </c>
      <c r="F249" s="27">
        <v>43711</v>
      </c>
      <c r="G249" s="45" t="s">
        <v>648</v>
      </c>
      <c r="H249" s="29">
        <v>94</v>
      </c>
    </row>
    <row r="250" spans="1:8" s="30" customFormat="1" ht="45" customHeight="1" x14ac:dyDescent="0.25">
      <c r="A250" s="40" t="s">
        <v>1822</v>
      </c>
      <c r="B250" s="35" t="s">
        <v>2262</v>
      </c>
      <c r="C250" s="26">
        <v>1</v>
      </c>
      <c r="D250" s="34" t="s">
        <v>1355</v>
      </c>
      <c r="E250" s="27">
        <v>43712</v>
      </c>
      <c r="F250" s="27">
        <v>43712</v>
      </c>
      <c r="G250" s="45" t="s">
        <v>648</v>
      </c>
      <c r="H250" s="29">
        <v>94</v>
      </c>
    </row>
    <row r="251" spans="1:8" s="30" customFormat="1" ht="45" customHeight="1" x14ac:dyDescent="0.25">
      <c r="A251" s="40" t="s">
        <v>1822</v>
      </c>
      <c r="B251" s="35" t="s">
        <v>2262</v>
      </c>
      <c r="C251" s="26">
        <v>1</v>
      </c>
      <c r="D251" s="34" t="s">
        <v>1355</v>
      </c>
      <c r="E251" s="27">
        <v>43705</v>
      </c>
      <c r="F251" s="27">
        <v>43705</v>
      </c>
      <c r="G251" s="45" t="s">
        <v>648</v>
      </c>
      <c r="H251" s="29">
        <v>124</v>
      </c>
    </row>
    <row r="252" spans="1:8" s="30" customFormat="1" ht="45" customHeight="1" x14ac:dyDescent="0.25">
      <c r="A252" s="40" t="s">
        <v>1822</v>
      </c>
      <c r="B252" s="35" t="s">
        <v>2262</v>
      </c>
      <c r="C252" s="26">
        <v>1</v>
      </c>
      <c r="D252" s="34" t="s">
        <v>1355</v>
      </c>
      <c r="E252" s="27">
        <v>43711</v>
      </c>
      <c r="F252" s="27">
        <v>43711</v>
      </c>
      <c r="G252" s="45" t="s">
        <v>648</v>
      </c>
      <c r="H252" s="29">
        <v>82</v>
      </c>
    </row>
    <row r="253" spans="1:8" s="30" customFormat="1" ht="45" customHeight="1" x14ac:dyDescent="0.25">
      <c r="A253" s="40" t="s">
        <v>1822</v>
      </c>
      <c r="B253" s="35" t="s">
        <v>2262</v>
      </c>
      <c r="C253" s="26">
        <v>1</v>
      </c>
      <c r="D253" s="34" t="s">
        <v>1355</v>
      </c>
      <c r="E253" s="27">
        <v>43711</v>
      </c>
      <c r="F253" s="27">
        <v>43711</v>
      </c>
      <c r="G253" s="45" t="s">
        <v>648</v>
      </c>
      <c r="H253" s="29">
        <v>400</v>
      </c>
    </row>
    <row r="254" spans="1:8" s="30" customFormat="1" ht="45" customHeight="1" x14ac:dyDescent="0.25">
      <c r="A254" s="40" t="s">
        <v>1822</v>
      </c>
      <c r="B254" s="35" t="s">
        <v>2262</v>
      </c>
      <c r="C254" s="26">
        <v>1</v>
      </c>
      <c r="D254" s="34" t="s">
        <v>1355</v>
      </c>
      <c r="E254" s="27">
        <v>43710</v>
      </c>
      <c r="F254" s="27">
        <v>43710</v>
      </c>
      <c r="G254" s="45" t="s">
        <v>648</v>
      </c>
      <c r="H254" s="29">
        <v>94</v>
      </c>
    </row>
    <row r="255" spans="1:8" s="30" customFormat="1" ht="45" customHeight="1" x14ac:dyDescent="0.25">
      <c r="A255" s="40" t="s">
        <v>1822</v>
      </c>
      <c r="B255" s="35" t="s">
        <v>2262</v>
      </c>
      <c r="C255" s="26">
        <v>1</v>
      </c>
      <c r="D255" s="34" t="s">
        <v>1355</v>
      </c>
      <c r="E255" s="27">
        <v>43706</v>
      </c>
      <c r="F255" s="27">
        <v>43706</v>
      </c>
      <c r="G255" s="45" t="s">
        <v>648</v>
      </c>
      <c r="H255" s="29">
        <v>124</v>
      </c>
    </row>
    <row r="256" spans="1:8" s="30" customFormat="1" ht="45" customHeight="1" x14ac:dyDescent="0.25">
      <c r="A256" s="40" t="s">
        <v>1822</v>
      </c>
      <c r="B256" s="35" t="s">
        <v>2262</v>
      </c>
      <c r="C256" s="26">
        <v>2</v>
      </c>
      <c r="D256" s="34" t="s">
        <v>1355</v>
      </c>
      <c r="E256" s="27">
        <v>43711</v>
      </c>
      <c r="F256" s="27">
        <v>43711</v>
      </c>
      <c r="G256" s="45" t="s">
        <v>648</v>
      </c>
      <c r="H256" s="29">
        <v>124</v>
      </c>
    </row>
    <row r="257" spans="1:8" s="30" customFormat="1" ht="45" customHeight="1" x14ac:dyDescent="0.25">
      <c r="A257" s="40" t="s">
        <v>1822</v>
      </c>
      <c r="B257" s="35" t="s">
        <v>2262</v>
      </c>
      <c r="C257" s="26">
        <v>2</v>
      </c>
      <c r="D257" s="34" t="s">
        <v>1355</v>
      </c>
      <c r="E257" s="27">
        <v>43711</v>
      </c>
      <c r="F257" s="27">
        <v>43711</v>
      </c>
      <c r="G257" s="45" t="s">
        <v>648</v>
      </c>
      <c r="H257" s="29">
        <v>234</v>
      </c>
    </row>
    <row r="258" spans="1:8" s="30" customFormat="1" ht="45" customHeight="1" x14ac:dyDescent="0.25">
      <c r="A258" s="40" t="s">
        <v>1822</v>
      </c>
      <c r="B258" s="35" t="s">
        <v>2262</v>
      </c>
      <c r="C258" s="26">
        <v>2</v>
      </c>
      <c r="D258" s="34" t="s">
        <v>1355</v>
      </c>
      <c r="E258" s="27">
        <v>43703</v>
      </c>
      <c r="F258" s="27">
        <v>43703</v>
      </c>
      <c r="G258" s="45" t="s">
        <v>648</v>
      </c>
      <c r="H258" s="29">
        <v>188</v>
      </c>
    </row>
    <row r="259" spans="1:8" s="30" customFormat="1" ht="45" customHeight="1" x14ac:dyDescent="0.25">
      <c r="A259" s="40" t="s">
        <v>1822</v>
      </c>
      <c r="B259" s="35" t="s">
        <v>2262</v>
      </c>
      <c r="C259" s="26">
        <v>1</v>
      </c>
      <c r="D259" s="34" t="s">
        <v>1355</v>
      </c>
      <c r="E259" s="27">
        <v>43711</v>
      </c>
      <c r="F259" s="27">
        <v>43711</v>
      </c>
      <c r="G259" s="45" t="s">
        <v>648</v>
      </c>
      <c r="H259" s="29">
        <v>124</v>
      </c>
    </row>
    <row r="260" spans="1:8" s="30" customFormat="1" ht="45" customHeight="1" x14ac:dyDescent="0.25">
      <c r="A260" s="40" t="s">
        <v>1822</v>
      </c>
      <c r="B260" s="35" t="s">
        <v>2262</v>
      </c>
      <c r="C260" s="26">
        <v>1</v>
      </c>
      <c r="D260" s="34" t="s">
        <v>1355</v>
      </c>
      <c r="E260" s="27">
        <v>43714</v>
      </c>
      <c r="F260" s="27">
        <v>43714</v>
      </c>
      <c r="G260" s="45" t="s">
        <v>648</v>
      </c>
      <c r="H260" s="29">
        <v>200</v>
      </c>
    </row>
    <row r="261" spans="1:8" s="30" customFormat="1" ht="45" customHeight="1" x14ac:dyDescent="0.25">
      <c r="A261" s="40" t="s">
        <v>1822</v>
      </c>
      <c r="B261" s="35" t="s">
        <v>2262</v>
      </c>
      <c r="C261" s="26">
        <v>2</v>
      </c>
      <c r="D261" s="34" t="s">
        <v>1355</v>
      </c>
      <c r="E261" s="27">
        <v>43704</v>
      </c>
      <c r="F261" s="27">
        <v>43704</v>
      </c>
      <c r="G261" s="45" t="s">
        <v>648</v>
      </c>
      <c r="H261" s="29">
        <v>94</v>
      </c>
    </row>
    <row r="262" spans="1:8" s="30" customFormat="1" ht="45" customHeight="1" x14ac:dyDescent="0.25">
      <c r="A262" s="40" t="s">
        <v>1822</v>
      </c>
      <c r="B262" s="35" t="s">
        <v>2262</v>
      </c>
      <c r="C262" s="26">
        <v>2</v>
      </c>
      <c r="D262" s="34" t="s">
        <v>1355</v>
      </c>
      <c r="E262" s="27">
        <v>43704</v>
      </c>
      <c r="F262" s="27">
        <v>43704</v>
      </c>
      <c r="G262" s="45" t="s">
        <v>648</v>
      </c>
      <c r="H262" s="29">
        <v>124</v>
      </c>
    </row>
    <row r="263" spans="1:8" s="30" customFormat="1" ht="45" customHeight="1" x14ac:dyDescent="0.25">
      <c r="A263" s="40" t="s">
        <v>1822</v>
      </c>
      <c r="B263" s="35" t="s">
        <v>2262</v>
      </c>
      <c r="C263" s="26">
        <v>1</v>
      </c>
      <c r="D263" s="34" t="s">
        <v>1355</v>
      </c>
      <c r="E263" s="27">
        <v>43707</v>
      </c>
      <c r="F263" s="27">
        <v>43707</v>
      </c>
      <c r="G263" s="45" t="s">
        <v>648</v>
      </c>
      <c r="H263" s="29">
        <v>200</v>
      </c>
    </row>
    <row r="264" spans="1:8" s="30" customFormat="1" ht="45" customHeight="1" x14ac:dyDescent="0.25">
      <c r="A264" s="40" t="s">
        <v>1822</v>
      </c>
      <c r="B264" s="35" t="s">
        <v>2262</v>
      </c>
      <c r="C264" s="26">
        <v>1</v>
      </c>
      <c r="D264" s="34" t="s">
        <v>1355</v>
      </c>
      <c r="E264" s="27">
        <v>43707</v>
      </c>
      <c r="F264" s="27">
        <v>43707</v>
      </c>
      <c r="G264" s="45" t="s">
        <v>648</v>
      </c>
      <c r="H264" s="29">
        <v>94</v>
      </c>
    </row>
    <row r="265" spans="1:8" s="30" customFormat="1" ht="45" customHeight="1" x14ac:dyDescent="0.25">
      <c r="A265" s="40" t="s">
        <v>1822</v>
      </c>
      <c r="B265" s="35" t="s">
        <v>2262</v>
      </c>
      <c r="C265" s="26">
        <v>1</v>
      </c>
      <c r="D265" s="34" t="s">
        <v>1355</v>
      </c>
      <c r="E265" s="27">
        <v>43707</v>
      </c>
      <c r="F265" s="27">
        <v>43707</v>
      </c>
      <c r="G265" s="45" t="s">
        <v>648</v>
      </c>
      <c r="H265" s="29">
        <v>124</v>
      </c>
    </row>
    <row r="266" spans="1:8" s="30" customFormat="1" ht="45" customHeight="1" x14ac:dyDescent="0.25">
      <c r="A266" s="40" t="s">
        <v>1822</v>
      </c>
      <c r="B266" s="35" t="s">
        <v>2262</v>
      </c>
      <c r="C266" s="26">
        <v>2</v>
      </c>
      <c r="D266" s="34" t="s">
        <v>1355</v>
      </c>
      <c r="E266" s="27">
        <v>43711</v>
      </c>
      <c r="F266" s="27">
        <v>43711</v>
      </c>
      <c r="G266" s="45" t="s">
        <v>648</v>
      </c>
      <c r="H266" s="29">
        <v>134</v>
      </c>
    </row>
    <row r="267" spans="1:8" s="30" customFormat="1" ht="45" customHeight="1" x14ac:dyDescent="0.25">
      <c r="A267" s="40" t="s">
        <v>1822</v>
      </c>
      <c r="B267" s="35" t="s">
        <v>2262</v>
      </c>
      <c r="C267" s="26">
        <v>2</v>
      </c>
      <c r="D267" s="34" t="s">
        <v>1355</v>
      </c>
      <c r="E267" s="27">
        <v>43720</v>
      </c>
      <c r="F267" s="27">
        <v>43720</v>
      </c>
      <c r="G267" s="45" t="s">
        <v>648</v>
      </c>
      <c r="H267" s="29">
        <v>85</v>
      </c>
    </row>
    <row r="268" spans="1:8" s="30" customFormat="1" ht="45" customHeight="1" x14ac:dyDescent="0.25">
      <c r="A268" s="40" t="s">
        <v>1822</v>
      </c>
      <c r="B268" s="35" t="s">
        <v>2262</v>
      </c>
      <c r="C268" s="26">
        <v>2</v>
      </c>
      <c r="D268" s="34" t="s">
        <v>1355</v>
      </c>
      <c r="E268" s="27">
        <v>43720</v>
      </c>
      <c r="F268" s="27">
        <v>43720</v>
      </c>
      <c r="G268" s="45" t="s">
        <v>648</v>
      </c>
      <c r="H268" s="29">
        <v>91</v>
      </c>
    </row>
    <row r="269" spans="1:8" s="30" customFormat="1" ht="45" customHeight="1" x14ac:dyDescent="0.25">
      <c r="A269" s="40" t="s">
        <v>1822</v>
      </c>
      <c r="B269" s="35" t="s">
        <v>2262</v>
      </c>
      <c r="C269" s="26">
        <v>2</v>
      </c>
      <c r="D269" s="34" t="s">
        <v>1355</v>
      </c>
      <c r="E269" s="27">
        <v>43720</v>
      </c>
      <c r="F269" s="27">
        <v>43720</v>
      </c>
      <c r="G269" s="45" t="s">
        <v>648</v>
      </c>
      <c r="H269" s="29">
        <v>200</v>
      </c>
    </row>
    <row r="270" spans="1:8" s="30" customFormat="1" ht="45" customHeight="1" x14ac:dyDescent="0.25">
      <c r="A270" s="40" t="s">
        <v>1822</v>
      </c>
      <c r="B270" s="35" t="s">
        <v>2262</v>
      </c>
      <c r="C270" s="26">
        <v>2</v>
      </c>
      <c r="D270" s="34" t="s">
        <v>1355</v>
      </c>
      <c r="E270" s="27">
        <v>43720</v>
      </c>
      <c r="F270" s="27">
        <v>43720</v>
      </c>
      <c r="G270" s="45" t="s">
        <v>648</v>
      </c>
      <c r="H270" s="29">
        <v>206</v>
      </c>
    </row>
    <row r="271" spans="1:8" s="30" customFormat="1" ht="45" customHeight="1" x14ac:dyDescent="0.25">
      <c r="A271" s="40" t="s">
        <v>1822</v>
      </c>
      <c r="B271" s="35" t="s">
        <v>2262</v>
      </c>
      <c r="C271" s="26">
        <v>2</v>
      </c>
      <c r="D271" s="34" t="s">
        <v>1355</v>
      </c>
      <c r="E271" s="27">
        <v>43720</v>
      </c>
      <c r="F271" s="27">
        <v>43720</v>
      </c>
      <c r="G271" s="45" t="s">
        <v>648</v>
      </c>
      <c r="H271" s="29">
        <v>500</v>
      </c>
    </row>
    <row r="272" spans="1:8" s="30" customFormat="1" ht="45" customHeight="1" x14ac:dyDescent="0.25">
      <c r="A272" s="40" t="s">
        <v>1822</v>
      </c>
      <c r="B272" s="35" t="s">
        <v>2262</v>
      </c>
      <c r="C272" s="26">
        <v>2</v>
      </c>
      <c r="D272" s="34" t="s">
        <v>1355</v>
      </c>
      <c r="E272" s="27">
        <v>43720</v>
      </c>
      <c r="F272" s="27">
        <v>43720</v>
      </c>
      <c r="G272" s="45" t="s">
        <v>648</v>
      </c>
      <c r="H272" s="29">
        <v>124</v>
      </c>
    </row>
    <row r="273" spans="1:8" ht="45" customHeight="1" x14ac:dyDescent="0.25">
      <c r="A273" s="40" t="s">
        <v>1822</v>
      </c>
      <c r="B273" s="35" t="s">
        <v>2262</v>
      </c>
      <c r="C273" s="26">
        <v>2</v>
      </c>
      <c r="D273" s="34" t="s">
        <v>1355</v>
      </c>
      <c r="E273" s="27">
        <v>43720</v>
      </c>
      <c r="F273" s="27">
        <v>43720</v>
      </c>
      <c r="G273" s="45" t="s">
        <v>648</v>
      </c>
      <c r="H273" s="29">
        <v>94</v>
      </c>
    </row>
    <row r="274" spans="1:8" ht="45" customHeight="1" x14ac:dyDescent="0.25">
      <c r="A274" s="40" t="s">
        <v>1822</v>
      </c>
      <c r="B274" s="35" t="s">
        <v>2262</v>
      </c>
      <c r="C274" s="26">
        <v>1</v>
      </c>
      <c r="D274" s="34" t="s">
        <v>1355</v>
      </c>
      <c r="E274" s="27">
        <v>43712</v>
      </c>
      <c r="F274" s="27">
        <v>43712</v>
      </c>
      <c r="G274" s="45" t="s">
        <v>648</v>
      </c>
      <c r="H274" s="29">
        <v>124</v>
      </c>
    </row>
    <row r="275" spans="1:8" ht="45" customHeight="1" x14ac:dyDescent="0.25">
      <c r="A275" s="40" t="s">
        <v>1822</v>
      </c>
      <c r="B275" s="35" t="s">
        <v>2262</v>
      </c>
      <c r="C275" s="26">
        <v>1</v>
      </c>
      <c r="D275" s="34" t="s">
        <v>1355</v>
      </c>
      <c r="E275" s="27">
        <v>43713</v>
      </c>
      <c r="F275" s="27">
        <v>43713</v>
      </c>
      <c r="G275" s="45" t="s">
        <v>648</v>
      </c>
      <c r="H275" s="29">
        <v>124</v>
      </c>
    </row>
    <row r="276" spans="1:8" ht="45" customHeight="1" x14ac:dyDescent="0.25">
      <c r="A276" s="40" t="s">
        <v>1822</v>
      </c>
      <c r="B276" s="35" t="s">
        <v>2285</v>
      </c>
      <c r="C276" s="26">
        <v>1</v>
      </c>
      <c r="D276" s="34" t="s">
        <v>15</v>
      </c>
      <c r="E276" s="27">
        <v>43787</v>
      </c>
      <c r="F276" s="27">
        <v>43791</v>
      </c>
      <c r="G276" s="45" t="s">
        <v>648</v>
      </c>
      <c r="H276" s="29">
        <v>2124</v>
      </c>
    </row>
    <row r="277" spans="1:8" ht="45" customHeight="1" x14ac:dyDescent="0.25">
      <c r="A277" s="40" t="s">
        <v>1822</v>
      </c>
      <c r="B277" s="35" t="s">
        <v>2285</v>
      </c>
      <c r="C277" s="26">
        <v>1</v>
      </c>
      <c r="D277" s="34" t="s">
        <v>15</v>
      </c>
      <c r="E277" s="27">
        <v>43780</v>
      </c>
      <c r="F277" s="27">
        <v>43784</v>
      </c>
      <c r="G277" s="45" t="s">
        <v>648</v>
      </c>
      <c r="H277" s="29">
        <v>693</v>
      </c>
    </row>
    <row r="278" spans="1:8" ht="45" customHeight="1" x14ac:dyDescent="0.25">
      <c r="A278" s="40" t="s">
        <v>1822</v>
      </c>
      <c r="B278" s="35" t="s">
        <v>2286</v>
      </c>
      <c r="C278" s="26">
        <v>1</v>
      </c>
      <c r="D278" s="34" t="s">
        <v>15</v>
      </c>
      <c r="E278" s="27">
        <v>43739</v>
      </c>
      <c r="F278" s="27">
        <v>43766</v>
      </c>
      <c r="G278" s="45" t="s">
        <v>648</v>
      </c>
      <c r="H278" s="29">
        <v>675</v>
      </c>
    </row>
    <row r="279" spans="1:8" ht="45" customHeight="1" x14ac:dyDescent="0.25">
      <c r="A279" s="40" t="s">
        <v>1822</v>
      </c>
      <c r="B279" s="35" t="s">
        <v>2286</v>
      </c>
      <c r="C279" s="26">
        <v>1</v>
      </c>
      <c r="D279" s="34" t="s">
        <v>15</v>
      </c>
      <c r="E279" s="27">
        <v>43739</v>
      </c>
      <c r="F279" s="27">
        <v>43766</v>
      </c>
      <c r="G279" s="45" t="s">
        <v>648</v>
      </c>
      <c r="H279" s="29">
        <v>663</v>
      </c>
    </row>
    <row r="280" spans="1:8" ht="45" customHeight="1" x14ac:dyDescent="0.25">
      <c r="A280" s="40" t="s">
        <v>1822</v>
      </c>
      <c r="B280" s="35" t="s">
        <v>2287</v>
      </c>
      <c r="C280" s="26">
        <v>1</v>
      </c>
      <c r="D280" s="34" t="s">
        <v>15</v>
      </c>
      <c r="E280" s="27">
        <v>43773</v>
      </c>
      <c r="F280" s="27">
        <v>43777</v>
      </c>
      <c r="G280" s="45" t="s">
        <v>648</v>
      </c>
      <c r="H280" s="29">
        <v>324</v>
      </c>
    </row>
    <row r="281" spans="1:8" ht="45" customHeight="1" x14ac:dyDescent="0.25">
      <c r="A281" s="40" t="s">
        <v>1822</v>
      </c>
      <c r="B281" s="35" t="s">
        <v>2287</v>
      </c>
      <c r="C281" s="26">
        <v>1</v>
      </c>
      <c r="D281" s="34" t="s">
        <v>15</v>
      </c>
      <c r="E281" s="27">
        <v>43773</v>
      </c>
      <c r="F281" s="27">
        <v>43777</v>
      </c>
      <c r="G281" s="45" t="s">
        <v>648</v>
      </c>
      <c r="H281" s="29">
        <v>324</v>
      </c>
    </row>
    <row r="282" spans="1:8" ht="45" customHeight="1" x14ac:dyDescent="0.25">
      <c r="A282" s="40" t="s">
        <v>1822</v>
      </c>
      <c r="B282" s="35" t="s">
        <v>2287</v>
      </c>
      <c r="C282" s="26">
        <v>1</v>
      </c>
      <c r="D282" s="34" t="s">
        <v>15</v>
      </c>
      <c r="E282" s="27">
        <v>43780</v>
      </c>
      <c r="F282" s="27">
        <v>43784</v>
      </c>
      <c r="G282" s="45" t="s">
        <v>648</v>
      </c>
      <c r="H282" s="29">
        <v>324</v>
      </c>
    </row>
    <row r="283" spans="1:8" ht="45" customHeight="1" x14ac:dyDescent="0.25">
      <c r="A283" s="40" t="s">
        <v>1822</v>
      </c>
      <c r="B283" s="35" t="s">
        <v>2287</v>
      </c>
      <c r="C283" s="26">
        <v>1</v>
      </c>
      <c r="D283" s="34" t="s">
        <v>15</v>
      </c>
      <c r="E283" s="27">
        <v>43780</v>
      </c>
      <c r="F283" s="27">
        <v>43784</v>
      </c>
      <c r="G283" s="45" t="s">
        <v>648</v>
      </c>
      <c r="H283" s="29">
        <v>324</v>
      </c>
    </row>
    <row r="284" spans="1:8" ht="45" customHeight="1" x14ac:dyDescent="0.25">
      <c r="A284" s="40" t="s">
        <v>1822</v>
      </c>
      <c r="B284" s="35" t="s">
        <v>2287</v>
      </c>
      <c r="C284" s="26">
        <v>1</v>
      </c>
      <c r="D284" s="34" t="s">
        <v>15</v>
      </c>
      <c r="E284" s="27">
        <v>43780</v>
      </c>
      <c r="F284" s="27">
        <v>43784</v>
      </c>
      <c r="G284" s="45" t="s">
        <v>648</v>
      </c>
      <c r="H284" s="29">
        <v>324</v>
      </c>
    </row>
    <row r="285" spans="1:8" ht="45" customHeight="1" x14ac:dyDescent="0.25">
      <c r="A285" s="40" t="s">
        <v>1822</v>
      </c>
      <c r="B285" s="35" t="s">
        <v>2287</v>
      </c>
      <c r="C285" s="26">
        <v>1</v>
      </c>
      <c r="D285" s="34" t="s">
        <v>15</v>
      </c>
      <c r="E285" s="27">
        <v>43787</v>
      </c>
      <c r="F285" s="27">
        <v>43791</v>
      </c>
      <c r="G285" s="45" t="s">
        <v>648</v>
      </c>
      <c r="H285" s="29">
        <v>324</v>
      </c>
    </row>
    <row r="286" spans="1:8" ht="45" customHeight="1" x14ac:dyDescent="0.25">
      <c r="A286" s="40" t="s">
        <v>1822</v>
      </c>
      <c r="B286" s="35" t="s">
        <v>2287</v>
      </c>
      <c r="C286" s="26">
        <v>1</v>
      </c>
      <c r="D286" s="34" t="s">
        <v>15</v>
      </c>
      <c r="E286" s="27">
        <v>43787</v>
      </c>
      <c r="F286" s="27">
        <v>43791</v>
      </c>
      <c r="G286" s="45" t="s">
        <v>648</v>
      </c>
      <c r="H286" s="29">
        <v>324</v>
      </c>
    </row>
    <row r="287" spans="1:8" ht="45" customHeight="1" x14ac:dyDescent="0.25">
      <c r="A287" s="40" t="s">
        <v>1822</v>
      </c>
      <c r="B287" s="35" t="s">
        <v>2287</v>
      </c>
      <c r="C287" s="26">
        <v>1</v>
      </c>
      <c r="D287" s="34" t="s">
        <v>15</v>
      </c>
      <c r="E287" s="27">
        <v>43787</v>
      </c>
      <c r="F287" s="27">
        <v>43791</v>
      </c>
      <c r="G287" s="45" t="s">
        <v>648</v>
      </c>
      <c r="H287" s="29">
        <v>324</v>
      </c>
    </row>
    <row r="288" spans="1:8" ht="45" customHeight="1" x14ac:dyDescent="0.25">
      <c r="A288" s="40" t="s">
        <v>1822</v>
      </c>
      <c r="B288" s="35" t="s">
        <v>2287</v>
      </c>
      <c r="C288" s="26">
        <v>1</v>
      </c>
      <c r="D288" s="34" t="s">
        <v>15</v>
      </c>
      <c r="E288" s="27">
        <v>43794</v>
      </c>
      <c r="F288" s="27">
        <v>43798</v>
      </c>
      <c r="G288" s="45" t="s">
        <v>648</v>
      </c>
      <c r="H288" s="29">
        <v>324</v>
      </c>
    </row>
    <row r="289" spans="1:8" ht="45" customHeight="1" x14ac:dyDescent="0.25">
      <c r="A289" s="40" t="s">
        <v>1822</v>
      </c>
      <c r="B289" s="35" t="s">
        <v>2287</v>
      </c>
      <c r="C289" s="26">
        <v>1</v>
      </c>
      <c r="D289" s="34" t="s">
        <v>15</v>
      </c>
      <c r="E289" s="27">
        <v>43794</v>
      </c>
      <c r="F289" s="27">
        <v>43798</v>
      </c>
      <c r="G289" s="45" t="s">
        <v>648</v>
      </c>
      <c r="H289" s="29">
        <v>324</v>
      </c>
    </row>
    <row r="290" spans="1:8" ht="45" customHeight="1" x14ac:dyDescent="0.25">
      <c r="A290" s="40" t="s">
        <v>1822</v>
      </c>
      <c r="B290" s="35" t="s">
        <v>2287</v>
      </c>
      <c r="C290" s="26">
        <v>1</v>
      </c>
      <c r="D290" s="34" t="s">
        <v>15</v>
      </c>
      <c r="E290" s="27">
        <v>43794</v>
      </c>
      <c r="F290" s="27">
        <v>43798</v>
      </c>
      <c r="G290" s="45" t="s">
        <v>648</v>
      </c>
      <c r="H290" s="29">
        <v>324</v>
      </c>
    </row>
    <row r="291" spans="1:8" ht="45" customHeight="1" x14ac:dyDescent="0.25">
      <c r="A291" s="40" t="s">
        <v>1822</v>
      </c>
      <c r="B291" s="35" t="s">
        <v>2287</v>
      </c>
      <c r="C291" s="26">
        <v>1</v>
      </c>
      <c r="D291" s="34" t="s">
        <v>15</v>
      </c>
      <c r="E291" s="27">
        <v>43773</v>
      </c>
      <c r="F291" s="27">
        <v>43777</v>
      </c>
      <c r="G291" s="45" t="s">
        <v>648</v>
      </c>
      <c r="H291" s="29">
        <v>324</v>
      </c>
    </row>
    <row r="292" spans="1:8" ht="45" customHeight="1" x14ac:dyDescent="0.25">
      <c r="A292" s="40" t="s">
        <v>1822</v>
      </c>
      <c r="B292" s="35" t="s">
        <v>2268</v>
      </c>
      <c r="C292" s="26">
        <v>1</v>
      </c>
      <c r="D292" s="34" t="s">
        <v>15</v>
      </c>
      <c r="E292" s="27">
        <v>43774</v>
      </c>
      <c r="F292" s="27">
        <v>43801</v>
      </c>
      <c r="G292" s="45" t="s">
        <v>648</v>
      </c>
      <c r="H292" s="29">
        <v>500</v>
      </c>
    </row>
    <row r="293" spans="1:8" ht="45" customHeight="1" x14ac:dyDescent="0.25">
      <c r="A293" s="40" t="s">
        <v>2288</v>
      </c>
      <c r="B293" s="35" t="s">
        <v>2289</v>
      </c>
      <c r="C293" s="26">
        <v>1</v>
      </c>
      <c r="D293" s="34" t="s">
        <v>2121</v>
      </c>
      <c r="E293" s="27">
        <v>43626</v>
      </c>
      <c r="F293" s="27">
        <v>43630</v>
      </c>
      <c r="G293" s="45" t="s">
        <v>648</v>
      </c>
      <c r="H293" s="29">
        <v>360</v>
      </c>
    </row>
    <row r="294" spans="1:8" ht="45" customHeight="1" x14ac:dyDescent="0.25">
      <c r="A294" s="40" t="s">
        <v>2288</v>
      </c>
      <c r="B294" s="35" t="s">
        <v>2290</v>
      </c>
      <c r="C294" s="26">
        <v>1</v>
      </c>
      <c r="D294" s="34" t="s">
        <v>2121</v>
      </c>
      <c r="E294" s="27">
        <v>43594</v>
      </c>
      <c r="F294" s="27">
        <v>43677</v>
      </c>
      <c r="G294" s="45" t="s">
        <v>648</v>
      </c>
      <c r="H294" s="29">
        <v>8033</v>
      </c>
    </row>
    <row r="295" spans="1:8" ht="45" customHeight="1" x14ac:dyDescent="0.25">
      <c r="A295" s="40" t="s">
        <v>2288</v>
      </c>
      <c r="B295" s="35" t="s">
        <v>2267</v>
      </c>
      <c r="C295" s="26">
        <v>1</v>
      </c>
      <c r="D295" s="34" t="s">
        <v>15</v>
      </c>
      <c r="E295" s="27">
        <v>43746</v>
      </c>
      <c r="F295" s="27">
        <v>43752</v>
      </c>
      <c r="G295" s="45" t="s">
        <v>648</v>
      </c>
      <c r="H295" s="29">
        <v>360</v>
      </c>
    </row>
    <row r="296" spans="1:8" ht="45" customHeight="1" x14ac:dyDescent="0.25">
      <c r="A296" s="40" t="s">
        <v>2288</v>
      </c>
      <c r="B296" s="35" t="s">
        <v>2268</v>
      </c>
      <c r="C296" s="26">
        <v>1</v>
      </c>
      <c r="D296" s="34" t="s">
        <v>15</v>
      </c>
      <c r="E296" s="27">
        <v>43720</v>
      </c>
      <c r="F296" s="27">
        <v>43726</v>
      </c>
      <c r="G296" s="45" t="s">
        <v>648</v>
      </c>
      <c r="H296" s="29">
        <v>1250</v>
      </c>
    </row>
    <row r="297" spans="1:8" ht="45" customHeight="1" x14ac:dyDescent="0.25">
      <c r="A297" s="40" t="s">
        <v>2288</v>
      </c>
      <c r="B297" s="35" t="s">
        <v>2267</v>
      </c>
      <c r="C297" s="26">
        <v>1</v>
      </c>
      <c r="D297" s="34" t="s">
        <v>15</v>
      </c>
      <c r="E297" s="27">
        <v>43739</v>
      </c>
      <c r="F297" s="27">
        <v>43769</v>
      </c>
      <c r="G297" s="45" t="s">
        <v>648</v>
      </c>
      <c r="H297" s="29">
        <v>432</v>
      </c>
    </row>
    <row r="298" spans="1:8" ht="45" customHeight="1" x14ac:dyDescent="0.25">
      <c r="A298" s="40" t="s">
        <v>2288</v>
      </c>
      <c r="B298" s="35" t="s">
        <v>2291</v>
      </c>
      <c r="C298" s="26">
        <v>1</v>
      </c>
      <c r="D298" s="34" t="s">
        <v>15</v>
      </c>
      <c r="E298" s="27">
        <v>43757</v>
      </c>
      <c r="F298" s="27">
        <v>43758</v>
      </c>
      <c r="G298" s="45" t="s">
        <v>648</v>
      </c>
      <c r="H298" s="29">
        <v>36</v>
      </c>
    </row>
    <row r="299" spans="1:8" ht="45" customHeight="1" x14ac:dyDescent="0.25">
      <c r="A299" s="40" t="s">
        <v>2288</v>
      </c>
      <c r="B299" s="35" t="s">
        <v>2267</v>
      </c>
      <c r="C299" s="26">
        <v>1</v>
      </c>
      <c r="D299" s="34" t="s">
        <v>15</v>
      </c>
      <c r="E299" s="27">
        <v>43766</v>
      </c>
      <c r="F299" s="27">
        <v>43770</v>
      </c>
      <c r="G299" s="45" t="s">
        <v>648</v>
      </c>
      <c r="H299" s="29">
        <v>693</v>
      </c>
    </row>
    <row r="300" spans="1:8" ht="45" customHeight="1" x14ac:dyDescent="0.25">
      <c r="A300" s="40" t="s">
        <v>2288</v>
      </c>
      <c r="B300" s="35" t="s">
        <v>2292</v>
      </c>
      <c r="C300" s="26">
        <v>1</v>
      </c>
      <c r="D300" s="34" t="s">
        <v>15</v>
      </c>
      <c r="E300" s="27">
        <v>43754</v>
      </c>
      <c r="F300" s="27">
        <v>43769</v>
      </c>
      <c r="G300" s="45" t="s">
        <v>648</v>
      </c>
      <c r="H300" s="29">
        <v>432</v>
      </c>
    </row>
    <row r="301" spans="1:8" ht="45" customHeight="1" x14ac:dyDescent="0.25">
      <c r="A301" s="40" t="s">
        <v>2288</v>
      </c>
      <c r="B301" s="35" t="s">
        <v>2267</v>
      </c>
      <c r="C301" s="26">
        <v>1</v>
      </c>
      <c r="D301" s="34" t="s">
        <v>15</v>
      </c>
      <c r="E301" s="27">
        <v>43754</v>
      </c>
      <c r="F301" s="27">
        <v>43769</v>
      </c>
      <c r="G301" s="45" t="s">
        <v>648</v>
      </c>
      <c r="H301" s="29">
        <v>180</v>
      </c>
    </row>
    <row r="302" spans="1:8" ht="45" customHeight="1" x14ac:dyDescent="0.25">
      <c r="A302" s="40" t="s">
        <v>2288</v>
      </c>
      <c r="B302" s="35" t="s">
        <v>2267</v>
      </c>
      <c r="C302" s="26">
        <v>1</v>
      </c>
      <c r="D302" s="34" t="s">
        <v>15</v>
      </c>
      <c r="E302" s="27">
        <v>43739</v>
      </c>
      <c r="F302" s="27">
        <v>43769</v>
      </c>
      <c r="G302" s="45" t="s">
        <v>648</v>
      </c>
      <c r="H302" s="29">
        <v>2160</v>
      </c>
    </row>
    <row r="303" spans="1:8" ht="45" customHeight="1" x14ac:dyDescent="0.25">
      <c r="A303" s="40" t="s">
        <v>2288</v>
      </c>
      <c r="B303" s="35" t="s">
        <v>2268</v>
      </c>
      <c r="C303" s="26">
        <v>1</v>
      </c>
      <c r="D303" s="34" t="s">
        <v>15</v>
      </c>
      <c r="E303" s="27">
        <v>43768</v>
      </c>
      <c r="F303" s="27">
        <v>43768</v>
      </c>
      <c r="G303" s="45" t="s">
        <v>648</v>
      </c>
      <c r="H303" s="29">
        <v>4895</v>
      </c>
    </row>
    <row r="304" spans="1:8" ht="45" customHeight="1" x14ac:dyDescent="0.25">
      <c r="A304" s="40" t="s">
        <v>2288</v>
      </c>
      <c r="B304" s="35" t="s">
        <v>2267</v>
      </c>
      <c r="C304" s="26">
        <v>1</v>
      </c>
      <c r="D304" s="34" t="s">
        <v>15</v>
      </c>
      <c r="E304" s="27">
        <v>43760</v>
      </c>
      <c r="F304" s="27">
        <v>43763</v>
      </c>
      <c r="G304" s="45" t="s">
        <v>648</v>
      </c>
      <c r="H304" s="29">
        <v>558</v>
      </c>
    </row>
    <row r="305" spans="1:8" ht="45" customHeight="1" x14ac:dyDescent="0.25">
      <c r="A305" s="40" t="s">
        <v>2288</v>
      </c>
      <c r="B305" s="35" t="s">
        <v>2267</v>
      </c>
      <c r="C305" s="26">
        <v>1</v>
      </c>
      <c r="D305" s="34" t="s">
        <v>15</v>
      </c>
      <c r="E305" s="27">
        <v>43754</v>
      </c>
      <c r="F305" s="27">
        <v>43756</v>
      </c>
      <c r="G305" s="45" t="s">
        <v>648</v>
      </c>
      <c r="H305" s="29">
        <v>360</v>
      </c>
    </row>
    <row r="306" spans="1:8" ht="45" customHeight="1" x14ac:dyDescent="0.25">
      <c r="A306" s="40" t="s">
        <v>2288</v>
      </c>
      <c r="B306" s="35" t="s">
        <v>2267</v>
      </c>
      <c r="C306" s="26">
        <v>1</v>
      </c>
      <c r="D306" s="34" t="s">
        <v>15</v>
      </c>
      <c r="E306" s="27">
        <v>43727</v>
      </c>
      <c r="F306" s="27">
        <v>43763</v>
      </c>
      <c r="G306" s="45" t="s">
        <v>648</v>
      </c>
      <c r="H306" s="29">
        <v>495</v>
      </c>
    </row>
    <row r="307" spans="1:8" ht="45" customHeight="1" x14ac:dyDescent="0.25">
      <c r="A307" s="40" t="s">
        <v>2288</v>
      </c>
      <c r="B307" s="35" t="s">
        <v>2293</v>
      </c>
      <c r="C307" s="26">
        <v>1</v>
      </c>
      <c r="D307" s="34" t="s">
        <v>15</v>
      </c>
      <c r="E307" s="27">
        <v>43770</v>
      </c>
      <c r="F307" s="27">
        <v>43784</v>
      </c>
      <c r="G307" s="45" t="s">
        <v>648</v>
      </c>
      <c r="H307" s="29">
        <v>432</v>
      </c>
    </row>
    <row r="308" spans="1:8" ht="45" customHeight="1" x14ac:dyDescent="0.25">
      <c r="A308" s="40" t="s">
        <v>2288</v>
      </c>
      <c r="B308" s="35" t="s">
        <v>2294</v>
      </c>
      <c r="C308" s="26">
        <v>1</v>
      </c>
      <c r="D308" s="34" t="s">
        <v>15</v>
      </c>
      <c r="E308" s="27">
        <v>43745</v>
      </c>
      <c r="F308" s="27">
        <v>43745</v>
      </c>
      <c r="G308" s="45" t="s">
        <v>648</v>
      </c>
      <c r="H308" s="29">
        <v>2204</v>
      </c>
    </row>
    <row r="309" spans="1:8" ht="45" customHeight="1" x14ac:dyDescent="0.25">
      <c r="A309" s="40" t="s">
        <v>2288</v>
      </c>
      <c r="B309" s="35" t="s">
        <v>2294</v>
      </c>
      <c r="C309" s="26">
        <v>1</v>
      </c>
      <c r="D309" s="34" t="s">
        <v>15</v>
      </c>
      <c r="E309" s="27">
        <v>43728</v>
      </c>
      <c r="F309" s="27">
        <v>43728</v>
      </c>
      <c r="G309" s="45" t="s">
        <v>648</v>
      </c>
      <c r="H309" s="29">
        <v>2784</v>
      </c>
    </row>
    <row r="310" spans="1:8" ht="45" customHeight="1" x14ac:dyDescent="0.25">
      <c r="A310" s="40" t="s">
        <v>1841</v>
      </c>
      <c r="B310" s="35" t="s">
        <v>2058</v>
      </c>
      <c r="C310" s="26">
        <v>2</v>
      </c>
      <c r="D310" s="34" t="s">
        <v>15</v>
      </c>
      <c r="E310" s="27">
        <v>43477</v>
      </c>
      <c r="F310" s="27">
        <v>43478</v>
      </c>
      <c r="G310" s="45" t="s">
        <v>648</v>
      </c>
      <c r="H310" s="29">
        <v>36</v>
      </c>
    </row>
    <row r="311" spans="1:8" ht="45" customHeight="1" x14ac:dyDescent="0.25">
      <c r="A311" s="40" t="s">
        <v>1841</v>
      </c>
      <c r="B311" s="35" t="s">
        <v>2058</v>
      </c>
      <c r="C311" s="26">
        <v>2</v>
      </c>
      <c r="D311" s="34" t="s">
        <v>15</v>
      </c>
      <c r="E311" s="27">
        <v>43477</v>
      </c>
      <c r="F311" s="27">
        <v>43478</v>
      </c>
      <c r="G311" s="45" t="s">
        <v>648</v>
      </c>
      <c r="H311" s="29">
        <v>130.16</v>
      </c>
    </row>
    <row r="312" spans="1:8" ht="45" customHeight="1" x14ac:dyDescent="0.25">
      <c r="A312" s="40" t="s">
        <v>1841</v>
      </c>
      <c r="B312" s="35" t="s">
        <v>2058</v>
      </c>
      <c r="C312" s="26">
        <v>2</v>
      </c>
      <c r="D312" s="34" t="s">
        <v>15</v>
      </c>
      <c r="E312" s="27">
        <v>43470</v>
      </c>
      <c r="F312" s="27">
        <v>43471</v>
      </c>
      <c r="G312" s="45" t="s">
        <v>648</v>
      </c>
      <c r="H312" s="29">
        <v>36</v>
      </c>
    </row>
    <row r="313" spans="1:8" ht="45" customHeight="1" x14ac:dyDescent="0.25">
      <c r="A313" s="40" t="s">
        <v>1841</v>
      </c>
      <c r="B313" s="35" t="s">
        <v>2058</v>
      </c>
      <c r="C313" s="26">
        <v>2</v>
      </c>
      <c r="D313" s="34" t="s">
        <v>15</v>
      </c>
      <c r="E313" s="27">
        <v>43470</v>
      </c>
      <c r="F313" s="27">
        <v>43471</v>
      </c>
      <c r="G313" s="45" t="s">
        <v>648</v>
      </c>
      <c r="H313" s="29">
        <v>130.16</v>
      </c>
    </row>
    <row r="314" spans="1:8" ht="45" customHeight="1" x14ac:dyDescent="0.25">
      <c r="A314" s="40" t="s">
        <v>1841</v>
      </c>
      <c r="B314" s="35" t="s">
        <v>2058</v>
      </c>
      <c r="C314" s="26">
        <v>2</v>
      </c>
      <c r="D314" s="34" t="s">
        <v>15</v>
      </c>
      <c r="E314" s="27">
        <v>43498</v>
      </c>
      <c r="F314" s="27">
        <v>43526</v>
      </c>
      <c r="G314" s="45" t="s">
        <v>648</v>
      </c>
      <c r="H314" s="29">
        <v>36</v>
      </c>
    </row>
    <row r="315" spans="1:8" ht="45" customHeight="1" x14ac:dyDescent="0.25">
      <c r="A315" s="40" t="s">
        <v>1841</v>
      </c>
      <c r="B315" s="35" t="s">
        <v>2058</v>
      </c>
      <c r="C315" s="26">
        <v>2</v>
      </c>
      <c r="D315" s="34" t="s">
        <v>15</v>
      </c>
      <c r="E315" s="27">
        <v>43484</v>
      </c>
      <c r="F315" s="27">
        <v>43484</v>
      </c>
      <c r="G315" s="45" t="s">
        <v>648</v>
      </c>
      <c r="H315" s="29">
        <v>130.16</v>
      </c>
    </row>
    <row r="316" spans="1:8" ht="45" customHeight="1" x14ac:dyDescent="0.25">
      <c r="A316" s="40" t="s">
        <v>1841</v>
      </c>
      <c r="B316" s="35" t="s">
        <v>2058</v>
      </c>
      <c r="C316" s="26">
        <v>2</v>
      </c>
      <c r="D316" s="34" t="s">
        <v>15</v>
      </c>
      <c r="E316" s="27">
        <v>43491</v>
      </c>
      <c r="F316" s="27">
        <v>43492</v>
      </c>
      <c r="G316" s="45" t="s">
        <v>648</v>
      </c>
      <c r="H316" s="29">
        <v>130.16</v>
      </c>
    </row>
    <row r="317" spans="1:8" ht="45" customHeight="1" x14ac:dyDescent="0.25">
      <c r="A317" s="40" t="s">
        <v>1841</v>
      </c>
      <c r="B317" s="35" t="s">
        <v>2058</v>
      </c>
      <c r="C317" s="26">
        <v>2</v>
      </c>
      <c r="D317" s="34" t="s">
        <v>15</v>
      </c>
      <c r="E317" s="27">
        <v>43484</v>
      </c>
      <c r="F317" s="27">
        <v>43485</v>
      </c>
      <c r="G317" s="45" t="s">
        <v>648</v>
      </c>
      <c r="H317" s="29">
        <v>36</v>
      </c>
    </row>
    <row r="318" spans="1:8" ht="45" customHeight="1" x14ac:dyDescent="0.25">
      <c r="A318" s="40" t="s">
        <v>1841</v>
      </c>
      <c r="B318" s="35" t="s">
        <v>2058</v>
      </c>
      <c r="C318" s="26">
        <v>2</v>
      </c>
      <c r="D318" s="34" t="s">
        <v>15</v>
      </c>
      <c r="E318" s="27">
        <v>43491</v>
      </c>
      <c r="F318" s="27">
        <v>43492</v>
      </c>
      <c r="G318" s="45" t="s">
        <v>648</v>
      </c>
      <c r="H318" s="29">
        <v>36</v>
      </c>
    </row>
    <row r="319" spans="1:8" ht="45" customHeight="1" x14ac:dyDescent="0.25">
      <c r="A319" s="40" t="s">
        <v>1841</v>
      </c>
      <c r="B319" s="35" t="s">
        <v>2295</v>
      </c>
      <c r="C319" s="26">
        <v>1</v>
      </c>
      <c r="D319" s="34" t="s">
        <v>15</v>
      </c>
      <c r="E319" s="27">
        <v>43533</v>
      </c>
      <c r="F319" s="27">
        <v>43534</v>
      </c>
      <c r="G319" s="45" t="s">
        <v>648</v>
      </c>
      <c r="H319" s="29">
        <v>36</v>
      </c>
    </row>
    <row r="320" spans="1:8" ht="45" customHeight="1" x14ac:dyDescent="0.25">
      <c r="A320" s="40" t="s">
        <v>1841</v>
      </c>
      <c r="B320" s="35" t="s">
        <v>2295</v>
      </c>
      <c r="C320" s="26">
        <v>1</v>
      </c>
      <c r="D320" s="34" t="s">
        <v>15</v>
      </c>
      <c r="E320" s="27">
        <v>43519</v>
      </c>
      <c r="F320" s="27">
        <v>43520</v>
      </c>
      <c r="G320" s="45" t="s">
        <v>648</v>
      </c>
      <c r="H320" s="29">
        <v>36</v>
      </c>
    </row>
    <row r="321" spans="1:8" ht="45" customHeight="1" x14ac:dyDescent="0.25">
      <c r="A321" s="40" t="s">
        <v>1841</v>
      </c>
      <c r="B321" s="35" t="s">
        <v>2295</v>
      </c>
      <c r="C321" s="26">
        <v>1</v>
      </c>
      <c r="D321" s="34" t="s">
        <v>15</v>
      </c>
      <c r="E321" s="27">
        <v>43512</v>
      </c>
      <c r="F321" s="27">
        <v>43513</v>
      </c>
      <c r="G321" s="45" t="s">
        <v>648</v>
      </c>
      <c r="H321" s="29">
        <v>36</v>
      </c>
    </row>
    <row r="322" spans="1:8" ht="45" customHeight="1" x14ac:dyDescent="0.25">
      <c r="A322" s="40" t="s">
        <v>1841</v>
      </c>
      <c r="B322" s="35" t="s">
        <v>2081</v>
      </c>
      <c r="C322" s="26">
        <v>1</v>
      </c>
      <c r="D322" s="34" t="s">
        <v>15</v>
      </c>
      <c r="E322" s="27">
        <v>43535</v>
      </c>
      <c r="F322" s="27">
        <v>43539</v>
      </c>
      <c r="G322" s="45" t="s">
        <v>648</v>
      </c>
      <c r="H322" s="29">
        <v>324</v>
      </c>
    </row>
    <row r="323" spans="1:8" ht="45" customHeight="1" x14ac:dyDescent="0.25">
      <c r="A323" s="40" t="s">
        <v>1841</v>
      </c>
      <c r="B323" s="35" t="s">
        <v>2081</v>
      </c>
      <c r="C323" s="26">
        <v>1</v>
      </c>
      <c r="D323" s="34" t="s">
        <v>15</v>
      </c>
      <c r="E323" s="27">
        <v>43535</v>
      </c>
      <c r="F323" s="27">
        <v>43539</v>
      </c>
      <c r="G323" s="45" t="s">
        <v>648</v>
      </c>
      <c r="H323" s="29">
        <v>324</v>
      </c>
    </row>
    <row r="324" spans="1:8" ht="45" customHeight="1" x14ac:dyDescent="0.25">
      <c r="A324" s="40" t="s">
        <v>1841</v>
      </c>
      <c r="B324" s="35" t="s">
        <v>2081</v>
      </c>
      <c r="C324" s="26">
        <v>1</v>
      </c>
      <c r="D324" s="34" t="s">
        <v>15</v>
      </c>
      <c r="E324" s="27">
        <v>43535</v>
      </c>
      <c r="F324" s="27">
        <v>43539</v>
      </c>
      <c r="G324" s="45" t="s">
        <v>648</v>
      </c>
      <c r="H324" s="29">
        <v>324</v>
      </c>
    </row>
    <row r="325" spans="1:8" ht="45" customHeight="1" x14ac:dyDescent="0.25">
      <c r="A325" s="40" t="s">
        <v>1841</v>
      </c>
      <c r="B325" s="35" t="s">
        <v>2081</v>
      </c>
      <c r="C325" s="26">
        <v>1</v>
      </c>
      <c r="D325" s="34" t="s">
        <v>15</v>
      </c>
      <c r="E325" s="27">
        <v>43542</v>
      </c>
      <c r="F325" s="27">
        <v>43546</v>
      </c>
      <c r="G325" s="45" t="s">
        <v>648</v>
      </c>
      <c r="H325" s="29">
        <v>324</v>
      </c>
    </row>
    <row r="326" spans="1:8" ht="45" customHeight="1" x14ac:dyDescent="0.25">
      <c r="A326" s="40" t="s">
        <v>1841</v>
      </c>
      <c r="B326" s="35" t="s">
        <v>2081</v>
      </c>
      <c r="C326" s="26">
        <v>1</v>
      </c>
      <c r="D326" s="34" t="s">
        <v>15</v>
      </c>
      <c r="E326" s="27">
        <v>43542</v>
      </c>
      <c r="F326" s="27">
        <v>43546</v>
      </c>
      <c r="G326" s="45" t="s">
        <v>648</v>
      </c>
      <c r="H326" s="29">
        <v>324</v>
      </c>
    </row>
    <row r="327" spans="1:8" ht="45" customHeight="1" x14ac:dyDescent="0.25">
      <c r="A327" s="40" t="s">
        <v>1841</v>
      </c>
      <c r="B327" s="35" t="s">
        <v>2081</v>
      </c>
      <c r="C327" s="26">
        <v>1</v>
      </c>
      <c r="D327" s="34" t="s">
        <v>15</v>
      </c>
      <c r="E327" s="27">
        <v>43542</v>
      </c>
      <c r="F327" s="27">
        <v>43546</v>
      </c>
      <c r="G327" s="45" t="s">
        <v>648</v>
      </c>
      <c r="H327" s="29">
        <v>324</v>
      </c>
    </row>
    <row r="328" spans="1:8" ht="45" customHeight="1" x14ac:dyDescent="0.25">
      <c r="A328" s="40" t="s">
        <v>1841</v>
      </c>
      <c r="B328" s="35" t="s">
        <v>2081</v>
      </c>
      <c r="C328" s="26">
        <v>1</v>
      </c>
      <c r="D328" s="34" t="s">
        <v>15</v>
      </c>
      <c r="E328" s="27">
        <v>43525</v>
      </c>
      <c r="F328" s="27">
        <v>43532</v>
      </c>
      <c r="G328" s="45" t="s">
        <v>648</v>
      </c>
      <c r="H328" s="29">
        <v>324</v>
      </c>
    </row>
    <row r="329" spans="1:8" ht="45" customHeight="1" x14ac:dyDescent="0.25">
      <c r="A329" s="40" t="s">
        <v>1841</v>
      </c>
      <c r="B329" s="35" t="s">
        <v>2081</v>
      </c>
      <c r="C329" s="26">
        <v>1</v>
      </c>
      <c r="D329" s="34" t="s">
        <v>15</v>
      </c>
      <c r="E329" s="27">
        <v>43525</v>
      </c>
      <c r="F329" s="27">
        <v>43532</v>
      </c>
      <c r="G329" s="45" t="s">
        <v>648</v>
      </c>
      <c r="H329" s="29">
        <v>324</v>
      </c>
    </row>
    <row r="330" spans="1:8" ht="45" customHeight="1" x14ac:dyDescent="0.25">
      <c r="A330" s="40" t="s">
        <v>1841</v>
      </c>
      <c r="B330" s="35" t="s">
        <v>2081</v>
      </c>
      <c r="C330" s="26">
        <v>1</v>
      </c>
      <c r="D330" s="34" t="s">
        <v>15</v>
      </c>
      <c r="E330" s="27">
        <v>43525</v>
      </c>
      <c r="F330" s="27">
        <v>43532</v>
      </c>
      <c r="G330" s="45" t="s">
        <v>648</v>
      </c>
      <c r="H330" s="29">
        <v>324</v>
      </c>
    </row>
    <row r="331" spans="1:8" ht="45" customHeight="1" x14ac:dyDescent="0.25">
      <c r="A331" s="40" t="s">
        <v>1841</v>
      </c>
      <c r="B331" s="35" t="s">
        <v>2081</v>
      </c>
      <c r="C331" s="26">
        <v>1</v>
      </c>
      <c r="D331" s="34" t="s">
        <v>15</v>
      </c>
      <c r="E331" s="27">
        <v>43549</v>
      </c>
      <c r="F331" s="27">
        <v>43553</v>
      </c>
      <c r="G331" s="45" t="s">
        <v>648</v>
      </c>
      <c r="H331" s="29">
        <v>324</v>
      </c>
    </row>
    <row r="332" spans="1:8" ht="45" customHeight="1" x14ac:dyDescent="0.25">
      <c r="A332" s="40" t="s">
        <v>1841</v>
      </c>
      <c r="B332" s="35" t="s">
        <v>2081</v>
      </c>
      <c r="C332" s="26">
        <v>1</v>
      </c>
      <c r="D332" s="34" t="s">
        <v>15</v>
      </c>
      <c r="E332" s="27">
        <v>43549</v>
      </c>
      <c r="F332" s="27">
        <v>43553</v>
      </c>
      <c r="G332" s="45" t="s">
        <v>648</v>
      </c>
      <c r="H332" s="29">
        <v>324</v>
      </c>
    </row>
    <row r="333" spans="1:8" ht="45" customHeight="1" x14ac:dyDescent="0.25">
      <c r="A333" s="40" t="s">
        <v>1841</v>
      </c>
      <c r="B333" s="35" t="s">
        <v>2081</v>
      </c>
      <c r="C333" s="26">
        <v>1</v>
      </c>
      <c r="D333" s="34" t="s">
        <v>15</v>
      </c>
      <c r="E333" s="27">
        <v>43549</v>
      </c>
      <c r="F333" s="27">
        <v>43553</v>
      </c>
      <c r="G333" s="45" t="s">
        <v>648</v>
      </c>
      <c r="H333" s="29">
        <v>324</v>
      </c>
    </row>
    <row r="334" spans="1:8" ht="45" customHeight="1" x14ac:dyDescent="0.25">
      <c r="A334" s="40" t="s">
        <v>1841</v>
      </c>
      <c r="B334" s="35" t="s">
        <v>2250</v>
      </c>
      <c r="C334" s="26">
        <v>1</v>
      </c>
      <c r="D334" s="34" t="s">
        <v>15</v>
      </c>
      <c r="E334" s="27">
        <v>43554</v>
      </c>
      <c r="F334" s="27">
        <v>43555</v>
      </c>
      <c r="G334" s="45" t="s">
        <v>648</v>
      </c>
      <c r="H334" s="29">
        <v>36</v>
      </c>
    </row>
    <row r="335" spans="1:8" ht="45" customHeight="1" x14ac:dyDescent="0.25">
      <c r="A335" s="40" t="s">
        <v>1841</v>
      </c>
      <c r="B335" s="35" t="s">
        <v>2250</v>
      </c>
      <c r="C335" s="26">
        <v>1</v>
      </c>
      <c r="D335" s="34" t="s">
        <v>15</v>
      </c>
      <c r="E335" s="27">
        <v>43561</v>
      </c>
      <c r="F335" s="27">
        <v>43562</v>
      </c>
      <c r="G335" s="45" t="s">
        <v>648</v>
      </c>
      <c r="H335" s="29">
        <v>36</v>
      </c>
    </row>
    <row r="336" spans="1:8" ht="45" customHeight="1" x14ac:dyDescent="0.25">
      <c r="A336" s="40" t="s">
        <v>1841</v>
      </c>
      <c r="B336" s="35" t="s">
        <v>2250</v>
      </c>
      <c r="C336" s="26">
        <v>1</v>
      </c>
      <c r="D336" s="34" t="s">
        <v>15</v>
      </c>
      <c r="E336" s="27">
        <v>43582</v>
      </c>
      <c r="F336" s="27">
        <v>43583</v>
      </c>
      <c r="G336" s="45" t="s">
        <v>648</v>
      </c>
      <c r="H336" s="29">
        <v>36</v>
      </c>
    </row>
    <row r="337" spans="1:8" ht="45" customHeight="1" x14ac:dyDescent="0.25">
      <c r="A337" s="40" t="s">
        <v>1841</v>
      </c>
      <c r="B337" s="35" t="s">
        <v>2250</v>
      </c>
      <c r="C337" s="26">
        <v>1</v>
      </c>
      <c r="D337" s="34" t="s">
        <v>15</v>
      </c>
      <c r="E337" s="27">
        <v>43589</v>
      </c>
      <c r="F337" s="27">
        <v>43590</v>
      </c>
      <c r="G337" s="45" t="s">
        <v>648</v>
      </c>
      <c r="H337" s="29">
        <v>36</v>
      </c>
    </row>
    <row r="338" spans="1:8" ht="45" customHeight="1" x14ac:dyDescent="0.25">
      <c r="A338" s="40" t="s">
        <v>1841</v>
      </c>
      <c r="B338" s="35" t="s">
        <v>2296</v>
      </c>
      <c r="C338" s="26">
        <v>2</v>
      </c>
      <c r="D338" s="34" t="s">
        <v>2121</v>
      </c>
      <c r="E338" s="27">
        <v>43553</v>
      </c>
      <c r="F338" s="27">
        <v>43566</v>
      </c>
      <c r="G338" s="45" t="s">
        <v>648</v>
      </c>
      <c r="H338" s="29">
        <v>30482</v>
      </c>
    </row>
    <row r="339" spans="1:8" ht="45" customHeight="1" x14ac:dyDescent="0.25">
      <c r="A339" s="40" t="s">
        <v>1841</v>
      </c>
      <c r="B339" s="35" t="s">
        <v>2297</v>
      </c>
      <c r="C339" s="26">
        <v>1</v>
      </c>
      <c r="D339" s="34" t="s">
        <v>2121</v>
      </c>
      <c r="E339" s="27">
        <v>43600</v>
      </c>
      <c r="F339" s="27">
        <v>43620</v>
      </c>
      <c r="G339" s="45" t="s">
        <v>648</v>
      </c>
      <c r="H339" s="29">
        <v>10919.98</v>
      </c>
    </row>
    <row r="340" spans="1:8" ht="45" customHeight="1" x14ac:dyDescent="0.25">
      <c r="A340" s="40" t="s">
        <v>1841</v>
      </c>
      <c r="B340" s="35" t="s">
        <v>2290</v>
      </c>
      <c r="C340" s="26">
        <v>1</v>
      </c>
      <c r="D340" s="34" t="s">
        <v>2121</v>
      </c>
      <c r="E340" s="27">
        <v>43594</v>
      </c>
      <c r="F340" s="27">
        <v>43677</v>
      </c>
      <c r="G340" s="45" t="s">
        <v>648</v>
      </c>
      <c r="H340" s="29">
        <v>1090</v>
      </c>
    </row>
    <row r="341" spans="1:8" ht="45" customHeight="1" x14ac:dyDescent="0.25">
      <c r="A341" s="40" t="s">
        <v>1841</v>
      </c>
      <c r="B341" s="35" t="s">
        <v>2298</v>
      </c>
      <c r="C341" s="26">
        <v>1</v>
      </c>
      <c r="D341" s="34" t="s">
        <v>2121</v>
      </c>
      <c r="E341" s="27">
        <v>43673</v>
      </c>
      <c r="F341" s="27">
        <v>43674</v>
      </c>
      <c r="G341" s="45" t="s">
        <v>648</v>
      </c>
      <c r="H341" s="29">
        <v>36</v>
      </c>
    </row>
    <row r="342" spans="1:8" ht="45" customHeight="1" x14ac:dyDescent="0.25">
      <c r="A342" s="40" t="s">
        <v>1841</v>
      </c>
      <c r="B342" s="35" t="s">
        <v>2298</v>
      </c>
      <c r="C342" s="26">
        <v>1</v>
      </c>
      <c r="D342" s="34" t="s">
        <v>2121</v>
      </c>
      <c r="E342" s="27">
        <v>43701</v>
      </c>
      <c r="F342" s="27">
        <v>43702</v>
      </c>
      <c r="G342" s="45" t="s">
        <v>648</v>
      </c>
      <c r="H342" s="29">
        <v>36</v>
      </c>
    </row>
    <row r="343" spans="1:8" ht="45" customHeight="1" x14ac:dyDescent="0.25">
      <c r="A343" s="40" t="s">
        <v>1841</v>
      </c>
      <c r="B343" s="35" t="s">
        <v>2298</v>
      </c>
      <c r="C343" s="26">
        <v>1</v>
      </c>
      <c r="D343" s="34" t="s">
        <v>2121</v>
      </c>
      <c r="E343" s="27">
        <v>43681</v>
      </c>
      <c r="F343" s="27">
        <v>43682</v>
      </c>
      <c r="G343" s="45" t="s">
        <v>648</v>
      </c>
      <c r="H343" s="29">
        <v>36</v>
      </c>
    </row>
    <row r="344" spans="1:8" ht="45" customHeight="1" x14ac:dyDescent="0.25">
      <c r="A344" s="40" t="s">
        <v>1841</v>
      </c>
      <c r="B344" s="35" t="s">
        <v>1420</v>
      </c>
      <c r="C344" s="26">
        <v>1</v>
      </c>
      <c r="D344" s="34" t="s">
        <v>2172</v>
      </c>
      <c r="E344" s="27">
        <v>43684</v>
      </c>
      <c r="F344" s="27">
        <v>43685</v>
      </c>
      <c r="G344" s="45" t="s">
        <v>648</v>
      </c>
      <c r="H344" s="29">
        <v>648</v>
      </c>
    </row>
    <row r="345" spans="1:8" ht="45" customHeight="1" x14ac:dyDescent="0.25">
      <c r="A345" s="40" t="s">
        <v>1841</v>
      </c>
      <c r="B345" s="35" t="s">
        <v>1420</v>
      </c>
      <c r="C345" s="26">
        <v>1</v>
      </c>
      <c r="D345" s="34" t="s">
        <v>2172</v>
      </c>
      <c r="E345" s="27">
        <v>43684</v>
      </c>
      <c r="F345" s="27">
        <v>43685</v>
      </c>
      <c r="G345" s="45" t="s">
        <v>648</v>
      </c>
      <c r="H345" s="29">
        <v>1420</v>
      </c>
    </row>
    <row r="346" spans="1:8" ht="45" customHeight="1" x14ac:dyDescent="0.25">
      <c r="A346" s="40" t="s">
        <v>1841</v>
      </c>
      <c r="B346" s="35" t="s">
        <v>489</v>
      </c>
      <c r="C346" s="26">
        <v>1</v>
      </c>
      <c r="D346" s="34" t="s">
        <v>15</v>
      </c>
      <c r="E346" s="27">
        <v>43740</v>
      </c>
      <c r="F346" s="27">
        <v>43742</v>
      </c>
      <c r="G346" s="45" t="s">
        <v>648</v>
      </c>
      <c r="H346" s="29">
        <v>500</v>
      </c>
    </row>
    <row r="347" spans="1:8" ht="45" customHeight="1" x14ac:dyDescent="0.25">
      <c r="A347" s="40" t="s">
        <v>1841</v>
      </c>
      <c r="B347" s="35" t="s">
        <v>2299</v>
      </c>
      <c r="C347" s="26">
        <v>1</v>
      </c>
      <c r="D347" s="34" t="s">
        <v>2172</v>
      </c>
      <c r="E347" s="27">
        <v>43738</v>
      </c>
      <c r="F347" s="27">
        <v>43738</v>
      </c>
      <c r="G347" s="45" t="s">
        <v>648</v>
      </c>
      <c r="H347" s="29">
        <v>98</v>
      </c>
    </row>
    <row r="348" spans="1:8" ht="45" customHeight="1" x14ac:dyDescent="0.25">
      <c r="A348" s="40" t="s">
        <v>1841</v>
      </c>
      <c r="B348" s="35" t="s">
        <v>2299</v>
      </c>
      <c r="C348" s="26">
        <v>1</v>
      </c>
      <c r="D348" s="34" t="s">
        <v>2172</v>
      </c>
      <c r="E348" s="27">
        <v>43738</v>
      </c>
      <c r="F348" s="27">
        <v>43738</v>
      </c>
      <c r="G348" s="45" t="s">
        <v>648</v>
      </c>
      <c r="H348" s="29">
        <v>3733</v>
      </c>
    </row>
    <row r="349" spans="1:8" ht="45" customHeight="1" x14ac:dyDescent="0.25">
      <c r="A349" s="40" t="s">
        <v>1841</v>
      </c>
      <c r="B349" s="35" t="s">
        <v>2300</v>
      </c>
      <c r="C349" s="26">
        <v>2</v>
      </c>
      <c r="D349" s="34" t="s">
        <v>1355</v>
      </c>
      <c r="E349" s="27">
        <v>43713</v>
      </c>
      <c r="F349" s="27">
        <v>43713</v>
      </c>
      <c r="G349" s="45" t="s">
        <v>648</v>
      </c>
      <c r="H349" s="29">
        <v>124</v>
      </c>
    </row>
    <row r="350" spans="1:8" ht="45" customHeight="1" x14ac:dyDescent="0.25">
      <c r="A350" s="40" t="s">
        <v>1841</v>
      </c>
      <c r="B350" s="35" t="s">
        <v>2300</v>
      </c>
      <c r="C350" s="26">
        <v>2</v>
      </c>
      <c r="D350" s="34" t="s">
        <v>1355</v>
      </c>
      <c r="E350" s="27">
        <v>43713</v>
      </c>
      <c r="F350" s="27">
        <v>43713</v>
      </c>
      <c r="G350" s="45" t="s">
        <v>648</v>
      </c>
      <c r="H350" s="29">
        <v>300</v>
      </c>
    </row>
    <row r="351" spans="1:8" ht="45" customHeight="1" x14ac:dyDescent="0.25">
      <c r="A351" s="40" t="s">
        <v>1841</v>
      </c>
      <c r="B351" s="35" t="s">
        <v>2300</v>
      </c>
      <c r="C351" s="26">
        <v>2</v>
      </c>
      <c r="D351" s="34" t="s">
        <v>1355</v>
      </c>
      <c r="E351" s="27">
        <v>43713</v>
      </c>
      <c r="F351" s="27">
        <v>43713</v>
      </c>
      <c r="G351" s="45" t="s">
        <v>648</v>
      </c>
      <c r="H351" s="29">
        <v>94</v>
      </c>
    </row>
    <row r="352" spans="1:8" ht="45" customHeight="1" x14ac:dyDescent="0.25">
      <c r="A352" s="40" t="s">
        <v>1841</v>
      </c>
      <c r="B352" s="35" t="s">
        <v>2300</v>
      </c>
      <c r="C352" s="26">
        <v>2</v>
      </c>
      <c r="D352" s="34" t="s">
        <v>1355</v>
      </c>
      <c r="E352" s="27">
        <v>43713</v>
      </c>
      <c r="F352" s="27">
        <v>43713</v>
      </c>
      <c r="G352" s="45" t="s">
        <v>648</v>
      </c>
      <c r="H352" s="29">
        <v>216</v>
      </c>
    </row>
    <row r="353" spans="1:8" ht="45" customHeight="1" x14ac:dyDescent="0.25">
      <c r="A353" s="40" t="s">
        <v>1841</v>
      </c>
      <c r="B353" s="35" t="s">
        <v>2300</v>
      </c>
      <c r="C353" s="26">
        <v>2</v>
      </c>
      <c r="D353" s="34" t="s">
        <v>1355</v>
      </c>
      <c r="E353" s="27">
        <v>43713</v>
      </c>
      <c r="F353" s="27">
        <v>43713</v>
      </c>
      <c r="G353" s="45" t="s">
        <v>648</v>
      </c>
      <c r="H353" s="29">
        <v>229.51</v>
      </c>
    </row>
    <row r="354" spans="1:8" ht="45" customHeight="1" x14ac:dyDescent="0.25">
      <c r="A354" s="40" t="s">
        <v>1841</v>
      </c>
      <c r="B354" s="35" t="s">
        <v>2300</v>
      </c>
      <c r="C354" s="26">
        <v>2</v>
      </c>
      <c r="D354" s="34" t="s">
        <v>1355</v>
      </c>
      <c r="E354" s="27">
        <v>43713</v>
      </c>
      <c r="F354" s="27">
        <v>43713</v>
      </c>
      <c r="G354" s="45" t="s">
        <v>648</v>
      </c>
      <c r="H354" s="29">
        <v>229.51</v>
      </c>
    </row>
    <row r="355" spans="1:8" ht="45" customHeight="1" x14ac:dyDescent="0.25">
      <c r="A355" s="40" t="s">
        <v>1841</v>
      </c>
      <c r="B355" s="35" t="s">
        <v>2267</v>
      </c>
      <c r="C355" s="26">
        <v>1</v>
      </c>
      <c r="D355" s="34" t="s">
        <v>15</v>
      </c>
      <c r="E355" s="27">
        <v>43716</v>
      </c>
      <c r="F355" s="27">
        <v>43716</v>
      </c>
      <c r="G355" s="45" t="s">
        <v>648</v>
      </c>
      <c r="H355" s="29">
        <v>36</v>
      </c>
    </row>
    <row r="356" spans="1:8" ht="45" customHeight="1" x14ac:dyDescent="0.25">
      <c r="A356" s="40" t="s">
        <v>1841</v>
      </c>
      <c r="B356" s="35" t="s">
        <v>486</v>
      </c>
      <c r="C356" s="26">
        <v>1</v>
      </c>
      <c r="D356" s="34" t="s">
        <v>1355</v>
      </c>
      <c r="E356" s="27">
        <v>43767</v>
      </c>
      <c r="F356" s="27">
        <v>43767</v>
      </c>
      <c r="G356" s="45" t="s">
        <v>648</v>
      </c>
      <c r="H356" s="29">
        <v>124</v>
      </c>
    </row>
    <row r="357" spans="1:8" ht="45" customHeight="1" x14ac:dyDescent="0.25">
      <c r="A357" s="40" t="s">
        <v>1841</v>
      </c>
      <c r="B357" s="35" t="s">
        <v>486</v>
      </c>
      <c r="C357" s="26">
        <v>1</v>
      </c>
      <c r="D357" s="34" t="s">
        <v>1355</v>
      </c>
      <c r="E357" s="27">
        <v>43767</v>
      </c>
      <c r="F357" s="27">
        <v>43767</v>
      </c>
      <c r="G357" s="45" t="s">
        <v>648</v>
      </c>
      <c r="H357" s="29">
        <v>94</v>
      </c>
    </row>
    <row r="358" spans="1:8" ht="45" customHeight="1" x14ac:dyDescent="0.25">
      <c r="A358" s="40" t="s">
        <v>1841</v>
      </c>
      <c r="B358" s="35" t="s">
        <v>486</v>
      </c>
      <c r="C358" s="26">
        <v>1</v>
      </c>
      <c r="D358" s="34" t="s">
        <v>1355</v>
      </c>
      <c r="E358" s="27">
        <v>43767</v>
      </c>
      <c r="F358" s="27">
        <v>43767</v>
      </c>
      <c r="G358" s="45" t="s">
        <v>648</v>
      </c>
      <c r="H358" s="29">
        <v>500</v>
      </c>
    </row>
    <row r="359" spans="1:8" ht="45" customHeight="1" x14ac:dyDescent="0.25">
      <c r="A359" s="40" t="s">
        <v>1841</v>
      </c>
      <c r="B359" s="35" t="s">
        <v>486</v>
      </c>
      <c r="C359" s="26">
        <v>1</v>
      </c>
      <c r="D359" s="34" t="s">
        <v>29</v>
      </c>
      <c r="E359" s="27">
        <v>43763</v>
      </c>
      <c r="F359" s="27">
        <v>43763</v>
      </c>
      <c r="G359" s="45" t="s">
        <v>648</v>
      </c>
      <c r="H359" s="29">
        <v>109</v>
      </c>
    </row>
    <row r="360" spans="1:8" ht="45" customHeight="1" x14ac:dyDescent="0.25">
      <c r="A360" s="40" t="s">
        <v>1841</v>
      </c>
      <c r="B360" s="35" t="s">
        <v>1420</v>
      </c>
      <c r="C360" s="26">
        <v>1</v>
      </c>
      <c r="D360" s="34" t="s">
        <v>2172</v>
      </c>
      <c r="E360" s="27">
        <v>43790</v>
      </c>
      <c r="F360" s="27">
        <v>43790</v>
      </c>
      <c r="G360" s="45" t="s">
        <v>648</v>
      </c>
      <c r="H360" s="29">
        <v>4131</v>
      </c>
    </row>
    <row r="361" spans="1:8" ht="45" customHeight="1" x14ac:dyDescent="0.25">
      <c r="A361" s="40" t="s">
        <v>1843</v>
      </c>
      <c r="B361" s="35" t="s">
        <v>2267</v>
      </c>
      <c r="C361" s="26">
        <v>1</v>
      </c>
      <c r="D361" s="34" t="s">
        <v>15</v>
      </c>
      <c r="E361" s="27">
        <v>43727</v>
      </c>
      <c r="F361" s="27">
        <v>43728</v>
      </c>
      <c r="G361" s="45" t="s">
        <v>648</v>
      </c>
      <c r="H361" s="29">
        <v>1725</v>
      </c>
    </row>
    <row r="362" spans="1:8" ht="45" customHeight="1" x14ac:dyDescent="0.25">
      <c r="A362" s="40" t="s">
        <v>1843</v>
      </c>
      <c r="B362" s="35" t="s">
        <v>2267</v>
      </c>
      <c r="C362" s="26">
        <v>1</v>
      </c>
      <c r="D362" s="34" t="s">
        <v>15</v>
      </c>
      <c r="E362" s="27">
        <v>43710</v>
      </c>
      <c r="F362" s="27">
        <v>43714</v>
      </c>
      <c r="G362" s="45" t="s">
        <v>648</v>
      </c>
      <c r="H362" s="29">
        <v>972</v>
      </c>
    </row>
    <row r="363" spans="1:8" ht="45" customHeight="1" x14ac:dyDescent="0.25">
      <c r="A363" s="40" t="s">
        <v>1843</v>
      </c>
      <c r="B363" s="35" t="s">
        <v>2267</v>
      </c>
      <c r="C363" s="26">
        <v>1</v>
      </c>
      <c r="D363" s="34" t="s">
        <v>15</v>
      </c>
      <c r="E363" s="27">
        <v>43724</v>
      </c>
      <c r="F363" s="27">
        <v>43728</v>
      </c>
      <c r="G363" s="45" t="s">
        <v>648</v>
      </c>
      <c r="H363" s="29">
        <v>972</v>
      </c>
    </row>
    <row r="364" spans="1:8" ht="45" customHeight="1" x14ac:dyDescent="0.25">
      <c r="A364" s="40" t="s">
        <v>1843</v>
      </c>
      <c r="B364" s="35" t="s">
        <v>2268</v>
      </c>
      <c r="C364" s="26">
        <v>1</v>
      </c>
      <c r="D364" s="34" t="s">
        <v>15</v>
      </c>
      <c r="E364" s="27">
        <v>43736</v>
      </c>
      <c r="F364" s="27">
        <v>43736</v>
      </c>
      <c r="G364" s="45" t="s">
        <v>648</v>
      </c>
      <c r="H364" s="29">
        <v>1721</v>
      </c>
    </row>
    <row r="365" spans="1:8" ht="45" customHeight="1" x14ac:dyDescent="0.25">
      <c r="A365" s="40" t="s">
        <v>1843</v>
      </c>
      <c r="B365" s="35" t="s">
        <v>2268</v>
      </c>
      <c r="C365" s="26">
        <v>1</v>
      </c>
      <c r="D365" s="34" t="s">
        <v>15</v>
      </c>
      <c r="E365" s="27">
        <v>43678</v>
      </c>
      <c r="F365" s="27">
        <v>43708</v>
      </c>
      <c r="G365" s="45" t="s">
        <v>648</v>
      </c>
      <c r="H365" s="29">
        <v>2088</v>
      </c>
    </row>
    <row r="366" spans="1:8" ht="45" customHeight="1" x14ac:dyDescent="0.25">
      <c r="A366" s="40" t="s">
        <v>1843</v>
      </c>
      <c r="B366" s="35" t="s">
        <v>2268</v>
      </c>
      <c r="C366" s="26">
        <v>1</v>
      </c>
      <c r="D366" s="34" t="s">
        <v>15</v>
      </c>
      <c r="E366" s="27">
        <v>43746</v>
      </c>
      <c r="F366" s="27">
        <v>43753</v>
      </c>
      <c r="G366" s="45" t="s">
        <v>648</v>
      </c>
      <c r="H366" s="29">
        <v>500</v>
      </c>
    </row>
    <row r="367" spans="1:8" ht="45" customHeight="1" x14ac:dyDescent="0.25">
      <c r="A367" s="40" t="s">
        <v>2301</v>
      </c>
      <c r="B367" s="35" t="s">
        <v>2302</v>
      </c>
      <c r="C367" s="26">
        <v>2</v>
      </c>
      <c r="D367" s="34" t="s">
        <v>2121</v>
      </c>
      <c r="E367" s="27">
        <v>43692</v>
      </c>
      <c r="F367" s="27">
        <v>43694</v>
      </c>
      <c r="G367" s="45" t="s">
        <v>648</v>
      </c>
      <c r="H367" s="29">
        <v>4384</v>
      </c>
    </row>
    <row r="368" spans="1:8" ht="45" customHeight="1" x14ac:dyDescent="0.25">
      <c r="A368" s="40" t="s">
        <v>2301</v>
      </c>
      <c r="B368" s="35" t="s">
        <v>2303</v>
      </c>
      <c r="C368" s="26">
        <v>1</v>
      </c>
      <c r="D368" s="34" t="s">
        <v>15</v>
      </c>
      <c r="E368" s="27">
        <v>43703</v>
      </c>
      <c r="F368" s="27">
        <v>43707</v>
      </c>
      <c r="G368" s="45" t="s">
        <v>648</v>
      </c>
      <c r="H368" s="29">
        <v>702</v>
      </c>
    </row>
    <row r="369" spans="1:8" ht="45" customHeight="1" x14ac:dyDescent="0.25">
      <c r="A369" s="40" t="s">
        <v>2301</v>
      </c>
      <c r="B369" s="35" t="s">
        <v>2304</v>
      </c>
      <c r="C369" s="26">
        <v>1</v>
      </c>
      <c r="D369" s="34" t="s">
        <v>15</v>
      </c>
      <c r="E369" s="27">
        <v>43703</v>
      </c>
      <c r="F369" s="27">
        <v>43707</v>
      </c>
      <c r="G369" s="45" t="s">
        <v>648</v>
      </c>
      <c r="H369" s="29">
        <v>370</v>
      </c>
    </row>
    <row r="370" spans="1:8" ht="45" customHeight="1" x14ac:dyDescent="0.25">
      <c r="A370" s="40" t="s">
        <v>2301</v>
      </c>
      <c r="B370" s="35" t="s">
        <v>2267</v>
      </c>
      <c r="C370" s="26">
        <v>1</v>
      </c>
      <c r="D370" s="34" t="s">
        <v>15</v>
      </c>
      <c r="E370" s="27">
        <v>43725</v>
      </c>
      <c r="F370" s="27">
        <v>43738</v>
      </c>
      <c r="G370" s="45" t="s">
        <v>648</v>
      </c>
      <c r="H370" s="29">
        <v>360</v>
      </c>
    </row>
    <row r="371" spans="1:8" ht="45" customHeight="1" x14ac:dyDescent="0.25">
      <c r="A371" s="40" t="s">
        <v>2301</v>
      </c>
      <c r="B371" s="35" t="s">
        <v>2267</v>
      </c>
      <c r="C371" s="26">
        <v>1</v>
      </c>
      <c r="D371" s="34" t="s">
        <v>15</v>
      </c>
      <c r="E371" s="27">
        <v>43710</v>
      </c>
      <c r="F371" s="27">
        <v>43721</v>
      </c>
      <c r="G371" s="45" t="s">
        <v>648</v>
      </c>
      <c r="H371" s="29">
        <v>180</v>
      </c>
    </row>
    <row r="372" spans="1:8" ht="45" customHeight="1" x14ac:dyDescent="0.25">
      <c r="A372" s="40" t="s">
        <v>2301</v>
      </c>
      <c r="B372" s="35" t="s">
        <v>1420</v>
      </c>
      <c r="C372" s="26">
        <v>2</v>
      </c>
      <c r="D372" s="34" t="s">
        <v>29</v>
      </c>
      <c r="E372" s="27">
        <v>43763</v>
      </c>
      <c r="F372" s="27">
        <v>43763</v>
      </c>
      <c r="G372" s="45" t="s">
        <v>648</v>
      </c>
      <c r="H372" s="29">
        <v>168</v>
      </c>
    </row>
    <row r="373" spans="1:8" ht="45" customHeight="1" x14ac:dyDescent="0.25">
      <c r="A373" s="40" t="s">
        <v>2301</v>
      </c>
      <c r="B373" s="35" t="s">
        <v>1279</v>
      </c>
      <c r="C373" s="26">
        <v>1</v>
      </c>
      <c r="D373" s="34" t="s">
        <v>29</v>
      </c>
      <c r="E373" s="27">
        <v>43776</v>
      </c>
      <c r="F373" s="27">
        <v>43776</v>
      </c>
      <c r="G373" s="45" t="s">
        <v>648</v>
      </c>
      <c r="H373" s="29">
        <v>350</v>
      </c>
    </row>
    <row r="374" spans="1:8" ht="45" customHeight="1" x14ac:dyDescent="0.25">
      <c r="A374" s="40" t="s">
        <v>2305</v>
      </c>
      <c r="B374" s="35" t="s">
        <v>2306</v>
      </c>
      <c r="C374" s="26">
        <v>1</v>
      </c>
      <c r="D374" s="34" t="s">
        <v>2121</v>
      </c>
      <c r="E374" s="27">
        <v>43656</v>
      </c>
      <c r="F374" s="27">
        <v>43656</v>
      </c>
      <c r="G374" s="45" t="s">
        <v>648</v>
      </c>
      <c r="H374" s="29">
        <v>365</v>
      </c>
    </row>
    <row r="375" spans="1:8" ht="45" customHeight="1" x14ac:dyDescent="0.25">
      <c r="A375" s="40" t="s">
        <v>2305</v>
      </c>
      <c r="B375" s="35" t="s">
        <v>2307</v>
      </c>
      <c r="C375" s="26">
        <v>1</v>
      </c>
      <c r="D375" s="34" t="s">
        <v>2121</v>
      </c>
      <c r="E375" s="27">
        <v>43633</v>
      </c>
      <c r="F375" s="27">
        <v>43637</v>
      </c>
      <c r="G375" s="45" t="s">
        <v>648</v>
      </c>
      <c r="H375" s="29">
        <v>324</v>
      </c>
    </row>
    <row r="376" spans="1:8" ht="45" customHeight="1" x14ac:dyDescent="0.25">
      <c r="A376" s="40" t="s">
        <v>2305</v>
      </c>
      <c r="B376" s="35" t="s">
        <v>2307</v>
      </c>
      <c r="C376" s="26">
        <v>1</v>
      </c>
      <c r="D376" s="34" t="s">
        <v>2121</v>
      </c>
      <c r="E376" s="27">
        <v>43633</v>
      </c>
      <c r="F376" s="27">
        <v>43637</v>
      </c>
      <c r="G376" s="45" t="s">
        <v>648</v>
      </c>
      <c r="H376" s="29">
        <v>324</v>
      </c>
    </row>
    <row r="377" spans="1:8" ht="45" customHeight="1" x14ac:dyDescent="0.25">
      <c r="A377" s="40" t="s">
        <v>2305</v>
      </c>
      <c r="B377" s="35" t="s">
        <v>2307</v>
      </c>
      <c r="C377" s="26">
        <v>1</v>
      </c>
      <c r="D377" s="34" t="s">
        <v>2121</v>
      </c>
      <c r="E377" s="27">
        <v>43633</v>
      </c>
      <c r="F377" s="27">
        <v>43637</v>
      </c>
      <c r="G377" s="45" t="s">
        <v>648</v>
      </c>
      <c r="H377" s="29">
        <v>324</v>
      </c>
    </row>
    <row r="378" spans="1:8" ht="45" customHeight="1" x14ac:dyDescent="0.25">
      <c r="A378" s="40" t="s">
        <v>2305</v>
      </c>
      <c r="B378" s="35" t="s">
        <v>2307</v>
      </c>
      <c r="C378" s="26">
        <v>1</v>
      </c>
      <c r="D378" s="34" t="s">
        <v>2121</v>
      </c>
      <c r="E378" s="27">
        <v>43626</v>
      </c>
      <c r="F378" s="27">
        <v>43630</v>
      </c>
      <c r="G378" s="45" t="s">
        <v>648</v>
      </c>
      <c r="H378" s="29">
        <v>324</v>
      </c>
    </row>
    <row r="379" spans="1:8" ht="45" customHeight="1" x14ac:dyDescent="0.25">
      <c r="A379" s="40" t="s">
        <v>2305</v>
      </c>
      <c r="B379" s="35" t="s">
        <v>2307</v>
      </c>
      <c r="C379" s="26">
        <v>1</v>
      </c>
      <c r="D379" s="34" t="s">
        <v>2121</v>
      </c>
      <c r="E379" s="27">
        <v>43626</v>
      </c>
      <c r="F379" s="27">
        <v>43630</v>
      </c>
      <c r="G379" s="45" t="s">
        <v>648</v>
      </c>
      <c r="H379" s="29">
        <v>324</v>
      </c>
    </row>
    <row r="380" spans="1:8" ht="45" customHeight="1" x14ac:dyDescent="0.25">
      <c r="A380" s="40" t="s">
        <v>2305</v>
      </c>
      <c r="B380" s="35" t="s">
        <v>2307</v>
      </c>
      <c r="C380" s="26">
        <v>1</v>
      </c>
      <c r="D380" s="34" t="s">
        <v>2121</v>
      </c>
      <c r="E380" s="27">
        <v>43626</v>
      </c>
      <c r="F380" s="27">
        <v>43630</v>
      </c>
      <c r="G380" s="45" t="s">
        <v>648</v>
      </c>
      <c r="H380" s="29">
        <v>324</v>
      </c>
    </row>
    <row r="381" spans="1:8" ht="45" customHeight="1" x14ac:dyDescent="0.25">
      <c r="A381" s="40" t="s">
        <v>2305</v>
      </c>
      <c r="B381" s="35" t="s">
        <v>2307</v>
      </c>
      <c r="C381" s="26">
        <v>1</v>
      </c>
      <c r="D381" s="34" t="s">
        <v>2121</v>
      </c>
      <c r="E381" s="27">
        <v>43640</v>
      </c>
      <c r="F381" s="27">
        <v>43644</v>
      </c>
      <c r="G381" s="45" t="s">
        <v>648</v>
      </c>
      <c r="H381" s="29">
        <v>324</v>
      </c>
    </row>
    <row r="382" spans="1:8" ht="45" customHeight="1" x14ac:dyDescent="0.25">
      <c r="A382" s="40" t="s">
        <v>2305</v>
      </c>
      <c r="B382" s="35" t="s">
        <v>2307</v>
      </c>
      <c r="C382" s="26">
        <v>1</v>
      </c>
      <c r="D382" s="34" t="s">
        <v>2121</v>
      </c>
      <c r="E382" s="27">
        <v>43640</v>
      </c>
      <c r="F382" s="27">
        <v>43644</v>
      </c>
      <c r="G382" s="45" t="s">
        <v>648</v>
      </c>
      <c r="H382" s="29">
        <v>324</v>
      </c>
    </row>
    <row r="383" spans="1:8" ht="45" customHeight="1" x14ac:dyDescent="0.25">
      <c r="A383" s="40" t="s">
        <v>2305</v>
      </c>
      <c r="B383" s="35" t="s">
        <v>2307</v>
      </c>
      <c r="C383" s="26">
        <v>1</v>
      </c>
      <c r="D383" s="34" t="s">
        <v>2121</v>
      </c>
      <c r="E383" s="27">
        <v>43640</v>
      </c>
      <c r="F383" s="27">
        <v>43644</v>
      </c>
      <c r="G383" s="45" t="s">
        <v>648</v>
      </c>
      <c r="H383" s="29">
        <v>324</v>
      </c>
    </row>
    <row r="384" spans="1:8" ht="45" customHeight="1" x14ac:dyDescent="0.25">
      <c r="A384" s="40" t="s">
        <v>2305</v>
      </c>
      <c r="B384" s="35" t="s">
        <v>2307</v>
      </c>
      <c r="C384" s="26">
        <v>1</v>
      </c>
      <c r="D384" s="34" t="s">
        <v>2121</v>
      </c>
      <c r="E384" s="27">
        <v>43619</v>
      </c>
      <c r="F384" s="27">
        <v>43623</v>
      </c>
      <c r="G384" s="45" t="s">
        <v>648</v>
      </c>
      <c r="H384" s="29">
        <v>324</v>
      </c>
    </row>
    <row r="385" spans="1:8" ht="45" customHeight="1" x14ac:dyDescent="0.25">
      <c r="A385" s="40" t="s">
        <v>2305</v>
      </c>
      <c r="B385" s="35" t="s">
        <v>2307</v>
      </c>
      <c r="C385" s="26">
        <v>1</v>
      </c>
      <c r="D385" s="34" t="s">
        <v>2121</v>
      </c>
      <c r="E385" s="27">
        <v>43619</v>
      </c>
      <c r="F385" s="27">
        <v>43623</v>
      </c>
      <c r="G385" s="45" t="s">
        <v>648</v>
      </c>
      <c r="H385" s="29">
        <v>324</v>
      </c>
    </row>
    <row r="386" spans="1:8" ht="45" customHeight="1" x14ac:dyDescent="0.25">
      <c r="A386" s="40" t="s">
        <v>2305</v>
      </c>
      <c r="B386" s="35" t="s">
        <v>2307</v>
      </c>
      <c r="C386" s="26">
        <v>1</v>
      </c>
      <c r="D386" s="34" t="s">
        <v>2121</v>
      </c>
      <c r="E386" s="27">
        <v>43619</v>
      </c>
      <c r="F386" s="27">
        <v>43623</v>
      </c>
      <c r="G386" s="45" t="s">
        <v>648</v>
      </c>
      <c r="H386" s="29">
        <v>324</v>
      </c>
    </row>
    <row r="387" spans="1:8" ht="45" customHeight="1" x14ac:dyDescent="0.25">
      <c r="A387" s="40" t="s">
        <v>1844</v>
      </c>
      <c r="B387" s="35" t="s">
        <v>2308</v>
      </c>
      <c r="C387" s="26">
        <v>1</v>
      </c>
      <c r="D387" s="34" t="s">
        <v>15</v>
      </c>
      <c r="E387" s="27">
        <v>43535</v>
      </c>
      <c r="F387" s="27">
        <v>43535</v>
      </c>
      <c r="G387" s="45" t="s">
        <v>648</v>
      </c>
      <c r="H387" s="29">
        <v>291</v>
      </c>
    </row>
    <row r="388" spans="1:8" ht="45" customHeight="1" x14ac:dyDescent="0.25">
      <c r="A388" s="40" t="s">
        <v>1844</v>
      </c>
      <c r="B388" s="35" t="s">
        <v>2308</v>
      </c>
      <c r="C388" s="26">
        <v>2</v>
      </c>
      <c r="D388" s="34" t="s">
        <v>15</v>
      </c>
      <c r="E388" s="27">
        <v>43535</v>
      </c>
      <c r="F388" s="27">
        <v>43535</v>
      </c>
      <c r="G388" s="45" t="s">
        <v>648</v>
      </c>
      <c r="H388" s="29">
        <v>321</v>
      </c>
    </row>
    <row r="389" spans="1:8" ht="45" customHeight="1" x14ac:dyDescent="0.25">
      <c r="A389" s="40" t="s">
        <v>1844</v>
      </c>
      <c r="B389" s="35" t="s">
        <v>2309</v>
      </c>
      <c r="C389" s="26">
        <v>1</v>
      </c>
      <c r="D389" s="34" t="s">
        <v>15</v>
      </c>
      <c r="E389" s="27">
        <v>43516</v>
      </c>
      <c r="F389" s="27">
        <v>43516</v>
      </c>
      <c r="G389" s="45" t="s">
        <v>648</v>
      </c>
      <c r="H389" s="29">
        <v>1078</v>
      </c>
    </row>
    <row r="390" spans="1:8" ht="45" customHeight="1" x14ac:dyDescent="0.25">
      <c r="A390" s="40" t="s">
        <v>1844</v>
      </c>
      <c r="B390" s="35" t="s">
        <v>2310</v>
      </c>
      <c r="C390" s="26">
        <v>1</v>
      </c>
      <c r="D390" s="34" t="s">
        <v>15</v>
      </c>
      <c r="E390" s="27">
        <v>43536</v>
      </c>
      <c r="F390" s="27">
        <v>43536</v>
      </c>
      <c r="G390" s="45" t="s">
        <v>648</v>
      </c>
      <c r="H390" s="29">
        <v>5500</v>
      </c>
    </row>
    <row r="391" spans="1:8" ht="45" customHeight="1" x14ac:dyDescent="0.25">
      <c r="A391" s="40" t="s">
        <v>1844</v>
      </c>
      <c r="B391" s="35" t="s">
        <v>2076</v>
      </c>
      <c r="C391" s="26">
        <v>1</v>
      </c>
      <c r="D391" s="34" t="s">
        <v>15</v>
      </c>
      <c r="E391" s="27">
        <v>43564</v>
      </c>
      <c r="F391" s="27">
        <v>43564</v>
      </c>
      <c r="G391" s="45" t="s">
        <v>648</v>
      </c>
      <c r="H391" s="29">
        <v>208</v>
      </c>
    </row>
    <row r="392" spans="1:8" ht="45" customHeight="1" x14ac:dyDescent="0.25">
      <c r="A392" s="40" t="s">
        <v>1844</v>
      </c>
      <c r="B392" s="35" t="s">
        <v>2311</v>
      </c>
      <c r="C392" s="26">
        <v>1</v>
      </c>
      <c r="D392" s="34" t="s">
        <v>15</v>
      </c>
      <c r="E392" s="27">
        <v>43558</v>
      </c>
      <c r="F392" s="27">
        <v>43558</v>
      </c>
      <c r="G392" s="45" t="s">
        <v>648</v>
      </c>
      <c r="H392" s="29">
        <v>180</v>
      </c>
    </row>
    <row r="393" spans="1:8" ht="45" customHeight="1" x14ac:dyDescent="0.25">
      <c r="A393" s="40" t="s">
        <v>1844</v>
      </c>
      <c r="B393" s="35" t="s">
        <v>2260</v>
      </c>
      <c r="C393" s="26">
        <v>1</v>
      </c>
      <c r="D393" s="34" t="s">
        <v>15</v>
      </c>
      <c r="E393" s="27">
        <v>43558</v>
      </c>
      <c r="F393" s="27">
        <v>43558</v>
      </c>
      <c r="G393" s="45" t="s">
        <v>648</v>
      </c>
      <c r="H393" s="29">
        <v>523</v>
      </c>
    </row>
    <row r="394" spans="1:8" ht="45" customHeight="1" x14ac:dyDescent="0.25">
      <c r="A394" s="40" t="s">
        <v>1844</v>
      </c>
      <c r="B394" s="35" t="s">
        <v>2312</v>
      </c>
      <c r="C394" s="26">
        <v>1</v>
      </c>
      <c r="D394" s="34" t="s">
        <v>15</v>
      </c>
      <c r="E394" s="27">
        <v>43558</v>
      </c>
      <c r="F394" s="27">
        <v>43558</v>
      </c>
      <c r="G394" s="45" t="s">
        <v>648</v>
      </c>
      <c r="H394" s="29">
        <v>575.79999999999995</v>
      </c>
    </row>
    <row r="395" spans="1:8" ht="45" customHeight="1" x14ac:dyDescent="0.25">
      <c r="A395" s="40" t="s">
        <v>1844</v>
      </c>
      <c r="B395" s="35" t="s">
        <v>2313</v>
      </c>
      <c r="C395" s="26">
        <v>1</v>
      </c>
      <c r="D395" s="34" t="s">
        <v>15</v>
      </c>
      <c r="E395" s="27">
        <v>43559</v>
      </c>
      <c r="F395" s="27">
        <v>43559</v>
      </c>
      <c r="G395" s="45" t="s">
        <v>648</v>
      </c>
      <c r="H395" s="29">
        <v>759.5</v>
      </c>
    </row>
    <row r="396" spans="1:8" ht="45" customHeight="1" x14ac:dyDescent="0.25">
      <c r="A396" s="40" t="s">
        <v>1844</v>
      </c>
      <c r="B396" s="35" t="s">
        <v>2070</v>
      </c>
      <c r="C396" s="26">
        <v>1</v>
      </c>
      <c r="D396" s="34" t="s">
        <v>15</v>
      </c>
      <c r="E396" s="27">
        <v>43550</v>
      </c>
      <c r="F396" s="27">
        <v>43550</v>
      </c>
      <c r="G396" s="45" t="s">
        <v>648</v>
      </c>
      <c r="H396" s="29">
        <v>195</v>
      </c>
    </row>
    <row r="397" spans="1:8" ht="45" customHeight="1" x14ac:dyDescent="0.25">
      <c r="A397" s="40" t="s">
        <v>1844</v>
      </c>
      <c r="B397" s="35" t="s">
        <v>2260</v>
      </c>
      <c r="C397" s="26">
        <v>1</v>
      </c>
      <c r="D397" s="34" t="s">
        <v>15</v>
      </c>
      <c r="E397" s="27">
        <v>43550</v>
      </c>
      <c r="F397" s="27">
        <v>43550</v>
      </c>
      <c r="G397" s="45" t="s">
        <v>648</v>
      </c>
      <c r="H397" s="29">
        <v>518</v>
      </c>
    </row>
    <row r="398" spans="1:8" ht="45" customHeight="1" x14ac:dyDescent="0.25">
      <c r="A398" s="40" t="s">
        <v>1844</v>
      </c>
      <c r="B398" s="35" t="s">
        <v>2260</v>
      </c>
      <c r="C398" s="26">
        <v>2</v>
      </c>
      <c r="D398" s="34" t="s">
        <v>15</v>
      </c>
      <c r="E398" s="27">
        <v>43564</v>
      </c>
      <c r="F398" s="27">
        <v>43564</v>
      </c>
      <c r="G398" s="45" t="s">
        <v>648</v>
      </c>
      <c r="H398" s="29">
        <v>1272.2</v>
      </c>
    </row>
    <row r="399" spans="1:8" ht="45" customHeight="1" x14ac:dyDescent="0.25">
      <c r="A399" s="40" t="s">
        <v>1844</v>
      </c>
      <c r="B399" s="35" t="s">
        <v>2314</v>
      </c>
      <c r="C399" s="26">
        <v>1</v>
      </c>
      <c r="D399" s="34" t="s">
        <v>15</v>
      </c>
      <c r="E399" s="27">
        <v>43539</v>
      </c>
      <c r="F399" s="27">
        <v>43539</v>
      </c>
      <c r="G399" s="45" t="s">
        <v>648</v>
      </c>
      <c r="H399" s="29">
        <v>542</v>
      </c>
    </row>
    <row r="400" spans="1:8" ht="45" customHeight="1" x14ac:dyDescent="0.25">
      <c r="A400" s="40" t="s">
        <v>1844</v>
      </c>
      <c r="B400" s="35" t="s">
        <v>2260</v>
      </c>
      <c r="C400" s="26">
        <v>1</v>
      </c>
      <c r="D400" s="34" t="s">
        <v>15</v>
      </c>
      <c r="E400" s="27">
        <v>43539</v>
      </c>
      <c r="F400" s="27">
        <v>43539</v>
      </c>
      <c r="G400" s="45" t="s">
        <v>648</v>
      </c>
      <c r="H400" s="29">
        <v>469</v>
      </c>
    </row>
    <row r="401" spans="1:8" ht="45" customHeight="1" x14ac:dyDescent="0.25">
      <c r="A401" s="40" t="s">
        <v>1844</v>
      </c>
      <c r="B401" s="35" t="s">
        <v>2260</v>
      </c>
      <c r="C401" s="26">
        <v>2</v>
      </c>
      <c r="D401" s="34" t="s">
        <v>15</v>
      </c>
      <c r="E401" s="27">
        <v>43556</v>
      </c>
      <c r="F401" s="27">
        <v>43556</v>
      </c>
      <c r="G401" s="45" t="s">
        <v>648</v>
      </c>
      <c r="H401" s="29">
        <v>780</v>
      </c>
    </row>
    <row r="402" spans="1:8" ht="45" customHeight="1" x14ac:dyDescent="0.25">
      <c r="A402" s="40" t="s">
        <v>1844</v>
      </c>
      <c r="B402" s="35" t="s">
        <v>2260</v>
      </c>
      <c r="C402" s="26">
        <v>1</v>
      </c>
      <c r="D402" s="34" t="s">
        <v>15</v>
      </c>
      <c r="E402" s="27">
        <v>43553</v>
      </c>
      <c r="F402" s="27">
        <v>43553</v>
      </c>
      <c r="G402" s="45" t="s">
        <v>648</v>
      </c>
      <c r="H402" s="29">
        <v>700</v>
      </c>
    </row>
    <row r="403" spans="1:8" ht="45" customHeight="1" x14ac:dyDescent="0.25">
      <c r="A403" s="40" t="s">
        <v>1844</v>
      </c>
      <c r="B403" s="35" t="s">
        <v>2260</v>
      </c>
      <c r="C403" s="26">
        <v>1</v>
      </c>
      <c r="D403" s="34" t="s">
        <v>15</v>
      </c>
      <c r="E403" s="27">
        <v>43552</v>
      </c>
      <c r="F403" s="27">
        <v>43552</v>
      </c>
      <c r="G403" s="45" t="s">
        <v>648</v>
      </c>
      <c r="H403" s="29">
        <v>818</v>
      </c>
    </row>
    <row r="404" spans="1:8" ht="45" customHeight="1" x14ac:dyDescent="0.25">
      <c r="A404" s="40" t="s">
        <v>1844</v>
      </c>
      <c r="B404" s="35" t="s">
        <v>2260</v>
      </c>
      <c r="C404" s="26">
        <v>2</v>
      </c>
      <c r="D404" s="34" t="s">
        <v>15</v>
      </c>
      <c r="E404" s="27">
        <v>43571</v>
      </c>
      <c r="F404" s="27">
        <v>43571</v>
      </c>
      <c r="G404" s="45" t="s">
        <v>648</v>
      </c>
      <c r="H404" s="29">
        <v>1053.8</v>
      </c>
    </row>
    <row r="405" spans="1:8" ht="45" customHeight="1" x14ac:dyDescent="0.25">
      <c r="A405" s="40" t="s">
        <v>1844</v>
      </c>
      <c r="B405" s="35" t="s">
        <v>2260</v>
      </c>
      <c r="C405" s="26">
        <v>1</v>
      </c>
      <c r="D405" s="34" t="s">
        <v>15</v>
      </c>
      <c r="E405" s="27">
        <v>43570</v>
      </c>
      <c r="F405" s="27">
        <v>43570</v>
      </c>
      <c r="G405" s="45" t="s">
        <v>648</v>
      </c>
      <c r="H405" s="29">
        <v>793</v>
      </c>
    </row>
    <row r="406" spans="1:8" ht="45" customHeight="1" x14ac:dyDescent="0.25">
      <c r="A406" s="40" t="s">
        <v>1844</v>
      </c>
      <c r="B406" s="35" t="s">
        <v>2315</v>
      </c>
      <c r="C406" s="26">
        <v>2</v>
      </c>
      <c r="D406" s="34" t="s">
        <v>15</v>
      </c>
      <c r="E406" s="27">
        <v>43566</v>
      </c>
      <c r="F406" s="27">
        <v>43566</v>
      </c>
      <c r="G406" s="45" t="s">
        <v>648</v>
      </c>
      <c r="H406" s="29">
        <v>686.99</v>
      </c>
    </row>
    <row r="407" spans="1:8" ht="45" customHeight="1" x14ac:dyDescent="0.25">
      <c r="A407" s="40" t="s">
        <v>1844</v>
      </c>
      <c r="B407" s="35" t="s">
        <v>2311</v>
      </c>
      <c r="C407" s="26">
        <v>1</v>
      </c>
      <c r="D407" s="34" t="s">
        <v>15</v>
      </c>
      <c r="E407" s="27">
        <v>43563</v>
      </c>
      <c r="F407" s="27">
        <v>43563</v>
      </c>
      <c r="G407" s="45" t="s">
        <v>648</v>
      </c>
      <c r="H407" s="29">
        <v>170</v>
      </c>
    </row>
    <row r="408" spans="1:8" ht="45" customHeight="1" x14ac:dyDescent="0.25">
      <c r="A408" s="40" t="s">
        <v>1844</v>
      </c>
      <c r="B408" s="35" t="s">
        <v>2260</v>
      </c>
      <c r="C408" s="26">
        <v>1</v>
      </c>
      <c r="D408" s="34" t="s">
        <v>15</v>
      </c>
      <c r="E408" s="27">
        <v>43563</v>
      </c>
      <c r="F408" s="27">
        <v>43563</v>
      </c>
      <c r="G408" s="45" t="s">
        <v>648</v>
      </c>
      <c r="H408" s="29">
        <v>527</v>
      </c>
    </row>
    <row r="409" spans="1:8" ht="45" customHeight="1" x14ac:dyDescent="0.25">
      <c r="A409" s="40" t="s">
        <v>1844</v>
      </c>
      <c r="B409" s="35" t="s">
        <v>2311</v>
      </c>
      <c r="C409" s="26">
        <v>1</v>
      </c>
      <c r="D409" s="34" t="s">
        <v>15</v>
      </c>
      <c r="E409" s="27">
        <v>43557</v>
      </c>
      <c r="F409" s="27">
        <v>43557</v>
      </c>
      <c r="G409" s="45" t="s">
        <v>648</v>
      </c>
      <c r="H409" s="29">
        <v>280</v>
      </c>
    </row>
    <row r="410" spans="1:8" ht="45" customHeight="1" x14ac:dyDescent="0.25">
      <c r="A410" s="40" t="s">
        <v>1844</v>
      </c>
      <c r="B410" s="35" t="s">
        <v>2316</v>
      </c>
      <c r="C410" s="26">
        <v>1</v>
      </c>
      <c r="D410" s="34" t="s">
        <v>15</v>
      </c>
      <c r="E410" s="27">
        <v>43557</v>
      </c>
      <c r="F410" s="27">
        <v>43557</v>
      </c>
      <c r="G410" s="45" t="s">
        <v>648</v>
      </c>
      <c r="H410" s="29">
        <v>718.39</v>
      </c>
    </row>
    <row r="411" spans="1:8" ht="45" customHeight="1" x14ac:dyDescent="0.25">
      <c r="A411" s="40" t="s">
        <v>1844</v>
      </c>
      <c r="B411" s="35" t="s">
        <v>2260</v>
      </c>
      <c r="C411" s="26">
        <v>2</v>
      </c>
      <c r="D411" s="34" t="s">
        <v>15</v>
      </c>
      <c r="E411" s="27">
        <v>43549</v>
      </c>
      <c r="F411" s="27">
        <v>43549</v>
      </c>
      <c r="G411" s="45" t="s">
        <v>648</v>
      </c>
      <c r="H411" s="29">
        <v>752</v>
      </c>
    </row>
    <row r="412" spans="1:8" ht="45" customHeight="1" x14ac:dyDescent="0.25">
      <c r="A412" s="40" t="s">
        <v>1844</v>
      </c>
      <c r="B412" s="35" t="s">
        <v>2260</v>
      </c>
      <c r="C412" s="26">
        <v>2</v>
      </c>
      <c r="D412" s="34" t="s">
        <v>15</v>
      </c>
      <c r="E412" s="27">
        <v>43545</v>
      </c>
      <c r="F412" s="27">
        <v>43545</v>
      </c>
      <c r="G412" s="45" t="s">
        <v>648</v>
      </c>
      <c r="H412" s="29">
        <v>1214.99</v>
      </c>
    </row>
    <row r="413" spans="1:8" ht="45" customHeight="1" x14ac:dyDescent="0.25">
      <c r="A413" s="40" t="s">
        <v>1844</v>
      </c>
      <c r="B413" s="35" t="s">
        <v>2260</v>
      </c>
      <c r="C413" s="26">
        <v>1</v>
      </c>
      <c r="D413" s="34" t="s">
        <v>15</v>
      </c>
      <c r="E413" s="27">
        <v>43546</v>
      </c>
      <c r="F413" s="27">
        <v>43546</v>
      </c>
      <c r="G413" s="45" t="s">
        <v>648</v>
      </c>
      <c r="H413" s="29">
        <v>700</v>
      </c>
    </row>
    <row r="414" spans="1:8" ht="45" customHeight="1" x14ac:dyDescent="0.25">
      <c r="A414" s="40" t="s">
        <v>1844</v>
      </c>
      <c r="B414" s="35" t="s">
        <v>2260</v>
      </c>
      <c r="C414" s="26">
        <v>1</v>
      </c>
      <c r="D414" s="34" t="s">
        <v>15</v>
      </c>
      <c r="E414" s="27">
        <v>43565</v>
      </c>
      <c r="F414" s="27">
        <v>43565</v>
      </c>
      <c r="G414" s="45" t="s">
        <v>648</v>
      </c>
      <c r="H414" s="29">
        <v>1003.28</v>
      </c>
    </row>
    <row r="415" spans="1:8" ht="45" customHeight="1" x14ac:dyDescent="0.25">
      <c r="A415" s="40" t="s">
        <v>1844</v>
      </c>
      <c r="B415" s="35" t="s">
        <v>2260</v>
      </c>
      <c r="C415" s="26">
        <v>1</v>
      </c>
      <c r="D415" s="34" t="s">
        <v>15</v>
      </c>
      <c r="E415" s="27">
        <v>43551</v>
      </c>
      <c r="F415" s="27">
        <v>43551</v>
      </c>
      <c r="G415" s="45" t="s">
        <v>648</v>
      </c>
      <c r="H415" s="29">
        <v>933</v>
      </c>
    </row>
    <row r="416" spans="1:8" ht="45" customHeight="1" x14ac:dyDescent="0.25">
      <c r="A416" s="40" t="s">
        <v>1844</v>
      </c>
      <c r="B416" s="35" t="s">
        <v>2260</v>
      </c>
      <c r="C416" s="26">
        <v>1</v>
      </c>
      <c r="D416" s="34" t="s">
        <v>15</v>
      </c>
      <c r="E416" s="27">
        <v>43560</v>
      </c>
      <c r="F416" s="27">
        <v>43560</v>
      </c>
      <c r="G416" s="45" t="s">
        <v>648</v>
      </c>
      <c r="H416" s="29">
        <v>699.5</v>
      </c>
    </row>
    <row r="417" spans="1:8" ht="45" customHeight="1" x14ac:dyDescent="0.25">
      <c r="A417" s="40" t="s">
        <v>1844</v>
      </c>
      <c r="B417" s="35" t="s">
        <v>2317</v>
      </c>
      <c r="C417" s="26">
        <v>1</v>
      </c>
      <c r="D417" s="34" t="s">
        <v>15</v>
      </c>
      <c r="E417" s="27">
        <v>43581</v>
      </c>
      <c r="F417" s="27">
        <v>43581</v>
      </c>
      <c r="G417" s="45" t="s">
        <v>648</v>
      </c>
      <c r="H417" s="29">
        <v>352</v>
      </c>
    </row>
    <row r="418" spans="1:8" ht="45" customHeight="1" x14ac:dyDescent="0.25">
      <c r="A418" s="40" t="s">
        <v>1844</v>
      </c>
      <c r="B418" s="35" t="s">
        <v>2317</v>
      </c>
      <c r="C418" s="26">
        <v>1</v>
      </c>
      <c r="D418" s="34" t="s">
        <v>15</v>
      </c>
      <c r="E418" s="27">
        <v>43581</v>
      </c>
      <c r="F418" s="27">
        <v>43581</v>
      </c>
      <c r="G418" s="45" t="s">
        <v>648</v>
      </c>
      <c r="H418" s="29">
        <v>177</v>
      </c>
    </row>
    <row r="419" spans="1:8" ht="45" customHeight="1" x14ac:dyDescent="0.25">
      <c r="A419" s="40" t="s">
        <v>1844</v>
      </c>
      <c r="B419" s="35" t="s">
        <v>2318</v>
      </c>
      <c r="C419" s="26">
        <v>1</v>
      </c>
      <c r="D419" s="34" t="s">
        <v>2121</v>
      </c>
      <c r="E419" s="27">
        <v>43643</v>
      </c>
      <c r="F419" s="27">
        <v>43643</v>
      </c>
      <c r="G419" s="45" t="s">
        <v>648</v>
      </c>
      <c r="H419" s="29">
        <v>1078</v>
      </c>
    </row>
    <row r="420" spans="1:8" ht="45" customHeight="1" x14ac:dyDescent="0.25">
      <c r="A420" s="40" t="s">
        <v>1844</v>
      </c>
      <c r="B420" s="35" t="s">
        <v>2319</v>
      </c>
      <c r="C420" s="26">
        <v>1</v>
      </c>
      <c r="D420" s="34" t="s">
        <v>2121</v>
      </c>
      <c r="E420" s="27">
        <v>43647</v>
      </c>
      <c r="F420" s="27">
        <v>43667</v>
      </c>
      <c r="G420" s="45" t="s">
        <v>648</v>
      </c>
      <c r="H420" s="29">
        <v>6190</v>
      </c>
    </row>
    <row r="421" spans="1:8" ht="45" customHeight="1" x14ac:dyDescent="0.25">
      <c r="A421" s="40" t="s">
        <v>1844</v>
      </c>
      <c r="B421" s="35" t="s">
        <v>2320</v>
      </c>
      <c r="C421" s="26">
        <v>1</v>
      </c>
      <c r="D421" s="34" t="s">
        <v>2121</v>
      </c>
      <c r="E421" s="27">
        <v>43699</v>
      </c>
      <c r="F421" s="27">
        <v>43700</v>
      </c>
      <c r="G421" s="45" t="s">
        <v>648</v>
      </c>
      <c r="H421" s="29">
        <v>3960.83</v>
      </c>
    </row>
    <row r="422" spans="1:8" ht="45" customHeight="1" x14ac:dyDescent="0.25">
      <c r="A422" s="40" t="s">
        <v>1844</v>
      </c>
      <c r="B422" s="35" t="s">
        <v>2321</v>
      </c>
      <c r="C422" s="26">
        <v>3</v>
      </c>
      <c r="D422" s="34" t="s">
        <v>29</v>
      </c>
      <c r="E422" s="27">
        <v>43706</v>
      </c>
      <c r="F422" s="27">
        <v>43706</v>
      </c>
      <c r="G422" s="45" t="s">
        <v>648</v>
      </c>
      <c r="H422" s="29">
        <v>1255</v>
      </c>
    </row>
    <row r="423" spans="1:8" ht="45" customHeight="1" x14ac:dyDescent="0.25">
      <c r="A423" s="40" t="s">
        <v>1844</v>
      </c>
      <c r="B423" s="35" t="s">
        <v>2322</v>
      </c>
      <c r="C423" s="26">
        <v>1</v>
      </c>
      <c r="D423" s="34" t="s">
        <v>15</v>
      </c>
      <c r="E423" s="27">
        <v>43710</v>
      </c>
      <c r="F423" s="27">
        <v>43722</v>
      </c>
      <c r="G423" s="45" t="s">
        <v>648</v>
      </c>
      <c r="H423" s="29">
        <v>1390</v>
      </c>
    </row>
    <row r="424" spans="1:8" ht="45" customHeight="1" x14ac:dyDescent="0.25">
      <c r="A424" s="40" t="s">
        <v>1844</v>
      </c>
      <c r="B424" s="35" t="s">
        <v>2322</v>
      </c>
      <c r="C424" s="26">
        <v>1</v>
      </c>
      <c r="D424" s="34" t="s">
        <v>15</v>
      </c>
      <c r="E424" s="27">
        <v>43710</v>
      </c>
      <c r="F424" s="27">
        <v>43722</v>
      </c>
      <c r="G424" s="45" t="s">
        <v>648</v>
      </c>
      <c r="H424" s="29">
        <v>1500</v>
      </c>
    </row>
    <row r="425" spans="1:8" ht="45" customHeight="1" x14ac:dyDescent="0.25">
      <c r="A425" s="40" t="s">
        <v>1844</v>
      </c>
      <c r="B425" s="35" t="s">
        <v>2322</v>
      </c>
      <c r="C425" s="26">
        <v>1</v>
      </c>
      <c r="D425" s="34" t="s">
        <v>15</v>
      </c>
      <c r="E425" s="27">
        <v>43710</v>
      </c>
      <c r="F425" s="27">
        <v>43722</v>
      </c>
      <c r="G425" s="45" t="s">
        <v>648</v>
      </c>
      <c r="H425" s="29">
        <v>840</v>
      </c>
    </row>
    <row r="426" spans="1:8" ht="45" customHeight="1" x14ac:dyDescent="0.25">
      <c r="A426" s="40" t="s">
        <v>1844</v>
      </c>
      <c r="B426" s="35" t="s">
        <v>2322</v>
      </c>
      <c r="C426" s="26">
        <v>1</v>
      </c>
      <c r="D426" s="34" t="s">
        <v>15</v>
      </c>
      <c r="E426" s="27">
        <v>43710</v>
      </c>
      <c r="F426" s="27">
        <v>43722</v>
      </c>
      <c r="G426" s="45" t="s">
        <v>648</v>
      </c>
      <c r="H426" s="29">
        <v>1100</v>
      </c>
    </row>
    <row r="427" spans="1:8" ht="45" customHeight="1" x14ac:dyDescent="0.25">
      <c r="A427" s="40" t="s">
        <v>1844</v>
      </c>
      <c r="B427" s="35" t="s">
        <v>2322</v>
      </c>
      <c r="C427" s="26">
        <v>1</v>
      </c>
      <c r="D427" s="34" t="s">
        <v>15</v>
      </c>
      <c r="E427" s="27">
        <v>43710</v>
      </c>
      <c r="F427" s="27">
        <v>43722</v>
      </c>
      <c r="G427" s="45" t="s">
        <v>648</v>
      </c>
      <c r="H427" s="29">
        <v>700</v>
      </c>
    </row>
    <row r="428" spans="1:8" ht="45" customHeight="1" x14ac:dyDescent="0.25">
      <c r="A428" s="40" t="s">
        <v>1844</v>
      </c>
      <c r="B428" s="35" t="s">
        <v>2322</v>
      </c>
      <c r="C428" s="26">
        <v>1</v>
      </c>
      <c r="D428" s="34" t="s">
        <v>15</v>
      </c>
      <c r="E428" s="27">
        <v>43710</v>
      </c>
      <c r="F428" s="27">
        <v>43722</v>
      </c>
      <c r="G428" s="45" t="s">
        <v>648</v>
      </c>
      <c r="H428" s="29">
        <v>700</v>
      </c>
    </row>
    <row r="429" spans="1:8" ht="45" customHeight="1" x14ac:dyDescent="0.25">
      <c r="A429" s="40" t="s">
        <v>1844</v>
      </c>
      <c r="B429" s="35" t="s">
        <v>486</v>
      </c>
      <c r="C429" s="26">
        <v>1</v>
      </c>
      <c r="D429" s="34" t="s">
        <v>2172</v>
      </c>
      <c r="E429" s="27">
        <v>43759</v>
      </c>
      <c r="F429" s="27">
        <v>43759</v>
      </c>
      <c r="G429" s="45" t="s">
        <v>648</v>
      </c>
      <c r="H429" s="29">
        <v>123</v>
      </c>
    </row>
    <row r="430" spans="1:8" ht="45" customHeight="1" x14ac:dyDescent="0.25">
      <c r="A430" s="40" t="s">
        <v>1844</v>
      </c>
      <c r="B430" s="35" t="s">
        <v>486</v>
      </c>
      <c r="C430" s="26">
        <v>1</v>
      </c>
      <c r="D430" s="34" t="s">
        <v>2172</v>
      </c>
      <c r="E430" s="27">
        <v>43752</v>
      </c>
      <c r="F430" s="27">
        <v>43752</v>
      </c>
      <c r="G430" s="45" t="s">
        <v>648</v>
      </c>
      <c r="H430" s="29">
        <v>430</v>
      </c>
    </row>
    <row r="431" spans="1:8" ht="45" customHeight="1" x14ac:dyDescent="0.25">
      <c r="A431" s="40" t="s">
        <v>1844</v>
      </c>
      <c r="B431" s="35" t="s">
        <v>1420</v>
      </c>
      <c r="C431" s="26">
        <v>1</v>
      </c>
      <c r="D431" s="34" t="s">
        <v>29</v>
      </c>
      <c r="E431" s="27">
        <v>43761</v>
      </c>
      <c r="F431" s="27">
        <v>43761</v>
      </c>
      <c r="G431" s="45" t="s">
        <v>648</v>
      </c>
      <c r="H431" s="29">
        <v>220</v>
      </c>
    </row>
    <row r="432" spans="1:8" ht="45" customHeight="1" x14ac:dyDescent="0.25">
      <c r="A432" s="40" t="s">
        <v>1844</v>
      </c>
      <c r="B432" s="35" t="s">
        <v>2323</v>
      </c>
      <c r="C432" s="26">
        <v>2</v>
      </c>
      <c r="D432" s="34" t="s">
        <v>29</v>
      </c>
      <c r="E432" s="27">
        <v>43769</v>
      </c>
      <c r="F432" s="27">
        <v>43769</v>
      </c>
      <c r="G432" s="45" t="s">
        <v>648</v>
      </c>
      <c r="H432" s="29">
        <v>109</v>
      </c>
    </row>
    <row r="433" spans="1:8" ht="45" customHeight="1" x14ac:dyDescent="0.25">
      <c r="A433" s="40" t="s">
        <v>1844</v>
      </c>
      <c r="B433" s="35" t="s">
        <v>2292</v>
      </c>
      <c r="C433" s="26">
        <v>1</v>
      </c>
      <c r="D433" s="34" t="s">
        <v>29</v>
      </c>
      <c r="E433" s="27">
        <v>43762</v>
      </c>
      <c r="F433" s="27">
        <v>43762</v>
      </c>
      <c r="G433" s="45" t="s">
        <v>648</v>
      </c>
      <c r="H433" s="29">
        <v>124</v>
      </c>
    </row>
    <row r="434" spans="1:8" ht="45" customHeight="1" x14ac:dyDescent="0.25">
      <c r="A434" s="40" t="s">
        <v>1844</v>
      </c>
      <c r="B434" s="35" t="s">
        <v>2292</v>
      </c>
      <c r="C434" s="26">
        <v>1</v>
      </c>
      <c r="D434" s="34" t="s">
        <v>29</v>
      </c>
      <c r="E434" s="27">
        <v>43756</v>
      </c>
      <c r="F434" s="27">
        <v>43756</v>
      </c>
      <c r="G434" s="45" t="s">
        <v>648</v>
      </c>
      <c r="H434" s="29">
        <v>400</v>
      </c>
    </row>
    <row r="435" spans="1:8" ht="45" customHeight="1" x14ac:dyDescent="0.25">
      <c r="A435" s="40" t="s">
        <v>1844</v>
      </c>
      <c r="B435" s="35" t="s">
        <v>2292</v>
      </c>
      <c r="C435" s="26">
        <v>1</v>
      </c>
      <c r="D435" s="34" t="s">
        <v>29</v>
      </c>
      <c r="E435" s="27">
        <v>43756</v>
      </c>
      <c r="F435" s="27">
        <v>43756</v>
      </c>
      <c r="G435" s="45" t="s">
        <v>648</v>
      </c>
      <c r="H435" s="29">
        <v>140</v>
      </c>
    </row>
    <row r="436" spans="1:8" ht="45" customHeight="1" x14ac:dyDescent="0.25">
      <c r="A436" s="40" t="s">
        <v>1844</v>
      </c>
      <c r="B436" s="35" t="s">
        <v>2292</v>
      </c>
      <c r="C436" s="26">
        <v>1</v>
      </c>
      <c r="D436" s="34" t="s">
        <v>29</v>
      </c>
      <c r="E436" s="27">
        <v>43762</v>
      </c>
      <c r="F436" s="27">
        <v>43762</v>
      </c>
      <c r="G436" s="45" t="s">
        <v>648</v>
      </c>
      <c r="H436" s="29">
        <v>94</v>
      </c>
    </row>
    <row r="437" spans="1:8" ht="45" customHeight="1" x14ac:dyDescent="0.25">
      <c r="A437" s="40" t="s">
        <v>1844</v>
      </c>
      <c r="B437" s="35" t="s">
        <v>2323</v>
      </c>
      <c r="C437" s="26">
        <v>2</v>
      </c>
      <c r="D437" s="34" t="s">
        <v>29</v>
      </c>
      <c r="E437" s="27">
        <v>43769</v>
      </c>
      <c r="F437" s="27">
        <v>43769</v>
      </c>
      <c r="G437" s="45" t="s">
        <v>648</v>
      </c>
      <c r="H437" s="29">
        <v>130</v>
      </c>
    </row>
    <row r="438" spans="1:8" ht="45" customHeight="1" x14ac:dyDescent="0.25">
      <c r="A438" s="40" t="s">
        <v>1844</v>
      </c>
      <c r="B438" s="35" t="s">
        <v>2323</v>
      </c>
      <c r="C438" s="26">
        <v>2</v>
      </c>
      <c r="D438" s="34" t="s">
        <v>29</v>
      </c>
      <c r="E438" s="27">
        <v>43769</v>
      </c>
      <c r="F438" s="27">
        <v>43769</v>
      </c>
      <c r="G438" s="45" t="s">
        <v>648</v>
      </c>
      <c r="H438" s="29">
        <v>50</v>
      </c>
    </row>
    <row r="439" spans="1:8" ht="45" customHeight="1" x14ac:dyDescent="0.25">
      <c r="A439" s="40" t="s">
        <v>1844</v>
      </c>
      <c r="B439" s="35" t="s">
        <v>2292</v>
      </c>
      <c r="C439" s="26">
        <v>1</v>
      </c>
      <c r="D439" s="34" t="s">
        <v>29</v>
      </c>
      <c r="E439" s="27">
        <v>43756</v>
      </c>
      <c r="F439" s="27">
        <v>43756</v>
      </c>
      <c r="G439" s="45" t="s">
        <v>648</v>
      </c>
      <c r="H439" s="29">
        <v>124</v>
      </c>
    </row>
    <row r="440" spans="1:8" ht="45" customHeight="1" x14ac:dyDescent="0.25">
      <c r="A440" s="40" t="s">
        <v>1844</v>
      </c>
      <c r="B440" s="35" t="s">
        <v>2292</v>
      </c>
      <c r="C440" s="26">
        <v>1</v>
      </c>
      <c r="D440" s="34" t="s">
        <v>29</v>
      </c>
      <c r="E440" s="27">
        <v>43756</v>
      </c>
      <c r="F440" s="27">
        <v>43756</v>
      </c>
      <c r="G440" s="45" t="s">
        <v>648</v>
      </c>
      <c r="H440" s="29">
        <v>94</v>
      </c>
    </row>
    <row r="441" spans="1:8" ht="45" customHeight="1" x14ac:dyDescent="0.25">
      <c r="A441" s="40" t="s">
        <v>1844</v>
      </c>
      <c r="B441" s="35" t="s">
        <v>2292</v>
      </c>
      <c r="C441" s="26">
        <v>1</v>
      </c>
      <c r="D441" s="34" t="s">
        <v>29</v>
      </c>
      <c r="E441" s="27">
        <v>43762</v>
      </c>
      <c r="F441" s="27">
        <v>43762</v>
      </c>
      <c r="G441" s="45" t="s">
        <v>648</v>
      </c>
      <c r="H441" s="29">
        <v>500</v>
      </c>
    </row>
    <row r="442" spans="1:8" ht="45" customHeight="1" x14ac:dyDescent="0.25">
      <c r="A442" s="40" t="s">
        <v>1844</v>
      </c>
      <c r="B442" s="35" t="s">
        <v>2292</v>
      </c>
      <c r="C442" s="26">
        <v>1</v>
      </c>
      <c r="D442" s="34" t="s">
        <v>29</v>
      </c>
      <c r="E442" s="27">
        <v>43768</v>
      </c>
      <c r="F442" s="27">
        <v>43769</v>
      </c>
      <c r="G442" s="45" t="s">
        <v>648</v>
      </c>
      <c r="H442" s="29">
        <v>46</v>
      </c>
    </row>
    <row r="443" spans="1:8" ht="45" customHeight="1" x14ac:dyDescent="0.25">
      <c r="A443" s="40" t="s">
        <v>1844</v>
      </c>
      <c r="B443" s="35" t="s">
        <v>2292</v>
      </c>
      <c r="C443" s="26">
        <v>1</v>
      </c>
      <c r="D443" s="34" t="s">
        <v>29</v>
      </c>
      <c r="E443" s="27">
        <v>43762</v>
      </c>
      <c r="F443" s="27">
        <v>43762</v>
      </c>
      <c r="G443" s="45" t="s">
        <v>648</v>
      </c>
      <c r="H443" s="29">
        <v>124</v>
      </c>
    </row>
    <row r="444" spans="1:8" ht="45" customHeight="1" x14ac:dyDescent="0.25">
      <c r="A444" s="40" t="s">
        <v>1844</v>
      </c>
      <c r="B444" s="35" t="s">
        <v>2292</v>
      </c>
      <c r="C444" s="26">
        <v>1</v>
      </c>
      <c r="D444" s="34" t="s">
        <v>29</v>
      </c>
      <c r="E444" s="27">
        <v>43756</v>
      </c>
      <c r="F444" s="27">
        <v>43756</v>
      </c>
      <c r="G444" s="45" t="s">
        <v>648</v>
      </c>
      <c r="H444" s="29">
        <v>61.4</v>
      </c>
    </row>
    <row r="445" spans="1:8" ht="45" customHeight="1" x14ac:dyDescent="0.25">
      <c r="A445" s="40" t="s">
        <v>1844</v>
      </c>
      <c r="B445" s="35" t="s">
        <v>2292</v>
      </c>
      <c r="C445" s="26">
        <v>1</v>
      </c>
      <c r="D445" s="34" t="s">
        <v>29</v>
      </c>
      <c r="E445" s="27">
        <v>43762</v>
      </c>
      <c r="F445" s="27">
        <v>43762</v>
      </c>
      <c r="G445" s="45" t="s">
        <v>648</v>
      </c>
      <c r="H445" s="29">
        <v>94</v>
      </c>
    </row>
    <row r="446" spans="1:8" ht="45" customHeight="1" x14ac:dyDescent="0.25">
      <c r="A446" s="40" t="s">
        <v>1844</v>
      </c>
      <c r="B446" s="35" t="s">
        <v>2292</v>
      </c>
      <c r="C446" s="26">
        <v>1</v>
      </c>
      <c r="D446" s="34" t="s">
        <v>29</v>
      </c>
      <c r="E446" s="27">
        <v>43762</v>
      </c>
      <c r="F446" s="27">
        <v>43762</v>
      </c>
      <c r="G446" s="45" t="s">
        <v>648</v>
      </c>
      <c r="H446" s="29">
        <v>500</v>
      </c>
    </row>
    <row r="447" spans="1:8" ht="45" customHeight="1" x14ac:dyDescent="0.25">
      <c r="A447" s="40" t="s">
        <v>1844</v>
      </c>
      <c r="B447" s="35" t="s">
        <v>2292</v>
      </c>
      <c r="C447" s="26">
        <v>1</v>
      </c>
      <c r="D447" s="34" t="s">
        <v>29</v>
      </c>
      <c r="E447" s="27">
        <v>43768</v>
      </c>
      <c r="F447" s="27">
        <v>43769</v>
      </c>
      <c r="G447" s="45" t="s">
        <v>648</v>
      </c>
      <c r="H447" s="29">
        <v>120</v>
      </c>
    </row>
    <row r="448" spans="1:8" ht="45" customHeight="1" x14ac:dyDescent="0.25">
      <c r="A448" s="40" t="s">
        <v>1844</v>
      </c>
      <c r="B448" s="35" t="s">
        <v>2292</v>
      </c>
      <c r="C448" s="26">
        <v>1</v>
      </c>
      <c r="D448" s="34" t="s">
        <v>29</v>
      </c>
      <c r="E448" s="27">
        <v>43770</v>
      </c>
      <c r="F448" s="27">
        <v>43770</v>
      </c>
      <c r="G448" s="45" t="s">
        <v>648</v>
      </c>
      <c r="H448" s="29">
        <v>170</v>
      </c>
    </row>
    <row r="449" spans="1:8" ht="45" customHeight="1" x14ac:dyDescent="0.25">
      <c r="A449" s="40" t="s">
        <v>1844</v>
      </c>
      <c r="B449" s="35" t="s">
        <v>2292</v>
      </c>
      <c r="C449" s="26">
        <v>1</v>
      </c>
      <c r="D449" s="34" t="s">
        <v>29</v>
      </c>
      <c r="E449" s="27">
        <v>43770</v>
      </c>
      <c r="F449" s="27">
        <v>43770</v>
      </c>
      <c r="G449" s="45" t="s">
        <v>648</v>
      </c>
      <c r="H449" s="29">
        <v>170</v>
      </c>
    </row>
    <row r="450" spans="1:8" ht="45" customHeight="1" x14ac:dyDescent="0.25">
      <c r="A450" s="40" t="s">
        <v>1844</v>
      </c>
      <c r="B450" s="35" t="s">
        <v>2324</v>
      </c>
      <c r="C450" s="26">
        <v>1</v>
      </c>
      <c r="D450" s="34" t="s">
        <v>2655</v>
      </c>
      <c r="E450" s="27">
        <v>43781</v>
      </c>
      <c r="F450" s="27">
        <v>43784</v>
      </c>
      <c r="G450" s="45" t="s">
        <v>648</v>
      </c>
      <c r="H450" s="29">
        <v>1267</v>
      </c>
    </row>
    <row r="451" spans="1:8" ht="45" customHeight="1" x14ac:dyDescent="0.25">
      <c r="A451" s="40" t="s">
        <v>1844</v>
      </c>
      <c r="B451" s="35" t="s">
        <v>2325</v>
      </c>
      <c r="C451" s="26">
        <v>1</v>
      </c>
      <c r="D451" s="34" t="s">
        <v>2655</v>
      </c>
      <c r="E451" s="27">
        <v>43781</v>
      </c>
      <c r="F451" s="27">
        <v>43784</v>
      </c>
      <c r="G451" s="45" t="s">
        <v>648</v>
      </c>
      <c r="H451" s="29">
        <v>1181.5</v>
      </c>
    </row>
    <row r="452" spans="1:8" ht="45" customHeight="1" x14ac:dyDescent="0.25">
      <c r="A452" s="40" t="s">
        <v>1844</v>
      </c>
      <c r="B452" s="35" t="s">
        <v>2093</v>
      </c>
      <c r="C452" s="26">
        <v>1</v>
      </c>
      <c r="D452" s="34" t="s">
        <v>29</v>
      </c>
      <c r="E452" s="27">
        <v>43823</v>
      </c>
      <c r="F452" s="27">
        <v>43823</v>
      </c>
      <c r="G452" s="45" t="s">
        <v>648</v>
      </c>
      <c r="H452" s="29">
        <v>714.75</v>
      </c>
    </row>
    <row r="453" spans="1:8" ht="45" customHeight="1" x14ac:dyDescent="0.25">
      <c r="A453" s="40" t="s">
        <v>1845</v>
      </c>
      <c r="B453" s="35" t="s">
        <v>2059</v>
      </c>
      <c r="C453" s="26">
        <v>2</v>
      </c>
      <c r="D453" s="34" t="s">
        <v>15</v>
      </c>
      <c r="E453" s="27">
        <v>43483</v>
      </c>
      <c r="F453" s="27">
        <v>43483</v>
      </c>
      <c r="G453" s="45" t="s">
        <v>648</v>
      </c>
      <c r="H453" s="29">
        <v>90</v>
      </c>
    </row>
    <row r="454" spans="1:8" ht="45" customHeight="1" x14ac:dyDescent="0.25">
      <c r="A454" s="40" t="s">
        <v>1845</v>
      </c>
      <c r="B454" s="35" t="s">
        <v>2060</v>
      </c>
      <c r="C454" s="26">
        <v>2</v>
      </c>
      <c r="D454" s="34" t="s">
        <v>15</v>
      </c>
      <c r="E454" s="27">
        <v>43474</v>
      </c>
      <c r="F454" s="27">
        <v>43486</v>
      </c>
      <c r="G454" s="45" t="s">
        <v>648</v>
      </c>
      <c r="H454" s="29">
        <v>450</v>
      </c>
    </row>
    <row r="455" spans="1:8" ht="45" customHeight="1" x14ac:dyDescent="0.25">
      <c r="A455" s="40" t="s">
        <v>1845</v>
      </c>
      <c r="B455" s="35" t="s">
        <v>2061</v>
      </c>
      <c r="C455" s="26">
        <v>2</v>
      </c>
      <c r="D455" s="34" t="s">
        <v>15</v>
      </c>
      <c r="E455" s="27">
        <v>43473</v>
      </c>
      <c r="F455" s="27">
        <v>43483</v>
      </c>
      <c r="G455" s="45" t="s">
        <v>648</v>
      </c>
      <c r="H455" s="29">
        <v>300</v>
      </c>
    </row>
    <row r="456" spans="1:8" ht="45" customHeight="1" x14ac:dyDescent="0.25">
      <c r="A456" s="40" t="s">
        <v>1845</v>
      </c>
      <c r="B456" s="35" t="s">
        <v>2062</v>
      </c>
      <c r="C456" s="26">
        <v>2</v>
      </c>
      <c r="D456" s="34" t="s">
        <v>29</v>
      </c>
      <c r="E456" s="27">
        <v>43502</v>
      </c>
      <c r="F456" s="27">
        <v>43502</v>
      </c>
      <c r="G456" s="45" t="s">
        <v>648</v>
      </c>
      <c r="H456" s="29">
        <v>340</v>
      </c>
    </row>
    <row r="457" spans="1:8" ht="45" customHeight="1" x14ac:dyDescent="0.25">
      <c r="A457" s="40" t="s">
        <v>1845</v>
      </c>
      <c r="B457" s="35" t="s">
        <v>2062</v>
      </c>
      <c r="C457" s="26">
        <v>2</v>
      </c>
      <c r="D457" s="34" t="s">
        <v>29</v>
      </c>
      <c r="E457" s="27">
        <v>43502</v>
      </c>
      <c r="F457" s="27">
        <v>43502</v>
      </c>
      <c r="G457" s="45" t="s">
        <v>648</v>
      </c>
      <c r="H457" s="29">
        <v>445</v>
      </c>
    </row>
    <row r="458" spans="1:8" ht="45" customHeight="1" x14ac:dyDescent="0.25">
      <c r="A458" s="40" t="s">
        <v>1845</v>
      </c>
      <c r="B458" s="35" t="s">
        <v>2063</v>
      </c>
      <c r="C458" s="26">
        <v>3</v>
      </c>
      <c r="D458" s="34" t="s">
        <v>1355</v>
      </c>
      <c r="E458" s="27">
        <v>43488</v>
      </c>
      <c r="F458" s="27">
        <v>43488</v>
      </c>
      <c r="G458" s="45" t="s">
        <v>648</v>
      </c>
      <c r="H458" s="29">
        <v>553.5</v>
      </c>
    </row>
    <row r="459" spans="1:8" ht="45" customHeight="1" x14ac:dyDescent="0.25">
      <c r="A459" s="40" t="s">
        <v>1845</v>
      </c>
      <c r="B459" s="35" t="s">
        <v>2063</v>
      </c>
      <c r="C459" s="26">
        <v>3</v>
      </c>
      <c r="D459" s="34" t="s">
        <v>1355</v>
      </c>
      <c r="E459" s="27">
        <v>43488</v>
      </c>
      <c r="F459" s="27">
        <v>43488</v>
      </c>
      <c r="G459" s="45" t="s">
        <v>648</v>
      </c>
      <c r="H459" s="29">
        <v>500</v>
      </c>
    </row>
    <row r="460" spans="1:8" ht="45" customHeight="1" x14ac:dyDescent="0.25">
      <c r="A460" s="40" t="s">
        <v>1845</v>
      </c>
      <c r="B460" s="35" t="s">
        <v>2063</v>
      </c>
      <c r="C460" s="26">
        <v>3</v>
      </c>
      <c r="D460" s="34" t="s">
        <v>1355</v>
      </c>
      <c r="E460" s="27">
        <v>43488</v>
      </c>
      <c r="F460" s="27">
        <v>43488</v>
      </c>
      <c r="G460" s="45" t="s">
        <v>648</v>
      </c>
      <c r="H460" s="29">
        <v>212</v>
      </c>
    </row>
    <row r="461" spans="1:8" ht="45" customHeight="1" x14ac:dyDescent="0.25">
      <c r="A461" s="40" t="s">
        <v>1845</v>
      </c>
      <c r="B461" s="35" t="s">
        <v>2064</v>
      </c>
      <c r="C461" s="26">
        <v>3</v>
      </c>
      <c r="D461" s="34" t="s">
        <v>1355</v>
      </c>
      <c r="E461" s="27">
        <v>43521</v>
      </c>
      <c r="F461" s="27">
        <v>43521</v>
      </c>
      <c r="G461" s="45" t="s">
        <v>648</v>
      </c>
      <c r="H461" s="29">
        <v>1250</v>
      </c>
    </row>
    <row r="462" spans="1:8" ht="45" customHeight="1" x14ac:dyDescent="0.25">
      <c r="A462" s="40" t="s">
        <v>1845</v>
      </c>
      <c r="B462" s="35" t="s">
        <v>2065</v>
      </c>
      <c r="C462" s="26">
        <v>2</v>
      </c>
      <c r="D462" s="34" t="s">
        <v>15</v>
      </c>
      <c r="E462" s="27">
        <v>43531</v>
      </c>
      <c r="F462" s="27">
        <v>43531</v>
      </c>
      <c r="G462" s="45" t="s">
        <v>648</v>
      </c>
      <c r="H462" s="29">
        <v>100</v>
      </c>
    </row>
    <row r="463" spans="1:8" ht="45" customHeight="1" x14ac:dyDescent="0.25">
      <c r="A463" s="40" t="s">
        <v>1845</v>
      </c>
      <c r="B463" s="35" t="s">
        <v>2326</v>
      </c>
      <c r="C463" s="26">
        <v>1</v>
      </c>
      <c r="D463" s="34" t="s">
        <v>15</v>
      </c>
      <c r="E463" s="27">
        <v>43509</v>
      </c>
      <c r="F463" s="27">
        <v>43509</v>
      </c>
      <c r="G463" s="45" t="s">
        <v>648</v>
      </c>
      <c r="H463" s="29">
        <v>1411</v>
      </c>
    </row>
    <row r="464" spans="1:8" ht="45" customHeight="1" x14ac:dyDescent="0.25">
      <c r="A464" s="40" t="s">
        <v>1845</v>
      </c>
      <c r="B464" s="35" t="s">
        <v>2326</v>
      </c>
      <c r="C464" s="26">
        <v>1</v>
      </c>
      <c r="D464" s="34" t="s">
        <v>15</v>
      </c>
      <c r="E464" s="27">
        <v>43509</v>
      </c>
      <c r="F464" s="27">
        <v>43509</v>
      </c>
      <c r="G464" s="45" t="s">
        <v>648</v>
      </c>
      <c r="H464" s="29">
        <v>760.08</v>
      </c>
    </row>
    <row r="465" spans="1:8" ht="45" customHeight="1" x14ac:dyDescent="0.25">
      <c r="A465" s="40" t="s">
        <v>1845</v>
      </c>
      <c r="B465" s="35" t="s">
        <v>2081</v>
      </c>
      <c r="C465" s="26">
        <v>1</v>
      </c>
      <c r="D465" s="34" t="s">
        <v>15</v>
      </c>
      <c r="E465" s="27">
        <v>43538</v>
      </c>
      <c r="F465" s="27">
        <v>43538</v>
      </c>
      <c r="G465" s="45" t="s">
        <v>648</v>
      </c>
      <c r="H465" s="29">
        <v>1218</v>
      </c>
    </row>
    <row r="466" spans="1:8" ht="45" customHeight="1" x14ac:dyDescent="0.25">
      <c r="A466" s="40" t="s">
        <v>1845</v>
      </c>
      <c r="B466" s="35" t="s">
        <v>2327</v>
      </c>
      <c r="C466" s="26">
        <v>1</v>
      </c>
      <c r="D466" s="34" t="s">
        <v>15</v>
      </c>
      <c r="E466" s="27">
        <v>43517</v>
      </c>
      <c r="F466" s="27">
        <v>43517</v>
      </c>
      <c r="G466" s="45" t="s">
        <v>648</v>
      </c>
      <c r="H466" s="29">
        <v>269</v>
      </c>
    </row>
    <row r="467" spans="1:8" ht="45" customHeight="1" x14ac:dyDescent="0.25">
      <c r="A467" s="40" t="s">
        <v>1845</v>
      </c>
      <c r="B467" s="35" t="s">
        <v>2327</v>
      </c>
      <c r="C467" s="26">
        <v>1</v>
      </c>
      <c r="D467" s="34" t="s">
        <v>15</v>
      </c>
      <c r="E467" s="27">
        <v>43517</v>
      </c>
      <c r="F467" s="27">
        <v>43517</v>
      </c>
      <c r="G467" s="45" t="s">
        <v>648</v>
      </c>
      <c r="H467" s="29">
        <v>355</v>
      </c>
    </row>
    <row r="468" spans="1:8" ht="45" customHeight="1" x14ac:dyDescent="0.25">
      <c r="A468" s="40" t="s">
        <v>1845</v>
      </c>
      <c r="B468" s="35" t="s">
        <v>2328</v>
      </c>
      <c r="C468" s="26">
        <v>3</v>
      </c>
      <c r="D468" s="34" t="s">
        <v>15</v>
      </c>
      <c r="E468" s="27">
        <v>43517</v>
      </c>
      <c r="F468" s="27">
        <v>43517</v>
      </c>
      <c r="G468" s="45" t="s">
        <v>648</v>
      </c>
      <c r="H468" s="29">
        <v>1578</v>
      </c>
    </row>
    <row r="469" spans="1:8" ht="45" customHeight="1" x14ac:dyDescent="0.25">
      <c r="A469" s="40" t="s">
        <v>1845</v>
      </c>
      <c r="B469" s="35" t="s">
        <v>2329</v>
      </c>
      <c r="C469" s="26">
        <v>2</v>
      </c>
      <c r="D469" s="34" t="s">
        <v>15</v>
      </c>
      <c r="E469" s="27">
        <v>43514</v>
      </c>
      <c r="F469" s="27">
        <v>43514</v>
      </c>
      <c r="G469" s="45" t="s">
        <v>648</v>
      </c>
      <c r="H469" s="29">
        <v>1300.23</v>
      </c>
    </row>
    <row r="470" spans="1:8" ht="45" customHeight="1" x14ac:dyDescent="0.25">
      <c r="A470" s="40" t="s">
        <v>1845</v>
      </c>
      <c r="B470" s="35" t="s">
        <v>2083</v>
      </c>
      <c r="C470" s="26">
        <v>1</v>
      </c>
      <c r="D470" s="34" t="s">
        <v>15</v>
      </c>
      <c r="E470" s="27">
        <v>43518</v>
      </c>
      <c r="F470" s="27">
        <v>43522</v>
      </c>
      <c r="G470" s="45" t="s">
        <v>648</v>
      </c>
      <c r="H470" s="29">
        <v>500</v>
      </c>
    </row>
    <row r="471" spans="1:8" ht="45" customHeight="1" x14ac:dyDescent="0.25">
      <c r="A471" s="40" t="s">
        <v>1845</v>
      </c>
      <c r="B471" s="35" t="s">
        <v>2330</v>
      </c>
      <c r="C471" s="26">
        <v>1</v>
      </c>
      <c r="D471" s="34" t="s">
        <v>15</v>
      </c>
      <c r="E471" s="27">
        <v>43527</v>
      </c>
      <c r="F471" s="27">
        <v>43528</v>
      </c>
      <c r="G471" s="45" t="s">
        <v>648</v>
      </c>
      <c r="H471" s="29">
        <v>5040.79</v>
      </c>
    </row>
    <row r="472" spans="1:8" ht="45" customHeight="1" x14ac:dyDescent="0.25">
      <c r="A472" s="40" t="s">
        <v>1845</v>
      </c>
      <c r="B472" s="35" t="s">
        <v>2331</v>
      </c>
      <c r="C472" s="26">
        <v>3</v>
      </c>
      <c r="D472" s="34" t="s">
        <v>15</v>
      </c>
      <c r="E472" s="27">
        <v>43549</v>
      </c>
      <c r="F472" s="27">
        <v>43549</v>
      </c>
      <c r="G472" s="45" t="s">
        <v>648</v>
      </c>
      <c r="H472" s="29">
        <v>1590</v>
      </c>
    </row>
    <row r="473" spans="1:8" ht="45" customHeight="1" x14ac:dyDescent="0.25">
      <c r="A473" s="40" t="s">
        <v>1845</v>
      </c>
      <c r="B473" s="35" t="s">
        <v>2332</v>
      </c>
      <c r="C473" s="26">
        <v>2</v>
      </c>
      <c r="D473" s="34" t="s">
        <v>15</v>
      </c>
      <c r="E473" s="27">
        <v>43545</v>
      </c>
      <c r="F473" s="27">
        <v>43545</v>
      </c>
      <c r="G473" s="45" t="s">
        <v>648</v>
      </c>
      <c r="H473" s="29">
        <v>1315</v>
      </c>
    </row>
    <row r="474" spans="1:8" ht="45" customHeight="1" x14ac:dyDescent="0.25">
      <c r="A474" s="40" t="s">
        <v>1845</v>
      </c>
      <c r="B474" s="35" t="s">
        <v>2327</v>
      </c>
      <c r="C474" s="26">
        <v>1</v>
      </c>
      <c r="D474" s="34" t="s">
        <v>15</v>
      </c>
      <c r="E474" s="27">
        <v>43535</v>
      </c>
      <c r="F474" s="27">
        <v>43535</v>
      </c>
      <c r="G474" s="45" t="s">
        <v>648</v>
      </c>
      <c r="H474" s="29">
        <v>998</v>
      </c>
    </row>
    <row r="475" spans="1:8" ht="45" customHeight="1" x14ac:dyDescent="0.25">
      <c r="A475" s="40" t="s">
        <v>1845</v>
      </c>
      <c r="B475" s="35" t="s">
        <v>2333</v>
      </c>
      <c r="C475" s="26">
        <v>2</v>
      </c>
      <c r="D475" s="34" t="s">
        <v>15</v>
      </c>
      <c r="E475" s="27">
        <v>43535</v>
      </c>
      <c r="F475" s="27">
        <v>43535</v>
      </c>
      <c r="G475" s="45" t="s">
        <v>648</v>
      </c>
      <c r="H475" s="29">
        <v>1418</v>
      </c>
    </row>
    <row r="476" spans="1:8" ht="45" customHeight="1" x14ac:dyDescent="0.25">
      <c r="A476" s="40" t="s">
        <v>1845</v>
      </c>
      <c r="B476" s="35" t="s">
        <v>2334</v>
      </c>
      <c r="C476" s="26">
        <v>1</v>
      </c>
      <c r="D476" s="34" t="s">
        <v>15</v>
      </c>
      <c r="E476" s="27">
        <v>43521</v>
      </c>
      <c r="F476" s="27">
        <v>43522</v>
      </c>
      <c r="G476" s="45" t="s">
        <v>648</v>
      </c>
      <c r="H476" s="29">
        <v>200</v>
      </c>
    </row>
    <row r="477" spans="1:8" ht="45" customHeight="1" x14ac:dyDescent="0.25">
      <c r="A477" s="40" t="s">
        <v>1845</v>
      </c>
      <c r="B477" s="35" t="s">
        <v>2335</v>
      </c>
      <c r="C477" s="26">
        <v>1</v>
      </c>
      <c r="D477" s="34" t="s">
        <v>15</v>
      </c>
      <c r="E477" s="27">
        <v>43525</v>
      </c>
      <c r="F477" s="27">
        <v>43539</v>
      </c>
      <c r="G477" s="45" t="s">
        <v>648</v>
      </c>
      <c r="H477" s="29">
        <v>342</v>
      </c>
    </row>
    <row r="478" spans="1:8" ht="45" customHeight="1" x14ac:dyDescent="0.25">
      <c r="A478" s="40" t="s">
        <v>1845</v>
      </c>
      <c r="B478" s="35" t="s">
        <v>2336</v>
      </c>
      <c r="C478" s="26">
        <v>1</v>
      </c>
      <c r="D478" s="34" t="s">
        <v>15</v>
      </c>
      <c r="E478" s="27">
        <v>43553</v>
      </c>
      <c r="F478" s="27">
        <v>43553</v>
      </c>
      <c r="G478" s="45" t="s">
        <v>648</v>
      </c>
      <c r="H478" s="29">
        <v>322</v>
      </c>
    </row>
    <row r="479" spans="1:8" ht="45" customHeight="1" x14ac:dyDescent="0.25">
      <c r="A479" s="40" t="s">
        <v>1845</v>
      </c>
      <c r="B479" s="35" t="s">
        <v>2238</v>
      </c>
      <c r="C479" s="26">
        <v>1</v>
      </c>
      <c r="D479" s="34" t="s">
        <v>15</v>
      </c>
      <c r="E479" s="27">
        <v>43545</v>
      </c>
      <c r="F479" s="27">
        <v>43545</v>
      </c>
      <c r="G479" s="45" t="s">
        <v>648</v>
      </c>
      <c r="H479" s="29">
        <v>635</v>
      </c>
    </row>
    <row r="480" spans="1:8" ht="45" customHeight="1" x14ac:dyDescent="0.25">
      <c r="A480" s="40" t="s">
        <v>1845</v>
      </c>
      <c r="B480" s="35" t="s">
        <v>2336</v>
      </c>
      <c r="C480" s="26">
        <v>1</v>
      </c>
      <c r="D480" s="34" t="s">
        <v>15</v>
      </c>
      <c r="E480" s="27">
        <v>43553</v>
      </c>
      <c r="F480" s="27">
        <v>43553</v>
      </c>
      <c r="G480" s="45" t="s">
        <v>648</v>
      </c>
      <c r="H480" s="29">
        <v>536</v>
      </c>
    </row>
    <row r="481" spans="1:8" ht="45" customHeight="1" x14ac:dyDescent="0.25">
      <c r="A481" s="40" t="s">
        <v>1845</v>
      </c>
      <c r="B481" s="35" t="s">
        <v>2238</v>
      </c>
      <c r="C481" s="26">
        <v>1</v>
      </c>
      <c r="D481" s="34" t="s">
        <v>15</v>
      </c>
      <c r="E481" s="27">
        <v>43545</v>
      </c>
      <c r="F481" s="27">
        <v>43545</v>
      </c>
      <c r="G481" s="45" t="s">
        <v>648</v>
      </c>
      <c r="H481" s="29">
        <v>680</v>
      </c>
    </row>
    <row r="482" spans="1:8" ht="45" customHeight="1" x14ac:dyDescent="0.25">
      <c r="A482" s="40" t="s">
        <v>1845</v>
      </c>
      <c r="B482" s="35" t="s">
        <v>2337</v>
      </c>
      <c r="C482" s="26">
        <v>1</v>
      </c>
      <c r="D482" s="34" t="s">
        <v>15</v>
      </c>
      <c r="E482" s="27">
        <v>43553</v>
      </c>
      <c r="F482" s="27">
        <v>43553</v>
      </c>
      <c r="G482" s="45" t="s">
        <v>648</v>
      </c>
      <c r="H482" s="29">
        <v>100</v>
      </c>
    </row>
    <row r="483" spans="1:8" ht="45" customHeight="1" x14ac:dyDescent="0.25">
      <c r="A483" s="40" t="s">
        <v>1845</v>
      </c>
      <c r="B483" s="35" t="s">
        <v>2081</v>
      </c>
      <c r="C483" s="26">
        <v>1</v>
      </c>
      <c r="D483" s="34" t="s">
        <v>15</v>
      </c>
      <c r="E483" s="27">
        <v>43531</v>
      </c>
      <c r="F483" s="27">
        <v>43531</v>
      </c>
      <c r="G483" s="45" t="s">
        <v>648</v>
      </c>
      <c r="H483" s="29">
        <v>1168</v>
      </c>
    </row>
    <row r="484" spans="1:8" ht="45" customHeight="1" x14ac:dyDescent="0.25">
      <c r="A484" s="40" t="s">
        <v>1845</v>
      </c>
      <c r="B484" s="35" t="s">
        <v>2081</v>
      </c>
      <c r="C484" s="26">
        <v>1</v>
      </c>
      <c r="D484" s="34" t="s">
        <v>15</v>
      </c>
      <c r="E484" s="27">
        <v>43523</v>
      </c>
      <c r="F484" s="27">
        <v>43523</v>
      </c>
      <c r="G484" s="45" t="s">
        <v>648</v>
      </c>
      <c r="H484" s="29">
        <v>1052</v>
      </c>
    </row>
    <row r="485" spans="1:8" ht="45" customHeight="1" x14ac:dyDescent="0.25">
      <c r="A485" s="40" t="s">
        <v>1845</v>
      </c>
      <c r="B485" s="35" t="s">
        <v>2081</v>
      </c>
      <c r="C485" s="26">
        <v>2</v>
      </c>
      <c r="D485" s="34" t="s">
        <v>15</v>
      </c>
      <c r="E485" s="27">
        <v>43531</v>
      </c>
      <c r="F485" s="27">
        <v>43531</v>
      </c>
      <c r="G485" s="45" t="s">
        <v>648</v>
      </c>
      <c r="H485" s="29">
        <v>1022.73</v>
      </c>
    </row>
    <row r="486" spans="1:8" ht="45" customHeight="1" x14ac:dyDescent="0.25">
      <c r="A486" s="40" t="s">
        <v>1845</v>
      </c>
      <c r="B486" s="35" t="s">
        <v>2081</v>
      </c>
      <c r="C486" s="26">
        <v>2</v>
      </c>
      <c r="D486" s="34" t="s">
        <v>15</v>
      </c>
      <c r="E486" s="27">
        <v>43523</v>
      </c>
      <c r="F486" s="27">
        <v>43523</v>
      </c>
      <c r="G486" s="45" t="s">
        <v>648</v>
      </c>
      <c r="H486" s="29">
        <v>949.6</v>
      </c>
    </row>
    <row r="487" spans="1:8" ht="45" customHeight="1" x14ac:dyDescent="0.25">
      <c r="A487" s="40" t="s">
        <v>1845</v>
      </c>
      <c r="B487" s="35" t="s">
        <v>2338</v>
      </c>
      <c r="C487" s="26">
        <v>1</v>
      </c>
      <c r="D487" s="34" t="s">
        <v>15</v>
      </c>
      <c r="E487" s="27">
        <v>43556</v>
      </c>
      <c r="F487" s="27">
        <v>43560</v>
      </c>
      <c r="G487" s="45" t="s">
        <v>648</v>
      </c>
      <c r="H487" s="29">
        <v>760</v>
      </c>
    </row>
    <row r="488" spans="1:8" ht="45" customHeight="1" x14ac:dyDescent="0.25">
      <c r="A488" s="40" t="s">
        <v>1845</v>
      </c>
      <c r="B488" s="35" t="s">
        <v>2338</v>
      </c>
      <c r="C488" s="26">
        <v>1</v>
      </c>
      <c r="D488" s="34" t="s">
        <v>15</v>
      </c>
      <c r="E488" s="27">
        <v>43543</v>
      </c>
      <c r="F488" s="27">
        <v>43553</v>
      </c>
      <c r="G488" s="45" t="s">
        <v>648</v>
      </c>
      <c r="H488" s="29">
        <v>986</v>
      </c>
    </row>
    <row r="489" spans="1:8" ht="45" customHeight="1" x14ac:dyDescent="0.25">
      <c r="A489" s="40" t="s">
        <v>1845</v>
      </c>
      <c r="B489" s="35" t="s">
        <v>2339</v>
      </c>
      <c r="C489" s="26">
        <v>1</v>
      </c>
      <c r="D489" s="34" t="s">
        <v>15</v>
      </c>
      <c r="E489" s="27">
        <v>43592</v>
      </c>
      <c r="F489" s="27">
        <v>43593</v>
      </c>
      <c r="G489" s="45" t="s">
        <v>648</v>
      </c>
      <c r="H489" s="29">
        <v>6700</v>
      </c>
    </row>
    <row r="490" spans="1:8" ht="45" customHeight="1" x14ac:dyDescent="0.25">
      <c r="A490" s="40" t="s">
        <v>1845</v>
      </c>
      <c r="B490" s="35" t="s">
        <v>2091</v>
      </c>
      <c r="C490" s="26">
        <v>1</v>
      </c>
      <c r="D490" s="34" t="s">
        <v>15</v>
      </c>
      <c r="E490" s="27">
        <v>43570</v>
      </c>
      <c r="F490" s="27">
        <v>43601</v>
      </c>
      <c r="G490" s="45" t="s">
        <v>648</v>
      </c>
      <c r="H490" s="29">
        <v>1400</v>
      </c>
    </row>
    <row r="491" spans="1:8" ht="45" customHeight="1" x14ac:dyDescent="0.25">
      <c r="A491" s="40" t="s">
        <v>1845</v>
      </c>
      <c r="B491" s="35" t="s">
        <v>2245</v>
      </c>
      <c r="C491" s="26">
        <v>3</v>
      </c>
      <c r="D491" s="34" t="s">
        <v>15</v>
      </c>
      <c r="E491" s="27">
        <v>43587</v>
      </c>
      <c r="F491" s="27">
        <v>43600</v>
      </c>
      <c r="G491" s="45" t="s">
        <v>648</v>
      </c>
      <c r="H491" s="29">
        <v>486</v>
      </c>
    </row>
    <row r="492" spans="1:8" ht="45" customHeight="1" x14ac:dyDescent="0.25">
      <c r="A492" s="40" t="s">
        <v>1845</v>
      </c>
      <c r="B492" s="35" t="s">
        <v>2340</v>
      </c>
      <c r="C492" s="26">
        <v>1</v>
      </c>
      <c r="D492" s="34" t="s">
        <v>15</v>
      </c>
      <c r="E492" s="27">
        <v>43571</v>
      </c>
      <c r="F492" s="27">
        <v>43580</v>
      </c>
      <c r="G492" s="45" t="s">
        <v>648</v>
      </c>
      <c r="H492" s="29">
        <v>432</v>
      </c>
    </row>
    <row r="493" spans="1:8" ht="45" customHeight="1" x14ac:dyDescent="0.25">
      <c r="A493" s="40" t="s">
        <v>1845</v>
      </c>
      <c r="B493" s="35" t="s">
        <v>2250</v>
      </c>
      <c r="C493" s="26">
        <v>1</v>
      </c>
      <c r="D493" s="34" t="s">
        <v>15</v>
      </c>
      <c r="E493" s="27">
        <v>43596</v>
      </c>
      <c r="F493" s="27">
        <v>43597</v>
      </c>
      <c r="G493" s="45" t="s">
        <v>648</v>
      </c>
      <c r="H493" s="29">
        <v>36</v>
      </c>
    </row>
    <row r="494" spans="1:8" ht="45" customHeight="1" x14ac:dyDescent="0.25">
      <c r="A494" s="40" t="s">
        <v>1845</v>
      </c>
      <c r="B494" s="35" t="s">
        <v>2341</v>
      </c>
      <c r="C494" s="26">
        <v>1</v>
      </c>
      <c r="D494" s="34" t="s">
        <v>15</v>
      </c>
      <c r="E494" s="27">
        <v>43614</v>
      </c>
      <c r="F494" s="27">
        <v>43614</v>
      </c>
      <c r="G494" s="45" t="s">
        <v>648</v>
      </c>
      <c r="H494" s="29">
        <v>1358</v>
      </c>
    </row>
    <row r="495" spans="1:8" ht="45" customHeight="1" x14ac:dyDescent="0.25">
      <c r="A495" s="40" t="s">
        <v>1845</v>
      </c>
      <c r="B495" s="35" t="s">
        <v>2245</v>
      </c>
      <c r="C495" s="26">
        <v>3</v>
      </c>
      <c r="D495" s="34" t="s">
        <v>15</v>
      </c>
      <c r="E495" s="27">
        <v>43601</v>
      </c>
      <c r="F495" s="27">
        <v>43616</v>
      </c>
      <c r="G495" s="45" t="s">
        <v>648</v>
      </c>
      <c r="H495" s="29">
        <v>414</v>
      </c>
    </row>
    <row r="496" spans="1:8" ht="45" customHeight="1" x14ac:dyDescent="0.25">
      <c r="A496" s="40" t="s">
        <v>1845</v>
      </c>
      <c r="B496" s="35" t="s">
        <v>2091</v>
      </c>
      <c r="C496" s="26">
        <v>1</v>
      </c>
      <c r="D496" s="34" t="s">
        <v>15</v>
      </c>
      <c r="E496" s="27">
        <v>43584</v>
      </c>
      <c r="F496" s="27">
        <v>43591</v>
      </c>
      <c r="G496" s="45" t="s">
        <v>648</v>
      </c>
      <c r="H496" s="29">
        <v>360</v>
      </c>
    </row>
    <row r="497" spans="1:8" ht="45" customHeight="1" x14ac:dyDescent="0.25">
      <c r="A497" s="40" t="s">
        <v>1845</v>
      </c>
      <c r="B497" s="35" t="s">
        <v>2342</v>
      </c>
      <c r="C497" s="26">
        <v>2</v>
      </c>
      <c r="D497" s="34" t="s">
        <v>2121</v>
      </c>
      <c r="E497" s="27">
        <v>43609</v>
      </c>
      <c r="F497" s="27">
        <v>43609</v>
      </c>
      <c r="G497" s="45" t="s">
        <v>648</v>
      </c>
      <c r="H497" s="29">
        <v>1062</v>
      </c>
    </row>
    <row r="498" spans="1:8" ht="45" customHeight="1" x14ac:dyDescent="0.25">
      <c r="A498" s="40" t="s">
        <v>1845</v>
      </c>
      <c r="B498" s="35" t="s">
        <v>2083</v>
      </c>
      <c r="C498" s="26">
        <v>1</v>
      </c>
      <c r="D498" s="34" t="s">
        <v>2121</v>
      </c>
      <c r="E498" s="27">
        <v>43621</v>
      </c>
      <c r="F498" s="27">
        <v>43621</v>
      </c>
      <c r="G498" s="45" t="s">
        <v>648</v>
      </c>
      <c r="H498" s="29">
        <v>1375</v>
      </c>
    </row>
    <row r="499" spans="1:8" ht="45" customHeight="1" x14ac:dyDescent="0.25">
      <c r="A499" s="40" t="s">
        <v>1845</v>
      </c>
      <c r="B499" s="35" t="s">
        <v>2143</v>
      </c>
      <c r="C499" s="26">
        <v>2</v>
      </c>
      <c r="D499" s="34" t="s">
        <v>2121</v>
      </c>
      <c r="E499" s="27">
        <v>43643</v>
      </c>
      <c r="F499" s="27">
        <v>43643</v>
      </c>
      <c r="G499" s="45" t="s">
        <v>648</v>
      </c>
      <c r="H499" s="29">
        <v>1169</v>
      </c>
    </row>
    <row r="500" spans="1:8" ht="45" customHeight="1" x14ac:dyDescent="0.25">
      <c r="A500" s="40" t="s">
        <v>1845</v>
      </c>
      <c r="B500" s="35" t="s">
        <v>2343</v>
      </c>
      <c r="C500" s="26">
        <v>1</v>
      </c>
      <c r="D500" s="34" t="s">
        <v>2121</v>
      </c>
      <c r="E500" s="27">
        <v>43635</v>
      </c>
      <c r="F500" s="27">
        <v>43635</v>
      </c>
      <c r="G500" s="45" t="s">
        <v>648</v>
      </c>
      <c r="H500" s="29">
        <v>240</v>
      </c>
    </row>
    <row r="501" spans="1:8" ht="45" customHeight="1" x14ac:dyDescent="0.25">
      <c r="A501" s="40" t="s">
        <v>1845</v>
      </c>
      <c r="B501" s="35" t="s">
        <v>2344</v>
      </c>
      <c r="C501" s="26">
        <v>1</v>
      </c>
      <c r="D501" s="34" t="s">
        <v>2121</v>
      </c>
      <c r="E501" s="27">
        <v>43633</v>
      </c>
      <c r="F501" s="27">
        <v>43633</v>
      </c>
      <c r="G501" s="45" t="s">
        <v>648</v>
      </c>
      <c r="H501" s="29">
        <v>1262</v>
      </c>
    </row>
    <row r="502" spans="1:8" ht="45" customHeight="1" x14ac:dyDescent="0.25">
      <c r="A502" s="40" t="s">
        <v>1845</v>
      </c>
      <c r="B502" s="35" t="s">
        <v>2345</v>
      </c>
      <c r="C502" s="26">
        <v>1</v>
      </c>
      <c r="D502" s="34" t="s">
        <v>2121</v>
      </c>
      <c r="E502" s="27">
        <v>43623</v>
      </c>
      <c r="F502" s="27">
        <v>43623</v>
      </c>
      <c r="G502" s="45" t="s">
        <v>648</v>
      </c>
      <c r="H502" s="29">
        <v>240</v>
      </c>
    </row>
    <row r="503" spans="1:8" ht="45" customHeight="1" x14ac:dyDescent="0.25">
      <c r="A503" s="40" t="s">
        <v>1845</v>
      </c>
      <c r="B503" s="35" t="s">
        <v>2346</v>
      </c>
      <c r="C503" s="26">
        <v>1</v>
      </c>
      <c r="D503" s="34" t="s">
        <v>2121</v>
      </c>
      <c r="E503" s="27">
        <v>43623</v>
      </c>
      <c r="F503" s="27">
        <v>43623</v>
      </c>
      <c r="G503" s="45" t="s">
        <v>648</v>
      </c>
      <c r="H503" s="29">
        <v>240</v>
      </c>
    </row>
    <row r="504" spans="1:8" ht="45" customHeight="1" x14ac:dyDescent="0.25">
      <c r="A504" s="40" t="s">
        <v>1845</v>
      </c>
      <c r="B504" s="35" t="s">
        <v>108</v>
      </c>
      <c r="C504" s="26">
        <v>1</v>
      </c>
      <c r="D504" s="34" t="s">
        <v>2121</v>
      </c>
      <c r="E504" s="27">
        <v>43584</v>
      </c>
      <c r="F504" s="27">
        <v>43623</v>
      </c>
      <c r="G504" s="45" t="s">
        <v>648</v>
      </c>
      <c r="H504" s="29">
        <v>180</v>
      </c>
    </row>
    <row r="505" spans="1:8" ht="45" customHeight="1" x14ac:dyDescent="0.25">
      <c r="A505" s="40" t="s">
        <v>1845</v>
      </c>
      <c r="B505" s="35" t="s">
        <v>2347</v>
      </c>
      <c r="C505" s="26">
        <v>1</v>
      </c>
      <c r="D505" s="34" t="s">
        <v>2121</v>
      </c>
      <c r="E505" s="27">
        <v>43614</v>
      </c>
      <c r="F505" s="27">
        <v>43614</v>
      </c>
      <c r="G505" s="45" t="s">
        <v>648</v>
      </c>
      <c r="H505" s="29">
        <v>632</v>
      </c>
    </row>
    <row r="506" spans="1:8" ht="45" customHeight="1" x14ac:dyDescent="0.25">
      <c r="A506" s="40" t="s">
        <v>1845</v>
      </c>
      <c r="B506" s="35" t="s">
        <v>2347</v>
      </c>
      <c r="C506" s="26">
        <v>1</v>
      </c>
      <c r="D506" s="34" t="s">
        <v>2121</v>
      </c>
      <c r="E506" s="27">
        <v>43614</v>
      </c>
      <c r="F506" s="27">
        <v>43614</v>
      </c>
      <c r="G506" s="45" t="s">
        <v>648</v>
      </c>
      <c r="H506" s="29">
        <v>575</v>
      </c>
    </row>
    <row r="507" spans="1:8" ht="45" customHeight="1" x14ac:dyDescent="0.25">
      <c r="A507" s="40" t="s">
        <v>1845</v>
      </c>
      <c r="B507" s="35" t="s">
        <v>2347</v>
      </c>
      <c r="C507" s="26">
        <v>1</v>
      </c>
      <c r="D507" s="34" t="s">
        <v>2121</v>
      </c>
      <c r="E507" s="27">
        <v>43614</v>
      </c>
      <c r="F507" s="27">
        <v>43614</v>
      </c>
      <c r="G507" s="45" t="s">
        <v>648</v>
      </c>
      <c r="H507" s="29">
        <v>566.5</v>
      </c>
    </row>
    <row r="508" spans="1:8" ht="45" customHeight="1" x14ac:dyDescent="0.25">
      <c r="A508" s="40" t="s">
        <v>1845</v>
      </c>
      <c r="B508" s="35" t="s">
        <v>486</v>
      </c>
      <c r="C508" s="26">
        <v>1</v>
      </c>
      <c r="D508" s="34" t="s">
        <v>2121</v>
      </c>
      <c r="E508" s="27">
        <v>43629</v>
      </c>
      <c r="F508" s="27">
        <v>43629</v>
      </c>
      <c r="G508" s="45" t="s">
        <v>648</v>
      </c>
      <c r="H508" s="29">
        <v>1243</v>
      </c>
    </row>
    <row r="509" spans="1:8" ht="45" customHeight="1" x14ac:dyDescent="0.25">
      <c r="A509" s="40" t="s">
        <v>1845</v>
      </c>
      <c r="B509" s="35" t="s">
        <v>486</v>
      </c>
      <c r="C509" s="26">
        <v>1</v>
      </c>
      <c r="D509" s="34" t="s">
        <v>2121</v>
      </c>
      <c r="E509" s="27">
        <v>43626</v>
      </c>
      <c r="F509" s="27">
        <v>43626</v>
      </c>
      <c r="G509" s="45" t="s">
        <v>648</v>
      </c>
      <c r="H509" s="29">
        <v>534.78</v>
      </c>
    </row>
    <row r="510" spans="1:8" ht="45" customHeight="1" x14ac:dyDescent="0.25">
      <c r="A510" s="40" t="s">
        <v>1845</v>
      </c>
      <c r="B510" s="35" t="s">
        <v>486</v>
      </c>
      <c r="C510" s="26">
        <v>1</v>
      </c>
      <c r="D510" s="34" t="s">
        <v>2121</v>
      </c>
      <c r="E510" s="27">
        <v>43633</v>
      </c>
      <c r="F510" s="27">
        <v>43633</v>
      </c>
      <c r="G510" s="45" t="s">
        <v>648</v>
      </c>
      <c r="H510" s="29">
        <v>609</v>
      </c>
    </row>
    <row r="511" spans="1:8" ht="45" customHeight="1" x14ac:dyDescent="0.25">
      <c r="A511" s="40" t="s">
        <v>1845</v>
      </c>
      <c r="B511" s="35" t="s">
        <v>486</v>
      </c>
      <c r="C511" s="26">
        <v>1</v>
      </c>
      <c r="D511" s="34" t="s">
        <v>2121</v>
      </c>
      <c r="E511" s="27">
        <v>43629</v>
      </c>
      <c r="F511" s="27">
        <v>43629</v>
      </c>
      <c r="G511" s="45" t="s">
        <v>648</v>
      </c>
      <c r="H511" s="29">
        <v>609</v>
      </c>
    </row>
    <row r="512" spans="1:8" ht="45" customHeight="1" x14ac:dyDescent="0.25">
      <c r="A512" s="40" t="s">
        <v>1845</v>
      </c>
      <c r="B512" s="35" t="s">
        <v>486</v>
      </c>
      <c r="C512" s="26">
        <v>1</v>
      </c>
      <c r="D512" s="34" t="s">
        <v>2121</v>
      </c>
      <c r="E512" s="27">
        <v>43629</v>
      </c>
      <c r="F512" s="27">
        <v>43629</v>
      </c>
      <c r="G512" s="45" t="s">
        <v>648</v>
      </c>
      <c r="H512" s="29">
        <v>609</v>
      </c>
    </row>
    <row r="513" spans="1:8" ht="45" customHeight="1" x14ac:dyDescent="0.25">
      <c r="A513" s="40" t="s">
        <v>1845</v>
      </c>
      <c r="B513" s="35" t="s">
        <v>486</v>
      </c>
      <c r="C513" s="26">
        <v>1</v>
      </c>
      <c r="D513" s="34" t="s">
        <v>2121</v>
      </c>
      <c r="E513" s="27">
        <v>43636</v>
      </c>
      <c r="F513" s="27">
        <v>43636</v>
      </c>
      <c r="G513" s="45" t="s">
        <v>648</v>
      </c>
      <c r="H513" s="29">
        <v>718</v>
      </c>
    </row>
    <row r="514" spans="1:8" ht="45" customHeight="1" x14ac:dyDescent="0.25">
      <c r="A514" s="40" t="s">
        <v>1845</v>
      </c>
      <c r="B514" s="35" t="s">
        <v>486</v>
      </c>
      <c r="C514" s="26">
        <v>1</v>
      </c>
      <c r="D514" s="34" t="s">
        <v>2121</v>
      </c>
      <c r="E514" s="27">
        <v>43623</v>
      </c>
      <c r="F514" s="27">
        <v>43623</v>
      </c>
      <c r="G514" s="45" t="s">
        <v>648</v>
      </c>
      <c r="H514" s="29">
        <v>767</v>
      </c>
    </row>
    <row r="515" spans="1:8" ht="45" customHeight="1" x14ac:dyDescent="0.25">
      <c r="A515" s="40" t="s">
        <v>1845</v>
      </c>
      <c r="B515" s="35" t="s">
        <v>2348</v>
      </c>
      <c r="C515" s="26">
        <v>2</v>
      </c>
      <c r="D515" s="34" t="s">
        <v>2121</v>
      </c>
      <c r="E515" s="27">
        <v>43633</v>
      </c>
      <c r="F515" s="27">
        <v>43633</v>
      </c>
      <c r="G515" s="45" t="s">
        <v>648</v>
      </c>
      <c r="H515" s="29">
        <v>1218</v>
      </c>
    </row>
    <row r="516" spans="1:8" ht="45" customHeight="1" x14ac:dyDescent="0.25">
      <c r="A516" s="40" t="s">
        <v>1845</v>
      </c>
      <c r="B516" s="35" t="s">
        <v>486</v>
      </c>
      <c r="C516" s="26">
        <v>2</v>
      </c>
      <c r="D516" s="34" t="s">
        <v>2121</v>
      </c>
      <c r="E516" s="27">
        <v>43634</v>
      </c>
      <c r="F516" s="27">
        <v>43634</v>
      </c>
      <c r="G516" s="45" t="s">
        <v>648</v>
      </c>
      <c r="H516" s="29">
        <v>1169</v>
      </c>
    </row>
    <row r="517" spans="1:8" ht="45" customHeight="1" x14ac:dyDescent="0.25">
      <c r="A517" s="40" t="s">
        <v>1845</v>
      </c>
      <c r="B517" s="35" t="s">
        <v>2349</v>
      </c>
      <c r="C517" s="26">
        <v>2</v>
      </c>
      <c r="D517" s="34" t="s">
        <v>2121</v>
      </c>
      <c r="E517" s="27">
        <v>43635</v>
      </c>
      <c r="F517" s="27">
        <v>43635</v>
      </c>
      <c r="G517" s="45" t="s">
        <v>648</v>
      </c>
      <c r="H517" s="29">
        <v>1254.5</v>
      </c>
    </row>
    <row r="518" spans="1:8" ht="45" customHeight="1" x14ac:dyDescent="0.25">
      <c r="A518" s="40" t="s">
        <v>1845</v>
      </c>
      <c r="B518" s="35" t="s">
        <v>2350</v>
      </c>
      <c r="C518" s="26">
        <v>1</v>
      </c>
      <c r="D518" s="34" t="s">
        <v>2121</v>
      </c>
      <c r="E518" s="27">
        <v>43609</v>
      </c>
      <c r="F518" s="27">
        <v>43616</v>
      </c>
      <c r="G518" s="45" t="s">
        <v>648</v>
      </c>
      <c r="H518" s="29">
        <v>432</v>
      </c>
    </row>
    <row r="519" spans="1:8" ht="45" customHeight="1" x14ac:dyDescent="0.25">
      <c r="A519" s="40" t="s">
        <v>1845</v>
      </c>
      <c r="B519" s="35" t="s">
        <v>1420</v>
      </c>
      <c r="C519" s="26">
        <v>1</v>
      </c>
      <c r="D519" s="34" t="s">
        <v>2121</v>
      </c>
      <c r="E519" s="27">
        <v>43631</v>
      </c>
      <c r="F519" s="27">
        <v>43631</v>
      </c>
      <c r="G519" s="45" t="s">
        <v>648</v>
      </c>
      <c r="H519" s="29">
        <v>1158</v>
      </c>
    </row>
    <row r="520" spans="1:8" ht="45" customHeight="1" x14ac:dyDescent="0.25">
      <c r="A520" s="40" t="s">
        <v>1845</v>
      </c>
      <c r="B520" s="35" t="s">
        <v>2091</v>
      </c>
      <c r="C520" s="26">
        <v>1</v>
      </c>
      <c r="D520" s="34" t="s">
        <v>2121</v>
      </c>
      <c r="E520" s="27">
        <v>43637</v>
      </c>
      <c r="F520" s="27">
        <v>43637</v>
      </c>
      <c r="G520" s="45" t="s">
        <v>648</v>
      </c>
      <c r="H520" s="29">
        <v>938</v>
      </c>
    </row>
    <row r="521" spans="1:8" ht="45" customHeight="1" x14ac:dyDescent="0.25">
      <c r="A521" s="40" t="s">
        <v>1845</v>
      </c>
      <c r="B521" s="35" t="s">
        <v>2351</v>
      </c>
      <c r="C521" s="26">
        <v>1</v>
      </c>
      <c r="D521" s="34" t="s">
        <v>2121</v>
      </c>
      <c r="E521" s="27">
        <v>43621</v>
      </c>
      <c r="F521" s="27">
        <v>43621</v>
      </c>
      <c r="G521" s="45" t="s">
        <v>648</v>
      </c>
      <c r="H521" s="29">
        <v>2181</v>
      </c>
    </row>
    <row r="522" spans="1:8" ht="45" customHeight="1" x14ac:dyDescent="0.25">
      <c r="A522" s="40" t="s">
        <v>1845</v>
      </c>
      <c r="B522" s="35" t="s">
        <v>2352</v>
      </c>
      <c r="C522" s="26">
        <v>1</v>
      </c>
      <c r="D522" s="34" t="s">
        <v>2121</v>
      </c>
      <c r="E522" s="27">
        <v>43633</v>
      </c>
      <c r="F522" s="27">
        <v>43637</v>
      </c>
      <c r="G522" s="45" t="s">
        <v>648</v>
      </c>
      <c r="H522" s="29">
        <v>816</v>
      </c>
    </row>
    <row r="523" spans="1:8" ht="45" customHeight="1" x14ac:dyDescent="0.25">
      <c r="A523" s="40" t="s">
        <v>1845</v>
      </c>
      <c r="B523" s="35" t="s">
        <v>2250</v>
      </c>
      <c r="C523" s="26">
        <v>1</v>
      </c>
      <c r="D523" s="34" t="s">
        <v>2121</v>
      </c>
      <c r="E523" s="27">
        <v>43638</v>
      </c>
      <c r="F523" s="27">
        <v>43639</v>
      </c>
      <c r="G523" s="45" t="s">
        <v>648</v>
      </c>
      <c r="H523" s="29">
        <v>36</v>
      </c>
    </row>
    <row r="524" spans="1:8" ht="45" customHeight="1" x14ac:dyDescent="0.25">
      <c r="A524" s="40" t="s">
        <v>1845</v>
      </c>
      <c r="B524" s="35" t="s">
        <v>2250</v>
      </c>
      <c r="C524" s="26">
        <v>1</v>
      </c>
      <c r="D524" s="34" t="s">
        <v>2121</v>
      </c>
      <c r="E524" s="27">
        <v>43631</v>
      </c>
      <c r="F524" s="27">
        <v>43632</v>
      </c>
      <c r="G524" s="45" t="s">
        <v>648</v>
      </c>
      <c r="H524" s="29">
        <v>36</v>
      </c>
    </row>
    <row r="525" spans="1:8" ht="45" customHeight="1" x14ac:dyDescent="0.25">
      <c r="A525" s="40" t="s">
        <v>1845</v>
      </c>
      <c r="B525" s="35" t="s">
        <v>2353</v>
      </c>
      <c r="C525" s="26">
        <v>1</v>
      </c>
      <c r="D525" s="34" t="s">
        <v>2121</v>
      </c>
      <c r="E525" s="27">
        <v>43614</v>
      </c>
      <c r="F525" s="27">
        <v>43617</v>
      </c>
      <c r="G525" s="45" t="s">
        <v>648</v>
      </c>
      <c r="H525" s="29">
        <v>15800</v>
      </c>
    </row>
    <row r="526" spans="1:8" ht="45" customHeight="1" x14ac:dyDescent="0.25">
      <c r="A526" s="40" t="s">
        <v>1845</v>
      </c>
      <c r="B526" s="35" t="s">
        <v>2354</v>
      </c>
      <c r="C526" s="26">
        <v>2</v>
      </c>
      <c r="D526" s="34" t="s">
        <v>2121</v>
      </c>
      <c r="E526" s="27">
        <v>43665</v>
      </c>
      <c r="F526" s="27">
        <v>43665</v>
      </c>
      <c r="G526" s="45" t="s">
        <v>648</v>
      </c>
      <c r="H526" s="29">
        <v>1638</v>
      </c>
    </row>
    <row r="527" spans="1:8" ht="45" customHeight="1" x14ac:dyDescent="0.25">
      <c r="A527" s="40" t="s">
        <v>1845</v>
      </c>
      <c r="B527" s="35" t="s">
        <v>2355</v>
      </c>
      <c r="C527" s="26">
        <v>1</v>
      </c>
      <c r="D527" s="34" t="s">
        <v>2121</v>
      </c>
      <c r="E527" s="27">
        <v>43641</v>
      </c>
      <c r="F527" s="27">
        <v>43641</v>
      </c>
      <c r="G527" s="45" t="s">
        <v>648</v>
      </c>
      <c r="H527" s="29">
        <v>1638</v>
      </c>
    </row>
    <row r="528" spans="1:8" ht="45" customHeight="1" x14ac:dyDescent="0.25">
      <c r="A528" s="40" t="s">
        <v>1845</v>
      </c>
      <c r="B528" s="35" t="s">
        <v>489</v>
      </c>
      <c r="C528" s="26">
        <v>1</v>
      </c>
      <c r="D528" s="34" t="s">
        <v>2121</v>
      </c>
      <c r="E528" s="27">
        <v>43670</v>
      </c>
      <c r="F528" s="27">
        <v>43670</v>
      </c>
      <c r="G528" s="45" t="s">
        <v>648</v>
      </c>
      <c r="H528" s="29">
        <v>1638</v>
      </c>
    </row>
    <row r="529" spans="1:8" ht="45" customHeight="1" x14ac:dyDescent="0.25">
      <c r="A529" s="40" t="s">
        <v>1845</v>
      </c>
      <c r="B529" s="35" t="s">
        <v>2356</v>
      </c>
      <c r="C529" s="26">
        <v>1</v>
      </c>
      <c r="D529" s="34" t="s">
        <v>2121</v>
      </c>
      <c r="E529" s="27">
        <v>43677</v>
      </c>
      <c r="F529" s="27">
        <v>43677</v>
      </c>
      <c r="G529" s="45" t="s">
        <v>648</v>
      </c>
      <c r="H529" s="29">
        <v>889</v>
      </c>
    </row>
    <row r="530" spans="1:8" ht="45" customHeight="1" x14ac:dyDescent="0.25">
      <c r="A530" s="40" t="s">
        <v>1845</v>
      </c>
      <c r="B530" s="35" t="s">
        <v>2357</v>
      </c>
      <c r="C530" s="26">
        <v>1</v>
      </c>
      <c r="D530" s="34" t="s">
        <v>2121</v>
      </c>
      <c r="E530" s="27">
        <v>43679</v>
      </c>
      <c r="F530" s="27">
        <v>43680</v>
      </c>
      <c r="G530" s="45" t="s">
        <v>648</v>
      </c>
      <c r="H530" s="29">
        <v>105</v>
      </c>
    </row>
    <row r="531" spans="1:8" ht="45" customHeight="1" x14ac:dyDescent="0.25">
      <c r="A531" s="40" t="s">
        <v>1845</v>
      </c>
      <c r="B531" s="35" t="s">
        <v>2357</v>
      </c>
      <c r="C531" s="26">
        <v>1</v>
      </c>
      <c r="D531" s="34" t="s">
        <v>2121</v>
      </c>
      <c r="E531" s="27">
        <v>43679</v>
      </c>
      <c r="F531" s="27">
        <v>43680</v>
      </c>
      <c r="G531" s="45" t="s">
        <v>648</v>
      </c>
      <c r="H531" s="29">
        <v>197</v>
      </c>
    </row>
    <row r="532" spans="1:8" ht="45" customHeight="1" x14ac:dyDescent="0.25">
      <c r="A532" s="40" t="s">
        <v>1845</v>
      </c>
      <c r="B532" s="35" t="s">
        <v>2357</v>
      </c>
      <c r="C532" s="26">
        <v>1</v>
      </c>
      <c r="D532" s="34" t="s">
        <v>2121</v>
      </c>
      <c r="E532" s="27">
        <v>43679</v>
      </c>
      <c r="F532" s="27">
        <v>43680</v>
      </c>
      <c r="G532" s="45" t="s">
        <v>648</v>
      </c>
      <c r="H532" s="29">
        <v>1500</v>
      </c>
    </row>
    <row r="533" spans="1:8" ht="45" customHeight="1" x14ac:dyDescent="0.25">
      <c r="A533" s="40" t="s">
        <v>1845</v>
      </c>
      <c r="B533" s="35" t="s">
        <v>2358</v>
      </c>
      <c r="C533" s="26">
        <v>1</v>
      </c>
      <c r="D533" s="34" t="s">
        <v>2121</v>
      </c>
      <c r="E533" s="27">
        <v>43683</v>
      </c>
      <c r="F533" s="27">
        <v>43683</v>
      </c>
      <c r="G533" s="45" t="s">
        <v>648</v>
      </c>
      <c r="H533" s="29">
        <v>18</v>
      </c>
    </row>
    <row r="534" spans="1:8" ht="45" customHeight="1" x14ac:dyDescent="0.25">
      <c r="A534" s="40" t="s">
        <v>1845</v>
      </c>
      <c r="B534" s="35" t="s">
        <v>2359</v>
      </c>
      <c r="C534" s="26">
        <v>1</v>
      </c>
      <c r="D534" s="34" t="s">
        <v>2121</v>
      </c>
      <c r="E534" s="27">
        <v>43689</v>
      </c>
      <c r="F534" s="27">
        <v>43689</v>
      </c>
      <c r="G534" s="45" t="s">
        <v>648</v>
      </c>
      <c r="H534" s="29">
        <v>5970</v>
      </c>
    </row>
    <row r="535" spans="1:8" ht="45" customHeight="1" x14ac:dyDescent="0.25">
      <c r="A535" s="40" t="s">
        <v>1845</v>
      </c>
      <c r="B535" s="35" t="s">
        <v>1420</v>
      </c>
      <c r="C535" s="26">
        <v>2</v>
      </c>
      <c r="D535" s="34" t="s">
        <v>2121</v>
      </c>
      <c r="E535" s="27">
        <v>43677</v>
      </c>
      <c r="F535" s="27">
        <v>43678</v>
      </c>
      <c r="G535" s="45" t="s">
        <v>648</v>
      </c>
      <c r="H535" s="29">
        <v>1025</v>
      </c>
    </row>
    <row r="536" spans="1:8" ht="45" customHeight="1" x14ac:dyDescent="0.25">
      <c r="A536" s="40" t="s">
        <v>1845</v>
      </c>
      <c r="B536" s="35" t="s">
        <v>2302</v>
      </c>
      <c r="C536" s="26">
        <v>2</v>
      </c>
      <c r="D536" s="34" t="s">
        <v>2121</v>
      </c>
      <c r="E536" s="27">
        <v>43692</v>
      </c>
      <c r="F536" s="27">
        <v>43694</v>
      </c>
      <c r="G536" s="45" t="s">
        <v>648</v>
      </c>
      <c r="H536" s="29">
        <v>2773</v>
      </c>
    </row>
    <row r="537" spans="1:8" ht="45" customHeight="1" x14ac:dyDescent="0.25">
      <c r="A537" s="40" t="s">
        <v>1845</v>
      </c>
      <c r="B537" s="35" t="s">
        <v>486</v>
      </c>
      <c r="C537" s="26">
        <v>2</v>
      </c>
      <c r="D537" s="34" t="s">
        <v>2121</v>
      </c>
      <c r="E537" s="27">
        <v>43699</v>
      </c>
      <c r="F537" s="27">
        <v>43700</v>
      </c>
      <c r="G537" s="45" t="s">
        <v>648</v>
      </c>
      <c r="H537" s="29">
        <v>4113</v>
      </c>
    </row>
    <row r="538" spans="1:8" ht="45" customHeight="1" x14ac:dyDescent="0.25">
      <c r="A538" s="40" t="s">
        <v>1845</v>
      </c>
      <c r="B538" s="35" t="s">
        <v>486</v>
      </c>
      <c r="C538" s="26">
        <v>2</v>
      </c>
      <c r="D538" s="34" t="s">
        <v>2121</v>
      </c>
      <c r="E538" s="27">
        <v>43699</v>
      </c>
      <c r="F538" s="27">
        <v>43700</v>
      </c>
      <c r="G538" s="45" t="s">
        <v>648</v>
      </c>
      <c r="H538" s="29">
        <v>8289.18</v>
      </c>
    </row>
    <row r="539" spans="1:8" ht="45" customHeight="1" x14ac:dyDescent="0.25">
      <c r="A539" s="40" t="s">
        <v>1845</v>
      </c>
      <c r="B539" s="35" t="s">
        <v>2360</v>
      </c>
      <c r="C539" s="26">
        <v>1</v>
      </c>
      <c r="D539" s="34" t="s">
        <v>2121</v>
      </c>
      <c r="E539" s="27">
        <v>43711</v>
      </c>
      <c r="F539" s="27">
        <v>43711</v>
      </c>
      <c r="G539" s="45" t="s">
        <v>648</v>
      </c>
      <c r="H539" s="29">
        <v>6078</v>
      </c>
    </row>
    <row r="540" spans="1:8" ht="45" customHeight="1" x14ac:dyDescent="0.25">
      <c r="A540" s="40" t="s">
        <v>1845</v>
      </c>
      <c r="B540" s="35" t="s">
        <v>2361</v>
      </c>
      <c r="C540" s="26">
        <v>1</v>
      </c>
      <c r="D540" s="34" t="s">
        <v>2121</v>
      </c>
      <c r="E540" s="27">
        <v>43676</v>
      </c>
      <c r="F540" s="27">
        <v>43676</v>
      </c>
      <c r="G540" s="45" t="s">
        <v>648</v>
      </c>
      <c r="H540" s="29">
        <v>1629.01</v>
      </c>
    </row>
    <row r="541" spans="1:8" ht="45" customHeight="1" x14ac:dyDescent="0.25">
      <c r="A541" s="40" t="s">
        <v>1845</v>
      </c>
      <c r="B541" s="35" t="s">
        <v>2362</v>
      </c>
      <c r="C541" s="26">
        <v>2</v>
      </c>
      <c r="D541" s="34" t="s">
        <v>29</v>
      </c>
      <c r="E541" s="27">
        <v>43707</v>
      </c>
      <c r="F541" s="27">
        <v>43707</v>
      </c>
      <c r="G541" s="45" t="s">
        <v>648</v>
      </c>
      <c r="H541" s="29">
        <v>1207</v>
      </c>
    </row>
    <row r="542" spans="1:8" ht="45" customHeight="1" x14ac:dyDescent="0.25">
      <c r="A542" s="40" t="s">
        <v>1845</v>
      </c>
      <c r="B542" s="35" t="s">
        <v>1420</v>
      </c>
      <c r="C542" s="26">
        <v>1</v>
      </c>
      <c r="D542" s="34" t="s">
        <v>2172</v>
      </c>
      <c r="E542" s="27">
        <v>43714</v>
      </c>
      <c r="F542" s="27">
        <v>43714</v>
      </c>
      <c r="G542" s="45" t="s">
        <v>648</v>
      </c>
      <c r="H542" s="29">
        <v>4161</v>
      </c>
    </row>
    <row r="543" spans="1:8" ht="45" customHeight="1" x14ac:dyDescent="0.25">
      <c r="A543" s="40" t="s">
        <v>1845</v>
      </c>
      <c r="B543" s="35" t="s">
        <v>1420</v>
      </c>
      <c r="C543" s="26">
        <v>1</v>
      </c>
      <c r="D543" s="34" t="s">
        <v>2172</v>
      </c>
      <c r="E543" s="27">
        <v>43714</v>
      </c>
      <c r="F543" s="27">
        <v>43714</v>
      </c>
      <c r="G543" s="45" t="s">
        <v>648</v>
      </c>
      <c r="H543" s="29">
        <v>1534.64</v>
      </c>
    </row>
    <row r="544" spans="1:8" ht="45" customHeight="1" x14ac:dyDescent="0.25">
      <c r="A544" s="40" t="s">
        <v>1845</v>
      </c>
      <c r="B544" s="35" t="s">
        <v>1420</v>
      </c>
      <c r="C544" s="26">
        <v>1</v>
      </c>
      <c r="D544" s="34" t="s">
        <v>29</v>
      </c>
      <c r="E544" s="27">
        <v>43718</v>
      </c>
      <c r="F544" s="27">
        <v>43718</v>
      </c>
      <c r="G544" s="45" t="s">
        <v>648</v>
      </c>
      <c r="H544" s="29">
        <v>1078</v>
      </c>
    </row>
    <row r="545" spans="1:8" ht="45" customHeight="1" x14ac:dyDescent="0.25">
      <c r="A545" s="40" t="s">
        <v>1845</v>
      </c>
      <c r="B545" s="35" t="s">
        <v>2363</v>
      </c>
      <c r="C545" s="26">
        <v>1</v>
      </c>
      <c r="D545" s="34" t="s">
        <v>29</v>
      </c>
      <c r="E545" s="27">
        <v>43714</v>
      </c>
      <c r="F545" s="27">
        <v>43714</v>
      </c>
      <c r="G545" s="45" t="s">
        <v>648</v>
      </c>
      <c r="H545" s="29">
        <v>680</v>
      </c>
    </row>
    <row r="546" spans="1:8" ht="45" customHeight="1" x14ac:dyDescent="0.25">
      <c r="A546" s="40" t="s">
        <v>1845</v>
      </c>
      <c r="B546" s="35" t="s">
        <v>2364</v>
      </c>
      <c r="C546" s="26">
        <v>1</v>
      </c>
      <c r="D546" s="34" t="s">
        <v>15</v>
      </c>
      <c r="E546" s="27">
        <v>43699</v>
      </c>
      <c r="F546" s="27">
        <v>43720</v>
      </c>
      <c r="G546" s="45" t="s">
        <v>648</v>
      </c>
      <c r="H546" s="29">
        <v>450</v>
      </c>
    </row>
    <row r="547" spans="1:8" ht="45" customHeight="1" x14ac:dyDescent="0.25">
      <c r="A547" s="40" t="s">
        <v>1845</v>
      </c>
      <c r="B547" s="35" t="s">
        <v>2363</v>
      </c>
      <c r="C547" s="26">
        <v>1</v>
      </c>
      <c r="D547" s="34" t="s">
        <v>29</v>
      </c>
      <c r="E547" s="27">
        <v>43710</v>
      </c>
      <c r="F547" s="27">
        <v>43710</v>
      </c>
      <c r="G547" s="45" t="s">
        <v>648</v>
      </c>
      <c r="H547" s="29">
        <v>340</v>
      </c>
    </row>
    <row r="548" spans="1:8" ht="45" customHeight="1" x14ac:dyDescent="0.25">
      <c r="A548" s="40" t="s">
        <v>1845</v>
      </c>
      <c r="B548" s="35" t="s">
        <v>489</v>
      </c>
      <c r="C548" s="26">
        <v>1</v>
      </c>
      <c r="D548" s="34" t="s">
        <v>29</v>
      </c>
      <c r="E548" s="27">
        <v>43789</v>
      </c>
      <c r="F548" s="27">
        <v>43789</v>
      </c>
      <c r="G548" s="45" t="s">
        <v>648</v>
      </c>
      <c r="H548" s="29">
        <v>1358</v>
      </c>
    </row>
    <row r="549" spans="1:8" ht="45" customHeight="1" x14ac:dyDescent="0.25">
      <c r="A549" s="40" t="s">
        <v>1845</v>
      </c>
      <c r="B549" s="35" t="s">
        <v>2365</v>
      </c>
      <c r="C549" s="26">
        <v>2</v>
      </c>
      <c r="D549" s="34" t="s">
        <v>29</v>
      </c>
      <c r="E549" s="27">
        <v>43727</v>
      </c>
      <c r="F549" s="27">
        <v>43727</v>
      </c>
      <c r="G549" s="45" t="s">
        <v>648</v>
      </c>
      <c r="H549" s="29">
        <v>1157</v>
      </c>
    </row>
    <row r="550" spans="1:8" ht="45" customHeight="1" x14ac:dyDescent="0.25">
      <c r="A550" s="40" t="s">
        <v>1845</v>
      </c>
      <c r="B550" s="35" t="s">
        <v>2363</v>
      </c>
      <c r="C550" s="26">
        <v>1</v>
      </c>
      <c r="D550" s="34" t="s">
        <v>29</v>
      </c>
      <c r="E550" s="27">
        <v>43710</v>
      </c>
      <c r="F550" s="27">
        <v>43710</v>
      </c>
      <c r="G550" s="45" t="s">
        <v>648</v>
      </c>
      <c r="H550" s="29">
        <v>340</v>
      </c>
    </row>
    <row r="551" spans="1:8" ht="45" customHeight="1" x14ac:dyDescent="0.25">
      <c r="A551" s="40" t="s">
        <v>1845</v>
      </c>
      <c r="B551" s="35" t="s">
        <v>486</v>
      </c>
      <c r="C551" s="26">
        <v>2</v>
      </c>
      <c r="D551" s="34" t="s">
        <v>1355</v>
      </c>
      <c r="E551" s="27">
        <v>43735</v>
      </c>
      <c r="F551" s="27">
        <v>43735</v>
      </c>
      <c r="G551" s="45" t="s">
        <v>648</v>
      </c>
      <c r="H551" s="29">
        <v>94</v>
      </c>
    </row>
    <row r="552" spans="1:8" ht="45" customHeight="1" x14ac:dyDescent="0.25">
      <c r="A552" s="40" t="s">
        <v>1845</v>
      </c>
      <c r="B552" s="35" t="s">
        <v>486</v>
      </c>
      <c r="C552" s="26">
        <v>2</v>
      </c>
      <c r="D552" s="34" t="s">
        <v>1355</v>
      </c>
      <c r="E552" s="27">
        <v>43735</v>
      </c>
      <c r="F552" s="27">
        <v>43735</v>
      </c>
      <c r="G552" s="45" t="s">
        <v>648</v>
      </c>
      <c r="H552" s="29">
        <v>62</v>
      </c>
    </row>
    <row r="553" spans="1:8" ht="45" customHeight="1" x14ac:dyDescent="0.25">
      <c r="A553" s="40" t="s">
        <v>1845</v>
      </c>
      <c r="B553" s="35" t="s">
        <v>486</v>
      </c>
      <c r="C553" s="26">
        <v>2</v>
      </c>
      <c r="D553" s="34" t="s">
        <v>1355</v>
      </c>
      <c r="E553" s="27">
        <v>43735</v>
      </c>
      <c r="F553" s="27">
        <v>43735</v>
      </c>
      <c r="G553" s="45" t="s">
        <v>648</v>
      </c>
      <c r="H553" s="29">
        <v>300</v>
      </c>
    </row>
    <row r="554" spans="1:8" ht="45" customHeight="1" x14ac:dyDescent="0.25">
      <c r="A554" s="40" t="s">
        <v>1845</v>
      </c>
      <c r="B554" s="35" t="s">
        <v>486</v>
      </c>
      <c r="C554" s="26">
        <v>2</v>
      </c>
      <c r="D554" s="34" t="s">
        <v>1355</v>
      </c>
      <c r="E554" s="27">
        <v>43735</v>
      </c>
      <c r="F554" s="27">
        <v>43735</v>
      </c>
      <c r="G554" s="45" t="s">
        <v>648</v>
      </c>
      <c r="H554" s="29">
        <v>200</v>
      </c>
    </row>
    <row r="555" spans="1:8" ht="45" customHeight="1" x14ac:dyDescent="0.25">
      <c r="A555" s="40" t="s">
        <v>1845</v>
      </c>
      <c r="B555" s="35" t="s">
        <v>486</v>
      </c>
      <c r="C555" s="26">
        <v>2</v>
      </c>
      <c r="D555" s="34" t="s">
        <v>1355</v>
      </c>
      <c r="E555" s="27">
        <v>43735</v>
      </c>
      <c r="F555" s="27">
        <v>43735</v>
      </c>
      <c r="G555" s="45" t="s">
        <v>648</v>
      </c>
      <c r="H555" s="29">
        <v>319</v>
      </c>
    </row>
    <row r="556" spans="1:8" ht="45" customHeight="1" x14ac:dyDescent="0.25">
      <c r="A556" s="40" t="s">
        <v>1845</v>
      </c>
      <c r="B556" s="35" t="s">
        <v>486</v>
      </c>
      <c r="C556" s="26">
        <v>2</v>
      </c>
      <c r="D556" s="34" t="s">
        <v>1355</v>
      </c>
      <c r="E556" s="27">
        <v>43735</v>
      </c>
      <c r="F556" s="27">
        <v>43735</v>
      </c>
      <c r="G556" s="45" t="s">
        <v>648</v>
      </c>
      <c r="H556" s="29">
        <v>321</v>
      </c>
    </row>
    <row r="557" spans="1:8" ht="45" customHeight="1" x14ac:dyDescent="0.25">
      <c r="A557" s="40" t="s">
        <v>1845</v>
      </c>
      <c r="B557" s="35" t="s">
        <v>486</v>
      </c>
      <c r="C557" s="26">
        <v>2</v>
      </c>
      <c r="D557" s="34" t="s">
        <v>1355</v>
      </c>
      <c r="E557" s="27">
        <v>43735</v>
      </c>
      <c r="F557" s="27">
        <v>43735</v>
      </c>
      <c r="G557" s="45" t="s">
        <v>648</v>
      </c>
      <c r="H557" s="29">
        <v>62</v>
      </c>
    </row>
    <row r="558" spans="1:8" ht="45" customHeight="1" x14ac:dyDescent="0.25">
      <c r="A558" s="40" t="s">
        <v>1845</v>
      </c>
      <c r="B558" s="35" t="s">
        <v>486</v>
      </c>
      <c r="C558" s="26">
        <v>1</v>
      </c>
      <c r="D558" s="34" t="s">
        <v>2172</v>
      </c>
      <c r="E558" s="27">
        <v>43734</v>
      </c>
      <c r="F558" s="27">
        <v>43734</v>
      </c>
      <c r="G558" s="45" t="s">
        <v>648</v>
      </c>
      <c r="H558" s="29">
        <v>1958</v>
      </c>
    </row>
    <row r="559" spans="1:8" ht="45" customHeight="1" x14ac:dyDescent="0.25">
      <c r="A559" s="40" t="s">
        <v>1845</v>
      </c>
      <c r="B559" s="35" t="s">
        <v>1420</v>
      </c>
      <c r="C559" s="26">
        <v>2</v>
      </c>
      <c r="D559" s="34" t="s">
        <v>1355</v>
      </c>
      <c r="E559" s="27">
        <v>43738</v>
      </c>
      <c r="F559" s="27">
        <v>43738</v>
      </c>
      <c r="G559" s="45" t="s">
        <v>648</v>
      </c>
      <c r="H559" s="29">
        <v>17</v>
      </c>
    </row>
    <row r="560" spans="1:8" ht="45" customHeight="1" x14ac:dyDescent="0.25">
      <c r="A560" s="40" t="s">
        <v>1845</v>
      </c>
      <c r="B560" s="35" t="s">
        <v>486</v>
      </c>
      <c r="C560" s="26">
        <v>1</v>
      </c>
      <c r="D560" s="34" t="s">
        <v>1355</v>
      </c>
      <c r="E560" s="27">
        <v>43725</v>
      </c>
      <c r="F560" s="27">
        <v>43726</v>
      </c>
      <c r="G560" s="45" t="s">
        <v>648</v>
      </c>
      <c r="H560" s="29">
        <v>100</v>
      </c>
    </row>
    <row r="561" spans="1:8" ht="45" customHeight="1" x14ac:dyDescent="0.25">
      <c r="A561" s="40" t="s">
        <v>1845</v>
      </c>
      <c r="B561" s="35" t="s">
        <v>1420</v>
      </c>
      <c r="C561" s="26">
        <v>2</v>
      </c>
      <c r="D561" s="34" t="s">
        <v>1355</v>
      </c>
      <c r="E561" s="27">
        <v>43738</v>
      </c>
      <c r="F561" s="27">
        <v>43738</v>
      </c>
      <c r="G561" s="45" t="s">
        <v>648</v>
      </c>
      <c r="H561" s="29">
        <v>462</v>
      </c>
    </row>
    <row r="562" spans="1:8" ht="45" customHeight="1" x14ac:dyDescent="0.25">
      <c r="A562" s="40" t="s">
        <v>1845</v>
      </c>
      <c r="B562" s="35" t="s">
        <v>1420</v>
      </c>
      <c r="C562" s="26">
        <v>2</v>
      </c>
      <c r="D562" s="34" t="s">
        <v>1355</v>
      </c>
      <c r="E562" s="27">
        <v>43738</v>
      </c>
      <c r="F562" s="27">
        <v>43738</v>
      </c>
      <c r="G562" s="45" t="s">
        <v>648</v>
      </c>
      <c r="H562" s="29">
        <v>67.5</v>
      </c>
    </row>
    <row r="563" spans="1:8" ht="45" customHeight="1" x14ac:dyDescent="0.25">
      <c r="A563" s="40" t="s">
        <v>1845</v>
      </c>
      <c r="B563" s="35" t="s">
        <v>2366</v>
      </c>
      <c r="C563" s="26">
        <v>2</v>
      </c>
      <c r="D563" s="34" t="s">
        <v>1355</v>
      </c>
      <c r="E563" s="27">
        <v>43739</v>
      </c>
      <c r="F563" s="27">
        <v>43739</v>
      </c>
      <c r="G563" s="45" t="s">
        <v>648</v>
      </c>
      <c r="H563" s="29">
        <v>20</v>
      </c>
    </row>
    <row r="564" spans="1:8" ht="45" customHeight="1" x14ac:dyDescent="0.25">
      <c r="A564" s="40" t="s">
        <v>1845</v>
      </c>
      <c r="B564" s="35" t="s">
        <v>1420</v>
      </c>
      <c r="C564" s="26">
        <v>2</v>
      </c>
      <c r="D564" s="34" t="s">
        <v>1355</v>
      </c>
      <c r="E564" s="27">
        <v>43738</v>
      </c>
      <c r="F564" s="27">
        <v>43738</v>
      </c>
      <c r="G564" s="45" t="s">
        <v>648</v>
      </c>
      <c r="H564" s="29">
        <v>110.5</v>
      </c>
    </row>
    <row r="565" spans="1:8" ht="45" customHeight="1" x14ac:dyDescent="0.25">
      <c r="A565" s="40" t="s">
        <v>1845</v>
      </c>
      <c r="B565" s="35" t="s">
        <v>1420</v>
      </c>
      <c r="C565" s="26">
        <v>2</v>
      </c>
      <c r="D565" s="34" t="s">
        <v>1355</v>
      </c>
      <c r="E565" s="27">
        <v>43738</v>
      </c>
      <c r="F565" s="27">
        <v>43738</v>
      </c>
      <c r="G565" s="45" t="s">
        <v>648</v>
      </c>
      <c r="H565" s="29">
        <v>124</v>
      </c>
    </row>
    <row r="566" spans="1:8" ht="45" customHeight="1" x14ac:dyDescent="0.25">
      <c r="A566" s="40" t="s">
        <v>1845</v>
      </c>
      <c r="B566" s="35" t="s">
        <v>2366</v>
      </c>
      <c r="C566" s="26">
        <v>2</v>
      </c>
      <c r="D566" s="34" t="s">
        <v>1355</v>
      </c>
      <c r="E566" s="27">
        <v>43739</v>
      </c>
      <c r="F566" s="27">
        <v>43739</v>
      </c>
      <c r="G566" s="45" t="s">
        <v>648</v>
      </c>
      <c r="H566" s="29">
        <v>170</v>
      </c>
    </row>
    <row r="567" spans="1:8" ht="45" customHeight="1" x14ac:dyDescent="0.25">
      <c r="A567" s="40" t="s">
        <v>1845</v>
      </c>
      <c r="B567" s="35" t="s">
        <v>2366</v>
      </c>
      <c r="C567" s="26">
        <v>2</v>
      </c>
      <c r="D567" s="34" t="s">
        <v>1355</v>
      </c>
      <c r="E567" s="27">
        <v>43739</v>
      </c>
      <c r="F567" s="27">
        <v>43739</v>
      </c>
      <c r="G567" s="45" t="s">
        <v>648</v>
      </c>
      <c r="H567" s="29">
        <v>300</v>
      </c>
    </row>
    <row r="568" spans="1:8" ht="45" customHeight="1" x14ac:dyDescent="0.25">
      <c r="A568" s="40" t="s">
        <v>1845</v>
      </c>
      <c r="B568" s="35" t="s">
        <v>486</v>
      </c>
      <c r="C568" s="26">
        <v>1</v>
      </c>
      <c r="D568" s="34" t="s">
        <v>2172</v>
      </c>
      <c r="E568" s="27">
        <v>43734</v>
      </c>
      <c r="F568" s="27">
        <v>43734</v>
      </c>
      <c r="G568" s="45" t="s">
        <v>648</v>
      </c>
      <c r="H568" s="29">
        <v>378</v>
      </c>
    </row>
    <row r="569" spans="1:8" ht="45" customHeight="1" x14ac:dyDescent="0.25">
      <c r="A569" s="40" t="s">
        <v>1845</v>
      </c>
      <c r="B569" s="35" t="s">
        <v>1420</v>
      </c>
      <c r="C569" s="26">
        <v>2</v>
      </c>
      <c r="D569" s="34" t="s">
        <v>1355</v>
      </c>
      <c r="E569" s="27">
        <v>43738</v>
      </c>
      <c r="F569" s="27">
        <v>43738</v>
      </c>
      <c r="G569" s="45" t="s">
        <v>648</v>
      </c>
      <c r="H569" s="29">
        <v>400</v>
      </c>
    </row>
    <row r="570" spans="1:8" ht="45" customHeight="1" x14ac:dyDescent="0.25">
      <c r="A570" s="40" t="s">
        <v>1845</v>
      </c>
      <c r="B570" s="35" t="s">
        <v>486</v>
      </c>
      <c r="C570" s="26">
        <v>1</v>
      </c>
      <c r="D570" s="34" t="s">
        <v>2172</v>
      </c>
      <c r="E570" s="27">
        <v>43734</v>
      </c>
      <c r="F570" s="27">
        <v>43734</v>
      </c>
      <c r="G570" s="45" t="s">
        <v>648</v>
      </c>
      <c r="H570" s="29">
        <v>149</v>
      </c>
    </row>
    <row r="571" spans="1:8" ht="45" customHeight="1" x14ac:dyDescent="0.25">
      <c r="A571" s="40" t="s">
        <v>1845</v>
      </c>
      <c r="B571" s="35" t="s">
        <v>486</v>
      </c>
      <c r="C571" s="26">
        <v>1</v>
      </c>
      <c r="D571" s="34" t="s">
        <v>2172</v>
      </c>
      <c r="E571" s="27">
        <v>43734</v>
      </c>
      <c r="F571" s="27">
        <v>43734</v>
      </c>
      <c r="G571" s="45" t="s">
        <v>648</v>
      </c>
      <c r="H571" s="29">
        <v>253.69</v>
      </c>
    </row>
    <row r="572" spans="1:8" ht="45" customHeight="1" x14ac:dyDescent="0.25">
      <c r="A572" s="40" t="s">
        <v>1845</v>
      </c>
      <c r="B572" s="35" t="s">
        <v>486</v>
      </c>
      <c r="C572" s="26">
        <v>1</v>
      </c>
      <c r="D572" s="34" t="s">
        <v>2172</v>
      </c>
      <c r="E572" s="27">
        <v>43734</v>
      </c>
      <c r="F572" s="27">
        <v>43734</v>
      </c>
      <c r="G572" s="45" t="s">
        <v>648</v>
      </c>
      <c r="H572" s="29">
        <v>265.27</v>
      </c>
    </row>
    <row r="573" spans="1:8" ht="45" customHeight="1" x14ac:dyDescent="0.25">
      <c r="A573" s="40" t="s">
        <v>1845</v>
      </c>
      <c r="B573" s="35" t="s">
        <v>486</v>
      </c>
      <c r="C573" s="26">
        <v>1</v>
      </c>
      <c r="D573" s="34" t="s">
        <v>2172</v>
      </c>
      <c r="E573" s="27">
        <v>43734</v>
      </c>
      <c r="F573" s="27">
        <v>43734</v>
      </c>
      <c r="G573" s="45" t="s">
        <v>648</v>
      </c>
      <c r="H573" s="29">
        <v>300</v>
      </c>
    </row>
    <row r="574" spans="1:8" ht="45" customHeight="1" x14ac:dyDescent="0.25">
      <c r="A574" s="40" t="s">
        <v>1845</v>
      </c>
      <c r="B574" s="35" t="s">
        <v>486</v>
      </c>
      <c r="C574" s="26">
        <v>1</v>
      </c>
      <c r="D574" s="34" t="s">
        <v>2172</v>
      </c>
      <c r="E574" s="27">
        <v>43734</v>
      </c>
      <c r="F574" s="27">
        <v>43734</v>
      </c>
      <c r="G574" s="45" t="s">
        <v>648</v>
      </c>
      <c r="H574" s="29">
        <v>300</v>
      </c>
    </row>
    <row r="575" spans="1:8" ht="45" customHeight="1" x14ac:dyDescent="0.25">
      <c r="A575" s="40" t="s">
        <v>1845</v>
      </c>
      <c r="B575" s="35" t="s">
        <v>486</v>
      </c>
      <c r="C575" s="26">
        <v>1</v>
      </c>
      <c r="D575" s="34" t="s">
        <v>2172</v>
      </c>
      <c r="E575" s="27">
        <v>43734</v>
      </c>
      <c r="F575" s="27">
        <v>43734</v>
      </c>
      <c r="G575" s="45" t="s">
        <v>648</v>
      </c>
      <c r="H575" s="29">
        <v>7.2</v>
      </c>
    </row>
    <row r="576" spans="1:8" ht="45" customHeight="1" x14ac:dyDescent="0.25">
      <c r="A576" s="40" t="s">
        <v>1845</v>
      </c>
      <c r="B576" s="35" t="s">
        <v>2366</v>
      </c>
      <c r="C576" s="26">
        <v>2</v>
      </c>
      <c r="D576" s="34" t="s">
        <v>1355</v>
      </c>
      <c r="E576" s="27">
        <v>43739</v>
      </c>
      <c r="F576" s="27">
        <v>43739</v>
      </c>
      <c r="G576" s="45" t="s">
        <v>648</v>
      </c>
      <c r="H576" s="29">
        <v>124</v>
      </c>
    </row>
    <row r="577" spans="1:8" ht="45" customHeight="1" x14ac:dyDescent="0.25">
      <c r="A577" s="40" t="s">
        <v>1845</v>
      </c>
      <c r="B577" s="35" t="s">
        <v>2366</v>
      </c>
      <c r="C577" s="26">
        <v>2</v>
      </c>
      <c r="D577" s="34" t="s">
        <v>1355</v>
      </c>
      <c r="E577" s="27">
        <v>43739</v>
      </c>
      <c r="F577" s="27">
        <v>43739</v>
      </c>
      <c r="G577" s="45" t="s">
        <v>648</v>
      </c>
      <c r="H577" s="29">
        <v>94</v>
      </c>
    </row>
    <row r="578" spans="1:8" ht="45" customHeight="1" x14ac:dyDescent="0.25">
      <c r="A578" s="40" t="s">
        <v>1845</v>
      </c>
      <c r="B578" s="35" t="s">
        <v>2366</v>
      </c>
      <c r="C578" s="26">
        <v>2</v>
      </c>
      <c r="D578" s="34" t="s">
        <v>1355</v>
      </c>
      <c r="E578" s="27">
        <v>43739</v>
      </c>
      <c r="F578" s="27">
        <v>43739</v>
      </c>
      <c r="G578" s="45" t="s">
        <v>648</v>
      </c>
      <c r="H578" s="29">
        <v>200</v>
      </c>
    </row>
    <row r="579" spans="1:8" ht="45" customHeight="1" x14ac:dyDescent="0.25">
      <c r="A579" s="40" t="s">
        <v>1845</v>
      </c>
      <c r="B579" s="35" t="s">
        <v>2366</v>
      </c>
      <c r="C579" s="26">
        <v>2</v>
      </c>
      <c r="D579" s="34" t="s">
        <v>1355</v>
      </c>
      <c r="E579" s="27">
        <v>43739</v>
      </c>
      <c r="F579" s="27">
        <v>43739</v>
      </c>
      <c r="G579" s="45" t="s">
        <v>648</v>
      </c>
      <c r="H579" s="29">
        <v>749.99</v>
      </c>
    </row>
    <row r="580" spans="1:8" ht="45" customHeight="1" x14ac:dyDescent="0.25">
      <c r="A580" s="40" t="s">
        <v>1845</v>
      </c>
      <c r="B580" s="35" t="s">
        <v>1420</v>
      </c>
      <c r="C580" s="26">
        <v>2</v>
      </c>
      <c r="D580" s="34" t="s">
        <v>1355</v>
      </c>
      <c r="E580" s="27">
        <v>43738</v>
      </c>
      <c r="F580" s="27">
        <v>43738</v>
      </c>
      <c r="G580" s="45" t="s">
        <v>648</v>
      </c>
      <c r="H580" s="29">
        <v>94</v>
      </c>
    </row>
    <row r="581" spans="1:8" ht="45" customHeight="1" x14ac:dyDescent="0.25">
      <c r="A581" s="40" t="s">
        <v>1845</v>
      </c>
      <c r="B581" s="35" t="s">
        <v>2268</v>
      </c>
      <c r="C581" s="26">
        <v>1</v>
      </c>
      <c r="D581" s="34" t="s">
        <v>15</v>
      </c>
      <c r="E581" s="27">
        <v>43711</v>
      </c>
      <c r="F581" s="27">
        <v>43732</v>
      </c>
      <c r="G581" s="45" t="s">
        <v>648</v>
      </c>
      <c r="H581" s="29">
        <v>600</v>
      </c>
    </row>
    <row r="582" spans="1:8" ht="45" customHeight="1" x14ac:dyDescent="0.25">
      <c r="A582" s="40" t="s">
        <v>1845</v>
      </c>
      <c r="B582" s="35" t="s">
        <v>486</v>
      </c>
      <c r="C582" s="26">
        <v>2</v>
      </c>
      <c r="D582" s="34" t="s">
        <v>1355</v>
      </c>
      <c r="E582" s="27">
        <v>43739</v>
      </c>
      <c r="F582" s="27">
        <v>43739</v>
      </c>
      <c r="G582" s="45" t="s">
        <v>648</v>
      </c>
      <c r="H582" s="29">
        <v>249</v>
      </c>
    </row>
    <row r="583" spans="1:8" ht="45" customHeight="1" x14ac:dyDescent="0.25">
      <c r="A583" s="40" t="s">
        <v>1845</v>
      </c>
      <c r="B583" s="35" t="s">
        <v>486</v>
      </c>
      <c r="C583" s="26">
        <v>2</v>
      </c>
      <c r="D583" s="34" t="s">
        <v>1355</v>
      </c>
      <c r="E583" s="27">
        <v>43739</v>
      </c>
      <c r="F583" s="27">
        <v>43739</v>
      </c>
      <c r="G583" s="45" t="s">
        <v>648</v>
      </c>
      <c r="H583" s="29">
        <v>94</v>
      </c>
    </row>
    <row r="584" spans="1:8" ht="45" customHeight="1" x14ac:dyDescent="0.25">
      <c r="A584" s="40" t="s">
        <v>1845</v>
      </c>
      <c r="B584" s="35" t="s">
        <v>486</v>
      </c>
      <c r="C584" s="26">
        <v>2</v>
      </c>
      <c r="D584" s="34" t="s">
        <v>1355</v>
      </c>
      <c r="E584" s="27">
        <v>43739</v>
      </c>
      <c r="F584" s="27">
        <v>43739</v>
      </c>
      <c r="G584" s="45" t="s">
        <v>648</v>
      </c>
      <c r="H584" s="29">
        <v>391</v>
      </c>
    </row>
    <row r="585" spans="1:8" ht="45" customHeight="1" x14ac:dyDescent="0.25">
      <c r="A585" s="40" t="s">
        <v>1845</v>
      </c>
      <c r="B585" s="35" t="s">
        <v>486</v>
      </c>
      <c r="C585" s="26">
        <v>2</v>
      </c>
      <c r="D585" s="34" t="s">
        <v>1355</v>
      </c>
      <c r="E585" s="27">
        <v>43739</v>
      </c>
      <c r="F585" s="27">
        <v>43739</v>
      </c>
      <c r="G585" s="45" t="s">
        <v>648</v>
      </c>
      <c r="H585" s="29">
        <v>369.8</v>
      </c>
    </row>
    <row r="586" spans="1:8" ht="45" customHeight="1" x14ac:dyDescent="0.25">
      <c r="A586" s="40" t="s">
        <v>1845</v>
      </c>
      <c r="B586" s="35" t="s">
        <v>486</v>
      </c>
      <c r="C586" s="26">
        <v>2</v>
      </c>
      <c r="D586" s="34" t="s">
        <v>1355</v>
      </c>
      <c r="E586" s="27">
        <v>43739</v>
      </c>
      <c r="F586" s="27">
        <v>43739</v>
      </c>
      <c r="G586" s="45" t="s">
        <v>648</v>
      </c>
      <c r="H586" s="29">
        <v>124</v>
      </c>
    </row>
    <row r="587" spans="1:8" ht="45" customHeight="1" x14ac:dyDescent="0.25">
      <c r="A587" s="40" t="s">
        <v>1845</v>
      </c>
      <c r="B587" s="35" t="s">
        <v>486</v>
      </c>
      <c r="C587" s="26">
        <v>1</v>
      </c>
      <c r="D587" s="34" t="s">
        <v>2172</v>
      </c>
      <c r="E587" s="27">
        <v>43715</v>
      </c>
      <c r="F587" s="27">
        <v>43715</v>
      </c>
      <c r="G587" s="45" t="s">
        <v>648</v>
      </c>
      <c r="H587" s="29">
        <v>1296</v>
      </c>
    </row>
    <row r="588" spans="1:8" ht="45" customHeight="1" x14ac:dyDescent="0.25">
      <c r="A588" s="40" t="s">
        <v>1845</v>
      </c>
      <c r="B588" s="35" t="s">
        <v>486</v>
      </c>
      <c r="C588" s="26">
        <v>1</v>
      </c>
      <c r="D588" s="34" t="s">
        <v>2172</v>
      </c>
      <c r="E588" s="27">
        <v>43737</v>
      </c>
      <c r="F588" s="27">
        <v>43736</v>
      </c>
      <c r="G588" s="45" t="s">
        <v>648</v>
      </c>
      <c r="H588" s="29">
        <v>1296</v>
      </c>
    </row>
    <row r="589" spans="1:8" ht="45" customHeight="1" x14ac:dyDescent="0.25">
      <c r="A589" s="40" t="s">
        <v>1845</v>
      </c>
      <c r="B589" s="35" t="s">
        <v>486</v>
      </c>
      <c r="C589" s="26">
        <v>1</v>
      </c>
      <c r="D589" s="34" t="s">
        <v>1355</v>
      </c>
      <c r="E589" s="27">
        <v>43717</v>
      </c>
      <c r="F589" s="27">
        <v>43717</v>
      </c>
      <c r="G589" s="45" t="s">
        <v>648</v>
      </c>
      <c r="H589" s="29">
        <v>220</v>
      </c>
    </row>
    <row r="590" spans="1:8" ht="45" customHeight="1" x14ac:dyDescent="0.25">
      <c r="A590" s="40" t="s">
        <v>1845</v>
      </c>
      <c r="B590" s="35" t="s">
        <v>486</v>
      </c>
      <c r="C590" s="26">
        <v>1</v>
      </c>
      <c r="D590" s="34" t="s">
        <v>1355</v>
      </c>
      <c r="E590" s="27">
        <v>43717</v>
      </c>
      <c r="F590" s="27">
        <v>43717</v>
      </c>
      <c r="G590" s="45" t="s">
        <v>648</v>
      </c>
      <c r="H590" s="29">
        <v>500</v>
      </c>
    </row>
    <row r="591" spans="1:8" ht="45" customHeight="1" x14ac:dyDescent="0.25">
      <c r="A591" s="40" t="s">
        <v>1845</v>
      </c>
      <c r="B591" s="35" t="s">
        <v>486</v>
      </c>
      <c r="C591" s="26">
        <v>2</v>
      </c>
      <c r="D591" s="34" t="s">
        <v>1355</v>
      </c>
      <c r="E591" s="27">
        <v>43719</v>
      </c>
      <c r="F591" s="27">
        <v>43725</v>
      </c>
      <c r="G591" s="45" t="s">
        <v>648</v>
      </c>
      <c r="H591" s="29">
        <v>94</v>
      </c>
    </row>
    <row r="592" spans="1:8" ht="45" customHeight="1" x14ac:dyDescent="0.25">
      <c r="A592" s="40" t="s">
        <v>1845</v>
      </c>
      <c r="B592" s="35" t="s">
        <v>486</v>
      </c>
      <c r="C592" s="26">
        <v>2</v>
      </c>
      <c r="D592" s="34" t="s">
        <v>1355</v>
      </c>
      <c r="E592" s="27">
        <v>43719</v>
      </c>
      <c r="F592" s="27">
        <v>43725</v>
      </c>
      <c r="G592" s="45" t="s">
        <v>648</v>
      </c>
      <c r="H592" s="29">
        <v>124</v>
      </c>
    </row>
    <row r="593" spans="1:8" ht="45" customHeight="1" x14ac:dyDescent="0.25">
      <c r="A593" s="40" t="s">
        <v>1845</v>
      </c>
      <c r="B593" s="35" t="s">
        <v>486</v>
      </c>
      <c r="C593" s="26">
        <v>2</v>
      </c>
      <c r="D593" s="34" t="s">
        <v>1355</v>
      </c>
      <c r="E593" s="27">
        <v>43719</v>
      </c>
      <c r="F593" s="27">
        <v>43725</v>
      </c>
      <c r="G593" s="45" t="s">
        <v>648</v>
      </c>
      <c r="H593" s="29">
        <v>219.99</v>
      </c>
    </row>
    <row r="594" spans="1:8" ht="45" customHeight="1" x14ac:dyDescent="0.25">
      <c r="A594" s="40" t="s">
        <v>1845</v>
      </c>
      <c r="B594" s="35" t="s">
        <v>486</v>
      </c>
      <c r="C594" s="26">
        <v>1</v>
      </c>
      <c r="D594" s="34" t="s">
        <v>1355</v>
      </c>
      <c r="E594" s="27">
        <v>43717</v>
      </c>
      <c r="F594" s="27">
        <v>43717</v>
      </c>
      <c r="G594" s="45" t="s">
        <v>648</v>
      </c>
      <c r="H594" s="29">
        <v>94</v>
      </c>
    </row>
    <row r="595" spans="1:8" ht="45" customHeight="1" x14ac:dyDescent="0.25">
      <c r="A595" s="40" t="s">
        <v>1845</v>
      </c>
      <c r="B595" s="35" t="s">
        <v>486</v>
      </c>
      <c r="C595" s="26">
        <v>1</v>
      </c>
      <c r="D595" s="34" t="s">
        <v>1355</v>
      </c>
      <c r="E595" s="27">
        <v>43717</v>
      </c>
      <c r="F595" s="27">
        <v>43717</v>
      </c>
      <c r="G595" s="45" t="s">
        <v>648</v>
      </c>
      <c r="H595" s="29">
        <v>124</v>
      </c>
    </row>
    <row r="596" spans="1:8" ht="45" customHeight="1" x14ac:dyDescent="0.25">
      <c r="A596" s="40" t="s">
        <v>1845</v>
      </c>
      <c r="B596" s="35" t="s">
        <v>486</v>
      </c>
      <c r="C596" s="26">
        <v>2</v>
      </c>
      <c r="D596" s="34" t="s">
        <v>1355</v>
      </c>
      <c r="E596" s="27">
        <v>43749</v>
      </c>
      <c r="F596" s="27">
        <v>43749</v>
      </c>
      <c r="G596" s="45" t="s">
        <v>648</v>
      </c>
      <c r="H596" s="29">
        <v>200</v>
      </c>
    </row>
    <row r="597" spans="1:8" ht="45" customHeight="1" x14ac:dyDescent="0.25">
      <c r="A597" s="40" t="s">
        <v>1845</v>
      </c>
      <c r="B597" s="35" t="s">
        <v>486</v>
      </c>
      <c r="C597" s="26">
        <v>2</v>
      </c>
      <c r="D597" s="34" t="s">
        <v>1355</v>
      </c>
      <c r="E597" s="27">
        <v>43749</v>
      </c>
      <c r="F597" s="27">
        <v>43749</v>
      </c>
      <c r="G597" s="45" t="s">
        <v>648</v>
      </c>
      <c r="H597" s="29">
        <v>220</v>
      </c>
    </row>
    <row r="598" spans="1:8" ht="45" customHeight="1" x14ac:dyDescent="0.25">
      <c r="A598" s="40" t="s">
        <v>1845</v>
      </c>
      <c r="B598" s="35" t="s">
        <v>486</v>
      </c>
      <c r="C598" s="26">
        <v>2</v>
      </c>
      <c r="D598" s="34" t="s">
        <v>1355</v>
      </c>
      <c r="E598" s="27">
        <v>43749</v>
      </c>
      <c r="F598" s="27">
        <v>43749</v>
      </c>
      <c r="G598" s="45" t="s">
        <v>648</v>
      </c>
      <c r="H598" s="29">
        <v>39</v>
      </c>
    </row>
    <row r="599" spans="1:8" ht="45" customHeight="1" x14ac:dyDescent="0.25">
      <c r="A599" s="40" t="s">
        <v>1845</v>
      </c>
      <c r="B599" s="35" t="s">
        <v>486</v>
      </c>
      <c r="C599" s="26">
        <v>2</v>
      </c>
      <c r="D599" s="34" t="s">
        <v>1355</v>
      </c>
      <c r="E599" s="27">
        <v>43749</v>
      </c>
      <c r="F599" s="27">
        <v>43749</v>
      </c>
      <c r="G599" s="45" t="s">
        <v>648</v>
      </c>
      <c r="H599" s="29">
        <v>381</v>
      </c>
    </row>
    <row r="600" spans="1:8" ht="45" customHeight="1" x14ac:dyDescent="0.25">
      <c r="A600" s="40" t="s">
        <v>1845</v>
      </c>
      <c r="B600" s="35" t="s">
        <v>486</v>
      </c>
      <c r="C600" s="26">
        <v>3</v>
      </c>
      <c r="D600" s="34" t="s">
        <v>1355</v>
      </c>
      <c r="E600" s="27">
        <v>43753</v>
      </c>
      <c r="F600" s="27">
        <v>43753</v>
      </c>
      <c r="G600" s="45" t="s">
        <v>648</v>
      </c>
      <c r="H600" s="29">
        <v>300</v>
      </c>
    </row>
    <row r="601" spans="1:8" ht="45" customHeight="1" x14ac:dyDescent="0.25">
      <c r="A601" s="40" t="s">
        <v>1845</v>
      </c>
      <c r="B601" s="35" t="s">
        <v>486</v>
      </c>
      <c r="C601" s="26">
        <v>3</v>
      </c>
      <c r="D601" s="34" t="s">
        <v>1355</v>
      </c>
      <c r="E601" s="27">
        <v>43753</v>
      </c>
      <c r="F601" s="27">
        <v>43753</v>
      </c>
      <c r="G601" s="45" t="s">
        <v>648</v>
      </c>
      <c r="H601" s="29">
        <v>432</v>
      </c>
    </row>
    <row r="602" spans="1:8" ht="45" customHeight="1" x14ac:dyDescent="0.25">
      <c r="A602" s="40" t="s">
        <v>1845</v>
      </c>
      <c r="B602" s="35" t="s">
        <v>486</v>
      </c>
      <c r="C602" s="26">
        <v>3</v>
      </c>
      <c r="D602" s="34" t="s">
        <v>1355</v>
      </c>
      <c r="E602" s="27">
        <v>43753</v>
      </c>
      <c r="F602" s="27">
        <v>43753</v>
      </c>
      <c r="G602" s="45" t="s">
        <v>648</v>
      </c>
      <c r="H602" s="29">
        <v>488</v>
      </c>
    </row>
    <row r="603" spans="1:8" ht="45" customHeight="1" x14ac:dyDescent="0.25">
      <c r="A603" s="40" t="s">
        <v>1845</v>
      </c>
      <c r="B603" s="35" t="s">
        <v>486</v>
      </c>
      <c r="C603" s="26">
        <v>2</v>
      </c>
      <c r="D603" s="34" t="s">
        <v>1355</v>
      </c>
      <c r="E603" s="27">
        <v>43749</v>
      </c>
      <c r="F603" s="27">
        <v>43749</v>
      </c>
      <c r="G603" s="45" t="s">
        <v>648</v>
      </c>
      <c r="H603" s="29">
        <v>250</v>
      </c>
    </row>
    <row r="604" spans="1:8" ht="45" customHeight="1" x14ac:dyDescent="0.25">
      <c r="A604" s="40" t="s">
        <v>1845</v>
      </c>
      <c r="B604" s="35" t="s">
        <v>486</v>
      </c>
      <c r="C604" s="26">
        <v>3</v>
      </c>
      <c r="D604" s="34" t="s">
        <v>1355</v>
      </c>
      <c r="E604" s="27">
        <v>43753</v>
      </c>
      <c r="F604" s="27">
        <v>43753</v>
      </c>
      <c r="G604" s="45" t="s">
        <v>648</v>
      </c>
      <c r="H604" s="29">
        <v>200</v>
      </c>
    </row>
    <row r="605" spans="1:8" ht="45" customHeight="1" x14ac:dyDescent="0.25">
      <c r="A605" s="40" t="s">
        <v>1845</v>
      </c>
      <c r="B605" s="35" t="s">
        <v>486</v>
      </c>
      <c r="C605" s="26">
        <v>3</v>
      </c>
      <c r="D605" s="34" t="s">
        <v>1355</v>
      </c>
      <c r="E605" s="27">
        <v>43753</v>
      </c>
      <c r="F605" s="27">
        <v>43753</v>
      </c>
      <c r="G605" s="45" t="s">
        <v>648</v>
      </c>
      <c r="H605" s="29">
        <v>124</v>
      </c>
    </row>
    <row r="606" spans="1:8" ht="45" customHeight="1" x14ac:dyDescent="0.25">
      <c r="A606" s="40" t="s">
        <v>1845</v>
      </c>
      <c r="B606" s="35" t="s">
        <v>486</v>
      </c>
      <c r="C606" s="26">
        <v>3</v>
      </c>
      <c r="D606" s="34" t="s">
        <v>1355</v>
      </c>
      <c r="E606" s="27">
        <v>43753</v>
      </c>
      <c r="F606" s="27">
        <v>43753</v>
      </c>
      <c r="G606" s="45" t="s">
        <v>648</v>
      </c>
      <c r="H606" s="29">
        <v>94</v>
      </c>
    </row>
    <row r="607" spans="1:8" ht="45" customHeight="1" x14ac:dyDescent="0.25">
      <c r="A607" s="40" t="s">
        <v>1845</v>
      </c>
      <c r="B607" s="35" t="s">
        <v>486</v>
      </c>
      <c r="C607" s="26">
        <v>2</v>
      </c>
      <c r="D607" s="34" t="s">
        <v>1355</v>
      </c>
      <c r="E607" s="27">
        <v>43749</v>
      </c>
      <c r="F607" s="27">
        <v>43749</v>
      </c>
      <c r="G607" s="45" t="s">
        <v>648</v>
      </c>
      <c r="H607" s="29">
        <v>50</v>
      </c>
    </row>
    <row r="608" spans="1:8" ht="45" customHeight="1" x14ac:dyDescent="0.25">
      <c r="A608" s="40" t="s">
        <v>1845</v>
      </c>
      <c r="B608" s="35" t="s">
        <v>2268</v>
      </c>
      <c r="C608" s="26">
        <v>1</v>
      </c>
      <c r="D608" s="34" t="s">
        <v>15</v>
      </c>
      <c r="E608" s="27">
        <v>43727</v>
      </c>
      <c r="F608" s="27">
        <v>43748</v>
      </c>
      <c r="G608" s="45" t="s">
        <v>648</v>
      </c>
      <c r="H608" s="29">
        <v>360</v>
      </c>
    </row>
    <row r="609" spans="1:8" ht="45" customHeight="1" x14ac:dyDescent="0.25">
      <c r="A609" s="40" t="s">
        <v>1845</v>
      </c>
      <c r="B609" s="35" t="s">
        <v>2367</v>
      </c>
      <c r="C609" s="26">
        <v>1</v>
      </c>
      <c r="D609" s="34" t="s">
        <v>1355</v>
      </c>
      <c r="E609" s="27">
        <v>43734</v>
      </c>
      <c r="F609" s="27">
        <v>43734</v>
      </c>
      <c r="G609" s="45" t="s">
        <v>648</v>
      </c>
      <c r="H609" s="29">
        <v>200</v>
      </c>
    </row>
    <row r="610" spans="1:8" ht="45" customHeight="1" x14ac:dyDescent="0.25">
      <c r="A610" s="40" t="s">
        <v>1845</v>
      </c>
      <c r="B610" s="35" t="s">
        <v>486</v>
      </c>
      <c r="C610" s="26">
        <v>1</v>
      </c>
      <c r="D610" s="34" t="s">
        <v>1355</v>
      </c>
      <c r="E610" s="27">
        <v>43752</v>
      </c>
      <c r="F610" s="27">
        <v>43752</v>
      </c>
      <c r="G610" s="45" t="s">
        <v>648</v>
      </c>
      <c r="H610" s="29">
        <v>320</v>
      </c>
    </row>
    <row r="611" spans="1:8" ht="45" customHeight="1" x14ac:dyDescent="0.25">
      <c r="A611" s="40" t="s">
        <v>1845</v>
      </c>
      <c r="B611" s="35" t="s">
        <v>486</v>
      </c>
      <c r="C611" s="26">
        <v>1</v>
      </c>
      <c r="D611" s="34" t="s">
        <v>1355</v>
      </c>
      <c r="E611" s="27">
        <v>43752</v>
      </c>
      <c r="F611" s="27">
        <v>43752</v>
      </c>
      <c r="G611" s="45" t="s">
        <v>648</v>
      </c>
      <c r="H611" s="29">
        <v>320</v>
      </c>
    </row>
    <row r="612" spans="1:8" ht="45" customHeight="1" x14ac:dyDescent="0.25">
      <c r="A612" s="40" t="s">
        <v>1845</v>
      </c>
      <c r="B612" s="35" t="s">
        <v>2367</v>
      </c>
      <c r="C612" s="26">
        <v>1</v>
      </c>
      <c r="D612" s="34" t="s">
        <v>1355</v>
      </c>
      <c r="E612" s="27">
        <v>43734</v>
      </c>
      <c r="F612" s="27">
        <v>43734</v>
      </c>
      <c r="G612" s="45" t="s">
        <v>648</v>
      </c>
      <c r="H612" s="29">
        <v>300</v>
      </c>
    </row>
    <row r="613" spans="1:8" ht="45" customHeight="1" x14ac:dyDescent="0.25">
      <c r="A613" s="40" t="s">
        <v>1845</v>
      </c>
      <c r="B613" s="35" t="s">
        <v>486</v>
      </c>
      <c r="C613" s="26">
        <v>1</v>
      </c>
      <c r="D613" s="34" t="s">
        <v>1355</v>
      </c>
      <c r="E613" s="27">
        <v>43732</v>
      </c>
      <c r="F613" s="27">
        <v>43733</v>
      </c>
      <c r="G613" s="45" t="s">
        <v>648</v>
      </c>
      <c r="H613" s="29">
        <v>94</v>
      </c>
    </row>
    <row r="614" spans="1:8" ht="45" customHeight="1" x14ac:dyDescent="0.25">
      <c r="A614" s="40" t="s">
        <v>1845</v>
      </c>
      <c r="B614" s="35" t="s">
        <v>486</v>
      </c>
      <c r="C614" s="26">
        <v>1</v>
      </c>
      <c r="D614" s="34" t="s">
        <v>1355</v>
      </c>
      <c r="E614" s="27">
        <v>43732</v>
      </c>
      <c r="F614" s="27">
        <v>43733</v>
      </c>
      <c r="G614" s="45" t="s">
        <v>648</v>
      </c>
      <c r="H614" s="29">
        <v>124</v>
      </c>
    </row>
    <row r="615" spans="1:8" ht="45" customHeight="1" x14ac:dyDescent="0.25">
      <c r="A615" s="40" t="s">
        <v>1845</v>
      </c>
      <c r="B615" s="35" t="s">
        <v>2368</v>
      </c>
      <c r="C615" s="26">
        <v>1</v>
      </c>
      <c r="D615" s="34" t="s">
        <v>2172</v>
      </c>
      <c r="E615" s="27">
        <v>43732</v>
      </c>
      <c r="F615" s="27">
        <v>43736</v>
      </c>
      <c r="G615" s="45" t="s">
        <v>648</v>
      </c>
      <c r="H615" s="29">
        <v>3300</v>
      </c>
    </row>
    <row r="616" spans="1:8" ht="45" customHeight="1" x14ac:dyDescent="0.25">
      <c r="A616" s="40" t="s">
        <v>1845</v>
      </c>
      <c r="B616" s="35" t="s">
        <v>2325</v>
      </c>
      <c r="C616" s="26">
        <v>1</v>
      </c>
      <c r="D616" s="34" t="s">
        <v>2655</v>
      </c>
      <c r="E616" s="27">
        <v>43781</v>
      </c>
      <c r="F616" s="27">
        <v>43784</v>
      </c>
      <c r="G616" s="45" t="s">
        <v>648</v>
      </c>
      <c r="H616" s="29">
        <v>1267</v>
      </c>
    </row>
    <row r="617" spans="1:8" ht="45" customHeight="1" x14ac:dyDescent="0.25">
      <c r="A617" s="40" t="s">
        <v>1845</v>
      </c>
      <c r="B617" s="35" t="s">
        <v>2369</v>
      </c>
      <c r="C617" s="26">
        <v>1</v>
      </c>
      <c r="D617" s="34" t="s">
        <v>2656</v>
      </c>
      <c r="E617" s="27">
        <v>43761</v>
      </c>
      <c r="F617" s="27">
        <v>43761</v>
      </c>
      <c r="G617" s="45" t="s">
        <v>648</v>
      </c>
      <c r="H617" s="29">
        <v>750</v>
      </c>
    </row>
    <row r="618" spans="1:8" ht="45" customHeight="1" x14ac:dyDescent="0.25">
      <c r="A618" s="40" t="s">
        <v>1845</v>
      </c>
      <c r="B618" s="35" t="s">
        <v>2369</v>
      </c>
      <c r="C618" s="26">
        <v>1</v>
      </c>
      <c r="D618" s="34" t="s">
        <v>2656</v>
      </c>
      <c r="E618" s="27">
        <v>43761</v>
      </c>
      <c r="F618" s="27">
        <v>43761</v>
      </c>
      <c r="G618" s="45" t="s">
        <v>648</v>
      </c>
      <c r="H618" s="29">
        <v>673</v>
      </c>
    </row>
    <row r="619" spans="1:8" ht="45" customHeight="1" x14ac:dyDescent="0.25">
      <c r="A619" s="40" t="s">
        <v>1845</v>
      </c>
      <c r="B619" s="35" t="s">
        <v>1279</v>
      </c>
      <c r="C619" s="26">
        <v>1</v>
      </c>
      <c r="D619" s="34" t="s">
        <v>29</v>
      </c>
      <c r="E619" s="27">
        <v>43825</v>
      </c>
      <c r="F619" s="27">
        <v>43825</v>
      </c>
      <c r="G619" s="45" t="s">
        <v>648</v>
      </c>
      <c r="H619" s="29">
        <v>844.75</v>
      </c>
    </row>
    <row r="620" spans="1:8" ht="45" customHeight="1" x14ac:dyDescent="0.25">
      <c r="A620" s="40" t="s">
        <v>1870</v>
      </c>
      <c r="B620" s="35" t="s">
        <v>2370</v>
      </c>
      <c r="C620" s="26">
        <v>1</v>
      </c>
      <c r="D620" s="34" t="s">
        <v>29</v>
      </c>
      <c r="E620" s="27">
        <v>43720</v>
      </c>
      <c r="F620" s="27">
        <v>43720</v>
      </c>
      <c r="G620" s="45" t="s">
        <v>648</v>
      </c>
      <c r="H620" s="29">
        <v>500</v>
      </c>
    </row>
    <row r="621" spans="1:8" ht="45" customHeight="1" x14ac:dyDescent="0.25">
      <c r="A621" s="40" t="s">
        <v>1870</v>
      </c>
      <c r="B621" s="35" t="s">
        <v>2266</v>
      </c>
      <c r="C621" s="26">
        <v>1</v>
      </c>
      <c r="D621" s="34" t="s">
        <v>29</v>
      </c>
      <c r="E621" s="27">
        <v>43706</v>
      </c>
      <c r="F621" s="27">
        <v>43706</v>
      </c>
      <c r="G621" s="45" t="s">
        <v>648</v>
      </c>
      <c r="H621" s="29">
        <v>218</v>
      </c>
    </row>
    <row r="622" spans="1:8" ht="45" customHeight="1" x14ac:dyDescent="0.25">
      <c r="A622" s="40" t="s">
        <v>1870</v>
      </c>
      <c r="B622" s="35" t="s">
        <v>2371</v>
      </c>
      <c r="C622" s="26">
        <v>1</v>
      </c>
      <c r="D622" s="34" t="s">
        <v>1355</v>
      </c>
      <c r="E622" s="27">
        <v>43728</v>
      </c>
      <c r="F622" s="27">
        <v>43728</v>
      </c>
      <c r="G622" s="45" t="s">
        <v>648</v>
      </c>
      <c r="H622" s="29">
        <v>734</v>
      </c>
    </row>
    <row r="623" spans="1:8" ht="45" customHeight="1" x14ac:dyDescent="0.25">
      <c r="A623" s="40" t="s">
        <v>1870</v>
      </c>
      <c r="B623" s="35" t="s">
        <v>2371</v>
      </c>
      <c r="C623" s="26">
        <v>1</v>
      </c>
      <c r="D623" s="34" t="s">
        <v>1355</v>
      </c>
      <c r="E623" s="27">
        <v>43728</v>
      </c>
      <c r="F623" s="27">
        <v>43728</v>
      </c>
      <c r="G623" s="45" t="s">
        <v>648</v>
      </c>
      <c r="H623" s="29">
        <v>402</v>
      </c>
    </row>
    <row r="624" spans="1:8" ht="45" customHeight="1" x14ac:dyDescent="0.25">
      <c r="A624" s="40" t="s">
        <v>1872</v>
      </c>
      <c r="B624" s="35" t="s">
        <v>2081</v>
      </c>
      <c r="C624" s="26">
        <v>2</v>
      </c>
      <c r="D624" s="34" t="s">
        <v>15</v>
      </c>
      <c r="E624" s="27">
        <v>43480</v>
      </c>
      <c r="F624" s="27">
        <v>43497</v>
      </c>
      <c r="G624" s="45" t="s">
        <v>648</v>
      </c>
      <c r="H624" s="29">
        <v>648</v>
      </c>
    </row>
    <row r="625" spans="1:8" ht="45" customHeight="1" x14ac:dyDescent="0.25">
      <c r="A625" s="40" t="s">
        <v>1872</v>
      </c>
      <c r="B625" s="35" t="s">
        <v>2081</v>
      </c>
      <c r="C625" s="26">
        <v>2</v>
      </c>
      <c r="D625" s="34" t="s">
        <v>15</v>
      </c>
      <c r="E625" s="27">
        <v>43480</v>
      </c>
      <c r="F625" s="27">
        <v>43497</v>
      </c>
      <c r="G625" s="45" t="s">
        <v>648</v>
      </c>
      <c r="H625" s="29">
        <v>648</v>
      </c>
    </row>
    <row r="626" spans="1:8" ht="45" customHeight="1" x14ac:dyDescent="0.25">
      <c r="A626" s="40" t="s">
        <v>1872</v>
      </c>
      <c r="B626" s="35" t="s">
        <v>2081</v>
      </c>
      <c r="C626" s="26">
        <v>2</v>
      </c>
      <c r="D626" s="34" t="s">
        <v>15</v>
      </c>
      <c r="E626" s="27">
        <v>43480</v>
      </c>
      <c r="F626" s="27">
        <v>43497</v>
      </c>
      <c r="G626" s="45" t="s">
        <v>648</v>
      </c>
      <c r="H626" s="29">
        <v>648</v>
      </c>
    </row>
    <row r="627" spans="1:8" ht="45" customHeight="1" x14ac:dyDescent="0.25">
      <c r="A627" s="40" t="s">
        <v>1872</v>
      </c>
      <c r="B627" s="35" t="s">
        <v>2081</v>
      </c>
      <c r="C627" s="26">
        <v>2</v>
      </c>
      <c r="D627" s="34" t="s">
        <v>15</v>
      </c>
      <c r="E627" s="27">
        <v>43467</v>
      </c>
      <c r="F627" s="27">
        <v>43479</v>
      </c>
      <c r="G627" s="45" t="s">
        <v>648</v>
      </c>
      <c r="H627" s="29">
        <v>648</v>
      </c>
    </row>
    <row r="628" spans="1:8" ht="45" customHeight="1" x14ac:dyDescent="0.25">
      <c r="A628" s="40" t="s">
        <v>1872</v>
      </c>
      <c r="B628" s="35" t="s">
        <v>2081</v>
      </c>
      <c r="C628" s="26">
        <v>2</v>
      </c>
      <c r="D628" s="34" t="s">
        <v>15</v>
      </c>
      <c r="E628" s="27">
        <v>43467</v>
      </c>
      <c r="F628" s="27">
        <v>43479</v>
      </c>
      <c r="G628" s="45" t="s">
        <v>648</v>
      </c>
      <c r="H628" s="29">
        <v>648</v>
      </c>
    </row>
    <row r="629" spans="1:8" ht="45" customHeight="1" x14ac:dyDescent="0.25">
      <c r="A629" s="40" t="s">
        <v>1872</v>
      </c>
      <c r="B629" s="35" t="s">
        <v>2081</v>
      </c>
      <c r="C629" s="26">
        <v>2</v>
      </c>
      <c r="D629" s="34" t="s">
        <v>15</v>
      </c>
      <c r="E629" s="27">
        <v>43467</v>
      </c>
      <c r="F629" s="27">
        <v>43479</v>
      </c>
      <c r="G629" s="45" t="s">
        <v>648</v>
      </c>
      <c r="H629" s="29">
        <v>648</v>
      </c>
    </row>
    <row r="630" spans="1:8" ht="45" customHeight="1" x14ac:dyDescent="0.25">
      <c r="A630" s="40" t="s">
        <v>1872</v>
      </c>
      <c r="B630" s="35" t="s">
        <v>2372</v>
      </c>
      <c r="C630" s="26">
        <v>1</v>
      </c>
      <c r="D630" s="34" t="s">
        <v>15</v>
      </c>
      <c r="E630" s="27">
        <v>43556</v>
      </c>
      <c r="F630" s="27">
        <v>43570</v>
      </c>
      <c r="G630" s="45" t="s">
        <v>648</v>
      </c>
      <c r="H630" s="29">
        <v>423</v>
      </c>
    </row>
    <row r="631" spans="1:8" ht="45" customHeight="1" x14ac:dyDescent="0.25">
      <c r="A631" s="40" t="s">
        <v>1872</v>
      </c>
      <c r="B631" s="35" t="s">
        <v>2373</v>
      </c>
      <c r="C631" s="26">
        <v>1</v>
      </c>
      <c r="D631" s="34" t="s">
        <v>2121</v>
      </c>
      <c r="E631" s="27">
        <v>43680</v>
      </c>
      <c r="F631" s="27">
        <v>43680</v>
      </c>
      <c r="G631" s="45" t="s">
        <v>648</v>
      </c>
      <c r="H631" s="29">
        <v>500</v>
      </c>
    </row>
    <row r="632" spans="1:8" ht="45" customHeight="1" x14ac:dyDescent="0.25">
      <c r="A632" s="40" t="s">
        <v>1872</v>
      </c>
      <c r="B632" s="35" t="s">
        <v>2091</v>
      </c>
      <c r="C632" s="26">
        <v>1</v>
      </c>
      <c r="D632" s="34" t="s">
        <v>2121</v>
      </c>
      <c r="E632" s="27">
        <v>43672</v>
      </c>
      <c r="F632" s="27">
        <v>43672</v>
      </c>
      <c r="G632" s="45" t="s">
        <v>648</v>
      </c>
      <c r="H632" s="29">
        <v>810.74</v>
      </c>
    </row>
    <row r="633" spans="1:8" ht="45" customHeight="1" x14ac:dyDescent="0.25">
      <c r="A633" s="40" t="s">
        <v>1872</v>
      </c>
      <c r="B633" s="35" t="s">
        <v>489</v>
      </c>
      <c r="C633" s="26">
        <v>2</v>
      </c>
      <c r="D633" s="34" t="s">
        <v>2121</v>
      </c>
      <c r="E633" s="27">
        <v>43693</v>
      </c>
      <c r="F633" s="27">
        <v>43693</v>
      </c>
      <c r="G633" s="45" t="s">
        <v>648</v>
      </c>
      <c r="H633" s="29">
        <v>1278</v>
      </c>
    </row>
    <row r="634" spans="1:8" ht="45" customHeight="1" x14ac:dyDescent="0.25">
      <c r="A634" s="40" t="s">
        <v>1872</v>
      </c>
      <c r="B634" s="35" t="s">
        <v>2352</v>
      </c>
      <c r="C634" s="26">
        <v>1</v>
      </c>
      <c r="D634" s="34" t="s">
        <v>2121</v>
      </c>
      <c r="E634" s="27">
        <v>43678</v>
      </c>
      <c r="F634" s="27">
        <v>43692</v>
      </c>
      <c r="G634" s="45" t="s">
        <v>648</v>
      </c>
      <c r="H634" s="29">
        <v>396</v>
      </c>
    </row>
    <row r="635" spans="1:8" ht="45" customHeight="1" x14ac:dyDescent="0.25">
      <c r="A635" s="40" t="s">
        <v>1872</v>
      </c>
      <c r="B635" s="35" t="s">
        <v>2352</v>
      </c>
      <c r="C635" s="26">
        <v>1</v>
      </c>
      <c r="D635" s="34" t="s">
        <v>2121</v>
      </c>
      <c r="E635" s="27">
        <v>43647</v>
      </c>
      <c r="F635" s="27">
        <v>43651</v>
      </c>
      <c r="G635" s="45" t="s">
        <v>648</v>
      </c>
      <c r="H635" s="29">
        <v>360</v>
      </c>
    </row>
    <row r="636" spans="1:8" ht="45" customHeight="1" x14ac:dyDescent="0.25">
      <c r="A636" s="40" t="s">
        <v>1872</v>
      </c>
      <c r="B636" s="35" t="s">
        <v>2352</v>
      </c>
      <c r="C636" s="26">
        <v>1</v>
      </c>
      <c r="D636" s="34" t="s">
        <v>2121</v>
      </c>
      <c r="E636" s="27">
        <v>43678</v>
      </c>
      <c r="F636" s="27">
        <v>43692</v>
      </c>
      <c r="G636" s="45" t="s">
        <v>648</v>
      </c>
      <c r="H636" s="29">
        <v>198</v>
      </c>
    </row>
    <row r="637" spans="1:8" ht="45" customHeight="1" x14ac:dyDescent="0.25">
      <c r="A637" s="40" t="s">
        <v>1872</v>
      </c>
      <c r="B637" s="35" t="s">
        <v>2374</v>
      </c>
      <c r="C637" s="26">
        <v>1</v>
      </c>
      <c r="D637" s="34" t="s">
        <v>2121</v>
      </c>
      <c r="E637" s="27">
        <v>43647</v>
      </c>
      <c r="F637" s="27">
        <v>43677</v>
      </c>
      <c r="G637" s="45" t="s">
        <v>648</v>
      </c>
      <c r="H637" s="29">
        <v>490</v>
      </c>
    </row>
    <row r="638" spans="1:8" ht="45" customHeight="1" x14ac:dyDescent="0.25">
      <c r="A638" s="40" t="s">
        <v>1872</v>
      </c>
      <c r="B638" s="35" t="s">
        <v>2352</v>
      </c>
      <c r="C638" s="26">
        <v>1</v>
      </c>
      <c r="D638" s="34" t="s">
        <v>2121</v>
      </c>
      <c r="E638" s="27">
        <v>43682</v>
      </c>
      <c r="F638" s="27">
        <v>43686</v>
      </c>
      <c r="G638" s="45" t="s">
        <v>648</v>
      </c>
      <c r="H638" s="29">
        <v>876</v>
      </c>
    </row>
    <row r="639" spans="1:8" ht="45" customHeight="1" x14ac:dyDescent="0.25">
      <c r="A639" s="40" t="s">
        <v>1872</v>
      </c>
      <c r="B639" s="35" t="s">
        <v>2352</v>
      </c>
      <c r="C639" s="26">
        <v>1</v>
      </c>
      <c r="D639" s="34" t="s">
        <v>2121</v>
      </c>
      <c r="E639" s="27">
        <v>43678</v>
      </c>
      <c r="F639" s="27">
        <v>43692</v>
      </c>
      <c r="G639" s="45" t="s">
        <v>648</v>
      </c>
      <c r="H639" s="29">
        <v>423</v>
      </c>
    </row>
    <row r="640" spans="1:8" ht="45" customHeight="1" x14ac:dyDescent="0.25">
      <c r="A640" s="40" t="s">
        <v>1872</v>
      </c>
      <c r="B640" s="35" t="s">
        <v>2352</v>
      </c>
      <c r="C640" s="26">
        <v>1</v>
      </c>
      <c r="D640" s="34" t="s">
        <v>2121</v>
      </c>
      <c r="E640" s="27">
        <v>43647</v>
      </c>
      <c r="F640" s="27">
        <v>43677</v>
      </c>
      <c r="G640" s="45" t="s">
        <v>648</v>
      </c>
      <c r="H640" s="29">
        <v>2691</v>
      </c>
    </row>
    <row r="641" spans="1:8" ht="45" customHeight="1" x14ac:dyDescent="0.25">
      <c r="A641" s="40" t="s">
        <v>1872</v>
      </c>
      <c r="B641" s="35" t="s">
        <v>2375</v>
      </c>
      <c r="C641" s="26">
        <v>2</v>
      </c>
      <c r="D641" s="34" t="s">
        <v>2121</v>
      </c>
      <c r="E641" s="27">
        <v>43697</v>
      </c>
      <c r="F641" s="27">
        <v>43697</v>
      </c>
      <c r="G641" s="45" t="s">
        <v>648</v>
      </c>
      <c r="H641" s="29">
        <v>903.5</v>
      </c>
    </row>
    <row r="642" spans="1:8" ht="45" customHeight="1" x14ac:dyDescent="0.25">
      <c r="A642" s="40" t="s">
        <v>1872</v>
      </c>
      <c r="B642" s="35" t="s">
        <v>2266</v>
      </c>
      <c r="C642" s="26">
        <v>1</v>
      </c>
      <c r="D642" s="34" t="s">
        <v>29</v>
      </c>
      <c r="E642" s="27">
        <v>43706</v>
      </c>
      <c r="F642" s="27">
        <v>43706</v>
      </c>
      <c r="G642" s="45" t="s">
        <v>648</v>
      </c>
      <c r="H642" s="29">
        <v>500</v>
      </c>
    </row>
    <row r="643" spans="1:8" ht="45" customHeight="1" x14ac:dyDescent="0.25">
      <c r="A643" s="40" t="s">
        <v>1872</v>
      </c>
      <c r="B643" s="35" t="s">
        <v>2323</v>
      </c>
      <c r="C643" s="26">
        <v>1</v>
      </c>
      <c r="D643" s="34" t="s">
        <v>29</v>
      </c>
      <c r="E643" s="27">
        <v>43719</v>
      </c>
      <c r="F643" s="27">
        <v>43719</v>
      </c>
      <c r="G643" s="45" t="s">
        <v>648</v>
      </c>
      <c r="H643" s="29">
        <v>218</v>
      </c>
    </row>
    <row r="644" spans="1:8" ht="45" customHeight="1" x14ac:dyDescent="0.25">
      <c r="A644" s="40" t="s">
        <v>1872</v>
      </c>
      <c r="B644" s="35" t="s">
        <v>2376</v>
      </c>
      <c r="C644" s="26">
        <v>1</v>
      </c>
      <c r="D644" s="34" t="s">
        <v>1355</v>
      </c>
      <c r="E644" s="27">
        <v>43746</v>
      </c>
      <c r="F644" s="27">
        <v>43746</v>
      </c>
      <c r="G644" s="45" t="s">
        <v>648</v>
      </c>
      <c r="H644" s="29">
        <v>94</v>
      </c>
    </row>
    <row r="645" spans="1:8" ht="45" customHeight="1" x14ac:dyDescent="0.25">
      <c r="A645" s="40" t="s">
        <v>1872</v>
      </c>
      <c r="B645" s="35" t="s">
        <v>2376</v>
      </c>
      <c r="C645" s="26">
        <v>1</v>
      </c>
      <c r="D645" s="34" t="s">
        <v>1355</v>
      </c>
      <c r="E645" s="27">
        <v>43746</v>
      </c>
      <c r="F645" s="27">
        <v>43746</v>
      </c>
      <c r="G645" s="45" t="s">
        <v>648</v>
      </c>
      <c r="H645" s="29">
        <v>280</v>
      </c>
    </row>
    <row r="646" spans="1:8" ht="45" customHeight="1" x14ac:dyDescent="0.25">
      <c r="A646" s="40" t="s">
        <v>1872</v>
      </c>
      <c r="B646" s="35" t="s">
        <v>2376</v>
      </c>
      <c r="C646" s="26">
        <v>1</v>
      </c>
      <c r="D646" s="34" t="s">
        <v>1355</v>
      </c>
      <c r="E646" s="27">
        <v>43746</v>
      </c>
      <c r="F646" s="27">
        <v>43746</v>
      </c>
      <c r="G646" s="45" t="s">
        <v>648</v>
      </c>
      <c r="H646" s="29">
        <v>124</v>
      </c>
    </row>
    <row r="647" spans="1:8" ht="45" customHeight="1" x14ac:dyDescent="0.25">
      <c r="A647" s="40" t="s">
        <v>1872</v>
      </c>
      <c r="B647" s="35" t="s">
        <v>2376</v>
      </c>
      <c r="C647" s="26">
        <v>1</v>
      </c>
      <c r="D647" s="34" t="s">
        <v>1355</v>
      </c>
      <c r="E647" s="27">
        <v>43746</v>
      </c>
      <c r="F647" s="27">
        <v>43746</v>
      </c>
      <c r="G647" s="45" t="s">
        <v>648</v>
      </c>
      <c r="H647" s="29">
        <v>500</v>
      </c>
    </row>
    <row r="648" spans="1:8" ht="45" customHeight="1" x14ac:dyDescent="0.25">
      <c r="A648" s="40" t="s">
        <v>1872</v>
      </c>
      <c r="B648" s="35" t="s">
        <v>1420</v>
      </c>
      <c r="C648" s="26">
        <v>1</v>
      </c>
      <c r="D648" s="34" t="s">
        <v>2172</v>
      </c>
      <c r="E648" s="27">
        <v>43746</v>
      </c>
      <c r="F648" s="27">
        <v>43746</v>
      </c>
      <c r="G648" s="45" t="s">
        <v>648</v>
      </c>
      <c r="H648" s="29">
        <v>158.09</v>
      </c>
    </row>
    <row r="649" spans="1:8" ht="45" customHeight="1" x14ac:dyDescent="0.25">
      <c r="A649" s="40" t="s">
        <v>1872</v>
      </c>
      <c r="B649" s="35" t="s">
        <v>1420</v>
      </c>
      <c r="C649" s="26">
        <v>1</v>
      </c>
      <c r="D649" s="34" t="s">
        <v>2172</v>
      </c>
      <c r="E649" s="27">
        <v>43746</v>
      </c>
      <c r="F649" s="27">
        <v>43746</v>
      </c>
      <c r="G649" s="45" t="s">
        <v>648</v>
      </c>
      <c r="H649" s="29">
        <v>168.75</v>
      </c>
    </row>
    <row r="650" spans="1:8" ht="45" customHeight="1" x14ac:dyDescent="0.25">
      <c r="A650" s="40" t="s">
        <v>1872</v>
      </c>
      <c r="B650" s="35" t="s">
        <v>1420</v>
      </c>
      <c r="C650" s="26">
        <v>1</v>
      </c>
      <c r="D650" s="34" t="s">
        <v>29</v>
      </c>
      <c r="E650" s="27">
        <v>43739</v>
      </c>
      <c r="F650" s="27">
        <v>43739</v>
      </c>
      <c r="G650" s="45" t="s">
        <v>648</v>
      </c>
      <c r="H650" s="29">
        <v>500</v>
      </c>
    </row>
    <row r="651" spans="1:8" ht="45" customHeight="1" x14ac:dyDescent="0.25">
      <c r="A651" s="40" t="s">
        <v>1872</v>
      </c>
      <c r="B651" s="35" t="s">
        <v>486</v>
      </c>
      <c r="C651" s="26">
        <v>1</v>
      </c>
      <c r="D651" s="34" t="s">
        <v>29</v>
      </c>
      <c r="E651" s="27">
        <v>43768</v>
      </c>
      <c r="F651" s="27">
        <v>43768</v>
      </c>
      <c r="G651" s="45" t="s">
        <v>648</v>
      </c>
      <c r="H651" s="29">
        <v>124</v>
      </c>
    </row>
    <row r="652" spans="1:8" ht="45" customHeight="1" x14ac:dyDescent="0.25">
      <c r="A652" s="40" t="s">
        <v>1872</v>
      </c>
      <c r="B652" s="35" t="s">
        <v>486</v>
      </c>
      <c r="C652" s="26">
        <v>1</v>
      </c>
      <c r="D652" s="34" t="s">
        <v>29</v>
      </c>
      <c r="E652" s="27">
        <v>43768</v>
      </c>
      <c r="F652" s="27">
        <v>43768</v>
      </c>
      <c r="G652" s="45" t="s">
        <v>648</v>
      </c>
      <c r="H652" s="29">
        <v>94</v>
      </c>
    </row>
    <row r="653" spans="1:8" ht="45" customHeight="1" x14ac:dyDescent="0.25">
      <c r="A653" s="40" t="s">
        <v>1872</v>
      </c>
      <c r="B653" s="35" t="s">
        <v>2107</v>
      </c>
      <c r="C653" s="26">
        <v>1</v>
      </c>
      <c r="D653" s="34" t="s">
        <v>2656</v>
      </c>
      <c r="E653" s="27">
        <v>43789</v>
      </c>
      <c r="F653" s="27">
        <v>43790</v>
      </c>
      <c r="G653" s="45" t="s">
        <v>648</v>
      </c>
      <c r="H653" s="29">
        <v>4202</v>
      </c>
    </row>
    <row r="654" spans="1:8" ht="45" customHeight="1" x14ac:dyDescent="0.25">
      <c r="A654" s="40" t="s">
        <v>1875</v>
      </c>
      <c r="B654" s="35" t="s">
        <v>2081</v>
      </c>
      <c r="C654" s="26">
        <v>2</v>
      </c>
      <c r="D654" s="34" t="s">
        <v>15</v>
      </c>
      <c r="E654" s="27">
        <v>43481</v>
      </c>
      <c r="F654" s="27">
        <v>43496</v>
      </c>
      <c r="G654" s="45" t="s">
        <v>648</v>
      </c>
      <c r="H654" s="29">
        <v>432</v>
      </c>
    </row>
    <row r="655" spans="1:8" ht="45" customHeight="1" x14ac:dyDescent="0.25">
      <c r="A655" s="40" t="s">
        <v>1875</v>
      </c>
      <c r="B655" s="35" t="s">
        <v>2082</v>
      </c>
      <c r="C655" s="26">
        <v>2</v>
      </c>
      <c r="D655" s="34" t="s">
        <v>15</v>
      </c>
      <c r="E655" s="27">
        <v>43486</v>
      </c>
      <c r="F655" s="27">
        <v>43496</v>
      </c>
      <c r="G655" s="45" t="s">
        <v>648</v>
      </c>
      <c r="H655" s="29">
        <v>410</v>
      </c>
    </row>
    <row r="656" spans="1:8" ht="45" customHeight="1" x14ac:dyDescent="0.25">
      <c r="A656" s="40" t="s">
        <v>1875</v>
      </c>
      <c r="B656" s="35" t="s">
        <v>2083</v>
      </c>
      <c r="C656" s="26">
        <v>2</v>
      </c>
      <c r="D656" s="34" t="s">
        <v>29</v>
      </c>
      <c r="E656" s="27">
        <v>43495</v>
      </c>
      <c r="F656" s="27">
        <v>43495</v>
      </c>
      <c r="G656" s="45" t="s">
        <v>648</v>
      </c>
      <c r="H656" s="29">
        <v>810</v>
      </c>
    </row>
    <row r="657" spans="1:8" ht="45" customHeight="1" x14ac:dyDescent="0.25">
      <c r="A657" s="40" t="s">
        <v>1875</v>
      </c>
      <c r="B657" s="35" t="s">
        <v>2084</v>
      </c>
      <c r="C657" s="26">
        <v>2</v>
      </c>
      <c r="D657" s="34" t="s">
        <v>15</v>
      </c>
      <c r="E657" s="27">
        <v>43514</v>
      </c>
      <c r="F657" s="27">
        <v>43524</v>
      </c>
      <c r="G657" s="45" t="s">
        <v>648</v>
      </c>
      <c r="H657" s="29">
        <v>333</v>
      </c>
    </row>
    <row r="658" spans="1:8" ht="45" customHeight="1" x14ac:dyDescent="0.25">
      <c r="A658" s="40" t="s">
        <v>1875</v>
      </c>
      <c r="B658" s="35" t="s">
        <v>2377</v>
      </c>
      <c r="C658" s="26">
        <v>8</v>
      </c>
      <c r="D658" s="34" t="s">
        <v>15</v>
      </c>
      <c r="E658" s="27">
        <v>43516</v>
      </c>
      <c r="F658" s="27">
        <v>43526</v>
      </c>
      <c r="G658" s="45" t="s">
        <v>648</v>
      </c>
      <c r="H658" s="29">
        <v>480</v>
      </c>
    </row>
    <row r="659" spans="1:8" ht="45" customHeight="1" x14ac:dyDescent="0.25">
      <c r="A659" s="40" t="s">
        <v>1875</v>
      </c>
      <c r="B659" s="35" t="s">
        <v>2378</v>
      </c>
      <c r="C659" s="26">
        <v>1</v>
      </c>
      <c r="D659" s="34" t="s">
        <v>15</v>
      </c>
      <c r="E659" s="27">
        <v>43559</v>
      </c>
      <c r="F659" s="27">
        <v>43559</v>
      </c>
      <c r="G659" s="45" t="s">
        <v>648</v>
      </c>
      <c r="H659" s="29">
        <v>340</v>
      </c>
    </row>
    <row r="660" spans="1:8" ht="45" customHeight="1" x14ac:dyDescent="0.25">
      <c r="A660" s="40" t="s">
        <v>1875</v>
      </c>
      <c r="B660" s="35" t="s">
        <v>2378</v>
      </c>
      <c r="C660" s="26">
        <v>1</v>
      </c>
      <c r="D660" s="34" t="s">
        <v>15</v>
      </c>
      <c r="E660" s="27">
        <v>43559</v>
      </c>
      <c r="F660" s="27">
        <v>43559</v>
      </c>
      <c r="G660" s="45" t="s">
        <v>648</v>
      </c>
      <c r="H660" s="29">
        <v>340</v>
      </c>
    </row>
    <row r="661" spans="1:8" ht="45" customHeight="1" x14ac:dyDescent="0.25">
      <c r="A661" s="40" t="s">
        <v>1875</v>
      </c>
      <c r="B661" s="35" t="s">
        <v>2378</v>
      </c>
      <c r="C661" s="26">
        <v>1</v>
      </c>
      <c r="D661" s="34" t="s">
        <v>15</v>
      </c>
      <c r="E661" s="27">
        <v>43559</v>
      </c>
      <c r="F661" s="27">
        <v>43559</v>
      </c>
      <c r="G661" s="45" t="s">
        <v>648</v>
      </c>
      <c r="H661" s="29">
        <v>420</v>
      </c>
    </row>
    <row r="662" spans="1:8" ht="45" customHeight="1" x14ac:dyDescent="0.25">
      <c r="A662" s="40" t="s">
        <v>1875</v>
      </c>
      <c r="B662" s="35" t="s">
        <v>2378</v>
      </c>
      <c r="C662" s="26">
        <v>1</v>
      </c>
      <c r="D662" s="34" t="s">
        <v>15</v>
      </c>
      <c r="E662" s="27">
        <v>43559</v>
      </c>
      <c r="F662" s="27">
        <v>43559</v>
      </c>
      <c r="G662" s="45" t="s">
        <v>648</v>
      </c>
      <c r="H662" s="29">
        <v>193</v>
      </c>
    </row>
    <row r="663" spans="1:8" ht="45" customHeight="1" x14ac:dyDescent="0.25">
      <c r="A663" s="40" t="s">
        <v>1875</v>
      </c>
      <c r="B663" s="35" t="s">
        <v>2379</v>
      </c>
      <c r="C663" s="26">
        <v>1</v>
      </c>
      <c r="D663" s="34" t="s">
        <v>2121</v>
      </c>
      <c r="E663" s="27">
        <v>43612</v>
      </c>
      <c r="F663" s="27">
        <v>43616</v>
      </c>
      <c r="G663" s="45" t="s">
        <v>648</v>
      </c>
      <c r="H663" s="29">
        <v>684.56</v>
      </c>
    </row>
    <row r="664" spans="1:8" ht="45" customHeight="1" x14ac:dyDescent="0.25">
      <c r="A664" s="40" t="s">
        <v>1875</v>
      </c>
      <c r="B664" s="35" t="s">
        <v>2380</v>
      </c>
      <c r="C664" s="26">
        <v>1</v>
      </c>
      <c r="D664" s="34" t="s">
        <v>2121</v>
      </c>
      <c r="E664" s="27">
        <v>43633</v>
      </c>
      <c r="F664" s="27">
        <v>43644</v>
      </c>
      <c r="G664" s="45" t="s">
        <v>648</v>
      </c>
      <c r="H664" s="29">
        <v>180</v>
      </c>
    </row>
    <row r="665" spans="1:8" ht="45" customHeight="1" x14ac:dyDescent="0.25">
      <c r="A665" s="40" t="s">
        <v>1875</v>
      </c>
      <c r="B665" s="35" t="s">
        <v>2380</v>
      </c>
      <c r="C665" s="26">
        <v>1</v>
      </c>
      <c r="D665" s="34" t="s">
        <v>2121</v>
      </c>
      <c r="E665" s="27">
        <v>43633</v>
      </c>
      <c r="F665" s="27">
        <v>43644</v>
      </c>
      <c r="G665" s="45" t="s">
        <v>648</v>
      </c>
      <c r="H665" s="29">
        <v>360</v>
      </c>
    </row>
    <row r="666" spans="1:8" ht="45" customHeight="1" x14ac:dyDescent="0.25">
      <c r="A666" s="40" t="s">
        <v>1875</v>
      </c>
      <c r="B666" s="35" t="s">
        <v>2381</v>
      </c>
      <c r="C666" s="26">
        <v>2</v>
      </c>
      <c r="D666" s="34" t="s">
        <v>2121</v>
      </c>
      <c r="E666" s="27">
        <v>43640</v>
      </c>
      <c r="F666" s="27">
        <v>43640</v>
      </c>
      <c r="G666" s="45" t="s">
        <v>648</v>
      </c>
      <c r="H666" s="29">
        <v>601</v>
      </c>
    </row>
    <row r="667" spans="1:8" ht="45" customHeight="1" x14ac:dyDescent="0.25">
      <c r="A667" s="40" t="s">
        <v>1875</v>
      </c>
      <c r="B667" s="35" t="s">
        <v>2382</v>
      </c>
      <c r="C667" s="26">
        <v>1</v>
      </c>
      <c r="D667" s="34" t="s">
        <v>2121</v>
      </c>
      <c r="E667" s="27">
        <v>43656</v>
      </c>
      <c r="F667" s="27">
        <v>43656</v>
      </c>
      <c r="G667" s="45" t="s">
        <v>648</v>
      </c>
      <c r="H667" s="29">
        <v>718</v>
      </c>
    </row>
    <row r="668" spans="1:8" ht="45" customHeight="1" x14ac:dyDescent="0.25">
      <c r="A668" s="40" t="s">
        <v>1875</v>
      </c>
      <c r="B668" s="35" t="s">
        <v>489</v>
      </c>
      <c r="C668" s="26">
        <v>2</v>
      </c>
      <c r="D668" s="34" t="s">
        <v>2121</v>
      </c>
      <c r="E668" s="27">
        <v>43649</v>
      </c>
      <c r="F668" s="27">
        <v>43649</v>
      </c>
      <c r="G668" s="45" t="s">
        <v>648</v>
      </c>
      <c r="H668" s="29">
        <v>656</v>
      </c>
    </row>
    <row r="669" spans="1:8" ht="45" customHeight="1" x14ac:dyDescent="0.25">
      <c r="A669" s="40" t="s">
        <v>1875</v>
      </c>
      <c r="B669" s="35" t="s">
        <v>2383</v>
      </c>
      <c r="C669" s="26">
        <v>1</v>
      </c>
      <c r="D669" s="34" t="s">
        <v>2121</v>
      </c>
      <c r="E669" s="27">
        <v>43661</v>
      </c>
      <c r="F669" s="27">
        <v>43661</v>
      </c>
      <c r="G669" s="45" t="s">
        <v>648</v>
      </c>
      <c r="H669" s="29">
        <v>996.99</v>
      </c>
    </row>
    <row r="670" spans="1:8" ht="45" customHeight="1" x14ac:dyDescent="0.25">
      <c r="A670" s="40" t="s">
        <v>1875</v>
      </c>
      <c r="B670" s="35" t="s">
        <v>2384</v>
      </c>
      <c r="C670" s="26">
        <v>1</v>
      </c>
      <c r="D670" s="34" t="s">
        <v>29</v>
      </c>
      <c r="E670" s="27">
        <v>43706</v>
      </c>
      <c r="F670" s="27">
        <v>43706</v>
      </c>
      <c r="G670" s="45" t="s">
        <v>648</v>
      </c>
      <c r="H670" s="29">
        <v>985</v>
      </c>
    </row>
    <row r="671" spans="1:8" ht="45" customHeight="1" x14ac:dyDescent="0.25">
      <c r="A671" s="40" t="s">
        <v>1875</v>
      </c>
      <c r="B671" s="35" t="s">
        <v>2384</v>
      </c>
      <c r="C671" s="26">
        <v>1</v>
      </c>
      <c r="D671" s="34" t="s">
        <v>29</v>
      </c>
      <c r="E671" s="27">
        <v>43706</v>
      </c>
      <c r="F671" s="27">
        <v>43706</v>
      </c>
      <c r="G671" s="45" t="s">
        <v>648</v>
      </c>
      <c r="H671" s="29">
        <v>267</v>
      </c>
    </row>
    <row r="672" spans="1:8" ht="45" customHeight="1" x14ac:dyDescent="0.25">
      <c r="A672" s="40" t="s">
        <v>1875</v>
      </c>
      <c r="B672" s="35" t="s">
        <v>2368</v>
      </c>
      <c r="C672" s="26">
        <v>1</v>
      </c>
      <c r="D672" s="34" t="s">
        <v>2172</v>
      </c>
      <c r="E672" s="27">
        <v>43732</v>
      </c>
      <c r="F672" s="27">
        <v>43736</v>
      </c>
      <c r="G672" s="45" t="s">
        <v>648</v>
      </c>
      <c r="H672" s="29">
        <v>193</v>
      </c>
    </row>
    <row r="673" spans="1:8" ht="45" customHeight="1" x14ac:dyDescent="0.25">
      <c r="A673" s="40" t="s">
        <v>1875</v>
      </c>
      <c r="B673" s="35" t="s">
        <v>2368</v>
      </c>
      <c r="C673" s="26">
        <v>1</v>
      </c>
      <c r="D673" s="34" t="s">
        <v>2172</v>
      </c>
      <c r="E673" s="27">
        <v>43732</v>
      </c>
      <c r="F673" s="27">
        <v>43736</v>
      </c>
      <c r="G673" s="45" t="s">
        <v>648</v>
      </c>
      <c r="H673" s="29">
        <v>119.99</v>
      </c>
    </row>
    <row r="674" spans="1:8" ht="45" customHeight="1" x14ac:dyDescent="0.25">
      <c r="A674" s="40" t="s">
        <v>1875</v>
      </c>
      <c r="B674" s="35" t="s">
        <v>2368</v>
      </c>
      <c r="C674" s="26">
        <v>1</v>
      </c>
      <c r="D674" s="34" t="s">
        <v>2172</v>
      </c>
      <c r="E674" s="27">
        <v>43732</v>
      </c>
      <c r="F674" s="27">
        <v>43736</v>
      </c>
      <c r="G674" s="45" t="s">
        <v>648</v>
      </c>
      <c r="H674" s="29">
        <v>500</v>
      </c>
    </row>
    <row r="675" spans="1:8" ht="45" customHeight="1" x14ac:dyDescent="0.25">
      <c r="A675" s="40" t="s">
        <v>1875</v>
      </c>
      <c r="B675" s="35" t="s">
        <v>2368</v>
      </c>
      <c r="C675" s="26">
        <v>1</v>
      </c>
      <c r="D675" s="34" t="s">
        <v>2172</v>
      </c>
      <c r="E675" s="27">
        <v>43732</v>
      </c>
      <c r="F675" s="27">
        <v>43736</v>
      </c>
      <c r="G675" s="45" t="s">
        <v>648</v>
      </c>
      <c r="H675" s="29">
        <v>204</v>
      </c>
    </row>
    <row r="676" spans="1:8" ht="45" customHeight="1" x14ac:dyDescent="0.25">
      <c r="A676" s="40" t="s">
        <v>1875</v>
      </c>
      <c r="B676" s="35" t="s">
        <v>2368</v>
      </c>
      <c r="C676" s="26">
        <v>1</v>
      </c>
      <c r="D676" s="34" t="s">
        <v>2172</v>
      </c>
      <c r="E676" s="27">
        <v>43732</v>
      </c>
      <c r="F676" s="27">
        <v>43736</v>
      </c>
      <c r="G676" s="45" t="s">
        <v>648</v>
      </c>
      <c r="H676" s="29">
        <v>175</v>
      </c>
    </row>
    <row r="677" spans="1:8" ht="45" customHeight="1" x14ac:dyDescent="0.25">
      <c r="A677" s="40" t="s">
        <v>1875</v>
      </c>
      <c r="B677" s="35" t="s">
        <v>2368</v>
      </c>
      <c r="C677" s="26">
        <v>1</v>
      </c>
      <c r="D677" s="34" t="s">
        <v>2172</v>
      </c>
      <c r="E677" s="27">
        <v>43732</v>
      </c>
      <c r="F677" s="27">
        <v>43736</v>
      </c>
      <c r="G677" s="45" t="s">
        <v>648</v>
      </c>
      <c r="H677" s="29">
        <v>100</v>
      </c>
    </row>
    <row r="678" spans="1:8" ht="45" customHeight="1" x14ac:dyDescent="0.25">
      <c r="A678" s="40" t="s">
        <v>1875</v>
      </c>
      <c r="B678" s="35" t="s">
        <v>2368</v>
      </c>
      <c r="C678" s="26">
        <v>1</v>
      </c>
      <c r="D678" s="34" t="s">
        <v>2172</v>
      </c>
      <c r="E678" s="27">
        <v>43732</v>
      </c>
      <c r="F678" s="27">
        <v>43736</v>
      </c>
      <c r="G678" s="45" t="s">
        <v>648</v>
      </c>
      <c r="H678" s="29">
        <v>284</v>
      </c>
    </row>
    <row r="679" spans="1:8" ht="45" customHeight="1" x14ac:dyDescent="0.25">
      <c r="A679" s="40" t="s">
        <v>1875</v>
      </c>
      <c r="B679" s="35" t="s">
        <v>2368</v>
      </c>
      <c r="C679" s="26">
        <v>1</v>
      </c>
      <c r="D679" s="34" t="s">
        <v>2172</v>
      </c>
      <c r="E679" s="27">
        <v>43732</v>
      </c>
      <c r="F679" s="27">
        <v>43736</v>
      </c>
      <c r="G679" s="45" t="s">
        <v>648</v>
      </c>
      <c r="H679" s="29">
        <v>210.01</v>
      </c>
    </row>
    <row r="680" spans="1:8" ht="45" customHeight="1" x14ac:dyDescent="0.25">
      <c r="A680" s="40" t="s">
        <v>1875</v>
      </c>
      <c r="B680" s="35" t="s">
        <v>2368</v>
      </c>
      <c r="C680" s="26">
        <v>1</v>
      </c>
      <c r="D680" s="34" t="s">
        <v>2172</v>
      </c>
      <c r="E680" s="27">
        <v>43732</v>
      </c>
      <c r="F680" s="27">
        <v>43736</v>
      </c>
      <c r="G680" s="45" t="s">
        <v>648</v>
      </c>
      <c r="H680" s="29">
        <v>117</v>
      </c>
    </row>
    <row r="681" spans="1:8" ht="45" customHeight="1" x14ac:dyDescent="0.25">
      <c r="A681" s="40" t="s">
        <v>1875</v>
      </c>
      <c r="B681" s="35" t="s">
        <v>2368</v>
      </c>
      <c r="C681" s="26">
        <v>1</v>
      </c>
      <c r="D681" s="34" t="s">
        <v>2172</v>
      </c>
      <c r="E681" s="27">
        <v>43732</v>
      </c>
      <c r="F681" s="27">
        <v>43736</v>
      </c>
      <c r="G681" s="45" t="s">
        <v>648</v>
      </c>
      <c r="H681" s="29">
        <v>141</v>
      </c>
    </row>
    <row r="682" spans="1:8" ht="45" customHeight="1" x14ac:dyDescent="0.25">
      <c r="A682" s="40" t="s">
        <v>1875</v>
      </c>
      <c r="B682" s="35" t="s">
        <v>2368</v>
      </c>
      <c r="C682" s="26">
        <v>1</v>
      </c>
      <c r="D682" s="34" t="s">
        <v>2172</v>
      </c>
      <c r="E682" s="27">
        <v>43732</v>
      </c>
      <c r="F682" s="27">
        <v>43736</v>
      </c>
      <c r="G682" s="45" t="s">
        <v>648</v>
      </c>
      <c r="H682" s="29">
        <v>240</v>
      </c>
    </row>
    <row r="683" spans="1:8" ht="45" customHeight="1" x14ac:dyDescent="0.25">
      <c r="A683" s="40" t="s">
        <v>1875</v>
      </c>
      <c r="B683" s="35" t="s">
        <v>2368</v>
      </c>
      <c r="C683" s="26">
        <v>1</v>
      </c>
      <c r="D683" s="34" t="s">
        <v>2172</v>
      </c>
      <c r="E683" s="27">
        <v>43732</v>
      </c>
      <c r="F683" s="27">
        <v>43736</v>
      </c>
      <c r="G683" s="45" t="s">
        <v>648</v>
      </c>
      <c r="H683" s="29">
        <v>167.01</v>
      </c>
    </row>
    <row r="684" spans="1:8" ht="45" customHeight="1" x14ac:dyDescent="0.25">
      <c r="A684" s="40" t="s">
        <v>1875</v>
      </c>
      <c r="B684" s="35" t="s">
        <v>2363</v>
      </c>
      <c r="C684" s="26">
        <v>1</v>
      </c>
      <c r="D684" s="34" t="s">
        <v>1355</v>
      </c>
      <c r="E684" s="27">
        <v>43753</v>
      </c>
      <c r="F684" s="27">
        <v>43753</v>
      </c>
      <c r="G684" s="45" t="s">
        <v>648</v>
      </c>
      <c r="H684" s="29">
        <v>116</v>
      </c>
    </row>
    <row r="685" spans="1:8" ht="45" customHeight="1" x14ac:dyDescent="0.25">
      <c r="A685" s="40" t="s">
        <v>1875</v>
      </c>
      <c r="B685" s="35" t="s">
        <v>2363</v>
      </c>
      <c r="C685" s="26">
        <v>1</v>
      </c>
      <c r="D685" s="34" t="s">
        <v>1355</v>
      </c>
      <c r="E685" s="27">
        <v>43753</v>
      </c>
      <c r="F685" s="27">
        <v>43753</v>
      </c>
      <c r="G685" s="45" t="s">
        <v>648</v>
      </c>
      <c r="H685" s="29">
        <v>20</v>
      </c>
    </row>
    <row r="686" spans="1:8" ht="45" customHeight="1" x14ac:dyDescent="0.25">
      <c r="A686" s="40" t="s">
        <v>1875</v>
      </c>
      <c r="B686" s="35" t="s">
        <v>2363</v>
      </c>
      <c r="C686" s="26">
        <v>1</v>
      </c>
      <c r="D686" s="34" t="s">
        <v>1355</v>
      </c>
      <c r="E686" s="27">
        <v>43753</v>
      </c>
      <c r="F686" s="27">
        <v>43753</v>
      </c>
      <c r="G686" s="45" t="s">
        <v>648</v>
      </c>
      <c r="H686" s="29">
        <v>400</v>
      </c>
    </row>
    <row r="687" spans="1:8" ht="45" customHeight="1" x14ac:dyDescent="0.25">
      <c r="A687" s="40" t="s">
        <v>1875</v>
      </c>
      <c r="B687" s="35" t="s">
        <v>486</v>
      </c>
      <c r="C687" s="26">
        <v>1</v>
      </c>
      <c r="D687" s="34" t="s">
        <v>1355</v>
      </c>
      <c r="E687" s="27">
        <v>43756</v>
      </c>
      <c r="F687" s="27">
        <v>43756</v>
      </c>
      <c r="G687" s="45" t="s">
        <v>648</v>
      </c>
      <c r="H687" s="29">
        <v>94</v>
      </c>
    </row>
    <row r="688" spans="1:8" ht="45" customHeight="1" x14ac:dyDescent="0.25">
      <c r="A688" s="40" t="s">
        <v>1875</v>
      </c>
      <c r="B688" s="35" t="s">
        <v>486</v>
      </c>
      <c r="C688" s="26">
        <v>1</v>
      </c>
      <c r="D688" s="34" t="s">
        <v>1355</v>
      </c>
      <c r="E688" s="27">
        <v>43756</v>
      </c>
      <c r="F688" s="27">
        <v>43756</v>
      </c>
      <c r="G688" s="45" t="s">
        <v>648</v>
      </c>
      <c r="H688" s="29">
        <v>124</v>
      </c>
    </row>
    <row r="689" spans="1:8" x14ac:dyDescent="0.25">
      <c r="A689" s="40" t="s">
        <v>1875</v>
      </c>
      <c r="B689" s="35" t="s">
        <v>2363</v>
      </c>
      <c r="C689" s="26">
        <v>1</v>
      </c>
      <c r="D689" s="34" t="s">
        <v>1355</v>
      </c>
      <c r="E689" s="27">
        <v>43753</v>
      </c>
      <c r="F689" s="27">
        <v>43753</v>
      </c>
      <c r="G689" s="45" t="s">
        <v>648</v>
      </c>
      <c r="H689" s="29">
        <v>116</v>
      </c>
    </row>
    <row r="690" spans="1:8" x14ac:dyDescent="0.25">
      <c r="A690" s="40" t="s">
        <v>1875</v>
      </c>
      <c r="B690" s="35" t="s">
        <v>486</v>
      </c>
      <c r="C690" s="26">
        <v>1</v>
      </c>
      <c r="D690" s="34" t="s">
        <v>2172</v>
      </c>
      <c r="E690" s="27">
        <v>43759</v>
      </c>
      <c r="F690" s="27">
        <v>43759</v>
      </c>
      <c r="G690" s="45" t="s">
        <v>648</v>
      </c>
      <c r="H690" s="29">
        <v>430</v>
      </c>
    </row>
    <row r="691" spans="1:8" x14ac:dyDescent="0.25">
      <c r="A691" s="40" t="s">
        <v>1875</v>
      </c>
      <c r="B691" s="35" t="s">
        <v>1420</v>
      </c>
      <c r="C691" s="26">
        <v>1</v>
      </c>
      <c r="D691" s="34" t="s">
        <v>15</v>
      </c>
      <c r="E691" s="27">
        <v>43812</v>
      </c>
      <c r="F691" s="27">
        <v>43812</v>
      </c>
      <c r="G691" s="45" t="s">
        <v>648</v>
      </c>
      <c r="H691" s="29">
        <v>11311</v>
      </c>
    </row>
    <row r="692" spans="1:8" ht="30" x14ac:dyDescent="0.25">
      <c r="A692" s="40" t="s">
        <v>1889</v>
      </c>
      <c r="B692" s="35" t="s">
        <v>2066</v>
      </c>
      <c r="C692" s="26">
        <v>3</v>
      </c>
      <c r="D692" s="34" t="s">
        <v>15</v>
      </c>
      <c r="E692" s="27">
        <v>43467</v>
      </c>
      <c r="F692" s="27">
        <v>43480</v>
      </c>
      <c r="G692" s="45" t="s">
        <v>648</v>
      </c>
      <c r="H692" s="29">
        <v>1080</v>
      </c>
    </row>
    <row r="693" spans="1:8" ht="30" x14ac:dyDescent="0.25">
      <c r="A693" s="40" t="s">
        <v>1889</v>
      </c>
      <c r="B693" s="35" t="s">
        <v>2385</v>
      </c>
      <c r="C693" s="26">
        <v>1</v>
      </c>
      <c r="D693" s="34" t="s">
        <v>15</v>
      </c>
      <c r="E693" s="27">
        <v>43514</v>
      </c>
      <c r="F693" s="27">
        <v>43514</v>
      </c>
      <c r="G693" s="45" t="s">
        <v>648</v>
      </c>
      <c r="H693" s="29">
        <v>520</v>
      </c>
    </row>
    <row r="694" spans="1:8" ht="60" x14ac:dyDescent="0.25">
      <c r="A694" s="40" t="s">
        <v>1889</v>
      </c>
      <c r="B694" s="35" t="s">
        <v>2386</v>
      </c>
      <c r="C694" s="26">
        <v>1</v>
      </c>
      <c r="D694" s="34" t="s">
        <v>15</v>
      </c>
      <c r="E694" s="27">
        <v>43516</v>
      </c>
      <c r="F694" s="27">
        <v>43516</v>
      </c>
      <c r="G694" s="45" t="s">
        <v>648</v>
      </c>
      <c r="H694" s="29">
        <v>259</v>
      </c>
    </row>
    <row r="695" spans="1:8" ht="60" x14ac:dyDescent="0.25">
      <c r="A695" s="40" t="s">
        <v>1889</v>
      </c>
      <c r="B695" s="35" t="s">
        <v>2386</v>
      </c>
      <c r="C695" s="26">
        <v>1</v>
      </c>
      <c r="D695" s="34" t="s">
        <v>15</v>
      </c>
      <c r="E695" s="27">
        <v>43516</v>
      </c>
      <c r="F695" s="27">
        <v>43516</v>
      </c>
      <c r="G695" s="45" t="s">
        <v>648</v>
      </c>
      <c r="H695" s="29">
        <v>140</v>
      </c>
    </row>
    <row r="696" spans="1:8" ht="30" x14ac:dyDescent="0.25">
      <c r="A696" s="40" t="s">
        <v>1889</v>
      </c>
      <c r="B696" s="35" t="s">
        <v>2387</v>
      </c>
      <c r="C696" s="26">
        <v>1</v>
      </c>
      <c r="D696" s="34" t="s">
        <v>15</v>
      </c>
      <c r="E696" s="27">
        <v>43522</v>
      </c>
      <c r="F696" s="27">
        <v>43522</v>
      </c>
      <c r="G696" s="45" t="s">
        <v>648</v>
      </c>
      <c r="H696" s="29">
        <v>322</v>
      </c>
    </row>
    <row r="697" spans="1:8" ht="30" x14ac:dyDescent="0.25">
      <c r="A697" s="40" t="s">
        <v>1889</v>
      </c>
      <c r="B697" s="35" t="s">
        <v>2387</v>
      </c>
      <c r="C697" s="26">
        <v>2</v>
      </c>
      <c r="D697" s="34" t="s">
        <v>15</v>
      </c>
      <c r="E697" s="27">
        <v>43522</v>
      </c>
      <c r="F697" s="27">
        <v>43522</v>
      </c>
      <c r="G697" s="45" t="s">
        <v>648</v>
      </c>
      <c r="H697" s="29">
        <v>145</v>
      </c>
    </row>
    <row r="698" spans="1:8" ht="30" x14ac:dyDescent="0.25">
      <c r="A698" s="40" t="s">
        <v>1889</v>
      </c>
      <c r="B698" s="35" t="s">
        <v>2081</v>
      </c>
      <c r="C698" s="26">
        <v>1</v>
      </c>
      <c r="D698" s="34" t="s">
        <v>15</v>
      </c>
      <c r="E698" s="27">
        <v>43508</v>
      </c>
      <c r="F698" s="27">
        <v>43508</v>
      </c>
      <c r="G698" s="45" t="s">
        <v>648</v>
      </c>
      <c r="H698" s="29">
        <v>173.7</v>
      </c>
    </row>
    <row r="699" spans="1:8" ht="30" x14ac:dyDescent="0.25">
      <c r="A699" s="40" t="s">
        <v>1889</v>
      </c>
      <c r="B699" s="35" t="s">
        <v>2388</v>
      </c>
      <c r="C699" s="26">
        <v>2</v>
      </c>
      <c r="D699" s="34" t="s">
        <v>15</v>
      </c>
      <c r="E699" s="27">
        <v>43532</v>
      </c>
      <c r="F699" s="27">
        <v>43532</v>
      </c>
      <c r="G699" s="45" t="s">
        <v>648</v>
      </c>
      <c r="H699" s="29">
        <v>858</v>
      </c>
    </row>
    <row r="700" spans="1:8" ht="45" x14ac:dyDescent="0.25">
      <c r="A700" s="40" t="s">
        <v>1889</v>
      </c>
      <c r="B700" s="35" t="s">
        <v>2389</v>
      </c>
      <c r="C700" s="26">
        <v>1</v>
      </c>
      <c r="D700" s="34" t="s">
        <v>15</v>
      </c>
      <c r="E700" s="27">
        <v>43543</v>
      </c>
      <c r="F700" s="27">
        <v>43543</v>
      </c>
      <c r="G700" s="45" t="s">
        <v>648</v>
      </c>
      <c r="H700" s="29">
        <v>530</v>
      </c>
    </row>
    <row r="701" spans="1:8" ht="30" x14ac:dyDescent="0.25">
      <c r="A701" s="40" t="s">
        <v>1889</v>
      </c>
      <c r="B701" s="35" t="s">
        <v>2390</v>
      </c>
      <c r="C701" s="26">
        <v>4</v>
      </c>
      <c r="D701" s="34" t="s">
        <v>15</v>
      </c>
      <c r="E701" s="27">
        <v>43523</v>
      </c>
      <c r="F701" s="27">
        <v>43523</v>
      </c>
      <c r="G701" s="45" t="s">
        <v>648</v>
      </c>
      <c r="H701" s="29">
        <v>1397</v>
      </c>
    </row>
    <row r="702" spans="1:8" ht="45" x14ac:dyDescent="0.25">
      <c r="A702" s="40" t="s">
        <v>1889</v>
      </c>
      <c r="B702" s="35" t="s">
        <v>2391</v>
      </c>
      <c r="C702" s="26">
        <v>3</v>
      </c>
      <c r="D702" s="34" t="s">
        <v>15</v>
      </c>
      <c r="E702" s="27">
        <v>43473</v>
      </c>
      <c r="F702" s="27">
        <v>43473</v>
      </c>
      <c r="G702" s="45" t="s">
        <v>648</v>
      </c>
      <c r="H702" s="29">
        <v>400</v>
      </c>
    </row>
    <row r="703" spans="1:8" ht="45" x14ac:dyDescent="0.25">
      <c r="A703" s="40" t="s">
        <v>1889</v>
      </c>
      <c r="B703" s="35" t="s">
        <v>2391</v>
      </c>
      <c r="C703" s="26">
        <v>4</v>
      </c>
      <c r="D703" s="34" t="s">
        <v>15</v>
      </c>
      <c r="E703" s="27">
        <v>43473</v>
      </c>
      <c r="F703" s="27">
        <v>43473</v>
      </c>
      <c r="G703" s="45" t="s">
        <v>648</v>
      </c>
      <c r="H703" s="29">
        <v>200</v>
      </c>
    </row>
    <row r="704" spans="1:8" ht="45" x14ac:dyDescent="0.25">
      <c r="A704" s="40" t="s">
        <v>1889</v>
      </c>
      <c r="B704" s="35" t="s">
        <v>2391</v>
      </c>
      <c r="C704" s="26">
        <v>5</v>
      </c>
      <c r="D704" s="34" t="s">
        <v>15</v>
      </c>
      <c r="E704" s="27">
        <v>43473</v>
      </c>
      <c r="F704" s="27">
        <v>43473</v>
      </c>
      <c r="G704" s="45" t="s">
        <v>648</v>
      </c>
      <c r="H704" s="29">
        <v>94</v>
      </c>
    </row>
    <row r="705" spans="1:8" ht="45" x14ac:dyDescent="0.25">
      <c r="A705" s="40" t="s">
        <v>1889</v>
      </c>
      <c r="B705" s="35" t="s">
        <v>2391</v>
      </c>
      <c r="C705" s="26">
        <v>6</v>
      </c>
      <c r="D705" s="34" t="s">
        <v>15</v>
      </c>
      <c r="E705" s="27">
        <v>43473</v>
      </c>
      <c r="F705" s="27">
        <v>43473</v>
      </c>
      <c r="G705" s="45" t="s">
        <v>648</v>
      </c>
      <c r="H705" s="29">
        <v>118</v>
      </c>
    </row>
    <row r="706" spans="1:8" ht="45" x14ac:dyDescent="0.25">
      <c r="A706" s="40" t="s">
        <v>1889</v>
      </c>
      <c r="B706" s="35" t="s">
        <v>2391</v>
      </c>
      <c r="C706" s="26">
        <v>2</v>
      </c>
      <c r="D706" s="34" t="s">
        <v>15</v>
      </c>
      <c r="E706" s="27">
        <v>43494</v>
      </c>
      <c r="F706" s="27">
        <v>43494</v>
      </c>
      <c r="G706" s="45" t="s">
        <v>648</v>
      </c>
      <c r="H706" s="29">
        <v>100</v>
      </c>
    </row>
    <row r="707" spans="1:8" ht="45" x14ac:dyDescent="0.25">
      <c r="A707" s="40" t="s">
        <v>1889</v>
      </c>
      <c r="B707" s="35" t="s">
        <v>2391</v>
      </c>
      <c r="C707" s="26">
        <v>1</v>
      </c>
      <c r="D707" s="34" t="s">
        <v>15</v>
      </c>
      <c r="E707" s="27">
        <v>43494</v>
      </c>
      <c r="F707" s="27">
        <v>43494</v>
      </c>
      <c r="G707" s="45" t="s">
        <v>648</v>
      </c>
      <c r="H707" s="29">
        <v>340</v>
      </c>
    </row>
    <row r="708" spans="1:8" ht="30" x14ac:dyDescent="0.25">
      <c r="A708" s="40" t="s">
        <v>1889</v>
      </c>
      <c r="B708" s="35" t="s">
        <v>2392</v>
      </c>
      <c r="C708" s="26">
        <v>1</v>
      </c>
      <c r="D708" s="34" t="s">
        <v>15</v>
      </c>
      <c r="E708" s="27">
        <v>43487</v>
      </c>
      <c r="F708" s="27">
        <v>43487</v>
      </c>
      <c r="G708" s="45" t="s">
        <v>648</v>
      </c>
      <c r="H708" s="29">
        <v>100</v>
      </c>
    </row>
    <row r="709" spans="1:8" ht="30" x14ac:dyDescent="0.25">
      <c r="A709" s="40" t="s">
        <v>1889</v>
      </c>
      <c r="B709" s="35" t="s">
        <v>2392</v>
      </c>
      <c r="C709" s="26">
        <v>1</v>
      </c>
      <c r="D709" s="34" t="s">
        <v>15</v>
      </c>
      <c r="E709" s="27">
        <v>43475</v>
      </c>
      <c r="F709" s="27">
        <v>43475</v>
      </c>
      <c r="G709" s="45" t="s">
        <v>648</v>
      </c>
      <c r="H709" s="29">
        <v>40</v>
      </c>
    </row>
    <row r="710" spans="1:8" ht="30" x14ac:dyDescent="0.25">
      <c r="A710" s="40" t="s">
        <v>1889</v>
      </c>
      <c r="B710" s="35" t="s">
        <v>2392</v>
      </c>
      <c r="C710" s="26">
        <v>1</v>
      </c>
      <c r="D710" s="34" t="s">
        <v>15</v>
      </c>
      <c r="E710" s="27">
        <v>43468</v>
      </c>
      <c r="F710" s="27">
        <v>43468</v>
      </c>
      <c r="G710" s="45" t="s">
        <v>648</v>
      </c>
      <c r="H710" s="29">
        <v>80</v>
      </c>
    </row>
    <row r="711" spans="1:8" ht="30" x14ac:dyDescent="0.25">
      <c r="A711" s="40" t="s">
        <v>1889</v>
      </c>
      <c r="B711" s="35" t="s">
        <v>2392</v>
      </c>
      <c r="C711" s="26">
        <v>1</v>
      </c>
      <c r="D711" s="34" t="s">
        <v>15</v>
      </c>
      <c r="E711" s="27">
        <v>43495</v>
      </c>
      <c r="F711" s="27">
        <v>43495</v>
      </c>
      <c r="G711" s="45" t="s">
        <v>648</v>
      </c>
      <c r="H711" s="29">
        <v>100</v>
      </c>
    </row>
    <row r="712" spans="1:8" ht="45" x14ac:dyDescent="0.25">
      <c r="A712" s="40" t="s">
        <v>1889</v>
      </c>
      <c r="B712" s="35" t="s">
        <v>2391</v>
      </c>
      <c r="C712" s="26">
        <v>2</v>
      </c>
      <c r="D712" s="34" t="s">
        <v>15</v>
      </c>
      <c r="E712" s="27">
        <v>43494</v>
      </c>
      <c r="F712" s="27">
        <v>43494</v>
      </c>
      <c r="G712" s="45" t="s">
        <v>648</v>
      </c>
      <c r="H712" s="29">
        <v>80</v>
      </c>
    </row>
    <row r="713" spans="1:8" ht="30" x14ac:dyDescent="0.25">
      <c r="A713" s="40" t="s">
        <v>1889</v>
      </c>
      <c r="B713" s="35" t="s">
        <v>2393</v>
      </c>
      <c r="C713" s="26">
        <v>6</v>
      </c>
      <c r="D713" s="34" t="s">
        <v>15</v>
      </c>
      <c r="E713" s="27">
        <v>43494</v>
      </c>
      <c r="F713" s="27">
        <v>43494</v>
      </c>
      <c r="G713" s="45" t="s">
        <v>648</v>
      </c>
      <c r="H713" s="29">
        <v>60</v>
      </c>
    </row>
    <row r="714" spans="1:8" ht="30" x14ac:dyDescent="0.25">
      <c r="A714" s="40" t="s">
        <v>1889</v>
      </c>
      <c r="B714" s="35" t="s">
        <v>2392</v>
      </c>
      <c r="C714" s="26">
        <v>1</v>
      </c>
      <c r="D714" s="34" t="s">
        <v>15</v>
      </c>
      <c r="E714" s="27">
        <v>43501</v>
      </c>
      <c r="F714" s="27">
        <v>43501</v>
      </c>
      <c r="G714" s="45" t="s">
        <v>648</v>
      </c>
      <c r="H714" s="29">
        <v>180</v>
      </c>
    </row>
    <row r="715" spans="1:8" ht="30" x14ac:dyDescent="0.25">
      <c r="A715" s="40" t="s">
        <v>1889</v>
      </c>
      <c r="B715" s="35" t="s">
        <v>2352</v>
      </c>
      <c r="C715" s="26">
        <v>1</v>
      </c>
      <c r="D715" s="34" t="s">
        <v>2121</v>
      </c>
      <c r="E715" s="27">
        <v>43621</v>
      </c>
      <c r="F715" s="27">
        <v>43621</v>
      </c>
      <c r="G715" s="45" t="s">
        <v>648</v>
      </c>
      <c r="H715" s="29">
        <v>2128</v>
      </c>
    </row>
    <row r="716" spans="1:8" ht="30" x14ac:dyDescent="0.25">
      <c r="A716" s="40" t="s">
        <v>1889</v>
      </c>
      <c r="B716" s="35" t="s">
        <v>2352</v>
      </c>
      <c r="C716" s="26">
        <v>1</v>
      </c>
      <c r="D716" s="34" t="s">
        <v>2121</v>
      </c>
      <c r="E716" s="27">
        <v>43607</v>
      </c>
      <c r="F716" s="27">
        <v>43616</v>
      </c>
      <c r="G716" s="45" t="s">
        <v>648</v>
      </c>
      <c r="H716" s="29">
        <v>4909.5</v>
      </c>
    </row>
    <row r="717" spans="1:8" ht="30" x14ac:dyDescent="0.25">
      <c r="A717" s="40" t="s">
        <v>1889</v>
      </c>
      <c r="B717" s="35" t="s">
        <v>2394</v>
      </c>
      <c r="C717" s="26">
        <v>1</v>
      </c>
      <c r="D717" s="34" t="s">
        <v>2121</v>
      </c>
      <c r="E717" s="27">
        <v>43630</v>
      </c>
      <c r="F717" s="27">
        <v>43644</v>
      </c>
      <c r="G717" s="45" t="s">
        <v>648</v>
      </c>
      <c r="H717" s="29">
        <v>2900</v>
      </c>
    </row>
    <row r="718" spans="1:8" ht="30" x14ac:dyDescent="0.25">
      <c r="A718" s="40" t="s">
        <v>1889</v>
      </c>
      <c r="B718" s="35" t="s">
        <v>2394</v>
      </c>
      <c r="C718" s="26">
        <v>1</v>
      </c>
      <c r="D718" s="34" t="s">
        <v>2121</v>
      </c>
      <c r="E718" s="27">
        <v>43630</v>
      </c>
      <c r="F718" s="27">
        <v>43644</v>
      </c>
      <c r="G718" s="45" t="s">
        <v>648</v>
      </c>
      <c r="H718" s="29">
        <v>2469</v>
      </c>
    </row>
    <row r="719" spans="1:8" ht="30" x14ac:dyDescent="0.25">
      <c r="A719" s="40" t="s">
        <v>1889</v>
      </c>
      <c r="B719" s="35" t="s">
        <v>1420</v>
      </c>
      <c r="C719" s="26">
        <v>1</v>
      </c>
      <c r="D719" s="34" t="s">
        <v>2121</v>
      </c>
      <c r="E719" s="27">
        <v>43649</v>
      </c>
      <c r="F719" s="27">
        <v>43649</v>
      </c>
      <c r="G719" s="45" t="s">
        <v>648</v>
      </c>
      <c r="H719" s="29">
        <v>7180</v>
      </c>
    </row>
    <row r="720" spans="1:8" ht="45" x14ac:dyDescent="0.25">
      <c r="A720" s="40" t="s">
        <v>1889</v>
      </c>
      <c r="B720" s="35" t="s">
        <v>2395</v>
      </c>
      <c r="C720" s="26">
        <v>1</v>
      </c>
      <c r="D720" s="34" t="s">
        <v>2172</v>
      </c>
      <c r="E720" s="27">
        <v>43732</v>
      </c>
      <c r="F720" s="27">
        <v>43736</v>
      </c>
      <c r="G720" s="45" t="s">
        <v>648</v>
      </c>
      <c r="H720" s="29">
        <v>5712</v>
      </c>
    </row>
    <row r="721" spans="1:8" ht="30" x14ac:dyDescent="0.25">
      <c r="A721" s="40" t="s">
        <v>1889</v>
      </c>
      <c r="B721" s="35" t="s">
        <v>489</v>
      </c>
      <c r="C721" s="26">
        <v>1</v>
      </c>
      <c r="D721" s="34" t="s">
        <v>29</v>
      </c>
      <c r="E721" s="27">
        <v>43692</v>
      </c>
      <c r="F721" s="27">
        <v>43692</v>
      </c>
      <c r="G721" s="45" t="s">
        <v>648</v>
      </c>
      <c r="H721" s="29">
        <v>1111</v>
      </c>
    </row>
    <row r="722" spans="1:8" ht="30" x14ac:dyDescent="0.25">
      <c r="A722" s="40" t="s">
        <v>1889</v>
      </c>
      <c r="B722" s="35" t="s">
        <v>489</v>
      </c>
      <c r="C722" s="26">
        <v>1</v>
      </c>
      <c r="D722" s="34" t="s">
        <v>29</v>
      </c>
      <c r="E722" s="27">
        <v>43689</v>
      </c>
      <c r="F722" s="27">
        <v>43689</v>
      </c>
      <c r="G722" s="45" t="s">
        <v>648</v>
      </c>
      <c r="H722" s="29">
        <v>524</v>
      </c>
    </row>
    <row r="723" spans="1:8" ht="30" x14ac:dyDescent="0.25">
      <c r="A723" s="40" t="s">
        <v>1889</v>
      </c>
      <c r="B723" s="35" t="s">
        <v>2267</v>
      </c>
      <c r="C723" s="26">
        <v>1</v>
      </c>
      <c r="D723" s="34" t="s">
        <v>15</v>
      </c>
      <c r="E723" s="27">
        <v>43711</v>
      </c>
      <c r="F723" s="27">
        <v>43711</v>
      </c>
      <c r="G723" s="45" t="s">
        <v>648</v>
      </c>
      <c r="H723" s="29">
        <v>170</v>
      </c>
    </row>
    <row r="724" spans="1:8" ht="30" x14ac:dyDescent="0.25">
      <c r="A724" s="40" t="s">
        <v>1889</v>
      </c>
      <c r="B724" s="35" t="s">
        <v>2267</v>
      </c>
      <c r="C724" s="26">
        <v>1</v>
      </c>
      <c r="D724" s="34" t="s">
        <v>15</v>
      </c>
      <c r="E724" s="27">
        <v>43711</v>
      </c>
      <c r="F724" s="27">
        <v>43711</v>
      </c>
      <c r="G724" s="45" t="s">
        <v>648</v>
      </c>
      <c r="H724" s="29">
        <v>40</v>
      </c>
    </row>
    <row r="725" spans="1:8" ht="30" x14ac:dyDescent="0.25">
      <c r="A725" s="40" t="s">
        <v>1889</v>
      </c>
      <c r="B725" s="35" t="s">
        <v>1420</v>
      </c>
      <c r="C725" s="26">
        <v>1</v>
      </c>
      <c r="D725" s="34" t="s">
        <v>2172</v>
      </c>
      <c r="E725" s="27">
        <v>43745</v>
      </c>
      <c r="F725" s="27">
        <v>43746</v>
      </c>
      <c r="G725" s="45" t="s">
        <v>648</v>
      </c>
      <c r="H725" s="29">
        <v>2177</v>
      </c>
    </row>
    <row r="726" spans="1:8" ht="30" x14ac:dyDescent="0.25">
      <c r="A726" s="40" t="s">
        <v>1889</v>
      </c>
      <c r="B726" s="35" t="s">
        <v>2396</v>
      </c>
      <c r="C726" s="26">
        <v>1</v>
      </c>
      <c r="D726" s="34" t="s">
        <v>2172</v>
      </c>
      <c r="E726" s="27">
        <v>43741</v>
      </c>
      <c r="F726" s="27">
        <v>43745</v>
      </c>
      <c r="G726" s="45" t="s">
        <v>648</v>
      </c>
      <c r="H726" s="29">
        <v>4816.18</v>
      </c>
    </row>
    <row r="727" spans="1:8" ht="30" x14ac:dyDescent="0.25">
      <c r="A727" s="40" t="s">
        <v>1889</v>
      </c>
      <c r="B727" s="35" t="s">
        <v>486</v>
      </c>
      <c r="C727" s="26">
        <v>1</v>
      </c>
      <c r="D727" s="34" t="s">
        <v>29</v>
      </c>
      <c r="E727" s="27">
        <v>43768</v>
      </c>
      <c r="F727" s="27">
        <v>43768</v>
      </c>
      <c r="G727" s="45" t="s">
        <v>648</v>
      </c>
      <c r="H727" s="29">
        <v>124</v>
      </c>
    </row>
    <row r="728" spans="1:8" ht="30" x14ac:dyDescent="0.25">
      <c r="A728" s="40" t="s">
        <v>1889</v>
      </c>
      <c r="B728" s="35" t="s">
        <v>2397</v>
      </c>
      <c r="C728" s="26">
        <v>1</v>
      </c>
      <c r="D728" s="34" t="s">
        <v>2657</v>
      </c>
      <c r="E728" s="27">
        <v>43820</v>
      </c>
      <c r="F728" s="27">
        <v>43820</v>
      </c>
      <c r="G728" s="45" t="s">
        <v>648</v>
      </c>
      <c r="H728" s="29">
        <v>624</v>
      </c>
    </row>
    <row r="729" spans="1:8" ht="30" x14ac:dyDescent="0.25">
      <c r="A729" s="40" t="s">
        <v>2398</v>
      </c>
      <c r="B729" s="35" t="s">
        <v>2293</v>
      </c>
      <c r="C729" s="26">
        <v>1</v>
      </c>
      <c r="D729" s="34" t="s">
        <v>15</v>
      </c>
      <c r="E729" s="27">
        <v>43717</v>
      </c>
      <c r="F729" s="27">
        <v>43721</v>
      </c>
      <c r="G729" s="45" t="s">
        <v>648</v>
      </c>
      <c r="H729" s="29">
        <v>1228</v>
      </c>
    </row>
    <row r="730" spans="1:8" ht="30" x14ac:dyDescent="0.25">
      <c r="A730" s="40" t="s">
        <v>2398</v>
      </c>
      <c r="B730" s="35" t="s">
        <v>486</v>
      </c>
      <c r="C730" s="26">
        <v>1</v>
      </c>
      <c r="D730" s="34" t="s">
        <v>15</v>
      </c>
      <c r="E730" s="27">
        <v>43739</v>
      </c>
      <c r="F730" s="27">
        <v>43753</v>
      </c>
      <c r="G730" s="45" t="s">
        <v>648</v>
      </c>
      <c r="H730" s="29">
        <v>441</v>
      </c>
    </row>
    <row r="731" spans="1:8" ht="45" x14ac:dyDescent="0.25">
      <c r="A731" s="40" t="s">
        <v>2398</v>
      </c>
      <c r="B731" s="35" t="s">
        <v>2399</v>
      </c>
      <c r="C731" s="26">
        <v>1</v>
      </c>
      <c r="D731" s="34" t="s">
        <v>1381</v>
      </c>
      <c r="E731" s="27">
        <v>43745</v>
      </c>
      <c r="F731" s="27">
        <v>43748</v>
      </c>
      <c r="G731" s="45" t="s">
        <v>648</v>
      </c>
      <c r="H731" s="29">
        <v>236</v>
      </c>
    </row>
    <row r="732" spans="1:8" ht="45" x14ac:dyDescent="0.25">
      <c r="A732" s="40" t="s">
        <v>2398</v>
      </c>
      <c r="B732" s="35" t="s">
        <v>2399</v>
      </c>
      <c r="C732" s="26">
        <v>1</v>
      </c>
      <c r="D732" s="34" t="s">
        <v>1381</v>
      </c>
      <c r="E732" s="27">
        <v>43745</v>
      </c>
      <c r="F732" s="27">
        <v>43748</v>
      </c>
      <c r="G732" s="45" t="s">
        <v>648</v>
      </c>
      <c r="H732" s="29">
        <v>150</v>
      </c>
    </row>
    <row r="733" spans="1:8" ht="45" x14ac:dyDescent="0.25">
      <c r="A733" s="40" t="s">
        <v>2398</v>
      </c>
      <c r="B733" s="35" t="s">
        <v>2399</v>
      </c>
      <c r="C733" s="26">
        <v>1</v>
      </c>
      <c r="D733" s="34" t="s">
        <v>1381</v>
      </c>
      <c r="E733" s="27">
        <v>43745</v>
      </c>
      <c r="F733" s="27">
        <v>43748</v>
      </c>
      <c r="G733" s="45" t="s">
        <v>648</v>
      </c>
      <c r="H733" s="29">
        <v>303</v>
      </c>
    </row>
    <row r="734" spans="1:8" ht="45" x14ac:dyDescent="0.25">
      <c r="A734" s="40" t="s">
        <v>2398</v>
      </c>
      <c r="B734" s="35" t="s">
        <v>2399</v>
      </c>
      <c r="C734" s="26">
        <v>1</v>
      </c>
      <c r="D734" s="34" t="s">
        <v>1381</v>
      </c>
      <c r="E734" s="27">
        <v>43745</v>
      </c>
      <c r="F734" s="27">
        <v>43748</v>
      </c>
      <c r="G734" s="45" t="s">
        <v>648</v>
      </c>
      <c r="H734" s="29">
        <v>960</v>
      </c>
    </row>
    <row r="735" spans="1:8" ht="45" x14ac:dyDescent="0.25">
      <c r="A735" s="40" t="s">
        <v>2398</v>
      </c>
      <c r="B735" s="35" t="s">
        <v>2399</v>
      </c>
      <c r="C735" s="26">
        <v>1</v>
      </c>
      <c r="D735" s="34" t="s">
        <v>1381</v>
      </c>
      <c r="E735" s="27">
        <v>43745</v>
      </c>
      <c r="F735" s="27">
        <v>43748</v>
      </c>
      <c r="G735" s="45" t="s">
        <v>648</v>
      </c>
      <c r="H735" s="29">
        <v>31.4</v>
      </c>
    </row>
    <row r="736" spans="1:8" ht="45" x14ac:dyDescent="0.25">
      <c r="A736" s="40" t="s">
        <v>2398</v>
      </c>
      <c r="B736" s="35" t="s">
        <v>2399</v>
      </c>
      <c r="C736" s="26">
        <v>1</v>
      </c>
      <c r="D736" s="34" t="s">
        <v>1381</v>
      </c>
      <c r="E736" s="27">
        <v>43745</v>
      </c>
      <c r="F736" s="27">
        <v>43748</v>
      </c>
      <c r="G736" s="45" t="s">
        <v>648</v>
      </c>
      <c r="H736" s="29">
        <v>2015</v>
      </c>
    </row>
    <row r="737" spans="1:8" ht="45" x14ac:dyDescent="0.25">
      <c r="A737" s="40" t="s">
        <v>2398</v>
      </c>
      <c r="B737" s="35" t="s">
        <v>2399</v>
      </c>
      <c r="C737" s="26">
        <v>1</v>
      </c>
      <c r="D737" s="34" t="s">
        <v>1381</v>
      </c>
      <c r="E737" s="27">
        <v>43745</v>
      </c>
      <c r="F737" s="27">
        <v>43748</v>
      </c>
      <c r="G737" s="45" t="s">
        <v>648</v>
      </c>
      <c r="H737" s="29">
        <v>320</v>
      </c>
    </row>
    <row r="738" spans="1:8" ht="45" x14ac:dyDescent="0.25">
      <c r="A738" s="40" t="s">
        <v>2398</v>
      </c>
      <c r="B738" s="35" t="s">
        <v>2399</v>
      </c>
      <c r="C738" s="26">
        <v>1</v>
      </c>
      <c r="D738" s="34" t="s">
        <v>1381</v>
      </c>
      <c r="E738" s="27">
        <v>43745</v>
      </c>
      <c r="F738" s="27">
        <v>43748</v>
      </c>
      <c r="G738" s="45" t="s">
        <v>648</v>
      </c>
      <c r="H738" s="29">
        <v>150</v>
      </c>
    </row>
    <row r="739" spans="1:8" ht="45" x14ac:dyDescent="0.25">
      <c r="A739" s="40" t="s">
        <v>2398</v>
      </c>
      <c r="B739" s="35" t="s">
        <v>2399</v>
      </c>
      <c r="C739" s="26">
        <v>1</v>
      </c>
      <c r="D739" s="34" t="s">
        <v>1381</v>
      </c>
      <c r="E739" s="27">
        <v>43745</v>
      </c>
      <c r="F739" s="27">
        <v>43748</v>
      </c>
      <c r="G739" s="45" t="s">
        <v>648</v>
      </c>
      <c r="H739" s="29">
        <v>175</v>
      </c>
    </row>
    <row r="740" spans="1:8" ht="30" x14ac:dyDescent="0.25">
      <c r="A740" s="40" t="s">
        <v>2398</v>
      </c>
      <c r="B740" s="35" t="s">
        <v>486</v>
      </c>
      <c r="C740" s="26">
        <v>1</v>
      </c>
      <c r="D740" s="34" t="s">
        <v>1355</v>
      </c>
      <c r="E740" s="27">
        <v>43753</v>
      </c>
      <c r="F740" s="27">
        <v>43753</v>
      </c>
      <c r="G740" s="45" t="s">
        <v>648</v>
      </c>
      <c r="H740" s="29">
        <v>62</v>
      </c>
    </row>
    <row r="741" spans="1:8" ht="30" x14ac:dyDescent="0.25">
      <c r="A741" s="40" t="s">
        <v>2398</v>
      </c>
      <c r="B741" s="35" t="s">
        <v>486</v>
      </c>
      <c r="C741" s="26">
        <v>1</v>
      </c>
      <c r="D741" s="34" t="s">
        <v>1355</v>
      </c>
      <c r="E741" s="27">
        <v>43756</v>
      </c>
      <c r="F741" s="27">
        <v>43756</v>
      </c>
      <c r="G741" s="45" t="s">
        <v>648</v>
      </c>
      <c r="H741" s="29">
        <v>500</v>
      </c>
    </row>
    <row r="742" spans="1:8" ht="30" x14ac:dyDescent="0.25">
      <c r="A742" s="40" t="s">
        <v>2398</v>
      </c>
      <c r="B742" s="35" t="s">
        <v>486</v>
      </c>
      <c r="C742" s="26">
        <v>1</v>
      </c>
      <c r="D742" s="34" t="s">
        <v>1355</v>
      </c>
      <c r="E742" s="27">
        <v>43756</v>
      </c>
      <c r="F742" s="27">
        <v>43756</v>
      </c>
      <c r="G742" s="45" t="s">
        <v>648</v>
      </c>
      <c r="H742" s="29">
        <v>94</v>
      </c>
    </row>
    <row r="743" spans="1:8" ht="30" x14ac:dyDescent="0.25">
      <c r="A743" s="40" t="s">
        <v>2398</v>
      </c>
      <c r="B743" s="35" t="s">
        <v>486</v>
      </c>
      <c r="C743" s="26">
        <v>1</v>
      </c>
      <c r="D743" s="34" t="s">
        <v>29</v>
      </c>
      <c r="E743" s="27">
        <v>43749</v>
      </c>
      <c r="F743" s="27">
        <v>43749</v>
      </c>
      <c r="G743" s="45" t="s">
        <v>648</v>
      </c>
      <c r="H743" s="29">
        <v>191.01</v>
      </c>
    </row>
    <row r="744" spans="1:8" ht="30" x14ac:dyDescent="0.25">
      <c r="A744" s="40" t="s">
        <v>2398</v>
      </c>
      <c r="B744" s="35" t="s">
        <v>1420</v>
      </c>
      <c r="C744" s="26">
        <v>1</v>
      </c>
      <c r="D744" s="34" t="s">
        <v>29</v>
      </c>
      <c r="E744" s="27">
        <v>43766</v>
      </c>
      <c r="F744" s="27">
        <v>43766</v>
      </c>
      <c r="G744" s="45" t="s">
        <v>648</v>
      </c>
      <c r="H744" s="29">
        <v>500</v>
      </c>
    </row>
    <row r="745" spans="1:8" ht="30" x14ac:dyDescent="0.25">
      <c r="A745" s="40" t="s">
        <v>2398</v>
      </c>
      <c r="B745" s="35" t="s">
        <v>2267</v>
      </c>
      <c r="C745" s="26">
        <v>1</v>
      </c>
      <c r="D745" s="34" t="s">
        <v>15</v>
      </c>
      <c r="E745" s="27">
        <v>43739</v>
      </c>
      <c r="F745" s="27">
        <v>43742</v>
      </c>
      <c r="G745" s="45" t="s">
        <v>648</v>
      </c>
      <c r="H745" s="29">
        <v>378</v>
      </c>
    </row>
    <row r="746" spans="1:8" ht="30" x14ac:dyDescent="0.25">
      <c r="A746" s="40" t="s">
        <v>2398</v>
      </c>
      <c r="B746" s="35" t="s">
        <v>2267</v>
      </c>
      <c r="C746" s="26">
        <v>1</v>
      </c>
      <c r="D746" s="34" t="s">
        <v>15</v>
      </c>
      <c r="E746" s="27">
        <v>43739</v>
      </c>
      <c r="F746" s="27">
        <v>43742</v>
      </c>
      <c r="G746" s="45" t="s">
        <v>648</v>
      </c>
      <c r="H746" s="29">
        <v>324</v>
      </c>
    </row>
    <row r="747" spans="1:8" ht="30" x14ac:dyDescent="0.25">
      <c r="A747" s="40" t="s">
        <v>2398</v>
      </c>
      <c r="B747" s="35" t="s">
        <v>2267</v>
      </c>
      <c r="C747" s="26">
        <v>1</v>
      </c>
      <c r="D747" s="34" t="s">
        <v>15</v>
      </c>
      <c r="E747" s="27">
        <v>43739</v>
      </c>
      <c r="F747" s="27">
        <v>43742</v>
      </c>
      <c r="G747" s="45" t="s">
        <v>648</v>
      </c>
      <c r="H747" s="29">
        <v>324</v>
      </c>
    </row>
    <row r="748" spans="1:8" ht="30" x14ac:dyDescent="0.25">
      <c r="A748" s="40" t="s">
        <v>2398</v>
      </c>
      <c r="B748" s="35" t="s">
        <v>2400</v>
      </c>
      <c r="C748" s="26">
        <v>1</v>
      </c>
      <c r="D748" s="34" t="s">
        <v>2658</v>
      </c>
      <c r="E748" s="27">
        <v>43684</v>
      </c>
      <c r="F748" s="27">
        <v>43691</v>
      </c>
      <c r="G748" s="45" t="s">
        <v>648</v>
      </c>
      <c r="H748" s="29">
        <v>400</v>
      </c>
    </row>
    <row r="749" spans="1:8" ht="30" x14ac:dyDescent="0.25">
      <c r="A749" s="40" t="s">
        <v>2398</v>
      </c>
      <c r="B749" s="35" t="s">
        <v>2401</v>
      </c>
      <c r="C749" s="26">
        <v>3</v>
      </c>
      <c r="D749" s="34" t="s">
        <v>2121</v>
      </c>
      <c r="E749" s="27">
        <v>43801</v>
      </c>
      <c r="F749" s="27">
        <v>43804</v>
      </c>
      <c r="G749" s="45" t="s">
        <v>648</v>
      </c>
      <c r="H749" s="29">
        <v>216</v>
      </c>
    </row>
    <row r="750" spans="1:8" ht="30" x14ac:dyDescent="0.25">
      <c r="A750" s="40" t="s">
        <v>2398</v>
      </c>
      <c r="B750" s="35" t="s">
        <v>2287</v>
      </c>
      <c r="C750" s="26">
        <v>1</v>
      </c>
      <c r="D750" s="34" t="s">
        <v>2121</v>
      </c>
      <c r="E750" s="27">
        <v>43788</v>
      </c>
      <c r="F750" s="27">
        <v>43794</v>
      </c>
      <c r="G750" s="45" t="s">
        <v>648</v>
      </c>
      <c r="H750" s="29">
        <v>360</v>
      </c>
    </row>
    <row r="751" spans="1:8" ht="30" x14ac:dyDescent="0.25">
      <c r="A751" s="40" t="s">
        <v>2398</v>
      </c>
      <c r="B751" s="35" t="s">
        <v>2287</v>
      </c>
      <c r="C751" s="26">
        <v>1</v>
      </c>
      <c r="D751" s="34" t="s">
        <v>2121</v>
      </c>
      <c r="E751" s="27">
        <v>43795</v>
      </c>
      <c r="F751" s="27">
        <v>43798</v>
      </c>
      <c r="G751" s="45" t="s">
        <v>648</v>
      </c>
      <c r="H751" s="29">
        <v>288</v>
      </c>
    </row>
    <row r="752" spans="1:8" ht="30" x14ac:dyDescent="0.25">
      <c r="A752" s="40" t="s">
        <v>2398</v>
      </c>
      <c r="B752" s="35" t="s">
        <v>2287</v>
      </c>
      <c r="C752" s="26">
        <v>1</v>
      </c>
      <c r="D752" s="34" t="s">
        <v>2121</v>
      </c>
      <c r="E752" s="27">
        <v>43801</v>
      </c>
      <c r="F752" s="27">
        <v>43805</v>
      </c>
      <c r="G752" s="45" t="s">
        <v>648</v>
      </c>
      <c r="H752" s="29">
        <v>360</v>
      </c>
    </row>
    <row r="753" spans="1:8" ht="30" x14ac:dyDescent="0.25">
      <c r="A753" s="40" t="s">
        <v>2398</v>
      </c>
      <c r="B753" s="35" t="s">
        <v>2287</v>
      </c>
      <c r="C753" s="26">
        <v>1</v>
      </c>
      <c r="D753" s="34" t="s">
        <v>2121</v>
      </c>
      <c r="E753" s="27">
        <v>43788</v>
      </c>
      <c r="F753" s="27">
        <v>43798</v>
      </c>
      <c r="G753" s="45" t="s">
        <v>648</v>
      </c>
      <c r="H753" s="29">
        <v>360</v>
      </c>
    </row>
    <row r="754" spans="1:8" ht="30" x14ac:dyDescent="0.25">
      <c r="A754" s="40" t="s">
        <v>2398</v>
      </c>
      <c r="B754" s="35" t="s">
        <v>2287</v>
      </c>
      <c r="C754" s="26">
        <v>1</v>
      </c>
      <c r="D754" s="34" t="s">
        <v>2121</v>
      </c>
      <c r="E754" s="27">
        <v>43808</v>
      </c>
      <c r="F754" s="27">
        <v>43812</v>
      </c>
      <c r="G754" s="45" t="s">
        <v>648</v>
      </c>
      <c r="H754" s="29">
        <v>378</v>
      </c>
    </row>
    <row r="755" spans="1:8" ht="30" x14ac:dyDescent="0.25">
      <c r="A755" s="40" t="s">
        <v>2398</v>
      </c>
      <c r="B755" s="35" t="s">
        <v>2287</v>
      </c>
      <c r="C755" s="26">
        <v>1</v>
      </c>
      <c r="D755" s="34" t="s">
        <v>2121</v>
      </c>
      <c r="E755" s="27">
        <v>43808</v>
      </c>
      <c r="F755" s="27">
        <v>43812</v>
      </c>
      <c r="G755" s="45" t="s">
        <v>648</v>
      </c>
      <c r="H755" s="29">
        <v>378</v>
      </c>
    </row>
    <row r="756" spans="1:8" ht="30" x14ac:dyDescent="0.25">
      <c r="A756" s="40" t="s">
        <v>2398</v>
      </c>
      <c r="B756" s="35" t="s">
        <v>2287</v>
      </c>
      <c r="C756" s="26">
        <v>1</v>
      </c>
      <c r="D756" s="34" t="s">
        <v>2121</v>
      </c>
      <c r="E756" s="27">
        <v>43822</v>
      </c>
      <c r="F756" s="27">
        <v>43826</v>
      </c>
      <c r="G756" s="45" t="s">
        <v>648</v>
      </c>
      <c r="H756" s="29">
        <v>378</v>
      </c>
    </row>
    <row r="757" spans="1:8" ht="30" x14ac:dyDescent="0.25">
      <c r="A757" s="40" t="s">
        <v>2398</v>
      </c>
      <c r="B757" s="35" t="s">
        <v>2287</v>
      </c>
      <c r="C757" s="26">
        <v>1</v>
      </c>
      <c r="D757" s="34" t="s">
        <v>2121</v>
      </c>
      <c r="E757" s="27">
        <v>43822</v>
      </c>
      <c r="F757" s="27">
        <v>43826</v>
      </c>
      <c r="G757" s="45" t="s">
        <v>648</v>
      </c>
      <c r="H757" s="29">
        <v>378</v>
      </c>
    </row>
    <row r="758" spans="1:8" ht="30" x14ac:dyDescent="0.25">
      <c r="A758" s="40" t="s">
        <v>2398</v>
      </c>
      <c r="B758" s="35" t="s">
        <v>2287</v>
      </c>
      <c r="C758" s="26">
        <v>1</v>
      </c>
      <c r="D758" s="34" t="s">
        <v>2121</v>
      </c>
      <c r="E758" s="27">
        <v>43801</v>
      </c>
      <c r="F758" s="27">
        <v>43805</v>
      </c>
      <c r="G758" s="45" t="s">
        <v>648</v>
      </c>
      <c r="H758" s="29">
        <v>378</v>
      </c>
    </row>
    <row r="759" spans="1:8" ht="30" x14ac:dyDescent="0.25">
      <c r="A759" s="40" t="s">
        <v>2398</v>
      </c>
      <c r="B759" s="35" t="s">
        <v>2287</v>
      </c>
      <c r="C759" s="26">
        <v>1</v>
      </c>
      <c r="D759" s="34" t="s">
        <v>2121</v>
      </c>
      <c r="E759" s="27">
        <v>43801</v>
      </c>
      <c r="F759" s="27">
        <v>43805</v>
      </c>
      <c r="G759" s="45" t="s">
        <v>648</v>
      </c>
      <c r="H759" s="29">
        <v>378</v>
      </c>
    </row>
    <row r="760" spans="1:8" ht="30" x14ac:dyDescent="0.25">
      <c r="A760" s="40" t="s">
        <v>2398</v>
      </c>
      <c r="B760" s="35" t="s">
        <v>2287</v>
      </c>
      <c r="C760" s="26">
        <v>1</v>
      </c>
      <c r="D760" s="34" t="s">
        <v>2121</v>
      </c>
      <c r="E760" s="27">
        <v>43815</v>
      </c>
      <c r="F760" s="27">
        <v>43819</v>
      </c>
      <c r="G760" s="45" t="s">
        <v>648</v>
      </c>
      <c r="H760" s="29">
        <v>378</v>
      </c>
    </row>
    <row r="761" spans="1:8" ht="30" x14ac:dyDescent="0.25">
      <c r="A761" s="40" t="s">
        <v>2398</v>
      </c>
      <c r="B761" s="35" t="s">
        <v>2287</v>
      </c>
      <c r="C761" s="26">
        <v>1</v>
      </c>
      <c r="D761" s="34" t="s">
        <v>2121</v>
      </c>
      <c r="E761" s="27">
        <v>43815</v>
      </c>
      <c r="F761" s="27">
        <v>43819</v>
      </c>
      <c r="G761" s="45" t="s">
        <v>648</v>
      </c>
      <c r="H761" s="29">
        <v>378</v>
      </c>
    </row>
    <row r="762" spans="1:8" x14ac:dyDescent="0.25">
      <c r="A762" s="40" t="s">
        <v>1905</v>
      </c>
      <c r="B762" s="35" t="s">
        <v>2402</v>
      </c>
      <c r="C762" s="26">
        <v>1</v>
      </c>
      <c r="D762" s="34" t="s">
        <v>2121</v>
      </c>
      <c r="E762" s="27">
        <v>43644</v>
      </c>
      <c r="F762" s="27">
        <v>43644</v>
      </c>
      <c r="G762" s="45" t="s">
        <v>648</v>
      </c>
      <c r="H762" s="29">
        <v>340</v>
      </c>
    </row>
    <row r="763" spans="1:8" x14ac:dyDescent="0.25">
      <c r="A763" s="40" t="s">
        <v>1905</v>
      </c>
      <c r="B763" s="35" t="s">
        <v>2402</v>
      </c>
      <c r="C763" s="26">
        <v>1</v>
      </c>
      <c r="D763" s="34" t="s">
        <v>2121</v>
      </c>
      <c r="E763" s="27">
        <v>43644</v>
      </c>
      <c r="F763" s="27">
        <v>43644</v>
      </c>
      <c r="G763" s="45" t="s">
        <v>648</v>
      </c>
      <c r="H763" s="29">
        <v>103</v>
      </c>
    </row>
    <row r="764" spans="1:8" x14ac:dyDescent="0.25">
      <c r="A764" s="40" t="s">
        <v>1905</v>
      </c>
      <c r="B764" s="35" t="s">
        <v>2290</v>
      </c>
      <c r="C764" s="26">
        <v>1</v>
      </c>
      <c r="D764" s="34" t="s">
        <v>2121</v>
      </c>
      <c r="E764" s="27">
        <v>43644</v>
      </c>
      <c r="F764" s="27">
        <v>43644</v>
      </c>
      <c r="G764" s="45" t="s">
        <v>648</v>
      </c>
      <c r="H764" s="29">
        <v>80</v>
      </c>
    </row>
    <row r="765" spans="1:8" x14ac:dyDescent="0.25">
      <c r="A765" s="40" t="s">
        <v>1905</v>
      </c>
      <c r="B765" s="35" t="s">
        <v>486</v>
      </c>
      <c r="C765" s="26">
        <v>1</v>
      </c>
      <c r="D765" s="34" t="s">
        <v>2121</v>
      </c>
      <c r="E765" s="27">
        <v>43651</v>
      </c>
      <c r="F765" s="27">
        <v>43651</v>
      </c>
      <c r="G765" s="45" t="s">
        <v>648</v>
      </c>
      <c r="H765" s="29">
        <v>500</v>
      </c>
    </row>
    <row r="766" spans="1:8" x14ac:dyDescent="0.25">
      <c r="A766" s="40" t="s">
        <v>1905</v>
      </c>
      <c r="B766" s="35" t="s">
        <v>486</v>
      </c>
      <c r="C766" s="26">
        <v>1</v>
      </c>
      <c r="D766" s="34" t="s">
        <v>2121</v>
      </c>
      <c r="E766" s="27">
        <v>43651</v>
      </c>
      <c r="F766" s="27">
        <v>43651</v>
      </c>
      <c r="G766" s="45" t="s">
        <v>648</v>
      </c>
      <c r="H766" s="29">
        <v>180</v>
      </c>
    </row>
    <row r="767" spans="1:8" x14ac:dyDescent="0.25">
      <c r="A767" s="40" t="s">
        <v>1905</v>
      </c>
      <c r="B767" s="35" t="s">
        <v>486</v>
      </c>
      <c r="C767" s="26">
        <v>1</v>
      </c>
      <c r="D767" s="34" t="s">
        <v>2121</v>
      </c>
      <c r="E767" s="27">
        <v>43651</v>
      </c>
      <c r="F767" s="27">
        <v>43651</v>
      </c>
      <c r="G767" s="45" t="s">
        <v>648</v>
      </c>
      <c r="H767" s="29">
        <v>124</v>
      </c>
    </row>
    <row r="768" spans="1:8" x14ac:dyDescent="0.25">
      <c r="A768" s="40" t="s">
        <v>1905</v>
      </c>
      <c r="B768" s="35" t="s">
        <v>486</v>
      </c>
      <c r="C768" s="26">
        <v>1</v>
      </c>
      <c r="D768" s="34" t="s">
        <v>2121</v>
      </c>
      <c r="E768" s="27">
        <v>43651</v>
      </c>
      <c r="F768" s="27">
        <v>43651</v>
      </c>
      <c r="G768" s="45" t="s">
        <v>648</v>
      </c>
      <c r="H768" s="29">
        <v>94</v>
      </c>
    </row>
    <row r="769" spans="1:8" x14ac:dyDescent="0.25">
      <c r="A769" s="40" t="s">
        <v>1905</v>
      </c>
      <c r="B769" s="35" t="s">
        <v>2403</v>
      </c>
      <c r="C769" s="26">
        <v>1</v>
      </c>
      <c r="D769" s="34" t="s">
        <v>2121</v>
      </c>
      <c r="E769" s="27">
        <v>43669</v>
      </c>
      <c r="F769" s="27">
        <v>43669</v>
      </c>
      <c r="G769" s="45" t="s">
        <v>648</v>
      </c>
      <c r="H769" s="29">
        <v>500</v>
      </c>
    </row>
    <row r="770" spans="1:8" x14ac:dyDescent="0.25">
      <c r="A770" s="40" t="s">
        <v>1905</v>
      </c>
      <c r="B770" s="35" t="s">
        <v>2403</v>
      </c>
      <c r="C770" s="26">
        <v>1</v>
      </c>
      <c r="D770" s="34" t="s">
        <v>2121</v>
      </c>
      <c r="E770" s="27">
        <v>43669</v>
      </c>
      <c r="F770" s="27">
        <v>43669</v>
      </c>
      <c r="G770" s="45" t="s">
        <v>648</v>
      </c>
      <c r="H770" s="29">
        <v>124</v>
      </c>
    </row>
    <row r="771" spans="1:8" x14ac:dyDescent="0.25">
      <c r="A771" s="40" t="s">
        <v>1905</v>
      </c>
      <c r="B771" s="35" t="s">
        <v>2403</v>
      </c>
      <c r="C771" s="26">
        <v>1</v>
      </c>
      <c r="D771" s="34" t="s">
        <v>2121</v>
      </c>
      <c r="E771" s="27">
        <v>43669</v>
      </c>
      <c r="F771" s="27">
        <v>43669</v>
      </c>
      <c r="G771" s="45" t="s">
        <v>648</v>
      </c>
      <c r="H771" s="29">
        <v>47</v>
      </c>
    </row>
    <row r="772" spans="1:8" x14ac:dyDescent="0.25">
      <c r="A772" s="40" t="s">
        <v>1905</v>
      </c>
      <c r="B772" s="35" t="s">
        <v>2403</v>
      </c>
      <c r="C772" s="26">
        <v>1</v>
      </c>
      <c r="D772" s="34" t="s">
        <v>2121</v>
      </c>
      <c r="E772" s="27">
        <v>43669</v>
      </c>
      <c r="F772" s="27">
        <v>43669</v>
      </c>
      <c r="G772" s="45" t="s">
        <v>648</v>
      </c>
      <c r="H772" s="29">
        <v>108</v>
      </c>
    </row>
    <row r="773" spans="1:8" x14ac:dyDescent="0.25">
      <c r="A773" s="40" t="s">
        <v>1905</v>
      </c>
      <c r="B773" s="35" t="s">
        <v>2402</v>
      </c>
      <c r="C773" s="26">
        <v>1</v>
      </c>
      <c r="D773" s="34" t="s">
        <v>2121</v>
      </c>
      <c r="E773" s="27">
        <v>43648</v>
      </c>
      <c r="F773" s="27">
        <v>43648</v>
      </c>
      <c r="G773" s="45" t="s">
        <v>648</v>
      </c>
      <c r="H773" s="29">
        <v>740</v>
      </c>
    </row>
    <row r="774" spans="1:8" x14ac:dyDescent="0.25">
      <c r="A774" s="40" t="s">
        <v>1905</v>
      </c>
      <c r="B774" s="35" t="s">
        <v>2402</v>
      </c>
      <c r="C774" s="26">
        <v>1</v>
      </c>
      <c r="D774" s="34" t="s">
        <v>2121</v>
      </c>
      <c r="E774" s="27">
        <v>43648</v>
      </c>
      <c r="F774" s="27">
        <v>43648</v>
      </c>
      <c r="G774" s="45" t="s">
        <v>648</v>
      </c>
      <c r="H774" s="29">
        <v>94</v>
      </c>
    </row>
    <row r="775" spans="1:8" x14ac:dyDescent="0.25">
      <c r="A775" s="40" t="s">
        <v>1905</v>
      </c>
      <c r="B775" s="35" t="s">
        <v>2402</v>
      </c>
      <c r="C775" s="26">
        <v>1</v>
      </c>
      <c r="D775" s="34" t="s">
        <v>2121</v>
      </c>
      <c r="E775" s="27">
        <v>43648</v>
      </c>
      <c r="F775" s="27">
        <v>43648</v>
      </c>
      <c r="G775" s="45" t="s">
        <v>648</v>
      </c>
      <c r="H775" s="29">
        <v>124</v>
      </c>
    </row>
    <row r="776" spans="1:8" x14ac:dyDescent="0.25">
      <c r="A776" s="40" t="s">
        <v>1905</v>
      </c>
      <c r="B776" s="35" t="s">
        <v>2396</v>
      </c>
      <c r="C776" s="26">
        <v>1</v>
      </c>
      <c r="D776" s="34" t="s">
        <v>2172</v>
      </c>
      <c r="E776" s="27">
        <v>43741</v>
      </c>
      <c r="F776" s="27">
        <v>43745</v>
      </c>
      <c r="G776" s="45" t="s">
        <v>648</v>
      </c>
      <c r="H776" s="29">
        <v>2380.94</v>
      </c>
    </row>
    <row r="777" spans="1:8" x14ac:dyDescent="0.25">
      <c r="A777" s="40" t="s">
        <v>1905</v>
      </c>
      <c r="B777" s="35" t="s">
        <v>489</v>
      </c>
      <c r="C777" s="26">
        <v>1</v>
      </c>
      <c r="D777" s="34" t="s">
        <v>29</v>
      </c>
      <c r="E777" s="27">
        <v>43755</v>
      </c>
      <c r="F777" s="27">
        <v>43755</v>
      </c>
      <c r="G777" s="45" t="s">
        <v>648</v>
      </c>
      <c r="H777" s="29">
        <v>124</v>
      </c>
    </row>
    <row r="778" spans="1:8" x14ac:dyDescent="0.25">
      <c r="A778" s="40" t="s">
        <v>1905</v>
      </c>
      <c r="B778" s="35" t="s">
        <v>489</v>
      </c>
      <c r="C778" s="26">
        <v>1</v>
      </c>
      <c r="D778" s="34" t="s">
        <v>29</v>
      </c>
      <c r="E778" s="27">
        <v>43760</v>
      </c>
      <c r="F778" s="27">
        <v>43760</v>
      </c>
      <c r="G778" s="45" t="s">
        <v>648</v>
      </c>
      <c r="H778" s="29">
        <v>94</v>
      </c>
    </row>
    <row r="779" spans="1:8" ht="60" x14ac:dyDescent="0.25">
      <c r="A779" s="40" t="s">
        <v>1905</v>
      </c>
      <c r="B779" s="35" t="s">
        <v>2404</v>
      </c>
      <c r="C779" s="26">
        <v>1</v>
      </c>
      <c r="D779" s="34" t="s">
        <v>2172</v>
      </c>
      <c r="E779" s="27">
        <v>43769</v>
      </c>
      <c r="F779" s="27">
        <v>43769</v>
      </c>
      <c r="G779" s="45" t="s">
        <v>648</v>
      </c>
      <c r="H779" s="29">
        <v>294</v>
      </c>
    </row>
    <row r="780" spans="1:8" ht="60" x14ac:dyDescent="0.25">
      <c r="A780" s="40" t="s">
        <v>1905</v>
      </c>
      <c r="B780" s="35" t="s">
        <v>2404</v>
      </c>
      <c r="C780" s="26">
        <v>1</v>
      </c>
      <c r="D780" s="34" t="s">
        <v>2172</v>
      </c>
      <c r="E780" s="27">
        <v>43769</v>
      </c>
      <c r="F780" s="27">
        <v>43769</v>
      </c>
      <c r="G780" s="45" t="s">
        <v>648</v>
      </c>
      <c r="H780" s="29">
        <v>5008</v>
      </c>
    </row>
    <row r="781" spans="1:8" x14ac:dyDescent="0.25">
      <c r="A781" s="40" t="s">
        <v>1911</v>
      </c>
      <c r="B781" s="35" t="s">
        <v>2083</v>
      </c>
      <c r="C781" s="26">
        <v>2</v>
      </c>
      <c r="D781" s="34" t="s">
        <v>1355</v>
      </c>
      <c r="E781" s="27">
        <v>43481</v>
      </c>
      <c r="F781" s="27">
        <v>43481</v>
      </c>
      <c r="G781" s="45" t="s">
        <v>648</v>
      </c>
      <c r="H781" s="29">
        <v>50</v>
      </c>
    </row>
    <row r="782" spans="1:8" x14ac:dyDescent="0.25">
      <c r="A782" s="40" t="s">
        <v>1911</v>
      </c>
      <c r="B782" s="35" t="s">
        <v>2081</v>
      </c>
      <c r="C782" s="26">
        <v>2</v>
      </c>
      <c r="D782" s="34" t="s">
        <v>15</v>
      </c>
      <c r="E782" s="27">
        <v>43466</v>
      </c>
      <c r="F782" s="27">
        <v>43495</v>
      </c>
      <c r="G782" s="45" t="s">
        <v>648</v>
      </c>
      <c r="H782" s="29">
        <v>116</v>
      </c>
    </row>
    <row r="783" spans="1:8" x14ac:dyDescent="0.25">
      <c r="A783" s="40" t="s">
        <v>1911</v>
      </c>
      <c r="B783" s="35" t="s">
        <v>2081</v>
      </c>
      <c r="C783" s="26">
        <v>1</v>
      </c>
      <c r="D783" s="34" t="s">
        <v>15</v>
      </c>
      <c r="E783" s="27">
        <v>43546</v>
      </c>
      <c r="F783" s="27">
        <v>43552</v>
      </c>
      <c r="G783" s="45" t="s">
        <v>648</v>
      </c>
      <c r="H783" s="29">
        <v>360</v>
      </c>
    </row>
    <row r="784" spans="1:8" ht="30" x14ac:dyDescent="0.25">
      <c r="A784" s="40" t="s">
        <v>1911</v>
      </c>
      <c r="B784" s="35" t="s">
        <v>2245</v>
      </c>
      <c r="C784" s="26">
        <v>1</v>
      </c>
      <c r="D784" s="34" t="s">
        <v>15</v>
      </c>
      <c r="E784" s="27">
        <v>43556</v>
      </c>
      <c r="F784" s="27">
        <v>43570</v>
      </c>
      <c r="G784" s="45" t="s">
        <v>648</v>
      </c>
      <c r="H784" s="29">
        <v>198</v>
      </c>
    </row>
    <row r="785" spans="1:8" ht="30" x14ac:dyDescent="0.25">
      <c r="A785" s="40" t="s">
        <v>1911</v>
      </c>
      <c r="B785" s="35" t="s">
        <v>2245</v>
      </c>
      <c r="C785" s="26">
        <v>3</v>
      </c>
      <c r="D785" s="34" t="s">
        <v>15</v>
      </c>
      <c r="E785" s="27">
        <v>43556</v>
      </c>
      <c r="F785" s="27">
        <v>43570</v>
      </c>
      <c r="G785" s="45" t="s">
        <v>648</v>
      </c>
      <c r="H785" s="29">
        <v>396</v>
      </c>
    </row>
    <row r="786" spans="1:8" x14ac:dyDescent="0.25">
      <c r="A786" s="40" t="s">
        <v>1911</v>
      </c>
      <c r="B786" s="35" t="s">
        <v>2091</v>
      </c>
      <c r="C786" s="26">
        <v>1</v>
      </c>
      <c r="D786" s="34" t="s">
        <v>2121</v>
      </c>
      <c r="E786" s="27">
        <v>43497</v>
      </c>
      <c r="F786" s="27">
        <v>43555</v>
      </c>
      <c r="G786" s="45" t="s">
        <v>648</v>
      </c>
      <c r="H786" s="29">
        <v>250</v>
      </c>
    </row>
    <row r="787" spans="1:8" x14ac:dyDescent="0.25">
      <c r="A787" s="40" t="s">
        <v>1911</v>
      </c>
      <c r="B787" s="35" t="s">
        <v>2352</v>
      </c>
      <c r="C787" s="26">
        <v>1</v>
      </c>
      <c r="D787" s="34" t="s">
        <v>2121</v>
      </c>
      <c r="E787" s="27">
        <v>43665</v>
      </c>
      <c r="F787" s="27">
        <v>43677</v>
      </c>
      <c r="G787" s="45" t="s">
        <v>648</v>
      </c>
      <c r="H787" s="29">
        <v>216</v>
      </c>
    </row>
    <row r="788" spans="1:8" x14ac:dyDescent="0.25">
      <c r="A788" s="40" t="s">
        <v>1911</v>
      </c>
      <c r="B788" s="35" t="s">
        <v>2352</v>
      </c>
      <c r="C788" s="26">
        <v>1</v>
      </c>
      <c r="D788" s="34" t="s">
        <v>2121</v>
      </c>
      <c r="E788" s="27">
        <v>43640</v>
      </c>
      <c r="F788" s="27">
        <v>43644</v>
      </c>
      <c r="G788" s="45" t="s">
        <v>648</v>
      </c>
      <c r="H788" s="29">
        <v>360</v>
      </c>
    </row>
    <row r="789" spans="1:8" x14ac:dyDescent="0.25">
      <c r="A789" s="40" t="s">
        <v>1911</v>
      </c>
      <c r="B789" s="35" t="s">
        <v>2352</v>
      </c>
      <c r="C789" s="26">
        <v>1</v>
      </c>
      <c r="D789" s="34" t="s">
        <v>2121</v>
      </c>
      <c r="E789" s="27">
        <v>43633</v>
      </c>
      <c r="F789" s="27">
        <v>43637</v>
      </c>
      <c r="G789" s="45" t="s">
        <v>648</v>
      </c>
      <c r="H789" s="29">
        <v>360</v>
      </c>
    </row>
    <row r="790" spans="1:8" x14ac:dyDescent="0.25">
      <c r="A790" s="40" t="s">
        <v>1911</v>
      </c>
      <c r="B790" s="35" t="s">
        <v>2352</v>
      </c>
      <c r="C790" s="26">
        <v>1</v>
      </c>
      <c r="D790" s="34" t="s">
        <v>2121</v>
      </c>
      <c r="E790" s="27">
        <v>43662</v>
      </c>
      <c r="F790" s="27">
        <v>43677</v>
      </c>
      <c r="G790" s="45" t="s">
        <v>648</v>
      </c>
      <c r="H790" s="29">
        <v>432</v>
      </c>
    </row>
    <row r="791" spans="1:8" x14ac:dyDescent="0.25">
      <c r="A791" s="40" t="s">
        <v>1911</v>
      </c>
      <c r="B791" s="35" t="s">
        <v>2352</v>
      </c>
      <c r="C791" s="26">
        <v>1</v>
      </c>
      <c r="D791" s="34" t="s">
        <v>2121</v>
      </c>
      <c r="E791" s="27">
        <v>43675</v>
      </c>
      <c r="F791" s="27">
        <v>43679</v>
      </c>
      <c r="G791" s="45" t="s">
        <v>648</v>
      </c>
      <c r="H791" s="29">
        <v>972</v>
      </c>
    </row>
    <row r="792" spans="1:8" x14ac:dyDescent="0.25">
      <c r="A792" s="40" t="s">
        <v>1911</v>
      </c>
      <c r="B792" s="35" t="s">
        <v>2352</v>
      </c>
      <c r="C792" s="26">
        <v>1</v>
      </c>
      <c r="D792" s="34" t="s">
        <v>2121</v>
      </c>
      <c r="E792" s="27">
        <v>43668</v>
      </c>
      <c r="F792" s="27">
        <v>43672</v>
      </c>
      <c r="G792" s="45" t="s">
        <v>648</v>
      </c>
      <c r="H792" s="29">
        <v>972</v>
      </c>
    </row>
    <row r="793" spans="1:8" x14ac:dyDescent="0.25">
      <c r="A793" s="40" t="s">
        <v>1911</v>
      </c>
      <c r="B793" s="35" t="s">
        <v>2352</v>
      </c>
      <c r="C793" s="26">
        <v>1</v>
      </c>
      <c r="D793" s="34" t="s">
        <v>2121</v>
      </c>
      <c r="E793" s="27">
        <v>43661</v>
      </c>
      <c r="F793" s="27">
        <v>43665</v>
      </c>
      <c r="G793" s="45" t="s">
        <v>648</v>
      </c>
      <c r="H793" s="29">
        <v>972</v>
      </c>
    </row>
    <row r="794" spans="1:8" x14ac:dyDescent="0.25">
      <c r="A794" s="40" t="s">
        <v>1911</v>
      </c>
      <c r="B794" s="35" t="s">
        <v>2352</v>
      </c>
      <c r="C794" s="26">
        <v>1</v>
      </c>
      <c r="D794" s="34" t="s">
        <v>2121</v>
      </c>
      <c r="E794" s="27">
        <v>43654</v>
      </c>
      <c r="F794" s="27">
        <v>43658</v>
      </c>
      <c r="G794" s="45" t="s">
        <v>648</v>
      </c>
      <c r="H794" s="29">
        <v>972</v>
      </c>
    </row>
    <row r="795" spans="1:8" x14ac:dyDescent="0.25">
      <c r="A795" s="40" t="s">
        <v>1911</v>
      </c>
      <c r="B795" s="35" t="s">
        <v>2352</v>
      </c>
      <c r="C795" s="26">
        <v>1</v>
      </c>
      <c r="D795" s="34" t="s">
        <v>2121</v>
      </c>
      <c r="E795" s="27">
        <v>43647</v>
      </c>
      <c r="F795" s="27">
        <v>43651</v>
      </c>
      <c r="G795" s="45" t="s">
        <v>648</v>
      </c>
      <c r="H795" s="29">
        <v>972</v>
      </c>
    </row>
    <row r="796" spans="1:8" x14ac:dyDescent="0.25">
      <c r="A796" s="40" t="s">
        <v>1911</v>
      </c>
      <c r="B796" s="35" t="s">
        <v>2352</v>
      </c>
      <c r="C796" s="26">
        <v>1</v>
      </c>
      <c r="D796" s="34" t="s">
        <v>2121</v>
      </c>
      <c r="E796" s="27">
        <v>43629</v>
      </c>
      <c r="F796" s="27">
        <v>43630</v>
      </c>
      <c r="G796" s="45" t="s">
        <v>648</v>
      </c>
      <c r="H796" s="29">
        <v>36</v>
      </c>
    </row>
    <row r="797" spans="1:8" x14ac:dyDescent="0.25">
      <c r="A797" s="40" t="s">
        <v>1911</v>
      </c>
      <c r="B797" s="35" t="s">
        <v>2264</v>
      </c>
      <c r="C797" s="26">
        <v>1</v>
      </c>
      <c r="D797" s="34" t="s">
        <v>2121</v>
      </c>
      <c r="E797" s="27">
        <v>43710</v>
      </c>
      <c r="F797" s="27">
        <v>43735</v>
      </c>
      <c r="G797" s="45" t="s">
        <v>648</v>
      </c>
      <c r="H797" s="29">
        <v>1080</v>
      </c>
    </row>
    <row r="798" spans="1:8" x14ac:dyDescent="0.25">
      <c r="A798" s="40" t="s">
        <v>1911</v>
      </c>
      <c r="B798" s="35" t="s">
        <v>2264</v>
      </c>
      <c r="C798" s="26">
        <v>1</v>
      </c>
      <c r="D798" s="34" t="s">
        <v>2121</v>
      </c>
      <c r="E798" s="27">
        <v>43710</v>
      </c>
      <c r="F798" s="27">
        <v>43735</v>
      </c>
      <c r="G798" s="45" t="s">
        <v>648</v>
      </c>
      <c r="H798" s="29">
        <v>1080</v>
      </c>
    </row>
    <row r="799" spans="1:8" x14ac:dyDescent="0.25">
      <c r="A799" s="40" t="s">
        <v>1911</v>
      </c>
      <c r="B799" s="35" t="s">
        <v>2264</v>
      </c>
      <c r="C799" s="26">
        <v>1</v>
      </c>
      <c r="D799" s="34" t="s">
        <v>2121</v>
      </c>
      <c r="E799" s="27">
        <v>43710</v>
      </c>
      <c r="F799" s="27">
        <v>43735</v>
      </c>
      <c r="G799" s="45" t="s">
        <v>648</v>
      </c>
      <c r="H799" s="29">
        <v>1080</v>
      </c>
    </row>
    <row r="800" spans="1:8" x14ac:dyDescent="0.25">
      <c r="A800" s="40" t="s">
        <v>1911</v>
      </c>
      <c r="B800" s="35" t="s">
        <v>2264</v>
      </c>
      <c r="C800" s="26">
        <v>1</v>
      </c>
      <c r="D800" s="34" t="s">
        <v>2121</v>
      </c>
      <c r="E800" s="27">
        <v>43710</v>
      </c>
      <c r="F800" s="27">
        <v>43735</v>
      </c>
      <c r="G800" s="45" t="s">
        <v>648</v>
      </c>
      <c r="H800" s="29">
        <v>1080</v>
      </c>
    </row>
    <row r="801" spans="1:8" x14ac:dyDescent="0.25">
      <c r="A801" s="40" t="s">
        <v>1911</v>
      </c>
      <c r="B801" s="35" t="s">
        <v>2264</v>
      </c>
      <c r="C801" s="26">
        <v>1</v>
      </c>
      <c r="D801" s="34" t="s">
        <v>2121</v>
      </c>
      <c r="E801" s="27">
        <v>43710</v>
      </c>
      <c r="F801" s="27">
        <v>43735</v>
      </c>
      <c r="G801" s="45" t="s">
        <v>648</v>
      </c>
      <c r="H801" s="29">
        <v>1080</v>
      </c>
    </row>
    <row r="802" spans="1:8" x14ac:dyDescent="0.25">
      <c r="A802" s="40" t="s">
        <v>1911</v>
      </c>
      <c r="B802" s="35" t="s">
        <v>2264</v>
      </c>
      <c r="C802" s="26">
        <v>1</v>
      </c>
      <c r="D802" s="34" t="s">
        <v>2121</v>
      </c>
      <c r="E802" s="27">
        <v>43710</v>
      </c>
      <c r="F802" s="27">
        <v>43735</v>
      </c>
      <c r="G802" s="45" t="s">
        <v>648</v>
      </c>
      <c r="H802" s="29">
        <v>1080</v>
      </c>
    </row>
    <row r="803" spans="1:8" x14ac:dyDescent="0.25">
      <c r="A803" s="40" t="s">
        <v>1911</v>
      </c>
      <c r="B803" s="35" t="s">
        <v>2264</v>
      </c>
      <c r="C803" s="26">
        <v>1</v>
      </c>
      <c r="D803" s="34" t="s">
        <v>2121</v>
      </c>
      <c r="E803" s="27">
        <v>43710</v>
      </c>
      <c r="F803" s="27">
        <v>43735</v>
      </c>
      <c r="G803" s="45" t="s">
        <v>648</v>
      </c>
      <c r="H803" s="29">
        <v>1080</v>
      </c>
    </row>
    <row r="804" spans="1:8" x14ac:dyDescent="0.25">
      <c r="A804" s="40" t="s">
        <v>1911</v>
      </c>
      <c r="B804" s="35" t="s">
        <v>2264</v>
      </c>
      <c r="C804" s="26">
        <v>1</v>
      </c>
      <c r="D804" s="34" t="s">
        <v>2121</v>
      </c>
      <c r="E804" s="27">
        <v>43710</v>
      </c>
      <c r="F804" s="27">
        <v>43735</v>
      </c>
      <c r="G804" s="45" t="s">
        <v>648</v>
      </c>
      <c r="H804" s="29">
        <v>1080</v>
      </c>
    </row>
    <row r="805" spans="1:8" x14ac:dyDescent="0.25">
      <c r="A805" s="40" t="s">
        <v>1911</v>
      </c>
      <c r="B805" s="35" t="s">
        <v>2264</v>
      </c>
      <c r="C805" s="26">
        <v>1</v>
      </c>
      <c r="D805" s="34" t="s">
        <v>2121</v>
      </c>
      <c r="E805" s="27">
        <v>43710</v>
      </c>
      <c r="F805" s="27">
        <v>43735</v>
      </c>
      <c r="G805" s="45" t="s">
        <v>648</v>
      </c>
      <c r="H805" s="29">
        <v>1080</v>
      </c>
    </row>
    <row r="806" spans="1:8" x14ac:dyDescent="0.25">
      <c r="A806" s="40" t="s">
        <v>1911</v>
      </c>
      <c r="B806" s="35" t="s">
        <v>2264</v>
      </c>
      <c r="C806" s="26">
        <v>1</v>
      </c>
      <c r="D806" s="34" t="s">
        <v>2121</v>
      </c>
      <c r="E806" s="27">
        <v>43710</v>
      </c>
      <c r="F806" s="27">
        <v>43735</v>
      </c>
      <c r="G806" s="45" t="s">
        <v>648</v>
      </c>
      <c r="H806" s="29">
        <v>1080</v>
      </c>
    </row>
    <row r="807" spans="1:8" x14ac:dyDescent="0.25">
      <c r="A807" s="40" t="s">
        <v>1911</v>
      </c>
      <c r="B807" s="35" t="s">
        <v>2264</v>
      </c>
      <c r="C807" s="26">
        <v>1</v>
      </c>
      <c r="D807" s="34" t="s">
        <v>2121</v>
      </c>
      <c r="E807" s="27">
        <v>43710</v>
      </c>
      <c r="F807" s="27">
        <v>43735</v>
      </c>
      <c r="G807" s="45" t="s">
        <v>648</v>
      </c>
      <c r="H807" s="29">
        <v>1080</v>
      </c>
    </row>
    <row r="808" spans="1:8" x14ac:dyDescent="0.25">
      <c r="A808" s="40" t="s">
        <v>1911</v>
      </c>
      <c r="B808" s="35" t="s">
        <v>2264</v>
      </c>
      <c r="C808" s="26">
        <v>1</v>
      </c>
      <c r="D808" s="34" t="s">
        <v>2121</v>
      </c>
      <c r="E808" s="27">
        <v>43710</v>
      </c>
      <c r="F808" s="27">
        <v>43735</v>
      </c>
      <c r="G808" s="45" t="s">
        <v>648</v>
      </c>
      <c r="H808" s="29">
        <v>1080</v>
      </c>
    </row>
    <row r="809" spans="1:8" x14ac:dyDescent="0.25">
      <c r="A809" s="40" t="s">
        <v>1911</v>
      </c>
      <c r="B809" s="35" t="s">
        <v>2264</v>
      </c>
      <c r="C809" s="26">
        <v>1</v>
      </c>
      <c r="D809" s="34" t="s">
        <v>2121</v>
      </c>
      <c r="E809" s="27">
        <v>43710</v>
      </c>
      <c r="F809" s="27">
        <v>43735</v>
      </c>
      <c r="G809" s="45" t="s">
        <v>648</v>
      </c>
      <c r="H809" s="29">
        <v>1080</v>
      </c>
    </row>
    <row r="810" spans="1:8" x14ac:dyDescent="0.25">
      <c r="A810" s="40" t="s">
        <v>1911</v>
      </c>
      <c r="B810" s="35" t="s">
        <v>2264</v>
      </c>
      <c r="C810" s="26">
        <v>1</v>
      </c>
      <c r="D810" s="34" t="s">
        <v>2121</v>
      </c>
      <c r="E810" s="27">
        <v>43710</v>
      </c>
      <c r="F810" s="27">
        <v>43735</v>
      </c>
      <c r="G810" s="45" t="s">
        <v>648</v>
      </c>
      <c r="H810" s="29">
        <v>1080</v>
      </c>
    </row>
    <row r="811" spans="1:8" x14ac:dyDescent="0.25">
      <c r="A811" s="40" t="s">
        <v>1911</v>
      </c>
      <c r="B811" s="35" t="s">
        <v>2264</v>
      </c>
      <c r="C811" s="26">
        <v>1</v>
      </c>
      <c r="D811" s="34" t="s">
        <v>2121</v>
      </c>
      <c r="E811" s="27">
        <v>43710</v>
      </c>
      <c r="F811" s="27">
        <v>43735</v>
      </c>
      <c r="G811" s="45" t="s">
        <v>648</v>
      </c>
      <c r="H811" s="29">
        <v>1080</v>
      </c>
    </row>
    <row r="812" spans="1:8" x14ac:dyDescent="0.25">
      <c r="A812" s="40" t="s">
        <v>1911</v>
      </c>
      <c r="B812" s="35" t="s">
        <v>2264</v>
      </c>
      <c r="C812" s="26">
        <v>1</v>
      </c>
      <c r="D812" s="34" t="s">
        <v>2121</v>
      </c>
      <c r="E812" s="27">
        <v>43710</v>
      </c>
      <c r="F812" s="27">
        <v>43735</v>
      </c>
      <c r="G812" s="45" t="s">
        <v>648</v>
      </c>
      <c r="H812" s="29">
        <v>1080</v>
      </c>
    </row>
    <row r="813" spans="1:8" x14ac:dyDescent="0.25">
      <c r="A813" s="40" t="s">
        <v>1911</v>
      </c>
      <c r="B813" s="35" t="s">
        <v>2264</v>
      </c>
      <c r="C813" s="26">
        <v>1</v>
      </c>
      <c r="D813" s="34" t="s">
        <v>2121</v>
      </c>
      <c r="E813" s="27">
        <v>43710</v>
      </c>
      <c r="F813" s="27">
        <v>43735</v>
      </c>
      <c r="G813" s="45" t="s">
        <v>648</v>
      </c>
      <c r="H813" s="29">
        <v>1080</v>
      </c>
    </row>
    <row r="814" spans="1:8" x14ac:dyDescent="0.25">
      <c r="A814" s="40" t="s">
        <v>1911</v>
      </c>
      <c r="B814" s="35" t="s">
        <v>1279</v>
      </c>
      <c r="C814" s="26">
        <v>2</v>
      </c>
      <c r="D814" s="34" t="s">
        <v>29</v>
      </c>
      <c r="E814" s="27">
        <v>43825</v>
      </c>
      <c r="F814" s="27">
        <v>43825</v>
      </c>
      <c r="G814" s="45" t="s">
        <v>648</v>
      </c>
      <c r="H814" s="29">
        <v>3340</v>
      </c>
    </row>
    <row r="815" spans="1:8" x14ac:dyDescent="0.25">
      <c r="A815" s="40" t="s">
        <v>1911</v>
      </c>
      <c r="B815" s="35" t="s">
        <v>2405</v>
      </c>
      <c r="C815" s="26">
        <v>1</v>
      </c>
      <c r="D815" s="34" t="s">
        <v>15</v>
      </c>
      <c r="E815" s="27">
        <v>43801</v>
      </c>
      <c r="F815" s="27">
        <v>43801</v>
      </c>
      <c r="G815" s="45" t="s">
        <v>648</v>
      </c>
      <c r="H815" s="29">
        <v>400</v>
      </c>
    </row>
    <row r="816" spans="1:8" x14ac:dyDescent="0.25">
      <c r="A816" s="40" t="s">
        <v>1911</v>
      </c>
      <c r="B816" s="35" t="s">
        <v>2405</v>
      </c>
      <c r="C816" s="26">
        <v>1</v>
      </c>
      <c r="D816" s="34" t="s">
        <v>15</v>
      </c>
      <c r="E816" s="27">
        <v>43793</v>
      </c>
      <c r="F816" s="27">
        <v>43793</v>
      </c>
      <c r="G816" s="45" t="s">
        <v>648</v>
      </c>
      <c r="H816" s="29">
        <v>400</v>
      </c>
    </row>
    <row r="817" spans="1:8" x14ac:dyDescent="0.25">
      <c r="A817" s="40" t="s">
        <v>1911</v>
      </c>
      <c r="B817" s="35" t="s">
        <v>2405</v>
      </c>
      <c r="C817" s="26">
        <v>1</v>
      </c>
      <c r="D817" s="34" t="s">
        <v>15</v>
      </c>
      <c r="E817" s="27">
        <v>43791</v>
      </c>
      <c r="F817" s="27">
        <v>43791</v>
      </c>
      <c r="G817" s="45" t="s">
        <v>648</v>
      </c>
      <c r="H817" s="29">
        <v>400</v>
      </c>
    </row>
    <row r="818" spans="1:8" x14ac:dyDescent="0.25">
      <c r="A818" s="40" t="s">
        <v>1911</v>
      </c>
      <c r="B818" s="35" t="s">
        <v>2406</v>
      </c>
      <c r="C818" s="26">
        <v>1</v>
      </c>
      <c r="D818" s="34" t="s">
        <v>15</v>
      </c>
      <c r="E818" s="27">
        <v>43794</v>
      </c>
      <c r="F818" s="27">
        <v>43798</v>
      </c>
      <c r="G818" s="45" t="s">
        <v>648</v>
      </c>
      <c r="H818" s="29">
        <v>1107</v>
      </c>
    </row>
    <row r="819" spans="1:8" x14ac:dyDescent="0.25">
      <c r="A819" s="40" t="s">
        <v>1911</v>
      </c>
      <c r="B819" s="35" t="s">
        <v>2406</v>
      </c>
      <c r="C819" s="26">
        <v>1</v>
      </c>
      <c r="D819" s="34" t="s">
        <v>15</v>
      </c>
      <c r="E819" s="27">
        <v>43773</v>
      </c>
      <c r="F819" s="27">
        <v>43777</v>
      </c>
      <c r="G819" s="45" t="s">
        <v>648</v>
      </c>
      <c r="H819" s="29">
        <v>360</v>
      </c>
    </row>
    <row r="820" spans="1:8" x14ac:dyDescent="0.25">
      <c r="A820" s="40" t="s">
        <v>1911</v>
      </c>
      <c r="B820" s="35" t="s">
        <v>2406</v>
      </c>
      <c r="C820" s="26">
        <v>1</v>
      </c>
      <c r="D820" s="34" t="s">
        <v>15</v>
      </c>
      <c r="E820" s="27">
        <v>43773</v>
      </c>
      <c r="F820" s="27">
        <v>43784</v>
      </c>
      <c r="G820" s="45" t="s">
        <v>648</v>
      </c>
      <c r="H820" s="29">
        <v>180</v>
      </c>
    </row>
    <row r="821" spans="1:8" x14ac:dyDescent="0.25">
      <c r="A821" s="40" t="s">
        <v>1911</v>
      </c>
      <c r="B821" s="35" t="s">
        <v>2406</v>
      </c>
      <c r="C821" s="26">
        <v>1</v>
      </c>
      <c r="D821" s="34" t="s">
        <v>15</v>
      </c>
      <c r="E821" s="27">
        <v>43773</v>
      </c>
      <c r="F821" s="27">
        <v>43798</v>
      </c>
      <c r="G821" s="45" t="s">
        <v>648</v>
      </c>
      <c r="H821" s="29">
        <v>342</v>
      </c>
    </row>
    <row r="822" spans="1:8" x14ac:dyDescent="0.25">
      <c r="A822" s="40" t="s">
        <v>1911</v>
      </c>
      <c r="B822" s="35" t="s">
        <v>2406</v>
      </c>
      <c r="C822" s="26">
        <v>1</v>
      </c>
      <c r="D822" s="34" t="s">
        <v>15</v>
      </c>
      <c r="E822" s="27">
        <v>43773</v>
      </c>
      <c r="F822" s="27">
        <v>43798</v>
      </c>
      <c r="G822" s="45" t="s">
        <v>648</v>
      </c>
      <c r="H822" s="29">
        <v>342</v>
      </c>
    </row>
    <row r="823" spans="1:8" x14ac:dyDescent="0.25">
      <c r="A823" s="40" t="s">
        <v>1911</v>
      </c>
      <c r="B823" s="35" t="s">
        <v>2407</v>
      </c>
      <c r="C823" s="26">
        <v>1</v>
      </c>
      <c r="D823" s="34" t="s">
        <v>15</v>
      </c>
      <c r="E823" s="27">
        <v>43773</v>
      </c>
      <c r="F823" s="27">
        <v>43798</v>
      </c>
      <c r="G823" s="45" t="s">
        <v>648</v>
      </c>
      <c r="H823" s="29">
        <v>360</v>
      </c>
    </row>
    <row r="824" spans="1:8" x14ac:dyDescent="0.25">
      <c r="A824" s="40" t="s">
        <v>1911</v>
      </c>
      <c r="B824" s="35" t="s">
        <v>2407</v>
      </c>
      <c r="C824" s="26">
        <v>1</v>
      </c>
      <c r="D824" s="34" t="s">
        <v>15</v>
      </c>
      <c r="E824" s="27">
        <v>43780</v>
      </c>
      <c r="F824" s="27">
        <v>43784</v>
      </c>
      <c r="G824" s="45" t="s">
        <v>648</v>
      </c>
      <c r="H824" s="29">
        <v>360</v>
      </c>
    </row>
    <row r="825" spans="1:8" x14ac:dyDescent="0.25">
      <c r="A825" s="40" t="s">
        <v>1911</v>
      </c>
      <c r="B825" s="35" t="s">
        <v>2407</v>
      </c>
      <c r="C825" s="26">
        <v>1</v>
      </c>
      <c r="D825" s="34" t="s">
        <v>15</v>
      </c>
      <c r="E825" s="27">
        <v>43770</v>
      </c>
      <c r="F825" s="27">
        <v>43799</v>
      </c>
      <c r="G825" s="45" t="s">
        <v>648</v>
      </c>
      <c r="H825" s="29">
        <v>216</v>
      </c>
    </row>
    <row r="826" spans="1:8" x14ac:dyDescent="0.25">
      <c r="A826" s="40" t="s">
        <v>1911</v>
      </c>
      <c r="B826" s="35" t="s">
        <v>2407</v>
      </c>
      <c r="C826" s="26">
        <v>1</v>
      </c>
      <c r="D826" s="34" t="s">
        <v>15</v>
      </c>
      <c r="E826" s="27">
        <v>43770</v>
      </c>
      <c r="F826" s="27">
        <v>43799</v>
      </c>
      <c r="G826" s="45" t="s">
        <v>648</v>
      </c>
      <c r="H826" s="29">
        <v>216</v>
      </c>
    </row>
    <row r="827" spans="1:8" x14ac:dyDescent="0.25">
      <c r="A827" s="40" t="s">
        <v>1911</v>
      </c>
      <c r="B827" s="35" t="s">
        <v>2407</v>
      </c>
      <c r="C827" s="26">
        <v>1</v>
      </c>
      <c r="D827" s="34" t="s">
        <v>15</v>
      </c>
      <c r="E827" s="27">
        <v>43770</v>
      </c>
      <c r="F827" s="27">
        <v>43799</v>
      </c>
      <c r="G827" s="45" t="s">
        <v>648</v>
      </c>
      <c r="H827" s="29">
        <v>216</v>
      </c>
    </row>
    <row r="828" spans="1:8" x14ac:dyDescent="0.25">
      <c r="A828" s="40" t="s">
        <v>1911</v>
      </c>
      <c r="B828" s="35" t="s">
        <v>2407</v>
      </c>
      <c r="C828" s="26">
        <v>1</v>
      </c>
      <c r="D828" s="34" t="s">
        <v>15</v>
      </c>
      <c r="E828" s="27">
        <v>43770</v>
      </c>
      <c r="F828" s="27">
        <v>43799</v>
      </c>
      <c r="G828" s="45" t="s">
        <v>648</v>
      </c>
      <c r="H828" s="29">
        <v>216</v>
      </c>
    </row>
    <row r="829" spans="1:8" x14ac:dyDescent="0.25">
      <c r="A829" s="40" t="s">
        <v>1911</v>
      </c>
      <c r="B829" s="35" t="s">
        <v>2407</v>
      </c>
      <c r="C829" s="26">
        <v>1</v>
      </c>
      <c r="D829" s="34" t="s">
        <v>15</v>
      </c>
      <c r="E829" s="27">
        <v>43770</v>
      </c>
      <c r="F829" s="27">
        <v>43799</v>
      </c>
      <c r="G829" s="45" t="s">
        <v>648</v>
      </c>
      <c r="H829" s="29">
        <v>216</v>
      </c>
    </row>
    <row r="830" spans="1:8" x14ac:dyDescent="0.25">
      <c r="A830" s="40" t="s">
        <v>1911</v>
      </c>
      <c r="B830" s="35" t="s">
        <v>2407</v>
      </c>
      <c r="C830" s="26">
        <v>1</v>
      </c>
      <c r="D830" s="34" t="s">
        <v>15</v>
      </c>
      <c r="E830" s="27">
        <v>43770</v>
      </c>
      <c r="F830" s="27">
        <v>43799</v>
      </c>
      <c r="G830" s="45" t="s">
        <v>648</v>
      </c>
      <c r="H830" s="29">
        <v>216</v>
      </c>
    </row>
    <row r="831" spans="1:8" x14ac:dyDescent="0.25">
      <c r="A831" s="40" t="s">
        <v>1911</v>
      </c>
      <c r="B831" s="35" t="s">
        <v>2407</v>
      </c>
      <c r="C831" s="26">
        <v>1</v>
      </c>
      <c r="D831" s="34" t="s">
        <v>15</v>
      </c>
      <c r="E831" s="27">
        <v>43770</v>
      </c>
      <c r="F831" s="27">
        <v>43799</v>
      </c>
      <c r="G831" s="45" t="s">
        <v>648</v>
      </c>
      <c r="H831" s="29">
        <v>216</v>
      </c>
    </row>
    <row r="832" spans="1:8" x14ac:dyDescent="0.25">
      <c r="A832" s="40" t="s">
        <v>1911</v>
      </c>
      <c r="B832" s="35" t="s">
        <v>2407</v>
      </c>
      <c r="C832" s="26">
        <v>1</v>
      </c>
      <c r="D832" s="34" t="s">
        <v>15</v>
      </c>
      <c r="E832" s="27">
        <v>43770</v>
      </c>
      <c r="F832" s="27">
        <v>43799</v>
      </c>
      <c r="G832" s="45" t="s">
        <v>648</v>
      </c>
      <c r="H832" s="29">
        <v>216</v>
      </c>
    </row>
    <row r="833" spans="1:8" x14ac:dyDescent="0.25">
      <c r="A833" s="40" t="s">
        <v>1911</v>
      </c>
      <c r="B833" s="35" t="s">
        <v>2407</v>
      </c>
      <c r="C833" s="26">
        <v>1</v>
      </c>
      <c r="D833" s="34" t="s">
        <v>15</v>
      </c>
      <c r="E833" s="27">
        <v>43770</v>
      </c>
      <c r="F833" s="27">
        <v>43799</v>
      </c>
      <c r="G833" s="45" t="s">
        <v>648</v>
      </c>
      <c r="H833" s="29">
        <v>216</v>
      </c>
    </row>
    <row r="834" spans="1:8" x14ac:dyDescent="0.25">
      <c r="A834" s="40" t="s">
        <v>1911</v>
      </c>
      <c r="B834" s="35" t="s">
        <v>2407</v>
      </c>
      <c r="C834" s="26">
        <v>1</v>
      </c>
      <c r="D834" s="34" t="s">
        <v>15</v>
      </c>
      <c r="E834" s="27">
        <v>43770</v>
      </c>
      <c r="F834" s="27">
        <v>43799</v>
      </c>
      <c r="G834" s="45" t="s">
        <v>648</v>
      </c>
      <c r="H834" s="29">
        <v>216</v>
      </c>
    </row>
    <row r="835" spans="1:8" x14ac:dyDescent="0.25">
      <c r="A835" s="40" t="s">
        <v>1911</v>
      </c>
      <c r="B835" s="35" t="s">
        <v>2407</v>
      </c>
      <c r="C835" s="26">
        <v>1</v>
      </c>
      <c r="D835" s="34" t="s">
        <v>15</v>
      </c>
      <c r="E835" s="27">
        <v>43773</v>
      </c>
      <c r="F835" s="27">
        <v>43797</v>
      </c>
      <c r="G835" s="45" t="s">
        <v>648</v>
      </c>
      <c r="H835" s="29">
        <v>306</v>
      </c>
    </row>
    <row r="836" spans="1:8" x14ac:dyDescent="0.25">
      <c r="A836" s="40" t="s">
        <v>1912</v>
      </c>
      <c r="B836" s="35" t="s">
        <v>2137</v>
      </c>
      <c r="C836" s="26">
        <v>2</v>
      </c>
      <c r="D836" s="34" t="s">
        <v>15</v>
      </c>
      <c r="E836" s="27">
        <v>43466</v>
      </c>
      <c r="F836" s="27">
        <v>43496</v>
      </c>
      <c r="G836" s="45" t="s">
        <v>648</v>
      </c>
      <c r="H836" s="29">
        <v>1080</v>
      </c>
    </row>
    <row r="837" spans="1:8" x14ac:dyDescent="0.25">
      <c r="A837" s="40" t="s">
        <v>1912</v>
      </c>
      <c r="B837" s="35" t="s">
        <v>2137</v>
      </c>
      <c r="C837" s="26">
        <v>2</v>
      </c>
      <c r="D837" s="34" t="s">
        <v>15</v>
      </c>
      <c r="E837" s="27">
        <v>43466</v>
      </c>
      <c r="F837" s="27">
        <v>43496</v>
      </c>
      <c r="G837" s="45" t="s">
        <v>648</v>
      </c>
      <c r="H837" s="29">
        <v>1080</v>
      </c>
    </row>
    <row r="838" spans="1:8" x14ac:dyDescent="0.25">
      <c r="A838" s="40" t="s">
        <v>1912</v>
      </c>
      <c r="B838" s="35" t="s">
        <v>2137</v>
      </c>
      <c r="C838" s="26">
        <v>2</v>
      </c>
      <c r="D838" s="34" t="s">
        <v>15</v>
      </c>
      <c r="E838" s="27">
        <v>43466</v>
      </c>
      <c r="F838" s="27">
        <v>43496</v>
      </c>
      <c r="G838" s="45" t="s">
        <v>648</v>
      </c>
      <c r="H838" s="29">
        <v>1080</v>
      </c>
    </row>
    <row r="839" spans="1:8" x14ac:dyDescent="0.25">
      <c r="A839" s="40" t="s">
        <v>1912</v>
      </c>
      <c r="B839" s="35" t="s">
        <v>2137</v>
      </c>
      <c r="C839" s="26">
        <v>2</v>
      </c>
      <c r="D839" s="34" t="s">
        <v>15</v>
      </c>
      <c r="E839" s="27">
        <v>43466</v>
      </c>
      <c r="F839" s="27">
        <v>43496</v>
      </c>
      <c r="G839" s="45" t="s">
        <v>648</v>
      </c>
      <c r="H839" s="29">
        <v>1080</v>
      </c>
    </row>
    <row r="840" spans="1:8" x14ac:dyDescent="0.25">
      <c r="A840" s="40" t="s">
        <v>1912</v>
      </c>
      <c r="B840" s="35" t="s">
        <v>2137</v>
      </c>
      <c r="C840" s="26">
        <v>2</v>
      </c>
      <c r="D840" s="34" t="s">
        <v>15</v>
      </c>
      <c r="E840" s="27">
        <v>43466</v>
      </c>
      <c r="F840" s="27">
        <v>43496</v>
      </c>
      <c r="G840" s="45" t="s">
        <v>648</v>
      </c>
      <c r="H840" s="29">
        <v>1080</v>
      </c>
    </row>
    <row r="841" spans="1:8" x14ac:dyDescent="0.25">
      <c r="A841" s="40" t="s">
        <v>1912</v>
      </c>
      <c r="B841" s="35" t="s">
        <v>2137</v>
      </c>
      <c r="C841" s="26">
        <v>2</v>
      </c>
      <c r="D841" s="34" t="s">
        <v>15</v>
      </c>
      <c r="E841" s="27">
        <v>43466</v>
      </c>
      <c r="F841" s="27">
        <v>43496</v>
      </c>
      <c r="G841" s="45" t="s">
        <v>648</v>
      </c>
      <c r="H841" s="29">
        <v>1080</v>
      </c>
    </row>
    <row r="842" spans="1:8" x14ac:dyDescent="0.25">
      <c r="A842" s="40" t="s">
        <v>1912</v>
      </c>
      <c r="B842" s="35" t="s">
        <v>2137</v>
      </c>
      <c r="C842" s="26">
        <v>2</v>
      </c>
      <c r="D842" s="34" t="s">
        <v>15</v>
      </c>
      <c r="E842" s="27">
        <v>43466</v>
      </c>
      <c r="F842" s="27">
        <v>43496</v>
      </c>
      <c r="G842" s="45" t="s">
        <v>648</v>
      </c>
      <c r="H842" s="29">
        <v>1080</v>
      </c>
    </row>
    <row r="843" spans="1:8" x14ac:dyDescent="0.25">
      <c r="A843" s="40" t="s">
        <v>1912</v>
      </c>
      <c r="B843" s="35" t="s">
        <v>2137</v>
      </c>
      <c r="C843" s="26">
        <v>2</v>
      </c>
      <c r="D843" s="34" t="s">
        <v>15</v>
      </c>
      <c r="E843" s="27">
        <v>43466</v>
      </c>
      <c r="F843" s="27">
        <v>43496</v>
      </c>
      <c r="G843" s="45" t="s">
        <v>648</v>
      </c>
      <c r="H843" s="29">
        <v>1080</v>
      </c>
    </row>
    <row r="844" spans="1:8" x14ac:dyDescent="0.25">
      <c r="A844" s="40" t="s">
        <v>1912</v>
      </c>
      <c r="B844" s="35" t="s">
        <v>2137</v>
      </c>
      <c r="C844" s="26">
        <v>2</v>
      </c>
      <c r="D844" s="34" t="s">
        <v>15</v>
      </c>
      <c r="E844" s="27">
        <v>43466</v>
      </c>
      <c r="F844" s="27">
        <v>43496</v>
      </c>
      <c r="G844" s="45" t="s">
        <v>648</v>
      </c>
      <c r="H844" s="29">
        <v>1080</v>
      </c>
    </row>
    <row r="845" spans="1:8" x14ac:dyDescent="0.25">
      <c r="A845" s="40" t="s">
        <v>1912</v>
      </c>
      <c r="B845" s="35" t="s">
        <v>2137</v>
      </c>
      <c r="C845" s="26">
        <v>2</v>
      </c>
      <c r="D845" s="34" t="s">
        <v>15</v>
      </c>
      <c r="E845" s="27">
        <v>43466</v>
      </c>
      <c r="F845" s="27">
        <v>43496</v>
      </c>
      <c r="G845" s="45" t="s">
        <v>648</v>
      </c>
      <c r="H845" s="29">
        <v>1080</v>
      </c>
    </row>
    <row r="846" spans="1:8" x14ac:dyDescent="0.25">
      <c r="A846" s="40" t="s">
        <v>1912</v>
      </c>
      <c r="B846" s="35" t="s">
        <v>2137</v>
      </c>
      <c r="C846" s="26">
        <v>2</v>
      </c>
      <c r="D846" s="34" t="s">
        <v>15</v>
      </c>
      <c r="E846" s="27">
        <v>43466</v>
      </c>
      <c r="F846" s="27">
        <v>43496</v>
      </c>
      <c r="G846" s="45" t="s">
        <v>648</v>
      </c>
      <c r="H846" s="29">
        <v>1080</v>
      </c>
    </row>
    <row r="847" spans="1:8" x14ac:dyDescent="0.25">
      <c r="A847" s="40" t="s">
        <v>1912</v>
      </c>
      <c r="B847" s="35" t="s">
        <v>2137</v>
      </c>
      <c r="C847" s="26">
        <v>2</v>
      </c>
      <c r="D847" s="34" t="s">
        <v>15</v>
      </c>
      <c r="E847" s="27">
        <v>43466</v>
      </c>
      <c r="F847" s="27">
        <v>43496</v>
      </c>
      <c r="G847" s="45" t="s">
        <v>648</v>
      </c>
      <c r="H847" s="29">
        <v>1080</v>
      </c>
    </row>
    <row r="848" spans="1:8" x14ac:dyDescent="0.25">
      <c r="A848" s="40" t="s">
        <v>1912</v>
      </c>
      <c r="B848" s="35" t="s">
        <v>2137</v>
      </c>
      <c r="C848" s="26">
        <v>2</v>
      </c>
      <c r="D848" s="34" t="s">
        <v>15</v>
      </c>
      <c r="E848" s="27">
        <v>43466</v>
      </c>
      <c r="F848" s="27">
        <v>43496</v>
      </c>
      <c r="G848" s="45" t="s">
        <v>648</v>
      </c>
      <c r="H848" s="29">
        <v>1080</v>
      </c>
    </row>
    <row r="849" spans="1:8" x14ac:dyDescent="0.25">
      <c r="A849" s="40" t="s">
        <v>1912</v>
      </c>
      <c r="B849" s="35" t="s">
        <v>2137</v>
      </c>
      <c r="C849" s="26">
        <v>2</v>
      </c>
      <c r="D849" s="34" t="s">
        <v>15</v>
      </c>
      <c r="E849" s="27">
        <v>43466</v>
      </c>
      <c r="F849" s="27">
        <v>43496</v>
      </c>
      <c r="G849" s="45" t="s">
        <v>648</v>
      </c>
      <c r="H849" s="29">
        <v>1080</v>
      </c>
    </row>
    <row r="850" spans="1:8" x14ac:dyDescent="0.25">
      <c r="A850" s="40" t="s">
        <v>1912</v>
      </c>
      <c r="B850" s="35" t="s">
        <v>2137</v>
      </c>
      <c r="C850" s="26">
        <v>2</v>
      </c>
      <c r="D850" s="34" t="s">
        <v>15</v>
      </c>
      <c r="E850" s="27">
        <v>43466</v>
      </c>
      <c r="F850" s="27">
        <v>43496</v>
      </c>
      <c r="G850" s="45" t="s">
        <v>648</v>
      </c>
      <c r="H850" s="29">
        <v>1080</v>
      </c>
    </row>
    <row r="851" spans="1:8" x14ac:dyDescent="0.25">
      <c r="A851" s="40" t="s">
        <v>1912</v>
      </c>
      <c r="B851" s="35" t="s">
        <v>2137</v>
      </c>
      <c r="C851" s="26">
        <v>2</v>
      </c>
      <c r="D851" s="34" t="s">
        <v>15</v>
      </c>
      <c r="E851" s="27">
        <v>43466</v>
      </c>
      <c r="F851" s="27">
        <v>43496</v>
      </c>
      <c r="G851" s="45" t="s">
        <v>648</v>
      </c>
      <c r="H851" s="29">
        <v>1080</v>
      </c>
    </row>
    <row r="852" spans="1:8" x14ac:dyDescent="0.25">
      <c r="A852" s="40" t="s">
        <v>1912</v>
      </c>
      <c r="B852" s="35" t="s">
        <v>2137</v>
      </c>
      <c r="C852" s="26">
        <v>2</v>
      </c>
      <c r="D852" s="34" t="s">
        <v>15</v>
      </c>
      <c r="E852" s="27">
        <v>43466</v>
      </c>
      <c r="F852" s="27">
        <v>43496</v>
      </c>
      <c r="G852" s="45" t="s">
        <v>648</v>
      </c>
      <c r="H852" s="29">
        <v>1080</v>
      </c>
    </row>
    <row r="853" spans="1:8" x14ac:dyDescent="0.25">
      <c r="A853" s="40" t="s">
        <v>1912</v>
      </c>
      <c r="B853" s="35" t="s">
        <v>2137</v>
      </c>
      <c r="C853" s="26">
        <v>2</v>
      </c>
      <c r="D853" s="34" t="s">
        <v>15</v>
      </c>
      <c r="E853" s="27">
        <v>43466</v>
      </c>
      <c r="F853" s="27">
        <v>43496</v>
      </c>
      <c r="G853" s="45" t="s">
        <v>648</v>
      </c>
      <c r="H853" s="29">
        <v>1080</v>
      </c>
    </row>
    <row r="854" spans="1:8" x14ac:dyDescent="0.25">
      <c r="A854" s="40" t="s">
        <v>1912</v>
      </c>
      <c r="B854" s="35" t="s">
        <v>2137</v>
      </c>
      <c r="C854" s="26">
        <v>2</v>
      </c>
      <c r="D854" s="34" t="s">
        <v>15</v>
      </c>
      <c r="E854" s="27">
        <v>43466</v>
      </c>
      <c r="F854" s="27">
        <v>43496</v>
      </c>
      <c r="G854" s="45" t="s">
        <v>648</v>
      </c>
      <c r="H854" s="29">
        <v>1080</v>
      </c>
    </row>
    <row r="855" spans="1:8" x14ac:dyDescent="0.25">
      <c r="A855" s="40" t="s">
        <v>1912</v>
      </c>
      <c r="B855" s="35" t="s">
        <v>2138</v>
      </c>
      <c r="C855" s="26">
        <v>2</v>
      </c>
      <c r="D855" s="34" t="s">
        <v>15</v>
      </c>
      <c r="E855" s="27">
        <v>43497</v>
      </c>
      <c r="F855" s="27">
        <v>43524</v>
      </c>
      <c r="G855" s="45" t="s">
        <v>648</v>
      </c>
      <c r="H855" s="29">
        <v>1080</v>
      </c>
    </row>
    <row r="856" spans="1:8" x14ac:dyDescent="0.25">
      <c r="A856" s="40" t="s">
        <v>1912</v>
      </c>
      <c r="B856" s="35" t="s">
        <v>2138</v>
      </c>
      <c r="C856" s="26">
        <v>2</v>
      </c>
      <c r="D856" s="34" t="s">
        <v>15</v>
      </c>
      <c r="E856" s="27">
        <v>43497</v>
      </c>
      <c r="F856" s="27">
        <v>43524</v>
      </c>
      <c r="G856" s="45" t="s">
        <v>648</v>
      </c>
      <c r="H856" s="29">
        <v>1080</v>
      </c>
    </row>
    <row r="857" spans="1:8" x14ac:dyDescent="0.25">
      <c r="A857" s="40" t="s">
        <v>1912</v>
      </c>
      <c r="B857" s="35" t="s">
        <v>2138</v>
      </c>
      <c r="C857" s="26">
        <v>2</v>
      </c>
      <c r="D857" s="34" t="s">
        <v>15</v>
      </c>
      <c r="E857" s="27">
        <v>43497</v>
      </c>
      <c r="F857" s="27">
        <v>43524</v>
      </c>
      <c r="G857" s="45" t="s">
        <v>648</v>
      </c>
      <c r="H857" s="29">
        <v>1080</v>
      </c>
    </row>
    <row r="858" spans="1:8" x14ac:dyDescent="0.25">
      <c r="A858" s="40" t="s">
        <v>1912</v>
      </c>
      <c r="B858" s="35" t="s">
        <v>2138</v>
      </c>
      <c r="C858" s="26">
        <v>2</v>
      </c>
      <c r="D858" s="34" t="s">
        <v>15</v>
      </c>
      <c r="E858" s="27">
        <v>43497</v>
      </c>
      <c r="F858" s="27">
        <v>43524</v>
      </c>
      <c r="G858" s="45" t="s">
        <v>648</v>
      </c>
      <c r="H858" s="29">
        <v>1080</v>
      </c>
    </row>
    <row r="859" spans="1:8" x14ac:dyDescent="0.25">
      <c r="A859" s="40" t="s">
        <v>1912</v>
      </c>
      <c r="B859" s="35" t="s">
        <v>2138</v>
      </c>
      <c r="C859" s="26">
        <v>2</v>
      </c>
      <c r="D859" s="34" t="s">
        <v>15</v>
      </c>
      <c r="E859" s="27">
        <v>43497</v>
      </c>
      <c r="F859" s="27">
        <v>43524</v>
      </c>
      <c r="G859" s="45" t="s">
        <v>648</v>
      </c>
      <c r="H859" s="29">
        <v>1080</v>
      </c>
    </row>
    <row r="860" spans="1:8" x14ac:dyDescent="0.25">
      <c r="A860" s="40" t="s">
        <v>1912</v>
      </c>
      <c r="B860" s="35" t="s">
        <v>2138</v>
      </c>
      <c r="C860" s="26">
        <v>2</v>
      </c>
      <c r="D860" s="34" t="s">
        <v>15</v>
      </c>
      <c r="E860" s="27">
        <v>43497</v>
      </c>
      <c r="F860" s="27">
        <v>43524</v>
      </c>
      <c r="G860" s="45" t="s">
        <v>648</v>
      </c>
      <c r="H860" s="29">
        <v>1080</v>
      </c>
    </row>
    <row r="861" spans="1:8" x14ac:dyDescent="0.25">
      <c r="A861" s="40" t="s">
        <v>1912</v>
      </c>
      <c r="B861" s="35" t="s">
        <v>2138</v>
      </c>
      <c r="C861" s="26">
        <v>2</v>
      </c>
      <c r="D861" s="34" t="s">
        <v>15</v>
      </c>
      <c r="E861" s="27">
        <v>43497</v>
      </c>
      <c r="F861" s="27">
        <v>43524</v>
      </c>
      <c r="G861" s="45" t="s">
        <v>648</v>
      </c>
      <c r="H861" s="29">
        <v>1080</v>
      </c>
    </row>
    <row r="862" spans="1:8" x14ac:dyDescent="0.25">
      <c r="A862" s="40" t="s">
        <v>1912</v>
      </c>
      <c r="B862" s="35" t="s">
        <v>2138</v>
      </c>
      <c r="C862" s="26">
        <v>2</v>
      </c>
      <c r="D862" s="34" t="s">
        <v>15</v>
      </c>
      <c r="E862" s="27">
        <v>43497</v>
      </c>
      <c r="F862" s="27">
        <v>43524</v>
      </c>
      <c r="G862" s="45" t="s">
        <v>648</v>
      </c>
      <c r="H862" s="29">
        <v>1080</v>
      </c>
    </row>
    <row r="863" spans="1:8" x14ac:dyDescent="0.25">
      <c r="A863" s="40" t="s">
        <v>1912</v>
      </c>
      <c r="B863" s="35" t="s">
        <v>2138</v>
      </c>
      <c r="C863" s="26">
        <v>2</v>
      </c>
      <c r="D863" s="34" t="s">
        <v>15</v>
      </c>
      <c r="E863" s="27">
        <v>43497</v>
      </c>
      <c r="F863" s="27">
        <v>43524</v>
      </c>
      <c r="G863" s="45" t="s">
        <v>648</v>
      </c>
      <c r="H863" s="29">
        <v>1080</v>
      </c>
    </row>
    <row r="864" spans="1:8" x14ac:dyDescent="0.25">
      <c r="A864" s="40" t="s">
        <v>1912</v>
      </c>
      <c r="B864" s="35" t="s">
        <v>2138</v>
      </c>
      <c r="C864" s="26">
        <v>2</v>
      </c>
      <c r="D864" s="34" t="s">
        <v>15</v>
      </c>
      <c r="E864" s="27">
        <v>43497</v>
      </c>
      <c r="F864" s="27">
        <v>43524</v>
      </c>
      <c r="G864" s="45" t="s">
        <v>648</v>
      </c>
      <c r="H864" s="29">
        <v>1080</v>
      </c>
    </row>
    <row r="865" spans="1:8" x14ac:dyDescent="0.25">
      <c r="A865" s="40" t="s">
        <v>1912</v>
      </c>
      <c r="B865" s="35" t="s">
        <v>2138</v>
      </c>
      <c r="C865" s="26">
        <v>2</v>
      </c>
      <c r="D865" s="34" t="s">
        <v>15</v>
      </c>
      <c r="E865" s="27">
        <v>43497</v>
      </c>
      <c r="F865" s="27">
        <v>43524</v>
      </c>
      <c r="G865" s="45" t="s">
        <v>648</v>
      </c>
      <c r="H865" s="29">
        <v>1080</v>
      </c>
    </row>
    <row r="866" spans="1:8" x14ac:dyDescent="0.25">
      <c r="A866" s="40" t="s">
        <v>1912</v>
      </c>
      <c r="B866" s="35" t="s">
        <v>2138</v>
      </c>
      <c r="C866" s="26">
        <v>2</v>
      </c>
      <c r="D866" s="34" t="s">
        <v>15</v>
      </c>
      <c r="E866" s="27">
        <v>43497</v>
      </c>
      <c r="F866" s="27">
        <v>43524</v>
      </c>
      <c r="G866" s="45" t="s">
        <v>648</v>
      </c>
      <c r="H866" s="29">
        <v>1080</v>
      </c>
    </row>
    <row r="867" spans="1:8" x14ac:dyDescent="0.25">
      <c r="A867" s="40" t="s">
        <v>1912</v>
      </c>
      <c r="B867" s="35" t="s">
        <v>2138</v>
      </c>
      <c r="C867" s="26">
        <v>2</v>
      </c>
      <c r="D867" s="34" t="s">
        <v>15</v>
      </c>
      <c r="E867" s="27">
        <v>43497</v>
      </c>
      <c r="F867" s="27">
        <v>43524</v>
      </c>
      <c r="G867" s="45" t="s">
        <v>648</v>
      </c>
      <c r="H867" s="29">
        <v>1080</v>
      </c>
    </row>
    <row r="868" spans="1:8" x14ac:dyDescent="0.25">
      <c r="A868" s="40" t="s">
        <v>1912</v>
      </c>
      <c r="B868" s="35" t="s">
        <v>2138</v>
      </c>
      <c r="C868" s="26">
        <v>2</v>
      </c>
      <c r="D868" s="34" t="s">
        <v>15</v>
      </c>
      <c r="E868" s="27">
        <v>43497</v>
      </c>
      <c r="F868" s="27">
        <v>43524</v>
      </c>
      <c r="G868" s="45" t="s">
        <v>648</v>
      </c>
      <c r="H868" s="29">
        <v>1080</v>
      </c>
    </row>
    <row r="869" spans="1:8" x14ac:dyDescent="0.25">
      <c r="A869" s="40" t="s">
        <v>1912</v>
      </c>
      <c r="B869" s="35" t="s">
        <v>2138</v>
      </c>
      <c r="C869" s="26">
        <v>2</v>
      </c>
      <c r="D869" s="34" t="s">
        <v>15</v>
      </c>
      <c r="E869" s="27">
        <v>43497</v>
      </c>
      <c r="F869" s="27">
        <v>43524</v>
      </c>
      <c r="G869" s="45" t="s">
        <v>648</v>
      </c>
      <c r="H869" s="29">
        <v>1080</v>
      </c>
    </row>
    <row r="870" spans="1:8" x14ac:dyDescent="0.25">
      <c r="A870" s="40" t="s">
        <v>1912</v>
      </c>
      <c r="B870" s="35" t="s">
        <v>2138</v>
      </c>
      <c r="C870" s="26">
        <v>2</v>
      </c>
      <c r="D870" s="34" t="s">
        <v>15</v>
      </c>
      <c r="E870" s="27">
        <v>43497</v>
      </c>
      <c r="F870" s="27">
        <v>43524</v>
      </c>
      <c r="G870" s="45" t="s">
        <v>648</v>
      </c>
      <c r="H870" s="29">
        <v>1080</v>
      </c>
    </row>
    <row r="871" spans="1:8" x14ac:dyDescent="0.25">
      <c r="A871" s="40" t="s">
        <v>1912</v>
      </c>
      <c r="B871" s="35" t="s">
        <v>2138</v>
      </c>
      <c r="C871" s="26">
        <v>2</v>
      </c>
      <c r="D871" s="34" t="s">
        <v>15</v>
      </c>
      <c r="E871" s="27">
        <v>43497</v>
      </c>
      <c r="F871" s="27">
        <v>43524</v>
      </c>
      <c r="G871" s="45" t="s">
        <v>648</v>
      </c>
      <c r="H871" s="29">
        <v>1080</v>
      </c>
    </row>
    <row r="872" spans="1:8" x14ac:dyDescent="0.25">
      <c r="A872" s="40" t="s">
        <v>1912</v>
      </c>
      <c r="B872" s="35" t="s">
        <v>2138</v>
      </c>
      <c r="C872" s="26">
        <v>2</v>
      </c>
      <c r="D872" s="34" t="s">
        <v>15</v>
      </c>
      <c r="E872" s="27">
        <v>43497</v>
      </c>
      <c r="F872" s="27">
        <v>43524</v>
      </c>
      <c r="G872" s="45" t="s">
        <v>648</v>
      </c>
      <c r="H872" s="29">
        <v>1080</v>
      </c>
    </row>
    <row r="873" spans="1:8" x14ac:dyDescent="0.25">
      <c r="A873" s="40" t="s">
        <v>1912</v>
      </c>
      <c r="B873" s="35" t="s">
        <v>2138</v>
      </c>
      <c r="C873" s="26">
        <v>2</v>
      </c>
      <c r="D873" s="34" t="s">
        <v>15</v>
      </c>
      <c r="E873" s="27">
        <v>43497</v>
      </c>
      <c r="F873" s="27">
        <v>43524</v>
      </c>
      <c r="G873" s="45" t="s">
        <v>648</v>
      </c>
      <c r="H873" s="29">
        <v>1080</v>
      </c>
    </row>
    <row r="874" spans="1:8" x14ac:dyDescent="0.25">
      <c r="A874" s="40" t="s">
        <v>1912</v>
      </c>
      <c r="B874" s="35" t="s">
        <v>2408</v>
      </c>
      <c r="C874" s="26">
        <v>1</v>
      </c>
      <c r="D874" s="34" t="s">
        <v>15</v>
      </c>
      <c r="E874" s="27">
        <v>43525</v>
      </c>
      <c r="F874" s="27">
        <v>43553</v>
      </c>
      <c r="G874" s="45" t="s">
        <v>648</v>
      </c>
      <c r="H874" s="29">
        <v>1080</v>
      </c>
    </row>
    <row r="875" spans="1:8" x14ac:dyDescent="0.25">
      <c r="A875" s="40" t="s">
        <v>1912</v>
      </c>
      <c r="B875" s="35" t="s">
        <v>2408</v>
      </c>
      <c r="C875" s="26">
        <v>1</v>
      </c>
      <c r="D875" s="34" t="s">
        <v>15</v>
      </c>
      <c r="E875" s="27">
        <v>43525</v>
      </c>
      <c r="F875" s="27">
        <v>43553</v>
      </c>
      <c r="G875" s="45" t="s">
        <v>648</v>
      </c>
      <c r="H875" s="29">
        <v>1080</v>
      </c>
    </row>
    <row r="876" spans="1:8" x14ac:dyDescent="0.25">
      <c r="A876" s="40" t="s">
        <v>1912</v>
      </c>
      <c r="B876" s="35" t="s">
        <v>2408</v>
      </c>
      <c r="C876" s="26">
        <v>1</v>
      </c>
      <c r="D876" s="34" t="s">
        <v>15</v>
      </c>
      <c r="E876" s="27">
        <v>43525</v>
      </c>
      <c r="F876" s="27">
        <v>43553</v>
      </c>
      <c r="G876" s="45" t="s">
        <v>648</v>
      </c>
      <c r="H876" s="29">
        <v>1080</v>
      </c>
    </row>
    <row r="877" spans="1:8" x14ac:dyDescent="0.25">
      <c r="A877" s="40" t="s">
        <v>1912</v>
      </c>
      <c r="B877" s="35" t="s">
        <v>2408</v>
      </c>
      <c r="C877" s="26">
        <v>1</v>
      </c>
      <c r="D877" s="34" t="s">
        <v>15</v>
      </c>
      <c r="E877" s="27">
        <v>43525</v>
      </c>
      <c r="F877" s="27">
        <v>43553</v>
      </c>
      <c r="G877" s="45" t="s">
        <v>648</v>
      </c>
      <c r="H877" s="29">
        <v>1080</v>
      </c>
    </row>
    <row r="878" spans="1:8" x14ac:dyDescent="0.25">
      <c r="A878" s="40" t="s">
        <v>1912</v>
      </c>
      <c r="B878" s="35" t="s">
        <v>2408</v>
      </c>
      <c r="C878" s="26">
        <v>1</v>
      </c>
      <c r="D878" s="34" t="s">
        <v>15</v>
      </c>
      <c r="E878" s="27">
        <v>43525</v>
      </c>
      <c r="F878" s="27">
        <v>43553</v>
      </c>
      <c r="G878" s="45" t="s">
        <v>648</v>
      </c>
      <c r="H878" s="29">
        <v>1080</v>
      </c>
    </row>
    <row r="879" spans="1:8" x14ac:dyDescent="0.25">
      <c r="A879" s="40" t="s">
        <v>1912</v>
      </c>
      <c r="B879" s="35" t="s">
        <v>2408</v>
      </c>
      <c r="C879" s="26">
        <v>1</v>
      </c>
      <c r="D879" s="34" t="s">
        <v>15</v>
      </c>
      <c r="E879" s="27">
        <v>43525</v>
      </c>
      <c r="F879" s="27">
        <v>43553</v>
      </c>
      <c r="G879" s="45" t="s">
        <v>648</v>
      </c>
      <c r="H879" s="29">
        <v>1080</v>
      </c>
    </row>
    <row r="880" spans="1:8" x14ac:dyDescent="0.25">
      <c r="A880" s="40" t="s">
        <v>1912</v>
      </c>
      <c r="B880" s="35" t="s">
        <v>2408</v>
      </c>
      <c r="C880" s="26">
        <v>1</v>
      </c>
      <c r="D880" s="34" t="s">
        <v>15</v>
      </c>
      <c r="E880" s="27">
        <v>43525</v>
      </c>
      <c r="F880" s="27">
        <v>43553</v>
      </c>
      <c r="G880" s="45" t="s">
        <v>648</v>
      </c>
      <c r="H880" s="29">
        <v>1080</v>
      </c>
    </row>
    <row r="881" spans="1:8" x14ac:dyDescent="0.25">
      <c r="A881" s="40" t="s">
        <v>1912</v>
      </c>
      <c r="B881" s="35" t="s">
        <v>2408</v>
      </c>
      <c r="C881" s="26">
        <v>1</v>
      </c>
      <c r="D881" s="34" t="s">
        <v>15</v>
      </c>
      <c r="E881" s="27">
        <v>43525</v>
      </c>
      <c r="F881" s="27">
        <v>43553</v>
      </c>
      <c r="G881" s="45" t="s">
        <v>648</v>
      </c>
      <c r="H881" s="29">
        <v>1080</v>
      </c>
    </row>
    <row r="882" spans="1:8" x14ac:dyDescent="0.25">
      <c r="A882" s="40" t="s">
        <v>1912</v>
      </c>
      <c r="B882" s="35" t="s">
        <v>2408</v>
      </c>
      <c r="C882" s="26">
        <v>1</v>
      </c>
      <c r="D882" s="34" t="s">
        <v>15</v>
      </c>
      <c r="E882" s="27">
        <v>43525</v>
      </c>
      <c r="F882" s="27">
        <v>43553</v>
      </c>
      <c r="G882" s="45" t="s">
        <v>648</v>
      </c>
      <c r="H882" s="29">
        <v>1080</v>
      </c>
    </row>
    <row r="883" spans="1:8" x14ac:dyDescent="0.25">
      <c r="A883" s="40" t="s">
        <v>1912</v>
      </c>
      <c r="B883" s="35" t="s">
        <v>2408</v>
      </c>
      <c r="C883" s="26">
        <v>1</v>
      </c>
      <c r="D883" s="34" t="s">
        <v>15</v>
      </c>
      <c r="E883" s="27">
        <v>43525</v>
      </c>
      <c r="F883" s="27">
        <v>43553</v>
      </c>
      <c r="G883" s="45" t="s">
        <v>648</v>
      </c>
      <c r="H883" s="29">
        <v>1080</v>
      </c>
    </row>
    <row r="884" spans="1:8" x14ac:dyDescent="0.25">
      <c r="A884" s="40" t="s">
        <v>1912</v>
      </c>
      <c r="B884" s="35" t="s">
        <v>2408</v>
      </c>
      <c r="C884" s="26">
        <v>1</v>
      </c>
      <c r="D884" s="34" t="s">
        <v>15</v>
      </c>
      <c r="E884" s="27">
        <v>43525</v>
      </c>
      <c r="F884" s="27">
        <v>43553</v>
      </c>
      <c r="G884" s="45" t="s">
        <v>648</v>
      </c>
      <c r="H884" s="29">
        <v>1080</v>
      </c>
    </row>
    <row r="885" spans="1:8" x14ac:dyDescent="0.25">
      <c r="A885" s="40" t="s">
        <v>1912</v>
      </c>
      <c r="B885" s="35" t="s">
        <v>2408</v>
      </c>
      <c r="C885" s="26">
        <v>1</v>
      </c>
      <c r="D885" s="34" t="s">
        <v>15</v>
      </c>
      <c r="E885" s="27">
        <v>43525</v>
      </c>
      <c r="F885" s="27">
        <v>43553</v>
      </c>
      <c r="G885" s="45" t="s">
        <v>648</v>
      </c>
      <c r="H885" s="29">
        <v>1080</v>
      </c>
    </row>
    <row r="886" spans="1:8" x14ac:dyDescent="0.25">
      <c r="A886" s="40" t="s">
        <v>1912</v>
      </c>
      <c r="B886" s="35" t="s">
        <v>2408</v>
      </c>
      <c r="C886" s="26">
        <v>1</v>
      </c>
      <c r="D886" s="34" t="s">
        <v>15</v>
      </c>
      <c r="E886" s="27">
        <v>43525</v>
      </c>
      <c r="F886" s="27">
        <v>43553</v>
      </c>
      <c r="G886" s="45" t="s">
        <v>648</v>
      </c>
      <c r="H886" s="29">
        <v>1080</v>
      </c>
    </row>
    <row r="887" spans="1:8" x14ac:dyDescent="0.25">
      <c r="A887" s="40" t="s">
        <v>1912</v>
      </c>
      <c r="B887" s="35" t="s">
        <v>2408</v>
      </c>
      <c r="C887" s="26">
        <v>1</v>
      </c>
      <c r="D887" s="34" t="s">
        <v>15</v>
      </c>
      <c r="E887" s="27">
        <v>43525</v>
      </c>
      <c r="F887" s="27">
        <v>43553</v>
      </c>
      <c r="G887" s="45" t="s">
        <v>648</v>
      </c>
      <c r="H887" s="29">
        <v>1080</v>
      </c>
    </row>
    <row r="888" spans="1:8" x14ac:dyDescent="0.25">
      <c r="A888" s="40" t="s">
        <v>1912</v>
      </c>
      <c r="B888" s="35" t="s">
        <v>2408</v>
      </c>
      <c r="C888" s="26">
        <v>1</v>
      </c>
      <c r="D888" s="34" t="s">
        <v>15</v>
      </c>
      <c r="E888" s="27">
        <v>43525</v>
      </c>
      <c r="F888" s="27">
        <v>43553</v>
      </c>
      <c r="G888" s="45" t="s">
        <v>648</v>
      </c>
      <c r="H888" s="29">
        <v>1080</v>
      </c>
    </row>
    <row r="889" spans="1:8" x14ac:dyDescent="0.25">
      <c r="A889" s="40" t="s">
        <v>1912</v>
      </c>
      <c r="B889" s="35" t="s">
        <v>2408</v>
      </c>
      <c r="C889" s="26">
        <v>1</v>
      </c>
      <c r="D889" s="34" t="s">
        <v>15</v>
      </c>
      <c r="E889" s="27">
        <v>43525</v>
      </c>
      <c r="F889" s="27">
        <v>43553</v>
      </c>
      <c r="G889" s="45" t="s">
        <v>648</v>
      </c>
      <c r="H889" s="29">
        <v>1080</v>
      </c>
    </row>
    <row r="890" spans="1:8" x14ac:dyDescent="0.25">
      <c r="A890" s="40" t="s">
        <v>1912</v>
      </c>
      <c r="B890" s="35" t="s">
        <v>2408</v>
      </c>
      <c r="C890" s="26">
        <v>1</v>
      </c>
      <c r="D890" s="34" t="s">
        <v>15</v>
      </c>
      <c r="E890" s="27">
        <v>43525</v>
      </c>
      <c r="F890" s="27">
        <v>43553</v>
      </c>
      <c r="G890" s="45" t="s">
        <v>648</v>
      </c>
      <c r="H890" s="29">
        <v>1080</v>
      </c>
    </row>
    <row r="891" spans="1:8" x14ac:dyDescent="0.25">
      <c r="A891" s="40" t="s">
        <v>1912</v>
      </c>
      <c r="B891" s="35" t="s">
        <v>2408</v>
      </c>
      <c r="C891" s="26">
        <v>1</v>
      </c>
      <c r="D891" s="34" t="s">
        <v>15</v>
      </c>
      <c r="E891" s="27">
        <v>43525</v>
      </c>
      <c r="F891" s="27">
        <v>43553</v>
      </c>
      <c r="G891" s="45" t="s">
        <v>648</v>
      </c>
      <c r="H891" s="29">
        <v>1080</v>
      </c>
    </row>
    <row r="892" spans="1:8" x14ac:dyDescent="0.25">
      <c r="A892" s="40" t="s">
        <v>1912</v>
      </c>
      <c r="B892" s="35" t="s">
        <v>2409</v>
      </c>
      <c r="C892" s="26">
        <v>1</v>
      </c>
      <c r="D892" s="34" t="s">
        <v>15</v>
      </c>
      <c r="E892" s="27">
        <v>43556</v>
      </c>
      <c r="F892" s="27">
        <v>43581</v>
      </c>
      <c r="G892" s="45" t="s">
        <v>648</v>
      </c>
      <c r="H892" s="29">
        <v>1080</v>
      </c>
    </row>
    <row r="893" spans="1:8" x14ac:dyDescent="0.25">
      <c r="A893" s="40" t="s">
        <v>1912</v>
      </c>
      <c r="B893" s="35" t="s">
        <v>2409</v>
      </c>
      <c r="C893" s="26">
        <v>1</v>
      </c>
      <c r="D893" s="34" t="s">
        <v>15</v>
      </c>
      <c r="E893" s="27">
        <v>43556</v>
      </c>
      <c r="F893" s="27">
        <v>43581</v>
      </c>
      <c r="G893" s="45" t="s">
        <v>648</v>
      </c>
      <c r="H893" s="29">
        <v>1080</v>
      </c>
    </row>
    <row r="894" spans="1:8" x14ac:dyDescent="0.25">
      <c r="A894" s="40" t="s">
        <v>1912</v>
      </c>
      <c r="B894" s="35" t="s">
        <v>2409</v>
      </c>
      <c r="C894" s="26">
        <v>1</v>
      </c>
      <c r="D894" s="34" t="s">
        <v>15</v>
      </c>
      <c r="E894" s="27">
        <v>43556</v>
      </c>
      <c r="F894" s="27">
        <v>43581</v>
      </c>
      <c r="G894" s="45" t="s">
        <v>648</v>
      </c>
      <c r="H894" s="29">
        <v>1080</v>
      </c>
    </row>
    <row r="895" spans="1:8" x14ac:dyDescent="0.25">
      <c r="A895" s="40" t="s">
        <v>1912</v>
      </c>
      <c r="B895" s="35" t="s">
        <v>2409</v>
      </c>
      <c r="C895" s="26">
        <v>1</v>
      </c>
      <c r="D895" s="34" t="s">
        <v>15</v>
      </c>
      <c r="E895" s="27">
        <v>43556</v>
      </c>
      <c r="F895" s="27">
        <v>43581</v>
      </c>
      <c r="G895" s="45" t="s">
        <v>648</v>
      </c>
      <c r="H895" s="29">
        <v>1080</v>
      </c>
    </row>
    <row r="896" spans="1:8" x14ac:dyDescent="0.25">
      <c r="A896" s="40" t="s">
        <v>1912</v>
      </c>
      <c r="B896" s="35" t="s">
        <v>2409</v>
      </c>
      <c r="C896" s="26">
        <v>1</v>
      </c>
      <c r="D896" s="34" t="s">
        <v>15</v>
      </c>
      <c r="E896" s="27">
        <v>43556</v>
      </c>
      <c r="F896" s="27">
        <v>43581</v>
      </c>
      <c r="G896" s="45" t="s">
        <v>648</v>
      </c>
      <c r="H896" s="29">
        <v>1080</v>
      </c>
    </row>
    <row r="897" spans="1:8" x14ac:dyDescent="0.25">
      <c r="A897" s="40" t="s">
        <v>1912</v>
      </c>
      <c r="B897" s="35" t="s">
        <v>2409</v>
      </c>
      <c r="C897" s="26">
        <v>1</v>
      </c>
      <c r="D897" s="34" t="s">
        <v>15</v>
      </c>
      <c r="E897" s="27">
        <v>43556</v>
      </c>
      <c r="F897" s="27">
        <v>43581</v>
      </c>
      <c r="G897" s="45" t="s">
        <v>648</v>
      </c>
      <c r="H897" s="29">
        <v>1080</v>
      </c>
    </row>
    <row r="898" spans="1:8" x14ac:dyDescent="0.25">
      <c r="A898" s="40" t="s">
        <v>1912</v>
      </c>
      <c r="B898" s="35" t="s">
        <v>2409</v>
      </c>
      <c r="C898" s="26">
        <v>1</v>
      </c>
      <c r="D898" s="34" t="s">
        <v>15</v>
      </c>
      <c r="E898" s="27">
        <v>43556</v>
      </c>
      <c r="F898" s="27">
        <v>43581</v>
      </c>
      <c r="G898" s="45" t="s">
        <v>648</v>
      </c>
      <c r="H898" s="29">
        <v>1080</v>
      </c>
    </row>
    <row r="899" spans="1:8" x14ac:dyDescent="0.25">
      <c r="A899" s="40" t="s">
        <v>1912</v>
      </c>
      <c r="B899" s="35" t="s">
        <v>2409</v>
      </c>
      <c r="C899" s="26">
        <v>1</v>
      </c>
      <c r="D899" s="34" t="s">
        <v>15</v>
      </c>
      <c r="E899" s="27">
        <v>43556</v>
      </c>
      <c r="F899" s="27">
        <v>43581</v>
      </c>
      <c r="G899" s="45" t="s">
        <v>648</v>
      </c>
      <c r="H899" s="29">
        <v>1080</v>
      </c>
    </row>
    <row r="900" spans="1:8" x14ac:dyDescent="0.25">
      <c r="A900" s="40" t="s">
        <v>1912</v>
      </c>
      <c r="B900" s="35" t="s">
        <v>2409</v>
      </c>
      <c r="C900" s="26">
        <v>1</v>
      </c>
      <c r="D900" s="34" t="s">
        <v>15</v>
      </c>
      <c r="E900" s="27">
        <v>43556</v>
      </c>
      <c r="F900" s="27">
        <v>43581</v>
      </c>
      <c r="G900" s="45" t="s">
        <v>648</v>
      </c>
      <c r="H900" s="29">
        <v>1080</v>
      </c>
    </row>
    <row r="901" spans="1:8" x14ac:dyDescent="0.25">
      <c r="A901" s="40" t="s">
        <v>1912</v>
      </c>
      <c r="B901" s="35" t="s">
        <v>2409</v>
      </c>
      <c r="C901" s="26">
        <v>1</v>
      </c>
      <c r="D901" s="34" t="s">
        <v>15</v>
      </c>
      <c r="E901" s="27">
        <v>43556</v>
      </c>
      <c r="F901" s="27">
        <v>43581</v>
      </c>
      <c r="G901" s="45" t="s">
        <v>648</v>
      </c>
      <c r="H901" s="29">
        <v>1080</v>
      </c>
    </row>
    <row r="902" spans="1:8" x14ac:dyDescent="0.25">
      <c r="A902" s="40" t="s">
        <v>1912</v>
      </c>
      <c r="B902" s="35" t="s">
        <v>2409</v>
      </c>
      <c r="C902" s="26">
        <v>1</v>
      </c>
      <c r="D902" s="34" t="s">
        <v>15</v>
      </c>
      <c r="E902" s="27">
        <v>43556</v>
      </c>
      <c r="F902" s="27">
        <v>43581</v>
      </c>
      <c r="G902" s="45" t="s">
        <v>648</v>
      </c>
      <c r="H902" s="29">
        <v>1080</v>
      </c>
    </row>
    <row r="903" spans="1:8" x14ac:dyDescent="0.25">
      <c r="A903" s="40" t="s">
        <v>1912</v>
      </c>
      <c r="B903" s="35" t="s">
        <v>2409</v>
      </c>
      <c r="C903" s="26">
        <v>1</v>
      </c>
      <c r="D903" s="34" t="s">
        <v>15</v>
      </c>
      <c r="E903" s="27">
        <v>43556</v>
      </c>
      <c r="F903" s="27">
        <v>43581</v>
      </c>
      <c r="G903" s="45" t="s">
        <v>648</v>
      </c>
      <c r="H903" s="29">
        <v>1080</v>
      </c>
    </row>
    <row r="904" spans="1:8" x14ac:dyDescent="0.25">
      <c r="A904" s="40" t="s">
        <v>1912</v>
      </c>
      <c r="B904" s="35" t="s">
        <v>2409</v>
      </c>
      <c r="C904" s="26">
        <v>1</v>
      </c>
      <c r="D904" s="34" t="s">
        <v>15</v>
      </c>
      <c r="E904" s="27">
        <v>43556</v>
      </c>
      <c r="F904" s="27">
        <v>43581</v>
      </c>
      <c r="G904" s="45" t="s">
        <v>648</v>
      </c>
      <c r="H904" s="29">
        <v>1080</v>
      </c>
    </row>
    <row r="905" spans="1:8" x14ac:dyDescent="0.25">
      <c r="A905" s="40" t="s">
        <v>1912</v>
      </c>
      <c r="B905" s="35" t="s">
        <v>2409</v>
      </c>
      <c r="C905" s="26">
        <v>1</v>
      </c>
      <c r="D905" s="34" t="s">
        <v>15</v>
      </c>
      <c r="E905" s="27">
        <v>43556</v>
      </c>
      <c r="F905" s="27">
        <v>43581</v>
      </c>
      <c r="G905" s="45" t="s">
        <v>648</v>
      </c>
      <c r="H905" s="29">
        <v>1080</v>
      </c>
    </row>
    <row r="906" spans="1:8" x14ac:dyDescent="0.25">
      <c r="A906" s="40" t="s">
        <v>1912</v>
      </c>
      <c r="B906" s="35" t="s">
        <v>2409</v>
      </c>
      <c r="C906" s="26">
        <v>1</v>
      </c>
      <c r="D906" s="34" t="s">
        <v>15</v>
      </c>
      <c r="E906" s="27">
        <v>43556</v>
      </c>
      <c r="F906" s="27">
        <v>43581</v>
      </c>
      <c r="G906" s="45" t="s">
        <v>648</v>
      </c>
      <c r="H906" s="29">
        <v>1080</v>
      </c>
    </row>
    <row r="907" spans="1:8" x14ac:dyDescent="0.25">
      <c r="A907" s="40" t="s">
        <v>1912</v>
      </c>
      <c r="B907" s="35" t="s">
        <v>2409</v>
      </c>
      <c r="C907" s="26">
        <v>1</v>
      </c>
      <c r="D907" s="34" t="s">
        <v>15</v>
      </c>
      <c r="E907" s="27">
        <v>43556</v>
      </c>
      <c r="F907" s="27">
        <v>43581</v>
      </c>
      <c r="G907" s="45" t="s">
        <v>648</v>
      </c>
      <c r="H907" s="29">
        <v>1080</v>
      </c>
    </row>
    <row r="908" spans="1:8" x14ac:dyDescent="0.25">
      <c r="A908" s="40" t="s">
        <v>1912</v>
      </c>
      <c r="B908" s="35" t="s">
        <v>2409</v>
      </c>
      <c r="C908" s="26">
        <v>1</v>
      </c>
      <c r="D908" s="34" t="s">
        <v>15</v>
      </c>
      <c r="E908" s="27">
        <v>43556</v>
      </c>
      <c r="F908" s="27">
        <v>43581</v>
      </c>
      <c r="G908" s="45" t="s">
        <v>648</v>
      </c>
      <c r="H908" s="29">
        <v>1080</v>
      </c>
    </row>
    <row r="909" spans="1:8" x14ac:dyDescent="0.25">
      <c r="A909" s="40" t="s">
        <v>1912</v>
      </c>
      <c r="B909" s="35" t="s">
        <v>2409</v>
      </c>
      <c r="C909" s="26">
        <v>1</v>
      </c>
      <c r="D909" s="34" t="s">
        <v>15</v>
      </c>
      <c r="E909" s="27">
        <v>43556</v>
      </c>
      <c r="F909" s="27">
        <v>43581</v>
      </c>
      <c r="G909" s="45" t="s">
        <v>648</v>
      </c>
      <c r="H909" s="29">
        <v>1080</v>
      </c>
    </row>
    <row r="910" spans="1:8" x14ac:dyDescent="0.25">
      <c r="A910" s="40" t="s">
        <v>1912</v>
      </c>
      <c r="B910" s="35" t="s">
        <v>2264</v>
      </c>
      <c r="C910" s="26">
        <v>1</v>
      </c>
      <c r="D910" s="34" t="s">
        <v>2121</v>
      </c>
      <c r="E910" s="27">
        <v>43591</v>
      </c>
      <c r="F910" s="27">
        <v>43616</v>
      </c>
      <c r="G910" s="45" t="s">
        <v>648</v>
      </c>
      <c r="H910" s="29">
        <v>1080</v>
      </c>
    </row>
    <row r="911" spans="1:8" x14ac:dyDescent="0.25">
      <c r="A911" s="40" t="s">
        <v>1912</v>
      </c>
      <c r="B911" s="35" t="s">
        <v>2264</v>
      </c>
      <c r="C911" s="26">
        <v>1</v>
      </c>
      <c r="D911" s="34" t="s">
        <v>2121</v>
      </c>
      <c r="E911" s="27">
        <v>43591</v>
      </c>
      <c r="F911" s="27">
        <v>43616</v>
      </c>
      <c r="G911" s="45" t="s">
        <v>648</v>
      </c>
      <c r="H911" s="29">
        <v>1080</v>
      </c>
    </row>
    <row r="912" spans="1:8" x14ac:dyDescent="0.25">
      <c r="A912" s="40" t="s">
        <v>1912</v>
      </c>
      <c r="B912" s="35" t="s">
        <v>2264</v>
      </c>
      <c r="C912" s="26">
        <v>1</v>
      </c>
      <c r="D912" s="34" t="s">
        <v>2121</v>
      </c>
      <c r="E912" s="27">
        <v>43591</v>
      </c>
      <c r="F912" s="27">
        <v>43616</v>
      </c>
      <c r="G912" s="45" t="s">
        <v>648</v>
      </c>
      <c r="H912" s="29">
        <v>1080</v>
      </c>
    </row>
    <row r="913" spans="1:8" x14ac:dyDescent="0.25">
      <c r="A913" s="40" t="s">
        <v>1912</v>
      </c>
      <c r="B913" s="35" t="s">
        <v>2264</v>
      </c>
      <c r="C913" s="26">
        <v>1</v>
      </c>
      <c r="D913" s="34" t="s">
        <v>2121</v>
      </c>
      <c r="E913" s="27">
        <v>43591</v>
      </c>
      <c r="F913" s="27">
        <v>43616</v>
      </c>
      <c r="G913" s="45" t="s">
        <v>648</v>
      </c>
      <c r="H913" s="29">
        <v>1080</v>
      </c>
    </row>
    <row r="914" spans="1:8" x14ac:dyDescent="0.25">
      <c r="A914" s="40" t="s">
        <v>1912</v>
      </c>
      <c r="B914" s="35" t="s">
        <v>2264</v>
      </c>
      <c r="C914" s="26">
        <v>1</v>
      </c>
      <c r="D914" s="34" t="s">
        <v>2121</v>
      </c>
      <c r="E914" s="27">
        <v>43591</v>
      </c>
      <c r="F914" s="27">
        <v>43616</v>
      </c>
      <c r="G914" s="45" t="s">
        <v>648</v>
      </c>
      <c r="H914" s="29">
        <v>1080</v>
      </c>
    </row>
    <row r="915" spans="1:8" x14ac:dyDescent="0.25">
      <c r="A915" s="40" t="s">
        <v>1912</v>
      </c>
      <c r="B915" s="35" t="s">
        <v>2264</v>
      </c>
      <c r="C915" s="26">
        <v>1</v>
      </c>
      <c r="D915" s="34" t="s">
        <v>2121</v>
      </c>
      <c r="E915" s="27">
        <v>43591</v>
      </c>
      <c r="F915" s="27">
        <v>43616</v>
      </c>
      <c r="G915" s="45" t="s">
        <v>648</v>
      </c>
      <c r="H915" s="29">
        <v>1080</v>
      </c>
    </row>
    <row r="916" spans="1:8" x14ac:dyDescent="0.25">
      <c r="A916" s="40" t="s">
        <v>1912</v>
      </c>
      <c r="B916" s="35" t="s">
        <v>2264</v>
      </c>
      <c r="C916" s="26">
        <v>1</v>
      </c>
      <c r="D916" s="34" t="s">
        <v>2121</v>
      </c>
      <c r="E916" s="27">
        <v>43591</v>
      </c>
      <c r="F916" s="27">
        <v>43616</v>
      </c>
      <c r="G916" s="45" t="s">
        <v>648</v>
      </c>
      <c r="H916" s="29">
        <v>1080</v>
      </c>
    </row>
    <row r="917" spans="1:8" x14ac:dyDescent="0.25">
      <c r="A917" s="40" t="s">
        <v>1912</v>
      </c>
      <c r="B917" s="35" t="s">
        <v>2264</v>
      </c>
      <c r="C917" s="26">
        <v>1</v>
      </c>
      <c r="D917" s="34" t="s">
        <v>2121</v>
      </c>
      <c r="E917" s="27">
        <v>43591</v>
      </c>
      <c r="F917" s="27">
        <v>43616</v>
      </c>
      <c r="G917" s="45" t="s">
        <v>648</v>
      </c>
      <c r="H917" s="29">
        <v>1080</v>
      </c>
    </row>
    <row r="918" spans="1:8" x14ac:dyDescent="0.25">
      <c r="A918" s="40" t="s">
        <v>1912</v>
      </c>
      <c r="B918" s="35" t="s">
        <v>2264</v>
      </c>
      <c r="C918" s="26">
        <v>1</v>
      </c>
      <c r="D918" s="34" t="s">
        <v>2121</v>
      </c>
      <c r="E918" s="27">
        <v>43591</v>
      </c>
      <c r="F918" s="27">
        <v>43616</v>
      </c>
      <c r="G918" s="45" t="s">
        <v>648</v>
      </c>
      <c r="H918" s="29">
        <v>1080</v>
      </c>
    </row>
    <row r="919" spans="1:8" x14ac:dyDescent="0.25">
      <c r="A919" s="40" t="s">
        <v>1912</v>
      </c>
      <c r="B919" s="35" t="s">
        <v>2264</v>
      </c>
      <c r="C919" s="26">
        <v>1</v>
      </c>
      <c r="D919" s="34" t="s">
        <v>2121</v>
      </c>
      <c r="E919" s="27">
        <v>43591</v>
      </c>
      <c r="F919" s="27">
        <v>43616</v>
      </c>
      <c r="G919" s="45" t="s">
        <v>648</v>
      </c>
      <c r="H919" s="29">
        <v>1080</v>
      </c>
    </row>
    <row r="920" spans="1:8" x14ac:dyDescent="0.25">
      <c r="A920" s="40" t="s">
        <v>1912</v>
      </c>
      <c r="B920" s="35" t="s">
        <v>2264</v>
      </c>
      <c r="C920" s="26">
        <v>1</v>
      </c>
      <c r="D920" s="34" t="s">
        <v>2121</v>
      </c>
      <c r="E920" s="27">
        <v>43591</v>
      </c>
      <c r="F920" s="27">
        <v>43616</v>
      </c>
      <c r="G920" s="45" t="s">
        <v>648</v>
      </c>
      <c r="H920" s="29">
        <v>1080</v>
      </c>
    </row>
    <row r="921" spans="1:8" x14ac:dyDescent="0.25">
      <c r="A921" s="40" t="s">
        <v>1912</v>
      </c>
      <c r="B921" s="35" t="s">
        <v>2264</v>
      </c>
      <c r="C921" s="26">
        <v>1</v>
      </c>
      <c r="D921" s="34" t="s">
        <v>2121</v>
      </c>
      <c r="E921" s="27">
        <v>43591</v>
      </c>
      <c r="F921" s="27">
        <v>43616</v>
      </c>
      <c r="G921" s="45" t="s">
        <v>648</v>
      </c>
      <c r="H921" s="29">
        <v>1080</v>
      </c>
    </row>
    <row r="922" spans="1:8" x14ac:dyDescent="0.25">
      <c r="A922" s="40" t="s">
        <v>1912</v>
      </c>
      <c r="B922" s="35" t="s">
        <v>2264</v>
      </c>
      <c r="C922" s="26">
        <v>1</v>
      </c>
      <c r="D922" s="34" t="s">
        <v>2121</v>
      </c>
      <c r="E922" s="27">
        <v>43591</v>
      </c>
      <c r="F922" s="27">
        <v>43616</v>
      </c>
      <c r="G922" s="45" t="s">
        <v>648</v>
      </c>
      <c r="H922" s="29">
        <v>1080</v>
      </c>
    </row>
    <row r="923" spans="1:8" x14ac:dyDescent="0.25">
      <c r="A923" s="40" t="s">
        <v>1912</v>
      </c>
      <c r="B923" s="35" t="s">
        <v>2264</v>
      </c>
      <c r="C923" s="26">
        <v>1</v>
      </c>
      <c r="D923" s="34" t="s">
        <v>2121</v>
      </c>
      <c r="E923" s="27">
        <v>43591</v>
      </c>
      <c r="F923" s="27">
        <v>43616</v>
      </c>
      <c r="G923" s="45" t="s">
        <v>648</v>
      </c>
      <c r="H923" s="29">
        <v>1080</v>
      </c>
    </row>
    <row r="924" spans="1:8" x14ac:dyDescent="0.25">
      <c r="A924" s="40" t="s">
        <v>1912</v>
      </c>
      <c r="B924" s="35" t="s">
        <v>2264</v>
      </c>
      <c r="C924" s="26">
        <v>1</v>
      </c>
      <c r="D924" s="34" t="s">
        <v>2121</v>
      </c>
      <c r="E924" s="27">
        <v>43591</v>
      </c>
      <c r="F924" s="27">
        <v>43616</v>
      </c>
      <c r="G924" s="45" t="s">
        <v>648</v>
      </c>
      <c r="H924" s="29">
        <v>1080</v>
      </c>
    </row>
    <row r="925" spans="1:8" x14ac:dyDescent="0.25">
      <c r="A925" s="40" t="s">
        <v>1912</v>
      </c>
      <c r="B925" s="35" t="s">
        <v>2264</v>
      </c>
      <c r="C925" s="26">
        <v>1</v>
      </c>
      <c r="D925" s="34" t="s">
        <v>2121</v>
      </c>
      <c r="E925" s="27">
        <v>43591</v>
      </c>
      <c r="F925" s="27">
        <v>43616</v>
      </c>
      <c r="G925" s="45" t="s">
        <v>648</v>
      </c>
      <c r="H925" s="29">
        <v>1080</v>
      </c>
    </row>
    <row r="926" spans="1:8" x14ac:dyDescent="0.25">
      <c r="A926" s="40" t="s">
        <v>1912</v>
      </c>
      <c r="B926" s="35" t="s">
        <v>2264</v>
      </c>
      <c r="C926" s="26">
        <v>1</v>
      </c>
      <c r="D926" s="34" t="s">
        <v>2121</v>
      </c>
      <c r="E926" s="27">
        <v>43591</v>
      </c>
      <c r="F926" s="27">
        <v>43616</v>
      </c>
      <c r="G926" s="45" t="s">
        <v>648</v>
      </c>
      <c r="H926" s="29">
        <v>1080</v>
      </c>
    </row>
    <row r="927" spans="1:8" x14ac:dyDescent="0.25">
      <c r="A927" s="40" t="s">
        <v>1912</v>
      </c>
      <c r="B927" s="35" t="s">
        <v>2264</v>
      </c>
      <c r="C927" s="26">
        <v>1</v>
      </c>
      <c r="D927" s="34" t="s">
        <v>2121</v>
      </c>
      <c r="E927" s="27">
        <v>43591</v>
      </c>
      <c r="F927" s="27">
        <v>43616</v>
      </c>
      <c r="G927" s="45" t="s">
        <v>648</v>
      </c>
      <c r="H927" s="29">
        <v>1080</v>
      </c>
    </row>
    <row r="928" spans="1:8" x14ac:dyDescent="0.25">
      <c r="A928" s="40" t="s">
        <v>1912</v>
      </c>
      <c r="B928" s="35" t="s">
        <v>2410</v>
      </c>
      <c r="C928" s="26">
        <v>1</v>
      </c>
      <c r="D928" s="34" t="s">
        <v>2121</v>
      </c>
      <c r="E928" s="27">
        <v>43683</v>
      </c>
      <c r="F928" s="27">
        <v>43683</v>
      </c>
      <c r="G928" s="45" t="s">
        <v>648</v>
      </c>
      <c r="H928" s="29">
        <v>620</v>
      </c>
    </row>
    <row r="929" spans="1:8" x14ac:dyDescent="0.25">
      <c r="A929" s="40" t="s">
        <v>1912</v>
      </c>
      <c r="B929" s="35" t="s">
        <v>2352</v>
      </c>
      <c r="C929" s="26">
        <v>1</v>
      </c>
      <c r="D929" s="34" t="s">
        <v>2121</v>
      </c>
      <c r="E929" s="27">
        <v>43617</v>
      </c>
      <c r="F929" s="27">
        <v>43646</v>
      </c>
      <c r="G929" s="45" t="s">
        <v>648</v>
      </c>
      <c r="H929" s="29">
        <v>1080</v>
      </c>
    </row>
    <row r="930" spans="1:8" x14ac:dyDescent="0.25">
      <c r="A930" s="40" t="s">
        <v>1912</v>
      </c>
      <c r="B930" s="35" t="s">
        <v>2352</v>
      </c>
      <c r="C930" s="26">
        <v>1</v>
      </c>
      <c r="D930" s="34" t="s">
        <v>2121</v>
      </c>
      <c r="E930" s="27">
        <v>43617</v>
      </c>
      <c r="F930" s="27">
        <v>43646</v>
      </c>
      <c r="G930" s="45" t="s">
        <v>648</v>
      </c>
      <c r="H930" s="29">
        <v>1080</v>
      </c>
    </row>
    <row r="931" spans="1:8" x14ac:dyDescent="0.25">
      <c r="A931" s="40" t="s">
        <v>1912</v>
      </c>
      <c r="B931" s="35" t="s">
        <v>2352</v>
      </c>
      <c r="C931" s="26">
        <v>1</v>
      </c>
      <c r="D931" s="34" t="s">
        <v>2121</v>
      </c>
      <c r="E931" s="27">
        <v>43617</v>
      </c>
      <c r="F931" s="27">
        <v>43646</v>
      </c>
      <c r="G931" s="45" t="s">
        <v>648</v>
      </c>
      <c r="H931" s="29">
        <v>1080</v>
      </c>
    </row>
    <row r="932" spans="1:8" x14ac:dyDescent="0.25">
      <c r="A932" s="40" t="s">
        <v>1912</v>
      </c>
      <c r="B932" s="35" t="s">
        <v>2352</v>
      </c>
      <c r="C932" s="26">
        <v>1</v>
      </c>
      <c r="D932" s="34" t="s">
        <v>2121</v>
      </c>
      <c r="E932" s="27">
        <v>43617</v>
      </c>
      <c r="F932" s="27">
        <v>43646</v>
      </c>
      <c r="G932" s="45" t="s">
        <v>648</v>
      </c>
      <c r="H932" s="29">
        <v>1080</v>
      </c>
    </row>
    <row r="933" spans="1:8" x14ac:dyDescent="0.25">
      <c r="A933" s="40" t="s">
        <v>1912</v>
      </c>
      <c r="B933" s="35" t="s">
        <v>2352</v>
      </c>
      <c r="C933" s="26">
        <v>1</v>
      </c>
      <c r="D933" s="34" t="s">
        <v>2121</v>
      </c>
      <c r="E933" s="27">
        <v>43617</v>
      </c>
      <c r="F933" s="27">
        <v>43646</v>
      </c>
      <c r="G933" s="45" t="s">
        <v>648</v>
      </c>
      <c r="H933" s="29">
        <v>1080</v>
      </c>
    </row>
    <row r="934" spans="1:8" x14ac:dyDescent="0.25">
      <c r="A934" s="40" t="s">
        <v>1912</v>
      </c>
      <c r="B934" s="35" t="s">
        <v>2352</v>
      </c>
      <c r="C934" s="26">
        <v>1</v>
      </c>
      <c r="D934" s="34" t="s">
        <v>2121</v>
      </c>
      <c r="E934" s="27">
        <v>43617</v>
      </c>
      <c r="F934" s="27">
        <v>43646</v>
      </c>
      <c r="G934" s="45" t="s">
        <v>648</v>
      </c>
      <c r="H934" s="29">
        <v>1080</v>
      </c>
    </row>
    <row r="935" spans="1:8" x14ac:dyDescent="0.25">
      <c r="A935" s="40" t="s">
        <v>1912</v>
      </c>
      <c r="B935" s="35" t="s">
        <v>2352</v>
      </c>
      <c r="C935" s="26">
        <v>1</v>
      </c>
      <c r="D935" s="34" t="s">
        <v>2121</v>
      </c>
      <c r="E935" s="27">
        <v>43617</v>
      </c>
      <c r="F935" s="27">
        <v>43646</v>
      </c>
      <c r="G935" s="45" t="s">
        <v>648</v>
      </c>
      <c r="H935" s="29">
        <v>1080</v>
      </c>
    </row>
    <row r="936" spans="1:8" x14ac:dyDescent="0.25">
      <c r="A936" s="40" t="s">
        <v>1912</v>
      </c>
      <c r="B936" s="35" t="s">
        <v>2352</v>
      </c>
      <c r="C936" s="26">
        <v>1</v>
      </c>
      <c r="D936" s="34" t="s">
        <v>2121</v>
      </c>
      <c r="E936" s="27">
        <v>43617</v>
      </c>
      <c r="F936" s="27">
        <v>43646</v>
      </c>
      <c r="G936" s="45" t="s">
        <v>648</v>
      </c>
      <c r="H936" s="29">
        <v>1080</v>
      </c>
    </row>
    <row r="937" spans="1:8" x14ac:dyDescent="0.25">
      <c r="A937" s="40" t="s">
        <v>1912</v>
      </c>
      <c r="B937" s="35" t="s">
        <v>2352</v>
      </c>
      <c r="C937" s="26">
        <v>1</v>
      </c>
      <c r="D937" s="34" t="s">
        <v>2121</v>
      </c>
      <c r="E937" s="27">
        <v>43617</v>
      </c>
      <c r="F937" s="27">
        <v>43646</v>
      </c>
      <c r="G937" s="45" t="s">
        <v>648</v>
      </c>
      <c r="H937" s="29">
        <v>1080</v>
      </c>
    </row>
    <row r="938" spans="1:8" x14ac:dyDescent="0.25">
      <c r="A938" s="40" t="s">
        <v>1912</v>
      </c>
      <c r="B938" s="35" t="s">
        <v>2352</v>
      </c>
      <c r="C938" s="26">
        <v>1</v>
      </c>
      <c r="D938" s="34" t="s">
        <v>2121</v>
      </c>
      <c r="E938" s="27">
        <v>43617</v>
      </c>
      <c r="F938" s="27">
        <v>43646</v>
      </c>
      <c r="G938" s="45" t="s">
        <v>648</v>
      </c>
      <c r="H938" s="29">
        <v>1080</v>
      </c>
    </row>
    <row r="939" spans="1:8" x14ac:dyDescent="0.25">
      <c r="A939" s="40" t="s">
        <v>1912</v>
      </c>
      <c r="B939" s="35" t="s">
        <v>2352</v>
      </c>
      <c r="C939" s="26">
        <v>1</v>
      </c>
      <c r="D939" s="34" t="s">
        <v>2121</v>
      </c>
      <c r="E939" s="27">
        <v>43617</v>
      </c>
      <c r="F939" s="27">
        <v>43646</v>
      </c>
      <c r="G939" s="45" t="s">
        <v>648</v>
      </c>
      <c r="H939" s="29">
        <v>1080</v>
      </c>
    </row>
    <row r="940" spans="1:8" x14ac:dyDescent="0.25">
      <c r="A940" s="40" t="s">
        <v>1912</v>
      </c>
      <c r="B940" s="35" t="s">
        <v>2352</v>
      </c>
      <c r="C940" s="26">
        <v>1</v>
      </c>
      <c r="D940" s="34" t="s">
        <v>2121</v>
      </c>
      <c r="E940" s="27">
        <v>43617</v>
      </c>
      <c r="F940" s="27">
        <v>43646</v>
      </c>
      <c r="G940" s="45" t="s">
        <v>648</v>
      </c>
      <c r="H940" s="29">
        <v>1080</v>
      </c>
    </row>
    <row r="941" spans="1:8" x14ac:dyDescent="0.25">
      <c r="A941" s="40" t="s">
        <v>1912</v>
      </c>
      <c r="B941" s="35" t="s">
        <v>2352</v>
      </c>
      <c r="C941" s="26">
        <v>1</v>
      </c>
      <c r="D941" s="34" t="s">
        <v>2121</v>
      </c>
      <c r="E941" s="27">
        <v>43617</v>
      </c>
      <c r="F941" s="27">
        <v>43646</v>
      </c>
      <c r="G941" s="45" t="s">
        <v>648</v>
      </c>
      <c r="H941" s="29">
        <v>1080</v>
      </c>
    </row>
    <row r="942" spans="1:8" x14ac:dyDescent="0.25">
      <c r="A942" s="40" t="s">
        <v>1912</v>
      </c>
      <c r="B942" s="35" t="s">
        <v>2352</v>
      </c>
      <c r="C942" s="26">
        <v>1</v>
      </c>
      <c r="D942" s="34" t="s">
        <v>2121</v>
      </c>
      <c r="E942" s="27">
        <v>43617</v>
      </c>
      <c r="F942" s="27">
        <v>43646</v>
      </c>
      <c r="G942" s="45" t="s">
        <v>648</v>
      </c>
      <c r="H942" s="29">
        <v>1080</v>
      </c>
    </row>
    <row r="943" spans="1:8" x14ac:dyDescent="0.25">
      <c r="A943" s="40" t="s">
        <v>1912</v>
      </c>
      <c r="B943" s="35" t="s">
        <v>2352</v>
      </c>
      <c r="C943" s="26">
        <v>1</v>
      </c>
      <c r="D943" s="34" t="s">
        <v>2121</v>
      </c>
      <c r="E943" s="27">
        <v>43617</v>
      </c>
      <c r="F943" s="27">
        <v>43646</v>
      </c>
      <c r="G943" s="45" t="s">
        <v>648</v>
      </c>
      <c r="H943" s="29">
        <v>1080</v>
      </c>
    </row>
    <row r="944" spans="1:8" x14ac:dyDescent="0.25">
      <c r="A944" s="40" t="s">
        <v>1912</v>
      </c>
      <c r="B944" s="35" t="s">
        <v>2352</v>
      </c>
      <c r="C944" s="26">
        <v>1</v>
      </c>
      <c r="D944" s="34" t="s">
        <v>2121</v>
      </c>
      <c r="E944" s="27">
        <v>43617</v>
      </c>
      <c r="F944" s="27">
        <v>43646</v>
      </c>
      <c r="G944" s="45" t="s">
        <v>648</v>
      </c>
      <c r="H944" s="29">
        <v>1080</v>
      </c>
    </row>
    <row r="945" spans="1:8" x14ac:dyDescent="0.25">
      <c r="A945" s="40" t="s">
        <v>1912</v>
      </c>
      <c r="B945" s="35" t="s">
        <v>2352</v>
      </c>
      <c r="C945" s="26">
        <v>1</v>
      </c>
      <c r="D945" s="34" t="s">
        <v>2121</v>
      </c>
      <c r="E945" s="27">
        <v>43617</v>
      </c>
      <c r="F945" s="27">
        <v>43646</v>
      </c>
      <c r="G945" s="45" t="s">
        <v>648</v>
      </c>
      <c r="H945" s="29">
        <v>1080</v>
      </c>
    </row>
    <row r="946" spans="1:8" x14ac:dyDescent="0.25">
      <c r="A946" s="40" t="s">
        <v>1912</v>
      </c>
      <c r="B946" s="35" t="s">
        <v>2264</v>
      </c>
      <c r="C946" s="26">
        <v>1</v>
      </c>
      <c r="D946" s="34" t="s">
        <v>2121</v>
      </c>
      <c r="E946" s="27">
        <v>43773</v>
      </c>
      <c r="F946" s="27">
        <v>43798</v>
      </c>
      <c r="G946" s="45" t="s">
        <v>648</v>
      </c>
      <c r="H946" s="29">
        <v>1080</v>
      </c>
    </row>
    <row r="947" spans="1:8" x14ac:dyDescent="0.25">
      <c r="A947" s="40" t="s">
        <v>1912</v>
      </c>
      <c r="B947" s="35" t="s">
        <v>2264</v>
      </c>
      <c r="C947" s="26">
        <v>1</v>
      </c>
      <c r="D947" s="34" t="s">
        <v>2121</v>
      </c>
      <c r="E947" s="27">
        <v>43773</v>
      </c>
      <c r="F947" s="27">
        <v>43798</v>
      </c>
      <c r="G947" s="45" t="s">
        <v>648</v>
      </c>
      <c r="H947" s="29">
        <v>1080</v>
      </c>
    </row>
    <row r="948" spans="1:8" x14ac:dyDescent="0.25">
      <c r="A948" s="40" t="s">
        <v>1912</v>
      </c>
      <c r="B948" s="35" t="s">
        <v>2264</v>
      </c>
      <c r="C948" s="26">
        <v>1</v>
      </c>
      <c r="D948" s="34" t="s">
        <v>2121</v>
      </c>
      <c r="E948" s="27">
        <v>43773</v>
      </c>
      <c r="F948" s="27">
        <v>43798</v>
      </c>
      <c r="G948" s="45" t="s">
        <v>648</v>
      </c>
      <c r="H948" s="29">
        <v>1080</v>
      </c>
    </row>
    <row r="949" spans="1:8" x14ac:dyDescent="0.25">
      <c r="A949" s="40" t="s">
        <v>1912</v>
      </c>
      <c r="B949" s="35" t="s">
        <v>2264</v>
      </c>
      <c r="C949" s="26">
        <v>1</v>
      </c>
      <c r="D949" s="34" t="s">
        <v>2121</v>
      </c>
      <c r="E949" s="27">
        <v>43773</v>
      </c>
      <c r="F949" s="27">
        <v>43798</v>
      </c>
      <c r="G949" s="45" t="s">
        <v>648</v>
      </c>
      <c r="H949" s="29">
        <v>1080</v>
      </c>
    </row>
    <row r="950" spans="1:8" x14ac:dyDescent="0.25">
      <c r="A950" s="40" t="s">
        <v>1912</v>
      </c>
      <c r="B950" s="35" t="s">
        <v>2264</v>
      </c>
      <c r="C950" s="26">
        <v>1</v>
      </c>
      <c r="D950" s="34" t="s">
        <v>2121</v>
      </c>
      <c r="E950" s="27">
        <v>43773</v>
      </c>
      <c r="F950" s="27">
        <v>43798</v>
      </c>
      <c r="G950" s="45" t="s">
        <v>648</v>
      </c>
      <c r="H950" s="29">
        <v>1080</v>
      </c>
    </row>
    <row r="951" spans="1:8" x14ac:dyDescent="0.25">
      <c r="A951" s="40" t="s">
        <v>1912</v>
      </c>
      <c r="B951" s="35" t="s">
        <v>2264</v>
      </c>
      <c r="C951" s="26">
        <v>1</v>
      </c>
      <c r="D951" s="34" t="s">
        <v>2121</v>
      </c>
      <c r="E951" s="27">
        <v>43773</v>
      </c>
      <c r="F951" s="27">
        <v>43798</v>
      </c>
      <c r="G951" s="45" t="s">
        <v>648</v>
      </c>
      <c r="H951" s="29">
        <v>1080</v>
      </c>
    </row>
    <row r="952" spans="1:8" x14ac:dyDescent="0.25">
      <c r="A952" s="40" t="s">
        <v>1912</v>
      </c>
      <c r="B952" s="35" t="s">
        <v>2264</v>
      </c>
      <c r="C952" s="26">
        <v>1</v>
      </c>
      <c r="D952" s="34" t="s">
        <v>2121</v>
      </c>
      <c r="E952" s="27">
        <v>43773</v>
      </c>
      <c r="F952" s="27">
        <v>43798</v>
      </c>
      <c r="G952" s="45" t="s">
        <v>648</v>
      </c>
      <c r="H952" s="29">
        <v>1080</v>
      </c>
    </row>
    <row r="953" spans="1:8" x14ac:dyDescent="0.25">
      <c r="A953" s="40" t="s">
        <v>1912</v>
      </c>
      <c r="B953" s="35" t="s">
        <v>2264</v>
      </c>
      <c r="C953" s="26">
        <v>1</v>
      </c>
      <c r="D953" s="34" t="s">
        <v>2121</v>
      </c>
      <c r="E953" s="27">
        <v>43773</v>
      </c>
      <c r="F953" s="27">
        <v>43798</v>
      </c>
      <c r="G953" s="45" t="s">
        <v>648</v>
      </c>
      <c r="H953" s="29">
        <v>1080</v>
      </c>
    </row>
    <row r="954" spans="1:8" x14ac:dyDescent="0.25">
      <c r="A954" s="40" t="s">
        <v>1912</v>
      </c>
      <c r="B954" s="35" t="s">
        <v>2264</v>
      </c>
      <c r="C954" s="26">
        <v>1</v>
      </c>
      <c r="D954" s="34" t="s">
        <v>2121</v>
      </c>
      <c r="E954" s="27">
        <v>43773</v>
      </c>
      <c r="F954" s="27">
        <v>43798</v>
      </c>
      <c r="G954" s="45" t="s">
        <v>648</v>
      </c>
      <c r="H954" s="29">
        <v>1080</v>
      </c>
    </row>
    <row r="955" spans="1:8" x14ac:dyDescent="0.25">
      <c r="A955" s="40" t="s">
        <v>1912</v>
      </c>
      <c r="B955" s="35" t="s">
        <v>2264</v>
      </c>
      <c r="C955" s="26">
        <v>1</v>
      </c>
      <c r="D955" s="34" t="s">
        <v>2121</v>
      </c>
      <c r="E955" s="27">
        <v>43773</v>
      </c>
      <c r="F955" s="27">
        <v>43798</v>
      </c>
      <c r="G955" s="45" t="s">
        <v>648</v>
      </c>
      <c r="H955" s="29">
        <v>1080</v>
      </c>
    </row>
    <row r="956" spans="1:8" x14ac:dyDescent="0.25">
      <c r="A956" s="40" t="s">
        <v>1912</v>
      </c>
      <c r="B956" s="35" t="s">
        <v>2264</v>
      </c>
      <c r="C956" s="26">
        <v>1</v>
      </c>
      <c r="D956" s="34" t="s">
        <v>2121</v>
      </c>
      <c r="E956" s="27">
        <v>43773</v>
      </c>
      <c r="F956" s="27">
        <v>43798</v>
      </c>
      <c r="G956" s="45" t="s">
        <v>648</v>
      </c>
      <c r="H956" s="29">
        <v>1080</v>
      </c>
    </row>
    <row r="957" spans="1:8" x14ac:dyDescent="0.25">
      <c r="A957" s="40" t="s">
        <v>1912</v>
      </c>
      <c r="B957" s="35" t="s">
        <v>2264</v>
      </c>
      <c r="C957" s="26">
        <v>1</v>
      </c>
      <c r="D957" s="34" t="s">
        <v>2121</v>
      </c>
      <c r="E957" s="27">
        <v>43773</v>
      </c>
      <c r="F957" s="27">
        <v>43798</v>
      </c>
      <c r="G957" s="45" t="s">
        <v>648</v>
      </c>
      <c r="H957" s="29">
        <v>1080</v>
      </c>
    </row>
    <row r="958" spans="1:8" x14ac:dyDescent="0.25">
      <c r="A958" s="40" t="s">
        <v>1912</v>
      </c>
      <c r="B958" s="35" t="s">
        <v>2264</v>
      </c>
      <c r="C958" s="26">
        <v>1</v>
      </c>
      <c r="D958" s="34" t="s">
        <v>2121</v>
      </c>
      <c r="E958" s="27">
        <v>43773</v>
      </c>
      <c r="F958" s="27">
        <v>43798</v>
      </c>
      <c r="G958" s="45" t="s">
        <v>648</v>
      </c>
      <c r="H958" s="29">
        <v>1080</v>
      </c>
    </row>
    <row r="959" spans="1:8" x14ac:dyDescent="0.25">
      <c r="A959" s="40" t="s">
        <v>1912</v>
      </c>
      <c r="B959" s="35" t="s">
        <v>2264</v>
      </c>
      <c r="C959" s="26">
        <v>1</v>
      </c>
      <c r="D959" s="34" t="s">
        <v>2121</v>
      </c>
      <c r="E959" s="27">
        <v>43773</v>
      </c>
      <c r="F959" s="27">
        <v>43798</v>
      </c>
      <c r="G959" s="45" t="s">
        <v>648</v>
      </c>
      <c r="H959" s="29">
        <v>1080</v>
      </c>
    </row>
    <row r="960" spans="1:8" x14ac:dyDescent="0.25">
      <c r="A960" s="40" t="s">
        <v>1912</v>
      </c>
      <c r="B960" s="35" t="s">
        <v>2264</v>
      </c>
      <c r="C960" s="26">
        <v>1</v>
      </c>
      <c r="D960" s="34" t="s">
        <v>2121</v>
      </c>
      <c r="E960" s="27">
        <v>43773</v>
      </c>
      <c r="F960" s="27">
        <v>43798</v>
      </c>
      <c r="G960" s="45" t="s">
        <v>648</v>
      </c>
      <c r="H960" s="29">
        <v>980</v>
      </c>
    </row>
    <row r="961" spans="1:8" ht="30" x14ac:dyDescent="0.25">
      <c r="A961" s="40" t="s">
        <v>1913</v>
      </c>
      <c r="B961" s="35" t="s">
        <v>2411</v>
      </c>
      <c r="C961" s="26">
        <v>1</v>
      </c>
      <c r="D961" s="34" t="s">
        <v>15</v>
      </c>
      <c r="E961" s="27">
        <v>43514</v>
      </c>
      <c r="F961" s="27">
        <v>43518</v>
      </c>
      <c r="G961" s="45" t="s">
        <v>648</v>
      </c>
      <c r="H961" s="29">
        <v>324</v>
      </c>
    </row>
    <row r="962" spans="1:8" ht="30" x14ac:dyDescent="0.25">
      <c r="A962" s="40" t="s">
        <v>1913</v>
      </c>
      <c r="B962" s="35" t="s">
        <v>2411</v>
      </c>
      <c r="C962" s="26">
        <v>1</v>
      </c>
      <c r="D962" s="34" t="s">
        <v>15</v>
      </c>
      <c r="E962" s="27">
        <v>43514</v>
      </c>
      <c r="F962" s="27">
        <v>43518</v>
      </c>
      <c r="G962" s="45" t="s">
        <v>648</v>
      </c>
      <c r="H962" s="29">
        <v>324</v>
      </c>
    </row>
    <row r="963" spans="1:8" ht="30" x14ac:dyDescent="0.25">
      <c r="A963" s="40" t="s">
        <v>1913</v>
      </c>
      <c r="B963" s="35" t="s">
        <v>2411</v>
      </c>
      <c r="C963" s="26">
        <v>1</v>
      </c>
      <c r="D963" s="34" t="s">
        <v>15</v>
      </c>
      <c r="E963" s="27">
        <v>43514</v>
      </c>
      <c r="F963" s="27">
        <v>43518</v>
      </c>
      <c r="G963" s="45" t="s">
        <v>648</v>
      </c>
      <c r="H963" s="29">
        <v>324</v>
      </c>
    </row>
    <row r="964" spans="1:8" ht="30" x14ac:dyDescent="0.25">
      <c r="A964" s="40" t="s">
        <v>1913</v>
      </c>
      <c r="B964" s="35" t="s">
        <v>2411</v>
      </c>
      <c r="C964" s="26">
        <v>1</v>
      </c>
      <c r="D964" s="34" t="s">
        <v>15</v>
      </c>
      <c r="E964" s="27">
        <v>43500</v>
      </c>
      <c r="F964" s="27">
        <v>43500</v>
      </c>
      <c r="G964" s="45" t="s">
        <v>648</v>
      </c>
      <c r="H964" s="29">
        <v>324</v>
      </c>
    </row>
    <row r="965" spans="1:8" ht="30" x14ac:dyDescent="0.25">
      <c r="A965" s="40" t="s">
        <v>1913</v>
      </c>
      <c r="B965" s="35" t="s">
        <v>2411</v>
      </c>
      <c r="C965" s="26">
        <v>1</v>
      </c>
      <c r="D965" s="34" t="s">
        <v>15</v>
      </c>
      <c r="E965" s="27">
        <v>43500</v>
      </c>
      <c r="F965" s="27">
        <v>43500</v>
      </c>
      <c r="G965" s="45" t="s">
        <v>648</v>
      </c>
      <c r="H965" s="29">
        <v>324</v>
      </c>
    </row>
    <row r="966" spans="1:8" ht="30" x14ac:dyDescent="0.25">
      <c r="A966" s="40" t="s">
        <v>1913</v>
      </c>
      <c r="B966" s="35" t="s">
        <v>2411</v>
      </c>
      <c r="C966" s="26">
        <v>1</v>
      </c>
      <c r="D966" s="34" t="s">
        <v>15</v>
      </c>
      <c r="E966" s="27">
        <v>43500</v>
      </c>
      <c r="F966" s="27">
        <v>43500</v>
      </c>
      <c r="G966" s="45" t="s">
        <v>648</v>
      </c>
      <c r="H966" s="29">
        <v>324</v>
      </c>
    </row>
    <row r="967" spans="1:8" ht="30" x14ac:dyDescent="0.25">
      <c r="A967" s="40" t="s">
        <v>1913</v>
      </c>
      <c r="B967" s="35" t="s">
        <v>2411</v>
      </c>
      <c r="C967" s="26">
        <v>1</v>
      </c>
      <c r="D967" s="34" t="s">
        <v>15</v>
      </c>
      <c r="E967" s="27">
        <v>43521</v>
      </c>
      <c r="F967" s="27">
        <v>43524</v>
      </c>
      <c r="G967" s="45" t="s">
        <v>648</v>
      </c>
      <c r="H967" s="29">
        <v>324</v>
      </c>
    </row>
    <row r="968" spans="1:8" ht="30" x14ac:dyDescent="0.25">
      <c r="A968" s="40" t="s">
        <v>1913</v>
      </c>
      <c r="B968" s="35" t="s">
        <v>2411</v>
      </c>
      <c r="C968" s="26">
        <v>1</v>
      </c>
      <c r="D968" s="34" t="s">
        <v>15</v>
      </c>
      <c r="E968" s="27">
        <v>43521</v>
      </c>
      <c r="F968" s="27">
        <v>43524</v>
      </c>
      <c r="G968" s="45" t="s">
        <v>648</v>
      </c>
      <c r="H968" s="29">
        <v>324</v>
      </c>
    </row>
    <row r="969" spans="1:8" ht="30" x14ac:dyDescent="0.25">
      <c r="A969" s="40" t="s">
        <v>1913</v>
      </c>
      <c r="B969" s="35" t="s">
        <v>2411</v>
      </c>
      <c r="C969" s="26">
        <v>1</v>
      </c>
      <c r="D969" s="34" t="s">
        <v>15</v>
      </c>
      <c r="E969" s="27">
        <v>43521</v>
      </c>
      <c r="F969" s="27">
        <v>43524</v>
      </c>
      <c r="G969" s="45" t="s">
        <v>648</v>
      </c>
      <c r="H969" s="29">
        <v>324</v>
      </c>
    </row>
    <row r="970" spans="1:8" ht="30" x14ac:dyDescent="0.25">
      <c r="A970" s="40" t="s">
        <v>1913</v>
      </c>
      <c r="B970" s="35" t="s">
        <v>2411</v>
      </c>
      <c r="C970" s="26">
        <v>1</v>
      </c>
      <c r="D970" s="34" t="s">
        <v>15</v>
      </c>
      <c r="E970" s="27">
        <v>43507</v>
      </c>
      <c r="F970" s="27">
        <v>43511</v>
      </c>
      <c r="G970" s="45" t="s">
        <v>648</v>
      </c>
      <c r="H970" s="29">
        <v>324</v>
      </c>
    </row>
    <row r="971" spans="1:8" ht="30" x14ac:dyDescent="0.25">
      <c r="A971" s="40" t="s">
        <v>1913</v>
      </c>
      <c r="B971" s="35" t="s">
        <v>2411</v>
      </c>
      <c r="C971" s="26">
        <v>1</v>
      </c>
      <c r="D971" s="34" t="s">
        <v>15</v>
      </c>
      <c r="E971" s="27">
        <v>43507</v>
      </c>
      <c r="F971" s="27">
        <v>43511</v>
      </c>
      <c r="G971" s="45" t="s">
        <v>648</v>
      </c>
      <c r="H971" s="29">
        <v>324</v>
      </c>
    </row>
    <row r="972" spans="1:8" ht="30" x14ac:dyDescent="0.25">
      <c r="A972" s="40" t="s">
        <v>1913</v>
      </c>
      <c r="B972" s="35" t="s">
        <v>2411</v>
      </c>
      <c r="C972" s="26">
        <v>1</v>
      </c>
      <c r="D972" s="34" t="s">
        <v>15</v>
      </c>
      <c r="E972" s="27">
        <v>43507</v>
      </c>
      <c r="F972" s="27">
        <v>43511</v>
      </c>
      <c r="G972" s="45" t="s">
        <v>648</v>
      </c>
      <c r="H972" s="29">
        <v>324</v>
      </c>
    </row>
    <row r="973" spans="1:8" ht="30" x14ac:dyDescent="0.25">
      <c r="A973" s="40" t="s">
        <v>1913</v>
      </c>
      <c r="B973" s="35" t="s">
        <v>1420</v>
      </c>
      <c r="C973" s="26">
        <v>1</v>
      </c>
      <c r="D973" s="34" t="s">
        <v>2121</v>
      </c>
      <c r="E973" s="27">
        <v>43667</v>
      </c>
      <c r="F973" s="27">
        <v>43667</v>
      </c>
      <c r="G973" s="45" t="s">
        <v>648</v>
      </c>
      <c r="H973" s="29">
        <v>85</v>
      </c>
    </row>
    <row r="974" spans="1:8" ht="30" x14ac:dyDescent="0.25">
      <c r="A974" s="40" t="s">
        <v>2412</v>
      </c>
      <c r="B974" s="35" t="s">
        <v>2413</v>
      </c>
      <c r="C974" s="26">
        <v>1</v>
      </c>
      <c r="D974" s="34" t="s">
        <v>2121</v>
      </c>
      <c r="E974" s="27">
        <v>43677</v>
      </c>
      <c r="F974" s="27">
        <v>43677</v>
      </c>
      <c r="G974" s="45" t="s">
        <v>648</v>
      </c>
      <c r="H974" s="29">
        <v>1113.8399999999999</v>
      </c>
    </row>
    <row r="975" spans="1:8" ht="30" x14ac:dyDescent="0.25">
      <c r="A975" s="40" t="s">
        <v>2412</v>
      </c>
      <c r="B975" s="35" t="s">
        <v>486</v>
      </c>
      <c r="C975" s="26">
        <v>1</v>
      </c>
      <c r="D975" s="34" t="s">
        <v>2121</v>
      </c>
      <c r="E975" s="27">
        <v>43654</v>
      </c>
      <c r="F975" s="27">
        <v>43654</v>
      </c>
      <c r="G975" s="45" t="s">
        <v>648</v>
      </c>
      <c r="H975" s="29">
        <v>342</v>
      </c>
    </row>
    <row r="976" spans="1:8" ht="30" x14ac:dyDescent="0.25">
      <c r="A976" s="40" t="s">
        <v>2412</v>
      </c>
      <c r="B976" s="35" t="s">
        <v>2414</v>
      </c>
      <c r="C976" s="26">
        <v>2</v>
      </c>
      <c r="D976" s="34" t="s">
        <v>2121</v>
      </c>
      <c r="E976" s="27">
        <v>43666</v>
      </c>
      <c r="F976" s="27">
        <v>43666</v>
      </c>
      <c r="G976" s="45" t="s">
        <v>648</v>
      </c>
      <c r="H976" s="29">
        <v>1257.0999999999999</v>
      </c>
    </row>
    <row r="977" spans="1:8" ht="30" x14ac:dyDescent="0.25">
      <c r="A977" s="40" t="s">
        <v>2412</v>
      </c>
      <c r="B977" s="35" t="s">
        <v>486</v>
      </c>
      <c r="C977" s="26">
        <v>1</v>
      </c>
      <c r="D977" s="34" t="s">
        <v>2121</v>
      </c>
      <c r="E977" s="27">
        <v>43656</v>
      </c>
      <c r="F977" s="27">
        <v>43656</v>
      </c>
      <c r="G977" s="45" t="s">
        <v>648</v>
      </c>
      <c r="H977" s="29">
        <v>386</v>
      </c>
    </row>
    <row r="978" spans="1:8" ht="30" x14ac:dyDescent="0.25">
      <c r="A978" s="40" t="s">
        <v>2412</v>
      </c>
      <c r="B978" s="35" t="s">
        <v>2415</v>
      </c>
      <c r="C978" s="26">
        <v>1</v>
      </c>
      <c r="D978" s="34" t="s">
        <v>2121</v>
      </c>
      <c r="E978" s="27">
        <v>43672</v>
      </c>
      <c r="F978" s="27">
        <v>43672</v>
      </c>
      <c r="G978" s="45" t="s">
        <v>648</v>
      </c>
      <c r="H978" s="29">
        <v>985.4</v>
      </c>
    </row>
    <row r="979" spans="1:8" ht="30" x14ac:dyDescent="0.25">
      <c r="A979" s="40" t="s">
        <v>2412</v>
      </c>
      <c r="B979" s="35" t="s">
        <v>2415</v>
      </c>
      <c r="C979" s="26">
        <v>1</v>
      </c>
      <c r="D979" s="34" t="s">
        <v>2121</v>
      </c>
      <c r="E979" s="27">
        <v>43672</v>
      </c>
      <c r="F979" s="27">
        <v>43672</v>
      </c>
      <c r="G979" s="45" t="s">
        <v>648</v>
      </c>
      <c r="H979" s="29">
        <v>267.39999999999998</v>
      </c>
    </row>
    <row r="980" spans="1:8" ht="30" x14ac:dyDescent="0.25">
      <c r="A980" s="40" t="s">
        <v>1913</v>
      </c>
      <c r="B980" s="35" t="s">
        <v>2367</v>
      </c>
      <c r="C980" s="26">
        <v>1</v>
      </c>
      <c r="D980" s="34" t="s">
        <v>1355</v>
      </c>
      <c r="E980" s="27">
        <v>43734</v>
      </c>
      <c r="F980" s="27">
        <v>43734</v>
      </c>
      <c r="G980" s="45" t="s">
        <v>648</v>
      </c>
      <c r="H980" s="29">
        <v>94</v>
      </c>
    </row>
    <row r="981" spans="1:8" ht="30" x14ac:dyDescent="0.25">
      <c r="A981" s="40" t="s">
        <v>1913</v>
      </c>
      <c r="B981" s="35" t="s">
        <v>2367</v>
      </c>
      <c r="C981" s="26">
        <v>1</v>
      </c>
      <c r="D981" s="34" t="s">
        <v>1355</v>
      </c>
      <c r="E981" s="27">
        <v>43734</v>
      </c>
      <c r="F981" s="27">
        <v>43734</v>
      </c>
      <c r="G981" s="45" t="s">
        <v>648</v>
      </c>
      <c r="H981" s="29">
        <v>124</v>
      </c>
    </row>
    <row r="982" spans="1:8" ht="30" x14ac:dyDescent="0.25">
      <c r="A982" s="40" t="s">
        <v>1913</v>
      </c>
      <c r="B982" s="35" t="s">
        <v>486</v>
      </c>
      <c r="C982" s="26">
        <v>1</v>
      </c>
      <c r="D982" s="34" t="s">
        <v>1355</v>
      </c>
      <c r="E982" s="27">
        <v>43752</v>
      </c>
      <c r="F982" s="27">
        <v>43752</v>
      </c>
      <c r="G982" s="45" t="s">
        <v>648</v>
      </c>
      <c r="H982" s="29">
        <v>500</v>
      </c>
    </row>
    <row r="983" spans="1:8" ht="30" x14ac:dyDescent="0.25">
      <c r="A983" s="40" t="s">
        <v>1913</v>
      </c>
      <c r="B983" s="35" t="s">
        <v>1420</v>
      </c>
      <c r="C983" s="26">
        <v>1</v>
      </c>
      <c r="D983" s="34" t="s">
        <v>2172</v>
      </c>
      <c r="E983" s="27">
        <v>43745</v>
      </c>
      <c r="F983" s="27">
        <v>43746</v>
      </c>
      <c r="G983" s="45" t="s">
        <v>648</v>
      </c>
      <c r="H983" s="29">
        <v>225.01</v>
      </c>
    </row>
    <row r="984" spans="1:8" ht="30" x14ac:dyDescent="0.25">
      <c r="A984" s="40" t="s">
        <v>1913</v>
      </c>
      <c r="B984" s="35" t="s">
        <v>486</v>
      </c>
      <c r="C984" s="26">
        <v>1</v>
      </c>
      <c r="D984" s="34" t="s">
        <v>1355</v>
      </c>
      <c r="E984" s="27">
        <v>43749</v>
      </c>
      <c r="F984" s="27">
        <v>43749</v>
      </c>
      <c r="G984" s="45" t="s">
        <v>648</v>
      </c>
      <c r="H984" s="29">
        <v>500</v>
      </c>
    </row>
    <row r="985" spans="1:8" ht="30" x14ac:dyDescent="0.25">
      <c r="A985" s="40" t="s">
        <v>1913</v>
      </c>
      <c r="B985" s="35" t="s">
        <v>1420</v>
      </c>
      <c r="C985" s="26">
        <v>1</v>
      </c>
      <c r="D985" s="34" t="s">
        <v>2172</v>
      </c>
      <c r="E985" s="27">
        <v>43745</v>
      </c>
      <c r="F985" s="27">
        <v>43746</v>
      </c>
      <c r="G985" s="45" t="s">
        <v>648</v>
      </c>
      <c r="H985" s="29">
        <v>969.57</v>
      </c>
    </row>
    <row r="986" spans="1:8" ht="30" x14ac:dyDescent="0.25">
      <c r="A986" s="40" t="s">
        <v>1913</v>
      </c>
      <c r="B986" s="35" t="s">
        <v>1420</v>
      </c>
      <c r="C986" s="26">
        <v>1</v>
      </c>
      <c r="D986" s="34" t="s">
        <v>2172</v>
      </c>
      <c r="E986" s="27">
        <v>43745</v>
      </c>
      <c r="F986" s="27">
        <v>43746</v>
      </c>
      <c r="G986" s="45" t="s">
        <v>648</v>
      </c>
      <c r="H986" s="29">
        <v>580</v>
      </c>
    </row>
    <row r="987" spans="1:8" ht="30" x14ac:dyDescent="0.25">
      <c r="A987" s="40" t="s">
        <v>1913</v>
      </c>
      <c r="B987" s="35" t="s">
        <v>1420</v>
      </c>
      <c r="C987" s="26">
        <v>1</v>
      </c>
      <c r="D987" s="34" t="s">
        <v>2172</v>
      </c>
      <c r="E987" s="27">
        <v>43745</v>
      </c>
      <c r="F987" s="27">
        <v>43746</v>
      </c>
      <c r="G987" s="45" t="s">
        <v>648</v>
      </c>
      <c r="H987" s="29">
        <v>596</v>
      </c>
    </row>
    <row r="988" spans="1:8" ht="30" x14ac:dyDescent="0.25">
      <c r="A988" s="40" t="s">
        <v>1913</v>
      </c>
      <c r="B988" s="35" t="s">
        <v>1420</v>
      </c>
      <c r="C988" s="26">
        <v>1</v>
      </c>
      <c r="D988" s="34" t="s">
        <v>2172</v>
      </c>
      <c r="E988" s="27">
        <v>43745</v>
      </c>
      <c r="F988" s="27">
        <v>43746</v>
      </c>
      <c r="G988" s="45" t="s">
        <v>648</v>
      </c>
      <c r="H988" s="29">
        <v>347</v>
      </c>
    </row>
    <row r="989" spans="1:8" ht="30" x14ac:dyDescent="0.25">
      <c r="A989" s="40" t="s">
        <v>1913</v>
      </c>
      <c r="B989" s="35" t="s">
        <v>486</v>
      </c>
      <c r="C989" s="26">
        <v>1</v>
      </c>
      <c r="D989" s="34" t="s">
        <v>1355</v>
      </c>
      <c r="E989" s="27">
        <v>43734</v>
      </c>
      <c r="F989" s="27">
        <v>43734</v>
      </c>
      <c r="G989" s="45" t="s">
        <v>648</v>
      </c>
      <c r="H989" s="29">
        <v>124</v>
      </c>
    </row>
    <row r="990" spans="1:8" ht="30" x14ac:dyDescent="0.25">
      <c r="A990" s="40" t="s">
        <v>1913</v>
      </c>
      <c r="B990" s="35" t="s">
        <v>486</v>
      </c>
      <c r="C990" s="26">
        <v>1</v>
      </c>
      <c r="D990" s="34" t="s">
        <v>1355</v>
      </c>
      <c r="E990" s="27">
        <v>43734</v>
      </c>
      <c r="F990" s="27">
        <v>43734</v>
      </c>
      <c r="G990" s="45" t="s">
        <v>648</v>
      </c>
      <c r="H990" s="29">
        <v>94</v>
      </c>
    </row>
    <row r="991" spans="1:8" ht="30" x14ac:dyDescent="0.25">
      <c r="A991" s="40" t="s">
        <v>1913</v>
      </c>
      <c r="B991" s="35" t="s">
        <v>486</v>
      </c>
      <c r="C991" s="26">
        <v>1</v>
      </c>
      <c r="D991" s="34" t="s">
        <v>29</v>
      </c>
      <c r="E991" s="27">
        <v>43756</v>
      </c>
      <c r="F991" s="27">
        <v>43756</v>
      </c>
      <c r="G991" s="45" t="s">
        <v>648</v>
      </c>
      <c r="H991" s="29">
        <v>500</v>
      </c>
    </row>
    <row r="992" spans="1:8" ht="30" x14ac:dyDescent="0.25">
      <c r="A992" s="40" t="s">
        <v>1913</v>
      </c>
      <c r="B992" s="35" t="s">
        <v>1420</v>
      </c>
      <c r="C992" s="26">
        <v>1</v>
      </c>
      <c r="D992" s="34" t="s">
        <v>29</v>
      </c>
      <c r="E992" s="27">
        <v>43760</v>
      </c>
      <c r="F992" s="27">
        <v>43760</v>
      </c>
      <c r="G992" s="45" t="s">
        <v>648</v>
      </c>
      <c r="H992" s="29">
        <v>500</v>
      </c>
    </row>
    <row r="993" spans="1:8" ht="30" x14ac:dyDescent="0.25">
      <c r="A993" s="40" t="s">
        <v>1913</v>
      </c>
      <c r="B993" s="35" t="s">
        <v>1420</v>
      </c>
      <c r="C993" s="26">
        <v>1</v>
      </c>
      <c r="D993" s="34" t="s">
        <v>29</v>
      </c>
      <c r="E993" s="27">
        <v>43761</v>
      </c>
      <c r="F993" s="27">
        <v>43761</v>
      </c>
      <c r="G993" s="45" t="s">
        <v>648</v>
      </c>
      <c r="H993" s="29">
        <v>280</v>
      </c>
    </row>
    <row r="994" spans="1:8" ht="30" x14ac:dyDescent="0.25">
      <c r="A994" s="40" t="s">
        <v>1913</v>
      </c>
      <c r="B994" s="35" t="s">
        <v>1420</v>
      </c>
      <c r="C994" s="26">
        <v>1</v>
      </c>
      <c r="D994" s="34" t="s">
        <v>29</v>
      </c>
      <c r="E994" s="27">
        <v>43746</v>
      </c>
      <c r="F994" s="27">
        <v>43746</v>
      </c>
      <c r="G994" s="45" t="s">
        <v>648</v>
      </c>
      <c r="H994" s="29">
        <v>220</v>
      </c>
    </row>
    <row r="995" spans="1:8" ht="30" x14ac:dyDescent="0.25">
      <c r="A995" s="40" t="s">
        <v>1913</v>
      </c>
      <c r="B995" s="35" t="s">
        <v>486</v>
      </c>
      <c r="C995" s="26">
        <v>1</v>
      </c>
      <c r="D995" s="34" t="s">
        <v>29</v>
      </c>
      <c r="E995" s="27">
        <v>43756</v>
      </c>
      <c r="F995" s="27">
        <v>43756</v>
      </c>
      <c r="G995" s="45" t="s">
        <v>648</v>
      </c>
      <c r="H995" s="29">
        <v>280</v>
      </c>
    </row>
    <row r="996" spans="1:8" ht="30" x14ac:dyDescent="0.25">
      <c r="A996" s="40" t="s">
        <v>1913</v>
      </c>
      <c r="B996" s="35" t="s">
        <v>486</v>
      </c>
      <c r="C996" s="26">
        <v>1</v>
      </c>
      <c r="D996" s="34" t="s">
        <v>29</v>
      </c>
      <c r="E996" s="27">
        <v>43756</v>
      </c>
      <c r="F996" s="27">
        <v>43756</v>
      </c>
      <c r="G996" s="45" t="s">
        <v>648</v>
      </c>
      <c r="H996" s="29">
        <v>109</v>
      </c>
    </row>
    <row r="997" spans="1:8" ht="30" x14ac:dyDescent="0.25">
      <c r="A997" s="40" t="s">
        <v>1913</v>
      </c>
      <c r="B997" s="35" t="s">
        <v>486</v>
      </c>
      <c r="C997" s="26">
        <v>1</v>
      </c>
      <c r="D997" s="34" t="s">
        <v>29</v>
      </c>
      <c r="E997" s="27">
        <v>43763</v>
      </c>
      <c r="F997" s="27">
        <v>43763</v>
      </c>
      <c r="G997" s="45" t="s">
        <v>648</v>
      </c>
      <c r="H997" s="29">
        <v>269</v>
      </c>
    </row>
    <row r="998" spans="1:8" ht="30" x14ac:dyDescent="0.25">
      <c r="A998" s="40" t="s">
        <v>1913</v>
      </c>
      <c r="B998" s="35" t="s">
        <v>1420</v>
      </c>
      <c r="C998" s="26">
        <v>1</v>
      </c>
      <c r="D998" s="34" t="s">
        <v>29</v>
      </c>
      <c r="E998" s="27">
        <v>43739</v>
      </c>
      <c r="F998" s="27">
        <v>43739</v>
      </c>
      <c r="G998" s="45" t="s">
        <v>648</v>
      </c>
      <c r="H998" s="29">
        <v>62</v>
      </c>
    </row>
    <row r="999" spans="1:8" ht="30" x14ac:dyDescent="0.25">
      <c r="A999" s="40" t="s">
        <v>1913</v>
      </c>
      <c r="B999" s="35" t="s">
        <v>1420</v>
      </c>
      <c r="C999" s="26">
        <v>1</v>
      </c>
      <c r="D999" s="34" t="s">
        <v>29</v>
      </c>
      <c r="E999" s="27">
        <v>43739</v>
      </c>
      <c r="F999" s="27">
        <v>43739</v>
      </c>
      <c r="G999" s="45" t="s">
        <v>648</v>
      </c>
      <c r="H999" s="29">
        <v>47</v>
      </c>
    </row>
    <row r="1000" spans="1:8" ht="30" x14ac:dyDescent="0.25">
      <c r="A1000" s="40" t="s">
        <v>1914</v>
      </c>
      <c r="B1000" s="35" t="s">
        <v>2085</v>
      </c>
      <c r="C1000" s="26">
        <v>3</v>
      </c>
      <c r="D1000" s="34" t="s">
        <v>1355</v>
      </c>
      <c r="E1000" s="27">
        <v>43474</v>
      </c>
      <c r="F1000" s="27">
        <v>43474</v>
      </c>
      <c r="G1000" s="45" t="s">
        <v>648</v>
      </c>
      <c r="H1000" s="29">
        <v>282</v>
      </c>
    </row>
    <row r="1001" spans="1:8" ht="30" x14ac:dyDescent="0.25">
      <c r="A1001" s="40" t="s">
        <v>1914</v>
      </c>
      <c r="B1001" s="35" t="s">
        <v>2085</v>
      </c>
      <c r="C1001" s="26">
        <v>3</v>
      </c>
      <c r="D1001" s="34" t="s">
        <v>1355</v>
      </c>
      <c r="E1001" s="27">
        <v>43474</v>
      </c>
      <c r="F1001" s="27">
        <v>43474</v>
      </c>
      <c r="G1001" s="45" t="s">
        <v>648</v>
      </c>
      <c r="H1001" s="29">
        <v>165</v>
      </c>
    </row>
    <row r="1002" spans="1:8" x14ac:dyDescent="0.25">
      <c r="A1002" s="40" t="s">
        <v>1914</v>
      </c>
      <c r="B1002" s="35" t="s">
        <v>2083</v>
      </c>
      <c r="C1002" s="26">
        <v>2</v>
      </c>
      <c r="D1002" s="34" t="s">
        <v>15</v>
      </c>
      <c r="E1002" s="27">
        <v>43467</v>
      </c>
      <c r="F1002" s="27">
        <v>43480</v>
      </c>
      <c r="G1002" s="45" t="s">
        <v>648</v>
      </c>
      <c r="H1002" s="29">
        <v>405</v>
      </c>
    </row>
    <row r="1003" spans="1:8" ht="45" x14ac:dyDescent="0.25">
      <c r="A1003" s="40" t="s">
        <v>1914</v>
      </c>
      <c r="B1003" s="35" t="s">
        <v>2086</v>
      </c>
      <c r="C1003" s="26">
        <v>2</v>
      </c>
      <c r="D1003" s="34" t="s">
        <v>15</v>
      </c>
      <c r="E1003" s="27">
        <v>43472</v>
      </c>
      <c r="F1003" s="27">
        <v>43476</v>
      </c>
      <c r="G1003" s="45" t="s">
        <v>648</v>
      </c>
      <c r="H1003" s="29">
        <v>594</v>
      </c>
    </row>
    <row r="1004" spans="1:8" ht="45" x14ac:dyDescent="0.25">
      <c r="A1004" s="40" t="s">
        <v>1914</v>
      </c>
      <c r="B1004" s="35" t="s">
        <v>2086</v>
      </c>
      <c r="C1004" s="26">
        <v>2</v>
      </c>
      <c r="D1004" s="34" t="s">
        <v>15</v>
      </c>
      <c r="E1004" s="27">
        <v>43479</v>
      </c>
      <c r="F1004" s="27">
        <v>43483</v>
      </c>
      <c r="G1004" s="45" t="s">
        <v>648</v>
      </c>
      <c r="H1004" s="29">
        <v>810</v>
      </c>
    </row>
    <row r="1005" spans="1:8" ht="45" x14ac:dyDescent="0.25">
      <c r="A1005" s="40" t="s">
        <v>1914</v>
      </c>
      <c r="B1005" s="35" t="s">
        <v>2086</v>
      </c>
      <c r="C1005" s="26">
        <v>2</v>
      </c>
      <c r="D1005" s="34" t="s">
        <v>15</v>
      </c>
      <c r="E1005" s="27">
        <v>43467</v>
      </c>
      <c r="F1005" s="27">
        <v>43469</v>
      </c>
      <c r="G1005" s="45" t="s">
        <v>648</v>
      </c>
      <c r="H1005" s="29">
        <v>216</v>
      </c>
    </row>
    <row r="1006" spans="1:8" x14ac:dyDescent="0.25">
      <c r="A1006" s="40" t="s">
        <v>1914</v>
      </c>
      <c r="B1006" s="35" t="s">
        <v>2081</v>
      </c>
      <c r="C1006" s="26">
        <v>2</v>
      </c>
      <c r="D1006" s="34" t="s">
        <v>29</v>
      </c>
      <c r="E1006" s="27">
        <v>43503</v>
      </c>
      <c r="F1006" s="27">
        <v>43503</v>
      </c>
      <c r="G1006" s="45" t="s">
        <v>648</v>
      </c>
      <c r="H1006" s="29">
        <v>860.95</v>
      </c>
    </row>
    <row r="1007" spans="1:8" ht="30" x14ac:dyDescent="0.25">
      <c r="A1007" s="40" t="s">
        <v>1914</v>
      </c>
      <c r="B1007" s="35" t="s">
        <v>2416</v>
      </c>
      <c r="C1007" s="26">
        <v>1</v>
      </c>
      <c r="D1007" s="34" t="s">
        <v>15</v>
      </c>
      <c r="E1007" s="27">
        <v>43517</v>
      </c>
      <c r="F1007" s="27">
        <v>43518</v>
      </c>
      <c r="G1007" s="45" t="s">
        <v>648</v>
      </c>
      <c r="H1007" s="29">
        <v>468</v>
      </c>
    </row>
    <row r="1008" spans="1:8" ht="30" x14ac:dyDescent="0.25">
      <c r="A1008" s="40" t="s">
        <v>1914</v>
      </c>
      <c r="B1008" s="35" t="s">
        <v>2416</v>
      </c>
      <c r="C1008" s="26">
        <v>1</v>
      </c>
      <c r="D1008" s="34" t="s">
        <v>15</v>
      </c>
      <c r="E1008" s="27">
        <v>43521</v>
      </c>
      <c r="F1008" s="27">
        <v>43523</v>
      </c>
      <c r="G1008" s="45" t="s">
        <v>648</v>
      </c>
      <c r="H1008" s="29">
        <v>450</v>
      </c>
    </row>
    <row r="1009" spans="1:8" ht="30" x14ac:dyDescent="0.25">
      <c r="A1009" s="40" t="s">
        <v>1914</v>
      </c>
      <c r="B1009" s="35" t="s">
        <v>2416</v>
      </c>
      <c r="C1009" s="26">
        <v>1</v>
      </c>
      <c r="D1009" s="34" t="s">
        <v>15</v>
      </c>
      <c r="E1009" s="27">
        <v>43524</v>
      </c>
      <c r="F1009" s="27">
        <v>43525</v>
      </c>
      <c r="G1009" s="45" t="s">
        <v>648</v>
      </c>
      <c r="H1009" s="29">
        <v>468</v>
      </c>
    </row>
    <row r="1010" spans="1:8" ht="30" x14ac:dyDescent="0.25">
      <c r="A1010" s="40" t="s">
        <v>1914</v>
      </c>
      <c r="B1010" s="35" t="s">
        <v>2416</v>
      </c>
      <c r="C1010" s="26">
        <v>1</v>
      </c>
      <c r="D1010" s="34" t="s">
        <v>15</v>
      </c>
      <c r="E1010" s="27">
        <v>43530</v>
      </c>
      <c r="F1010" s="27">
        <v>43532</v>
      </c>
      <c r="G1010" s="45" t="s">
        <v>648</v>
      </c>
      <c r="H1010" s="29">
        <v>450</v>
      </c>
    </row>
    <row r="1011" spans="1:8" ht="30" x14ac:dyDescent="0.25">
      <c r="A1011" s="40" t="s">
        <v>1914</v>
      </c>
      <c r="B1011" s="35" t="s">
        <v>2416</v>
      </c>
      <c r="C1011" s="26">
        <v>1</v>
      </c>
      <c r="D1011" s="34" t="s">
        <v>15</v>
      </c>
      <c r="E1011" s="27">
        <v>43514</v>
      </c>
      <c r="F1011" s="27">
        <v>43516</v>
      </c>
      <c r="G1011" s="45" t="s">
        <v>648</v>
      </c>
      <c r="H1011" s="29">
        <v>450</v>
      </c>
    </row>
    <row r="1012" spans="1:8" ht="30" x14ac:dyDescent="0.25">
      <c r="A1012" s="40" t="s">
        <v>1914</v>
      </c>
      <c r="B1012" s="35" t="s">
        <v>2416</v>
      </c>
      <c r="C1012" s="26">
        <v>2</v>
      </c>
      <c r="D1012" s="34" t="s">
        <v>15</v>
      </c>
      <c r="E1012" s="27">
        <v>43510</v>
      </c>
      <c r="F1012" s="27">
        <v>43511</v>
      </c>
      <c r="G1012" s="45" t="s">
        <v>648</v>
      </c>
      <c r="H1012" s="29">
        <v>414</v>
      </c>
    </row>
    <row r="1013" spans="1:8" ht="30" x14ac:dyDescent="0.25">
      <c r="A1013" s="40" t="s">
        <v>1914</v>
      </c>
      <c r="B1013" s="35" t="s">
        <v>2416</v>
      </c>
      <c r="C1013" s="26">
        <v>2</v>
      </c>
      <c r="D1013" s="34" t="s">
        <v>15</v>
      </c>
      <c r="E1013" s="27">
        <v>43507</v>
      </c>
      <c r="F1013" s="27">
        <v>43509</v>
      </c>
      <c r="G1013" s="45" t="s">
        <v>648</v>
      </c>
      <c r="H1013" s="29">
        <v>486</v>
      </c>
    </row>
    <row r="1014" spans="1:8" ht="30" x14ac:dyDescent="0.25">
      <c r="A1014" s="40" t="s">
        <v>1914</v>
      </c>
      <c r="B1014" s="35" t="s">
        <v>2416</v>
      </c>
      <c r="C1014" s="26">
        <v>1</v>
      </c>
      <c r="D1014" s="34" t="s">
        <v>15</v>
      </c>
      <c r="E1014" s="27">
        <v>43493</v>
      </c>
      <c r="F1014" s="27">
        <v>43497</v>
      </c>
      <c r="G1014" s="45" t="s">
        <v>648</v>
      </c>
      <c r="H1014" s="29">
        <v>918</v>
      </c>
    </row>
    <row r="1015" spans="1:8" ht="30" x14ac:dyDescent="0.25">
      <c r="A1015" s="40" t="s">
        <v>1914</v>
      </c>
      <c r="B1015" s="35" t="s">
        <v>2416</v>
      </c>
      <c r="C1015" s="26">
        <v>1</v>
      </c>
      <c r="D1015" s="34" t="s">
        <v>15</v>
      </c>
      <c r="E1015" s="27">
        <v>43501</v>
      </c>
      <c r="F1015" s="27">
        <v>43504</v>
      </c>
      <c r="G1015" s="45" t="s">
        <v>648</v>
      </c>
      <c r="H1015" s="29">
        <v>846</v>
      </c>
    </row>
    <row r="1016" spans="1:8" ht="30" x14ac:dyDescent="0.25">
      <c r="A1016" s="40" t="s">
        <v>1914</v>
      </c>
      <c r="B1016" s="35" t="s">
        <v>2416</v>
      </c>
      <c r="C1016" s="26">
        <v>1</v>
      </c>
      <c r="D1016" s="34" t="s">
        <v>15</v>
      </c>
      <c r="E1016" s="27">
        <v>43486</v>
      </c>
      <c r="F1016" s="27">
        <v>43490</v>
      </c>
      <c r="G1016" s="45" t="s">
        <v>648</v>
      </c>
      <c r="H1016" s="29">
        <v>936</v>
      </c>
    </row>
    <row r="1017" spans="1:8" ht="30" x14ac:dyDescent="0.25">
      <c r="A1017" s="40" t="s">
        <v>1914</v>
      </c>
      <c r="B1017" s="35" t="s">
        <v>2417</v>
      </c>
      <c r="C1017" s="26">
        <v>1</v>
      </c>
      <c r="D1017" s="34" t="s">
        <v>15</v>
      </c>
      <c r="E1017" s="27">
        <v>43518</v>
      </c>
      <c r="F1017" s="27">
        <v>43518</v>
      </c>
      <c r="G1017" s="45" t="s">
        <v>648</v>
      </c>
      <c r="H1017" s="29">
        <v>360</v>
      </c>
    </row>
    <row r="1018" spans="1:8" ht="30" x14ac:dyDescent="0.25">
      <c r="A1018" s="40" t="s">
        <v>1914</v>
      </c>
      <c r="B1018" s="35" t="s">
        <v>2418</v>
      </c>
      <c r="C1018" s="26">
        <v>1</v>
      </c>
      <c r="D1018" s="34" t="s">
        <v>15</v>
      </c>
      <c r="E1018" s="27">
        <v>43544</v>
      </c>
      <c r="F1018" s="27">
        <v>43544</v>
      </c>
      <c r="G1018" s="45" t="s">
        <v>648</v>
      </c>
      <c r="H1018" s="29">
        <v>718</v>
      </c>
    </row>
    <row r="1019" spans="1:8" x14ac:dyDescent="0.25">
      <c r="A1019" s="40" t="s">
        <v>1914</v>
      </c>
      <c r="B1019" s="35" t="s">
        <v>2419</v>
      </c>
      <c r="C1019" s="26">
        <v>1</v>
      </c>
      <c r="D1019" s="34" t="s">
        <v>15</v>
      </c>
      <c r="E1019" s="27">
        <v>43535</v>
      </c>
      <c r="F1019" s="27">
        <v>43537</v>
      </c>
      <c r="G1019" s="45" t="s">
        <v>648</v>
      </c>
      <c r="H1019" s="29">
        <v>486</v>
      </c>
    </row>
    <row r="1020" spans="1:8" x14ac:dyDescent="0.25">
      <c r="A1020" s="40" t="s">
        <v>1914</v>
      </c>
      <c r="B1020" s="35" t="s">
        <v>2419</v>
      </c>
      <c r="C1020" s="26">
        <v>1</v>
      </c>
      <c r="D1020" s="34" t="s">
        <v>15</v>
      </c>
      <c r="E1020" s="27">
        <v>43538</v>
      </c>
      <c r="F1020" s="27">
        <v>43539</v>
      </c>
      <c r="G1020" s="45" t="s">
        <v>648</v>
      </c>
      <c r="H1020" s="29">
        <v>432</v>
      </c>
    </row>
    <row r="1021" spans="1:8" x14ac:dyDescent="0.25">
      <c r="A1021" s="40" t="s">
        <v>1914</v>
      </c>
      <c r="B1021" s="35" t="s">
        <v>2419</v>
      </c>
      <c r="C1021" s="26">
        <v>1</v>
      </c>
      <c r="D1021" s="34" t="s">
        <v>15</v>
      </c>
      <c r="E1021" s="27">
        <v>43543</v>
      </c>
      <c r="F1021" s="27">
        <v>43544</v>
      </c>
      <c r="G1021" s="45" t="s">
        <v>648</v>
      </c>
      <c r="H1021" s="29">
        <v>396</v>
      </c>
    </row>
    <row r="1022" spans="1:8" x14ac:dyDescent="0.25">
      <c r="A1022" s="40" t="s">
        <v>1914</v>
      </c>
      <c r="B1022" s="35" t="s">
        <v>2419</v>
      </c>
      <c r="C1022" s="26">
        <v>1</v>
      </c>
      <c r="D1022" s="34" t="s">
        <v>15</v>
      </c>
      <c r="E1022" s="27">
        <v>43545</v>
      </c>
      <c r="F1022" s="27">
        <v>43546</v>
      </c>
      <c r="G1022" s="45" t="s">
        <v>648</v>
      </c>
      <c r="H1022" s="29">
        <v>414</v>
      </c>
    </row>
    <row r="1023" spans="1:8" x14ac:dyDescent="0.25">
      <c r="A1023" s="40" t="s">
        <v>1914</v>
      </c>
      <c r="B1023" s="35" t="s">
        <v>2419</v>
      </c>
      <c r="C1023" s="26">
        <v>1</v>
      </c>
      <c r="D1023" s="34" t="s">
        <v>15</v>
      </c>
      <c r="E1023" s="27">
        <v>43549</v>
      </c>
      <c r="F1023" s="27">
        <v>43551</v>
      </c>
      <c r="G1023" s="45" t="s">
        <v>648</v>
      </c>
      <c r="H1023" s="29">
        <v>486</v>
      </c>
    </row>
    <row r="1024" spans="1:8" x14ac:dyDescent="0.25">
      <c r="A1024" s="40" t="s">
        <v>1914</v>
      </c>
      <c r="B1024" s="35" t="s">
        <v>2419</v>
      </c>
      <c r="C1024" s="26">
        <v>1</v>
      </c>
      <c r="D1024" s="34" t="s">
        <v>15</v>
      </c>
      <c r="E1024" s="27">
        <v>43552</v>
      </c>
      <c r="F1024" s="27">
        <v>43553</v>
      </c>
      <c r="G1024" s="45" t="s">
        <v>648</v>
      </c>
      <c r="H1024" s="29">
        <v>432</v>
      </c>
    </row>
    <row r="1025" spans="1:8" x14ac:dyDescent="0.25">
      <c r="A1025" s="40" t="s">
        <v>1914</v>
      </c>
      <c r="B1025" s="35" t="s">
        <v>2420</v>
      </c>
      <c r="C1025" s="26">
        <v>1</v>
      </c>
      <c r="D1025" s="34" t="s">
        <v>15</v>
      </c>
      <c r="E1025" s="27">
        <v>43574</v>
      </c>
      <c r="F1025" s="27">
        <v>43574</v>
      </c>
      <c r="G1025" s="45" t="s">
        <v>648</v>
      </c>
      <c r="H1025" s="29">
        <v>656</v>
      </c>
    </row>
    <row r="1026" spans="1:8" ht="30" x14ac:dyDescent="0.25">
      <c r="A1026" s="40" t="s">
        <v>1914</v>
      </c>
      <c r="B1026" s="35" t="s">
        <v>2421</v>
      </c>
      <c r="C1026" s="26">
        <v>1</v>
      </c>
      <c r="D1026" s="34" t="s">
        <v>15</v>
      </c>
      <c r="E1026" s="27">
        <v>43556</v>
      </c>
      <c r="F1026" s="27">
        <v>43558</v>
      </c>
      <c r="G1026" s="45" t="s">
        <v>648</v>
      </c>
      <c r="H1026" s="29">
        <v>486</v>
      </c>
    </row>
    <row r="1027" spans="1:8" ht="30" x14ac:dyDescent="0.25">
      <c r="A1027" s="40" t="s">
        <v>1914</v>
      </c>
      <c r="B1027" s="35" t="s">
        <v>2421</v>
      </c>
      <c r="C1027" s="26">
        <v>1</v>
      </c>
      <c r="D1027" s="34" t="s">
        <v>15</v>
      </c>
      <c r="E1027" s="27">
        <v>43563</v>
      </c>
      <c r="F1027" s="27">
        <v>43565</v>
      </c>
      <c r="G1027" s="45" t="s">
        <v>648</v>
      </c>
      <c r="H1027" s="29">
        <v>486</v>
      </c>
    </row>
    <row r="1028" spans="1:8" ht="30" x14ac:dyDescent="0.25">
      <c r="A1028" s="40" t="s">
        <v>1914</v>
      </c>
      <c r="B1028" s="35" t="s">
        <v>2421</v>
      </c>
      <c r="C1028" s="26">
        <v>1</v>
      </c>
      <c r="D1028" s="34" t="s">
        <v>15</v>
      </c>
      <c r="E1028" s="27">
        <v>43559</v>
      </c>
      <c r="F1028" s="27">
        <v>43560</v>
      </c>
      <c r="G1028" s="45" t="s">
        <v>648</v>
      </c>
      <c r="H1028" s="29">
        <v>432</v>
      </c>
    </row>
    <row r="1029" spans="1:8" ht="30" x14ac:dyDescent="0.25">
      <c r="A1029" s="40" t="s">
        <v>1914</v>
      </c>
      <c r="B1029" s="35" t="s">
        <v>2421</v>
      </c>
      <c r="C1029" s="26">
        <v>1</v>
      </c>
      <c r="D1029" s="34" t="s">
        <v>15</v>
      </c>
      <c r="E1029" s="27">
        <v>43566</v>
      </c>
      <c r="F1029" s="27">
        <v>43567</v>
      </c>
      <c r="G1029" s="45" t="s">
        <v>648</v>
      </c>
      <c r="H1029" s="29">
        <v>432</v>
      </c>
    </row>
    <row r="1030" spans="1:8" ht="30" x14ac:dyDescent="0.25">
      <c r="A1030" s="40" t="s">
        <v>1914</v>
      </c>
      <c r="B1030" s="35" t="s">
        <v>2421</v>
      </c>
      <c r="C1030" s="26">
        <v>1</v>
      </c>
      <c r="D1030" s="34" t="s">
        <v>15</v>
      </c>
      <c r="E1030" s="27">
        <v>43570</v>
      </c>
      <c r="F1030" s="27">
        <v>43572</v>
      </c>
      <c r="G1030" s="45" t="s">
        <v>648</v>
      </c>
      <c r="H1030" s="29">
        <v>486</v>
      </c>
    </row>
    <row r="1031" spans="1:8" ht="30" x14ac:dyDescent="0.25">
      <c r="A1031" s="40" t="s">
        <v>1914</v>
      </c>
      <c r="B1031" s="35" t="s">
        <v>2421</v>
      </c>
      <c r="C1031" s="26">
        <v>1</v>
      </c>
      <c r="D1031" s="34" t="s">
        <v>15</v>
      </c>
      <c r="E1031" s="27">
        <v>43577</v>
      </c>
      <c r="F1031" s="27">
        <v>43579</v>
      </c>
      <c r="G1031" s="45" t="s">
        <v>648</v>
      </c>
      <c r="H1031" s="29">
        <v>486</v>
      </c>
    </row>
    <row r="1032" spans="1:8" ht="30" x14ac:dyDescent="0.25">
      <c r="A1032" s="40" t="s">
        <v>1914</v>
      </c>
      <c r="B1032" s="35" t="s">
        <v>2421</v>
      </c>
      <c r="C1032" s="26">
        <v>1</v>
      </c>
      <c r="D1032" s="34" t="s">
        <v>15</v>
      </c>
      <c r="E1032" s="27">
        <v>43580</v>
      </c>
      <c r="F1032" s="27">
        <v>43581</v>
      </c>
      <c r="G1032" s="45" t="s">
        <v>648</v>
      </c>
      <c r="H1032" s="29">
        <v>450</v>
      </c>
    </row>
    <row r="1033" spans="1:8" ht="30" x14ac:dyDescent="0.25">
      <c r="A1033" s="40" t="s">
        <v>1914</v>
      </c>
      <c r="B1033" s="35" t="s">
        <v>2340</v>
      </c>
      <c r="C1033" s="26">
        <v>1</v>
      </c>
      <c r="D1033" s="34" t="s">
        <v>15</v>
      </c>
      <c r="E1033" s="27">
        <v>43570</v>
      </c>
      <c r="F1033" s="27">
        <v>43574</v>
      </c>
      <c r="G1033" s="45" t="s">
        <v>648</v>
      </c>
      <c r="H1033" s="29">
        <v>324</v>
      </c>
    </row>
    <row r="1034" spans="1:8" ht="30" x14ac:dyDescent="0.25">
      <c r="A1034" s="40" t="s">
        <v>1914</v>
      </c>
      <c r="B1034" s="35" t="s">
        <v>2340</v>
      </c>
      <c r="C1034" s="26">
        <v>1</v>
      </c>
      <c r="D1034" s="34" t="s">
        <v>15</v>
      </c>
      <c r="E1034" s="27">
        <v>43570</v>
      </c>
      <c r="F1034" s="27">
        <v>43574</v>
      </c>
      <c r="G1034" s="45" t="s">
        <v>648</v>
      </c>
      <c r="H1034" s="29">
        <v>324</v>
      </c>
    </row>
    <row r="1035" spans="1:8" ht="30" x14ac:dyDescent="0.25">
      <c r="A1035" s="40" t="s">
        <v>1914</v>
      </c>
      <c r="B1035" s="35" t="s">
        <v>2340</v>
      </c>
      <c r="C1035" s="26">
        <v>1</v>
      </c>
      <c r="D1035" s="34" t="s">
        <v>15</v>
      </c>
      <c r="E1035" s="27">
        <v>43570</v>
      </c>
      <c r="F1035" s="27">
        <v>43574</v>
      </c>
      <c r="G1035" s="45" t="s">
        <v>648</v>
      </c>
      <c r="H1035" s="29">
        <v>324</v>
      </c>
    </row>
    <row r="1036" spans="1:8" ht="30" x14ac:dyDescent="0.25">
      <c r="A1036" s="40" t="s">
        <v>1914</v>
      </c>
      <c r="B1036" s="35" t="s">
        <v>2340</v>
      </c>
      <c r="C1036" s="26">
        <v>1</v>
      </c>
      <c r="D1036" s="34" t="s">
        <v>15</v>
      </c>
      <c r="E1036" s="27">
        <v>43577</v>
      </c>
      <c r="F1036" s="27">
        <v>43581</v>
      </c>
      <c r="G1036" s="45" t="s">
        <v>648</v>
      </c>
      <c r="H1036" s="29">
        <v>324</v>
      </c>
    </row>
    <row r="1037" spans="1:8" ht="30" x14ac:dyDescent="0.25">
      <c r="A1037" s="40" t="s">
        <v>1914</v>
      </c>
      <c r="B1037" s="35" t="s">
        <v>2340</v>
      </c>
      <c r="C1037" s="26">
        <v>1</v>
      </c>
      <c r="D1037" s="34" t="s">
        <v>15</v>
      </c>
      <c r="E1037" s="27">
        <v>43577</v>
      </c>
      <c r="F1037" s="27">
        <v>43581</v>
      </c>
      <c r="G1037" s="45" t="s">
        <v>648</v>
      </c>
      <c r="H1037" s="29">
        <v>324</v>
      </c>
    </row>
    <row r="1038" spans="1:8" ht="30" x14ac:dyDescent="0.25">
      <c r="A1038" s="40" t="s">
        <v>1914</v>
      </c>
      <c r="B1038" s="35" t="s">
        <v>2340</v>
      </c>
      <c r="C1038" s="26">
        <v>1</v>
      </c>
      <c r="D1038" s="34" t="s">
        <v>15</v>
      </c>
      <c r="E1038" s="27">
        <v>43577</v>
      </c>
      <c r="F1038" s="27">
        <v>43581</v>
      </c>
      <c r="G1038" s="45" t="s">
        <v>648</v>
      </c>
      <c r="H1038" s="29">
        <v>324</v>
      </c>
    </row>
    <row r="1039" spans="1:8" ht="30" x14ac:dyDescent="0.25">
      <c r="A1039" s="40" t="s">
        <v>1914</v>
      </c>
      <c r="B1039" s="35" t="s">
        <v>2340</v>
      </c>
      <c r="C1039" s="26">
        <v>1</v>
      </c>
      <c r="D1039" s="34" t="s">
        <v>15</v>
      </c>
      <c r="E1039" s="27">
        <v>43556</v>
      </c>
      <c r="F1039" s="27">
        <v>43560</v>
      </c>
      <c r="G1039" s="45" t="s">
        <v>648</v>
      </c>
      <c r="H1039" s="29">
        <v>324</v>
      </c>
    </row>
    <row r="1040" spans="1:8" ht="30" x14ac:dyDescent="0.25">
      <c r="A1040" s="40" t="s">
        <v>1914</v>
      </c>
      <c r="B1040" s="35" t="s">
        <v>2340</v>
      </c>
      <c r="C1040" s="26">
        <v>1</v>
      </c>
      <c r="D1040" s="34" t="s">
        <v>15</v>
      </c>
      <c r="E1040" s="27">
        <v>43556</v>
      </c>
      <c r="F1040" s="27">
        <v>43560</v>
      </c>
      <c r="G1040" s="45" t="s">
        <v>648</v>
      </c>
      <c r="H1040" s="29">
        <v>324</v>
      </c>
    </row>
    <row r="1041" spans="1:8" ht="30" x14ac:dyDescent="0.25">
      <c r="A1041" s="40" t="s">
        <v>1914</v>
      </c>
      <c r="B1041" s="35" t="s">
        <v>2340</v>
      </c>
      <c r="C1041" s="26">
        <v>1</v>
      </c>
      <c r="D1041" s="34" t="s">
        <v>15</v>
      </c>
      <c r="E1041" s="27">
        <v>43556</v>
      </c>
      <c r="F1041" s="27">
        <v>43560</v>
      </c>
      <c r="G1041" s="45" t="s">
        <v>648</v>
      </c>
      <c r="H1041" s="29">
        <v>324</v>
      </c>
    </row>
    <row r="1042" spans="1:8" ht="30" x14ac:dyDescent="0.25">
      <c r="A1042" s="40" t="s">
        <v>1914</v>
      </c>
      <c r="B1042" s="35" t="s">
        <v>2422</v>
      </c>
      <c r="C1042" s="26">
        <v>1</v>
      </c>
      <c r="D1042" s="34" t="s">
        <v>15</v>
      </c>
      <c r="E1042" s="27">
        <v>43587</v>
      </c>
      <c r="F1042" s="27">
        <v>43587</v>
      </c>
      <c r="G1042" s="45" t="s">
        <v>648</v>
      </c>
      <c r="H1042" s="29">
        <v>1769.04</v>
      </c>
    </row>
    <row r="1043" spans="1:8" x14ac:dyDescent="0.25">
      <c r="A1043" s="40" t="s">
        <v>1914</v>
      </c>
      <c r="B1043" s="35" t="s">
        <v>2081</v>
      </c>
      <c r="C1043" s="26">
        <v>1</v>
      </c>
      <c r="D1043" s="34" t="s">
        <v>15</v>
      </c>
      <c r="E1043" s="27">
        <v>43563</v>
      </c>
      <c r="F1043" s="27">
        <v>43567</v>
      </c>
      <c r="G1043" s="45" t="s">
        <v>648</v>
      </c>
      <c r="H1043" s="29">
        <v>324</v>
      </c>
    </row>
    <row r="1044" spans="1:8" x14ac:dyDescent="0.25">
      <c r="A1044" s="40" t="s">
        <v>1914</v>
      </c>
      <c r="B1044" s="35" t="s">
        <v>2081</v>
      </c>
      <c r="C1044" s="26">
        <v>1</v>
      </c>
      <c r="D1044" s="34" t="s">
        <v>15</v>
      </c>
      <c r="E1044" s="27">
        <v>43563</v>
      </c>
      <c r="F1044" s="27">
        <v>43567</v>
      </c>
      <c r="G1044" s="45" t="s">
        <v>648</v>
      </c>
      <c r="H1044" s="29">
        <v>324</v>
      </c>
    </row>
    <row r="1045" spans="1:8" x14ac:dyDescent="0.25">
      <c r="A1045" s="40" t="s">
        <v>1914</v>
      </c>
      <c r="B1045" s="35" t="s">
        <v>2081</v>
      </c>
      <c r="C1045" s="26">
        <v>1</v>
      </c>
      <c r="D1045" s="34" t="s">
        <v>15</v>
      </c>
      <c r="E1045" s="27">
        <v>43563</v>
      </c>
      <c r="F1045" s="27">
        <v>43567</v>
      </c>
      <c r="G1045" s="45" t="s">
        <v>648</v>
      </c>
      <c r="H1045" s="29">
        <v>324</v>
      </c>
    </row>
    <row r="1046" spans="1:8" ht="30" x14ac:dyDescent="0.25">
      <c r="A1046" s="40" t="s">
        <v>1914</v>
      </c>
      <c r="B1046" s="35" t="s">
        <v>2423</v>
      </c>
      <c r="C1046" s="26">
        <v>1</v>
      </c>
      <c r="D1046" s="34" t="s">
        <v>15</v>
      </c>
      <c r="E1046" s="27">
        <v>43605</v>
      </c>
      <c r="F1046" s="27">
        <v>43605</v>
      </c>
      <c r="G1046" s="45" t="s">
        <v>648</v>
      </c>
      <c r="H1046" s="29">
        <v>340</v>
      </c>
    </row>
    <row r="1047" spans="1:8" x14ac:dyDescent="0.25">
      <c r="A1047" s="40" t="s">
        <v>1914</v>
      </c>
      <c r="B1047" s="35" t="s">
        <v>2143</v>
      </c>
      <c r="C1047" s="26">
        <v>1</v>
      </c>
      <c r="D1047" s="34" t="s">
        <v>2121</v>
      </c>
      <c r="E1047" s="27">
        <v>43584</v>
      </c>
      <c r="F1047" s="27">
        <v>43588</v>
      </c>
      <c r="G1047" s="45" t="s">
        <v>648</v>
      </c>
      <c r="H1047" s="29">
        <v>378</v>
      </c>
    </row>
    <row r="1048" spans="1:8" x14ac:dyDescent="0.25">
      <c r="A1048" s="40" t="s">
        <v>1914</v>
      </c>
      <c r="B1048" s="35" t="s">
        <v>2143</v>
      </c>
      <c r="C1048" s="26">
        <v>1</v>
      </c>
      <c r="D1048" s="34" t="s">
        <v>2121</v>
      </c>
      <c r="E1048" s="27">
        <v>43584</v>
      </c>
      <c r="F1048" s="27">
        <v>43588</v>
      </c>
      <c r="G1048" s="45" t="s">
        <v>648</v>
      </c>
      <c r="H1048" s="29">
        <v>378</v>
      </c>
    </row>
    <row r="1049" spans="1:8" x14ac:dyDescent="0.25">
      <c r="A1049" s="40" t="s">
        <v>1914</v>
      </c>
      <c r="B1049" s="35" t="s">
        <v>2143</v>
      </c>
      <c r="C1049" s="26">
        <v>1</v>
      </c>
      <c r="D1049" s="34" t="s">
        <v>2121</v>
      </c>
      <c r="E1049" s="27">
        <v>43584</v>
      </c>
      <c r="F1049" s="27">
        <v>43588</v>
      </c>
      <c r="G1049" s="45" t="s">
        <v>648</v>
      </c>
      <c r="H1049" s="29">
        <v>324</v>
      </c>
    </row>
    <row r="1050" spans="1:8" x14ac:dyDescent="0.25">
      <c r="A1050" s="40" t="s">
        <v>1914</v>
      </c>
      <c r="B1050" s="35" t="s">
        <v>2143</v>
      </c>
      <c r="C1050" s="26">
        <v>1</v>
      </c>
      <c r="D1050" s="34" t="s">
        <v>2121</v>
      </c>
      <c r="E1050" s="27">
        <v>43591</v>
      </c>
      <c r="F1050" s="27">
        <v>43595</v>
      </c>
      <c r="G1050" s="45" t="s">
        <v>648</v>
      </c>
      <c r="H1050" s="29">
        <v>378</v>
      </c>
    </row>
    <row r="1051" spans="1:8" x14ac:dyDescent="0.25">
      <c r="A1051" s="40" t="s">
        <v>1914</v>
      </c>
      <c r="B1051" s="35" t="s">
        <v>2143</v>
      </c>
      <c r="C1051" s="26">
        <v>1</v>
      </c>
      <c r="D1051" s="34" t="s">
        <v>2121</v>
      </c>
      <c r="E1051" s="27">
        <v>43591</v>
      </c>
      <c r="F1051" s="27">
        <v>43595</v>
      </c>
      <c r="G1051" s="45" t="s">
        <v>648</v>
      </c>
      <c r="H1051" s="29">
        <v>378</v>
      </c>
    </row>
    <row r="1052" spans="1:8" x14ac:dyDescent="0.25">
      <c r="A1052" s="40" t="s">
        <v>1914</v>
      </c>
      <c r="B1052" s="35" t="s">
        <v>2143</v>
      </c>
      <c r="C1052" s="26">
        <v>1</v>
      </c>
      <c r="D1052" s="34" t="s">
        <v>2121</v>
      </c>
      <c r="E1052" s="27">
        <v>43591</v>
      </c>
      <c r="F1052" s="27">
        <v>43595</v>
      </c>
      <c r="G1052" s="45" t="s">
        <v>648</v>
      </c>
      <c r="H1052" s="29">
        <v>324</v>
      </c>
    </row>
    <row r="1053" spans="1:8" x14ac:dyDescent="0.25">
      <c r="A1053" s="40" t="s">
        <v>1914</v>
      </c>
      <c r="B1053" s="35" t="s">
        <v>2143</v>
      </c>
      <c r="C1053" s="26">
        <v>1</v>
      </c>
      <c r="D1053" s="34" t="s">
        <v>2121</v>
      </c>
      <c r="E1053" s="27">
        <v>43598</v>
      </c>
      <c r="F1053" s="27">
        <v>43602</v>
      </c>
      <c r="G1053" s="45" t="s">
        <v>648</v>
      </c>
      <c r="H1053" s="29">
        <v>378</v>
      </c>
    </row>
    <row r="1054" spans="1:8" x14ac:dyDescent="0.25">
      <c r="A1054" s="40" t="s">
        <v>1914</v>
      </c>
      <c r="B1054" s="35" t="s">
        <v>2143</v>
      </c>
      <c r="C1054" s="26">
        <v>1</v>
      </c>
      <c r="D1054" s="34" t="s">
        <v>2121</v>
      </c>
      <c r="E1054" s="27">
        <v>43598</v>
      </c>
      <c r="F1054" s="27">
        <v>43602</v>
      </c>
      <c r="G1054" s="45" t="s">
        <v>648</v>
      </c>
      <c r="H1054" s="29">
        <v>378</v>
      </c>
    </row>
    <row r="1055" spans="1:8" x14ac:dyDescent="0.25">
      <c r="A1055" s="40" t="s">
        <v>1914</v>
      </c>
      <c r="B1055" s="35" t="s">
        <v>2143</v>
      </c>
      <c r="C1055" s="26">
        <v>1</v>
      </c>
      <c r="D1055" s="34" t="s">
        <v>2121</v>
      </c>
      <c r="E1055" s="27">
        <v>43598</v>
      </c>
      <c r="F1055" s="27">
        <v>43602</v>
      </c>
      <c r="G1055" s="45" t="s">
        <v>648</v>
      </c>
      <c r="H1055" s="29">
        <v>324</v>
      </c>
    </row>
    <row r="1056" spans="1:8" x14ac:dyDescent="0.25">
      <c r="A1056" s="40" t="s">
        <v>1914</v>
      </c>
      <c r="B1056" s="35" t="s">
        <v>2143</v>
      </c>
      <c r="C1056" s="26">
        <v>1</v>
      </c>
      <c r="D1056" s="34" t="s">
        <v>2121</v>
      </c>
      <c r="E1056" s="27">
        <v>43605</v>
      </c>
      <c r="F1056" s="27">
        <v>43609</v>
      </c>
      <c r="G1056" s="45" t="s">
        <v>648</v>
      </c>
      <c r="H1056" s="29">
        <v>378</v>
      </c>
    </row>
    <row r="1057" spans="1:8" x14ac:dyDescent="0.25">
      <c r="A1057" s="40" t="s">
        <v>1914</v>
      </c>
      <c r="B1057" s="35" t="s">
        <v>2143</v>
      </c>
      <c r="C1057" s="26">
        <v>1</v>
      </c>
      <c r="D1057" s="34" t="s">
        <v>2121</v>
      </c>
      <c r="E1057" s="27">
        <v>43605</v>
      </c>
      <c r="F1057" s="27">
        <v>43609</v>
      </c>
      <c r="G1057" s="45" t="s">
        <v>648</v>
      </c>
      <c r="H1057" s="29">
        <v>378</v>
      </c>
    </row>
    <row r="1058" spans="1:8" x14ac:dyDescent="0.25">
      <c r="A1058" s="40" t="s">
        <v>1914</v>
      </c>
      <c r="B1058" s="35" t="s">
        <v>2143</v>
      </c>
      <c r="C1058" s="26">
        <v>1</v>
      </c>
      <c r="D1058" s="34" t="s">
        <v>2121</v>
      </c>
      <c r="E1058" s="27">
        <v>43605</v>
      </c>
      <c r="F1058" s="27">
        <v>43609</v>
      </c>
      <c r="G1058" s="45" t="s">
        <v>648</v>
      </c>
      <c r="H1058" s="29">
        <v>324</v>
      </c>
    </row>
    <row r="1059" spans="1:8" x14ac:dyDescent="0.25">
      <c r="A1059" s="40" t="s">
        <v>1914</v>
      </c>
      <c r="B1059" s="35" t="s">
        <v>2143</v>
      </c>
      <c r="C1059" s="26">
        <v>1</v>
      </c>
      <c r="D1059" s="34" t="s">
        <v>2121</v>
      </c>
      <c r="E1059" s="27">
        <v>43612</v>
      </c>
      <c r="F1059" s="27">
        <v>43616</v>
      </c>
      <c r="G1059" s="45" t="s">
        <v>648</v>
      </c>
      <c r="H1059" s="29">
        <v>378</v>
      </c>
    </row>
    <row r="1060" spans="1:8" x14ac:dyDescent="0.25">
      <c r="A1060" s="40" t="s">
        <v>1914</v>
      </c>
      <c r="B1060" s="35" t="s">
        <v>2143</v>
      </c>
      <c r="C1060" s="26">
        <v>1</v>
      </c>
      <c r="D1060" s="34" t="s">
        <v>2121</v>
      </c>
      <c r="E1060" s="27">
        <v>43612</v>
      </c>
      <c r="F1060" s="27">
        <v>43616</v>
      </c>
      <c r="G1060" s="45" t="s">
        <v>648</v>
      </c>
      <c r="H1060" s="29">
        <v>378</v>
      </c>
    </row>
    <row r="1061" spans="1:8" x14ac:dyDescent="0.25">
      <c r="A1061" s="40" t="s">
        <v>1914</v>
      </c>
      <c r="B1061" s="35" t="s">
        <v>2143</v>
      </c>
      <c r="C1061" s="26">
        <v>1</v>
      </c>
      <c r="D1061" s="34" t="s">
        <v>2121</v>
      </c>
      <c r="E1061" s="27">
        <v>43612</v>
      </c>
      <c r="F1061" s="27">
        <v>43616</v>
      </c>
      <c r="G1061" s="45" t="s">
        <v>648</v>
      </c>
      <c r="H1061" s="29">
        <v>324</v>
      </c>
    </row>
    <row r="1062" spans="1:8" ht="45" x14ac:dyDescent="0.25">
      <c r="A1062" s="40" t="s">
        <v>1914</v>
      </c>
      <c r="B1062" s="35" t="s">
        <v>2424</v>
      </c>
      <c r="C1062" s="26">
        <v>1</v>
      </c>
      <c r="D1062" s="34" t="s">
        <v>2121</v>
      </c>
      <c r="E1062" s="27">
        <v>43584</v>
      </c>
      <c r="F1062" s="27">
        <v>43585</v>
      </c>
      <c r="G1062" s="45" t="s">
        <v>648</v>
      </c>
      <c r="H1062" s="29">
        <v>414</v>
      </c>
    </row>
    <row r="1063" spans="1:8" ht="45" x14ac:dyDescent="0.25">
      <c r="A1063" s="40" t="s">
        <v>1914</v>
      </c>
      <c r="B1063" s="35" t="s">
        <v>2424</v>
      </c>
      <c r="C1063" s="26">
        <v>1</v>
      </c>
      <c r="D1063" s="34" t="s">
        <v>2121</v>
      </c>
      <c r="E1063" s="27">
        <v>43587</v>
      </c>
      <c r="F1063" s="27">
        <v>43588</v>
      </c>
      <c r="G1063" s="45" t="s">
        <v>648</v>
      </c>
      <c r="H1063" s="29">
        <v>414</v>
      </c>
    </row>
    <row r="1064" spans="1:8" ht="45" x14ac:dyDescent="0.25">
      <c r="A1064" s="40" t="s">
        <v>1914</v>
      </c>
      <c r="B1064" s="35" t="s">
        <v>2424</v>
      </c>
      <c r="C1064" s="26">
        <v>1</v>
      </c>
      <c r="D1064" s="34" t="s">
        <v>2121</v>
      </c>
      <c r="E1064" s="27">
        <v>43591</v>
      </c>
      <c r="F1064" s="27">
        <v>43593</v>
      </c>
      <c r="G1064" s="45" t="s">
        <v>648</v>
      </c>
      <c r="H1064" s="29">
        <v>486</v>
      </c>
    </row>
    <row r="1065" spans="1:8" ht="45" x14ac:dyDescent="0.25">
      <c r="A1065" s="40" t="s">
        <v>1914</v>
      </c>
      <c r="B1065" s="35" t="s">
        <v>2424</v>
      </c>
      <c r="C1065" s="26">
        <v>1</v>
      </c>
      <c r="D1065" s="34" t="s">
        <v>2121</v>
      </c>
      <c r="E1065" s="27">
        <v>43594</v>
      </c>
      <c r="F1065" s="27">
        <v>43595</v>
      </c>
      <c r="G1065" s="45" t="s">
        <v>648</v>
      </c>
      <c r="H1065" s="29">
        <v>468</v>
      </c>
    </row>
    <row r="1066" spans="1:8" ht="45" x14ac:dyDescent="0.25">
      <c r="A1066" s="40" t="s">
        <v>1914</v>
      </c>
      <c r="B1066" s="35" t="s">
        <v>2424</v>
      </c>
      <c r="C1066" s="26">
        <v>1</v>
      </c>
      <c r="D1066" s="34" t="s">
        <v>2121</v>
      </c>
      <c r="E1066" s="27">
        <v>43598</v>
      </c>
      <c r="F1066" s="27">
        <v>43600</v>
      </c>
      <c r="G1066" s="45" t="s">
        <v>648</v>
      </c>
      <c r="H1066" s="29">
        <v>486</v>
      </c>
    </row>
    <row r="1067" spans="1:8" ht="45" x14ac:dyDescent="0.25">
      <c r="A1067" s="40" t="s">
        <v>1914</v>
      </c>
      <c r="B1067" s="35" t="s">
        <v>2424</v>
      </c>
      <c r="C1067" s="26">
        <v>1</v>
      </c>
      <c r="D1067" s="34" t="s">
        <v>2121</v>
      </c>
      <c r="E1067" s="27">
        <v>43601</v>
      </c>
      <c r="F1067" s="27">
        <v>43602</v>
      </c>
      <c r="G1067" s="45" t="s">
        <v>648</v>
      </c>
      <c r="H1067" s="29">
        <v>486</v>
      </c>
    </row>
    <row r="1068" spans="1:8" ht="45" x14ac:dyDescent="0.25">
      <c r="A1068" s="40" t="s">
        <v>1914</v>
      </c>
      <c r="B1068" s="35" t="s">
        <v>2424</v>
      </c>
      <c r="C1068" s="26">
        <v>1</v>
      </c>
      <c r="D1068" s="34" t="s">
        <v>2121</v>
      </c>
      <c r="E1068" s="27">
        <v>43605</v>
      </c>
      <c r="F1068" s="27">
        <v>43607</v>
      </c>
      <c r="G1068" s="45" t="s">
        <v>648</v>
      </c>
      <c r="H1068" s="29">
        <v>486</v>
      </c>
    </row>
    <row r="1069" spans="1:8" ht="45" x14ac:dyDescent="0.25">
      <c r="A1069" s="40" t="s">
        <v>1914</v>
      </c>
      <c r="B1069" s="35" t="s">
        <v>2424</v>
      </c>
      <c r="C1069" s="26">
        <v>1</v>
      </c>
      <c r="D1069" s="34" t="s">
        <v>2121</v>
      </c>
      <c r="E1069" s="27">
        <v>43608</v>
      </c>
      <c r="F1069" s="27">
        <v>43609</v>
      </c>
      <c r="G1069" s="45" t="s">
        <v>648</v>
      </c>
      <c r="H1069" s="29">
        <v>468</v>
      </c>
    </row>
    <row r="1070" spans="1:8" ht="45" x14ac:dyDescent="0.25">
      <c r="A1070" s="40" t="s">
        <v>1914</v>
      </c>
      <c r="B1070" s="35" t="s">
        <v>2424</v>
      </c>
      <c r="C1070" s="26">
        <v>1</v>
      </c>
      <c r="D1070" s="34" t="s">
        <v>2121</v>
      </c>
      <c r="E1070" s="27">
        <v>43612</v>
      </c>
      <c r="F1070" s="27">
        <v>43613</v>
      </c>
      <c r="G1070" s="45" t="s">
        <v>648</v>
      </c>
      <c r="H1070" s="29">
        <v>360</v>
      </c>
    </row>
    <row r="1071" spans="1:8" x14ac:dyDescent="0.25">
      <c r="A1071" s="40" t="s">
        <v>1914</v>
      </c>
      <c r="B1071" s="35" t="s">
        <v>2425</v>
      </c>
      <c r="C1071" s="26">
        <v>1</v>
      </c>
      <c r="D1071" s="34" t="s">
        <v>2121</v>
      </c>
      <c r="E1071" s="27">
        <v>43586</v>
      </c>
      <c r="F1071" s="27">
        <v>43616</v>
      </c>
      <c r="G1071" s="45" t="s">
        <v>648</v>
      </c>
      <c r="H1071" s="29">
        <v>144</v>
      </c>
    </row>
    <row r="1072" spans="1:8" ht="30" x14ac:dyDescent="0.25">
      <c r="A1072" s="40" t="s">
        <v>1914</v>
      </c>
      <c r="B1072" s="35" t="s">
        <v>2426</v>
      </c>
      <c r="C1072" s="26">
        <v>1</v>
      </c>
      <c r="D1072" s="34" t="s">
        <v>2121</v>
      </c>
      <c r="E1072" s="27">
        <v>43591</v>
      </c>
      <c r="F1072" s="27">
        <v>43623</v>
      </c>
      <c r="G1072" s="45" t="s">
        <v>648</v>
      </c>
      <c r="H1072" s="29">
        <v>1084</v>
      </c>
    </row>
    <row r="1073" spans="1:8" x14ac:dyDescent="0.25">
      <c r="A1073" s="40" t="s">
        <v>1914</v>
      </c>
      <c r="B1073" s="35" t="s">
        <v>2081</v>
      </c>
      <c r="C1073" s="26">
        <v>1</v>
      </c>
      <c r="D1073" s="34" t="s">
        <v>2121</v>
      </c>
      <c r="E1073" s="27">
        <v>43602</v>
      </c>
      <c r="F1073" s="27">
        <v>43608</v>
      </c>
      <c r="G1073" s="45" t="s">
        <v>648</v>
      </c>
      <c r="H1073" s="29">
        <v>360</v>
      </c>
    </row>
    <row r="1074" spans="1:8" x14ac:dyDescent="0.25">
      <c r="A1074" s="40" t="s">
        <v>1914</v>
      </c>
      <c r="B1074" s="35" t="s">
        <v>2427</v>
      </c>
      <c r="C1074" s="26">
        <v>1</v>
      </c>
      <c r="D1074" s="34" t="s">
        <v>2121</v>
      </c>
      <c r="E1074" s="27">
        <v>43734</v>
      </c>
      <c r="F1074" s="27">
        <v>43738</v>
      </c>
      <c r="G1074" s="45" t="s">
        <v>648</v>
      </c>
      <c r="H1074" s="29">
        <v>396</v>
      </c>
    </row>
    <row r="1075" spans="1:8" x14ac:dyDescent="0.25">
      <c r="A1075" s="40" t="s">
        <v>1914</v>
      </c>
      <c r="B1075" s="35" t="s">
        <v>2428</v>
      </c>
      <c r="C1075" s="26">
        <v>1</v>
      </c>
      <c r="D1075" s="34" t="s">
        <v>2121</v>
      </c>
      <c r="E1075" s="27">
        <v>43621</v>
      </c>
      <c r="F1075" s="27">
        <v>43621</v>
      </c>
      <c r="G1075" s="45" t="s">
        <v>648</v>
      </c>
      <c r="H1075" s="29">
        <v>120</v>
      </c>
    </row>
    <row r="1076" spans="1:8" x14ac:dyDescent="0.25">
      <c r="A1076" s="40" t="s">
        <v>1914</v>
      </c>
      <c r="B1076" s="35" t="s">
        <v>2429</v>
      </c>
      <c r="C1076" s="26">
        <v>1</v>
      </c>
      <c r="D1076" s="34" t="s">
        <v>2121</v>
      </c>
      <c r="E1076" s="27">
        <v>43586</v>
      </c>
      <c r="F1076" s="27">
        <v>43616</v>
      </c>
      <c r="G1076" s="45" t="s">
        <v>648</v>
      </c>
      <c r="H1076" s="29">
        <v>90</v>
      </c>
    </row>
    <row r="1077" spans="1:8" x14ac:dyDescent="0.25">
      <c r="A1077" s="40" t="s">
        <v>1914</v>
      </c>
      <c r="B1077" s="35" t="s">
        <v>2429</v>
      </c>
      <c r="C1077" s="26">
        <v>1</v>
      </c>
      <c r="D1077" s="34" t="s">
        <v>2121</v>
      </c>
      <c r="E1077" s="27">
        <v>43586</v>
      </c>
      <c r="F1077" s="27">
        <v>43616</v>
      </c>
      <c r="G1077" s="45" t="s">
        <v>648</v>
      </c>
      <c r="H1077" s="29">
        <v>108</v>
      </c>
    </row>
    <row r="1078" spans="1:8" x14ac:dyDescent="0.25">
      <c r="A1078" s="40" t="s">
        <v>1914</v>
      </c>
      <c r="B1078" s="35" t="s">
        <v>2429</v>
      </c>
      <c r="C1078" s="26">
        <v>1</v>
      </c>
      <c r="D1078" s="34" t="s">
        <v>2121</v>
      </c>
      <c r="E1078" s="27">
        <v>43586</v>
      </c>
      <c r="F1078" s="27">
        <v>43616</v>
      </c>
      <c r="G1078" s="45" t="s">
        <v>648</v>
      </c>
      <c r="H1078" s="29">
        <v>216</v>
      </c>
    </row>
    <row r="1079" spans="1:8" x14ac:dyDescent="0.25">
      <c r="A1079" s="40" t="s">
        <v>1914</v>
      </c>
      <c r="B1079" s="35" t="s">
        <v>2429</v>
      </c>
      <c r="C1079" s="26">
        <v>1</v>
      </c>
      <c r="D1079" s="34" t="s">
        <v>2121</v>
      </c>
      <c r="E1079" s="27">
        <v>43586</v>
      </c>
      <c r="F1079" s="27">
        <v>43616</v>
      </c>
      <c r="G1079" s="45" t="s">
        <v>648</v>
      </c>
      <c r="H1079" s="29">
        <v>180</v>
      </c>
    </row>
    <row r="1080" spans="1:8" x14ac:dyDescent="0.25">
      <c r="A1080" s="40" t="s">
        <v>1914</v>
      </c>
      <c r="B1080" s="35" t="s">
        <v>2429</v>
      </c>
      <c r="C1080" s="26">
        <v>1</v>
      </c>
      <c r="D1080" s="34" t="s">
        <v>2121</v>
      </c>
      <c r="E1080" s="27">
        <v>43586</v>
      </c>
      <c r="F1080" s="27">
        <v>43616</v>
      </c>
      <c r="G1080" s="45" t="s">
        <v>648</v>
      </c>
      <c r="H1080" s="29">
        <v>306</v>
      </c>
    </row>
    <row r="1081" spans="1:8" x14ac:dyDescent="0.25">
      <c r="A1081" s="40" t="s">
        <v>1914</v>
      </c>
      <c r="B1081" s="35" t="s">
        <v>2429</v>
      </c>
      <c r="C1081" s="26">
        <v>1</v>
      </c>
      <c r="D1081" s="34" t="s">
        <v>2121</v>
      </c>
      <c r="E1081" s="27">
        <v>43586</v>
      </c>
      <c r="F1081" s="27">
        <v>43616</v>
      </c>
      <c r="G1081" s="45" t="s">
        <v>648</v>
      </c>
      <c r="H1081" s="29">
        <v>72</v>
      </c>
    </row>
    <row r="1082" spans="1:8" x14ac:dyDescent="0.25">
      <c r="A1082" s="40" t="s">
        <v>1914</v>
      </c>
      <c r="B1082" s="35" t="s">
        <v>2429</v>
      </c>
      <c r="C1082" s="26">
        <v>1</v>
      </c>
      <c r="D1082" s="34" t="s">
        <v>2121</v>
      </c>
      <c r="E1082" s="27">
        <v>43586</v>
      </c>
      <c r="F1082" s="27">
        <v>43616</v>
      </c>
      <c r="G1082" s="45" t="s">
        <v>648</v>
      </c>
      <c r="H1082" s="29">
        <v>558</v>
      </c>
    </row>
    <row r="1083" spans="1:8" ht="30" x14ac:dyDescent="0.25">
      <c r="A1083" s="40" t="s">
        <v>1914</v>
      </c>
      <c r="B1083" s="35" t="s">
        <v>2250</v>
      </c>
      <c r="C1083" s="26">
        <v>1</v>
      </c>
      <c r="D1083" s="34" t="s">
        <v>2121</v>
      </c>
      <c r="E1083" s="27">
        <v>43624</v>
      </c>
      <c r="F1083" s="27">
        <v>43625</v>
      </c>
      <c r="G1083" s="45" t="s">
        <v>648</v>
      </c>
      <c r="H1083" s="29">
        <v>36</v>
      </c>
    </row>
    <row r="1084" spans="1:8" x14ac:dyDescent="0.25">
      <c r="A1084" s="40" t="s">
        <v>1914</v>
      </c>
      <c r="B1084" s="35" t="s">
        <v>2143</v>
      </c>
      <c r="C1084" s="26">
        <v>1</v>
      </c>
      <c r="D1084" s="34" t="s">
        <v>2121</v>
      </c>
      <c r="E1084" s="27">
        <v>43640</v>
      </c>
      <c r="F1084" s="27">
        <v>43640</v>
      </c>
      <c r="G1084" s="45" t="s">
        <v>648</v>
      </c>
      <c r="H1084" s="29">
        <v>718</v>
      </c>
    </row>
    <row r="1085" spans="1:8" x14ac:dyDescent="0.25">
      <c r="A1085" s="40" t="s">
        <v>1914</v>
      </c>
      <c r="B1085" s="35" t="s">
        <v>489</v>
      </c>
      <c r="C1085" s="26">
        <v>1</v>
      </c>
      <c r="D1085" s="34" t="s">
        <v>2121</v>
      </c>
      <c r="E1085" s="27">
        <v>43647</v>
      </c>
      <c r="F1085" s="27">
        <v>43661</v>
      </c>
      <c r="G1085" s="45" t="s">
        <v>648</v>
      </c>
      <c r="H1085" s="29">
        <v>441</v>
      </c>
    </row>
    <row r="1086" spans="1:8" ht="45" x14ac:dyDescent="0.25">
      <c r="A1086" s="40" t="s">
        <v>1914</v>
      </c>
      <c r="B1086" s="35" t="s">
        <v>2306</v>
      </c>
      <c r="C1086" s="26">
        <v>1</v>
      </c>
      <c r="D1086" s="34" t="s">
        <v>2121</v>
      </c>
      <c r="E1086" s="27">
        <v>43656</v>
      </c>
      <c r="F1086" s="27">
        <v>43656</v>
      </c>
      <c r="G1086" s="45" t="s">
        <v>648</v>
      </c>
      <c r="H1086" s="29">
        <v>180</v>
      </c>
    </row>
    <row r="1087" spans="1:8" x14ac:dyDescent="0.25">
      <c r="A1087" s="40" t="s">
        <v>1914</v>
      </c>
      <c r="B1087" s="35" t="s">
        <v>2307</v>
      </c>
      <c r="C1087" s="26">
        <v>1</v>
      </c>
      <c r="D1087" s="34" t="s">
        <v>2121</v>
      </c>
      <c r="E1087" s="27">
        <v>43560</v>
      </c>
      <c r="F1087" s="27">
        <v>43654</v>
      </c>
      <c r="G1087" s="45" t="s">
        <v>648</v>
      </c>
      <c r="H1087" s="29">
        <v>378</v>
      </c>
    </row>
    <row r="1088" spans="1:8" x14ac:dyDescent="0.25">
      <c r="A1088" s="40" t="s">
        <v>1914</v>
      </c>
      <c r="B1088" s="35" t="s">
        <v>2353</v>
      </c>
      <c r="C1088" s="26">
        <v>1</v>
      </c>
      <c r="D1088" s="34" t="s">
        <v>2121</v>
      </c>
      <c r="E1088" s="27">
        <v>43614</v>
      </c>
      <c r="F1088" s="27">
        <v>43617</v>
      </c>
      <c r="G1088" s="45" t="s">
        <v>648</v>
      </c>
      <c r="H1088" s="29">
        <v>10.02</v>
      </c>
    </row>
    <row r="1089" spans="1:8" x14ac:dyDescent="0.25">
      <c r="A1089" s="40" t="s">
        <v>1914</v>
      </c>
      <c r="B1089" s="35" t="s">
        <v>2353</v>
      </c>
      <c r="C1089" s="26">
        <v>1</v>
      </c>
      <c r="D1089" s="34" t="s">
        <v>2121</v>
      </c>
      <c r="E1089" s="27">
        <v>43614</v>
      </c>
      <c r="F1089" s="27">
        <v>43617</v>
      </c>
      <c r="G1089" s="45" t="s">
        <v>648</v>
      </c>
      <c r="H1089" s="29">
        <v>133</v>
      </c>
    </row>
    <row r="1090" spans="1:8" x14ac:dyDescent="0.25">
      <c r="A1090" s="40" t="s">
        <v>1914</v>
      </c>
      <c r="B1090" s="35" t="s">
        <v>2353</v>
      </c>
      <c r="C1090" s="26">
        <v>1</v>
      </c>
      <c r="D1090" s="34" t="s">
        <v>2121</v>
      </c>
      <c r="E1090" s="27">
        <v>43614</v>
      </c>
      <c r="F1090" s="27">
        <v>43617</v>
      </c>
      <c r="G1090" s="45" t="s">
        <v>648</v>
      </c>
      <c r="H1090" s="29">
        <v>70</v>
      </c>
    </row>
    <row r="1091" spans="1:8" x14ac:dyDescent="0.25">
      <c r="A1091" s="40" t="s">
        <v>1914</v>
      </c>
      <c r="B1091" s="35" t="s">
        <v>2353</v>
      </c>
      <c r="C1091" s="26">
        <v>1</v>
      </c>
      <c r="D1091" s="34" t="s">
        <v>2121</v>
      </c>
      <c r="E1091" s="27">
        <v>43614</v>
      </c>
      <c r="F1091" s="27">
        <v>43617</v>
      </c>
      <c r="G1091" s="45" t="s">
        <v>648</v>
      </c>
      <c r="H1091" s="29">
        <v>42</v>
      </c>
    </row>
    <row r="1092" spans="1:8" x14ac:dyDescent="0.25">
      <c r="A1092" s="40" t="s">
        <v>1914</v>
      </c>
      <c r="B1092" s="35" t="s">
        <v>2353</v>
      </c>
      <c r="C1092" s="26">
        <v>1</v>
      </c>
      <c r="D1092" s="34" t="s">
        <v>2121</v>
      </c>
      <c r="E1092" s="27">
        <v>43614</v>
      </c>
      <c r="F1092" s="27">
        <v>43617</v>
      </c>
      <c r="G1092" s="45" t="s">
        <v>648</v>
      </c>
      <c r="H1092" s="29">
        <v>109</v>
      </c>
    </row>
    <row r="1093" spans="1:8" x14ac:dyDescent="0.25">
      <c r="A1093" s="40" t="s">
        <v>1914</v>
      </c>
      <c r="B1093" s="35" t="s">
        <v>2353</v>
      </c>
      <c r="C1093" s="26">
        <v>1</v>
      </c>
      <c r="D1093" s="34" t="s">
        <v>2121</v>
      </c>
      <c r="E1093" s="27">
        <v>43614</v>
      </c>
      <c r="F1093" s="27">
        <v>43617</v>
      </c>
      <c r="G1093" s="45" t="s">
        <v>648</v>
      </c>
      <c r="H1093" s="29">
        <v>63</v>
      </c>
    </row>
    <row r="1094" spans="1:8" x14ac:dyDescent="0.25">
      <c r="A1094" s="40" t="s">
        <v>1914</v>
      </c>
      <c r="B1094" s="35" t="s">
        <v>2353</v>
      </c>
      <c r="C1094" s="26">
        <v>1</v>
      </c>
      <c r="D1094" s="34" t="s">
        <v>2121</v>
      </c>
      <c r="E1094" s="27">
        <v>43614</v>
      </c>
      <c r="F1094" s="27">
        <v>43617</v>
      </c>
      <c r="G1094" s="45" t="s">
        <v>648</v>
      </c>
      <c r="H1094" s="29">
        <v>56</v>
      </c>
    </row>
    <row r="1095" spans="1:8" x14ac:dyDescent="0.25">
      <c r="A1095" s="40" t="s">
        <v>1914</v>
      </c>
      <c r="B1095" s="35" t="s">
        <v>2353</v>
      </c>
      <c r="C1095" s="26">
        <v>1</v>
      </c>
      <c r="D1095" s="34" t="s">
        <v>2121</v>
      </c>
      <c r="E1095" s="27">
        <v>43614</v>
      </c>
      <c r="F1095" s="27">
        <v>43617</v>
      </c>
      <c r="G1095" s="45" t="s">
        <v>648</v>
      </c>
      <c r="H1095" s="29">
        <v>63</v>
      </c>
    </row>
    <row r="1096" spans="1:8" x14ac:dyDescent="0.25">
      <c r="A1096" s="40" t="s">
        <v>1914</v>
      </c>
      <c r="B1096" s="35" t="s">
        <v>2353</v>
      </c>
      <c r="C1096" s="26">
        <v>1</v>
      </c>
      <c r="D1096" s="34" t="s">
        <v>2121</v>
      </c>
      <c r="E1096" s="27">
        <v>43614</v>
      </c>
      <c r="F1096" s="27">
        <v>43617</v>
      </c>
      <c r="G1096" s="45" t="s">
        <v>648</v>
      </c>
      <c r="H1096" s="29">
        <v>47</v>
      </c>
    </row>
    <row r="1097" spans="1:8" x14ac:dyDescent="0.25">
      <c r="A1097" s="40" t="s">
        <v>1914</v>
      </c>
      <c r="B1097" s="35" t="s">
        <v>2353</v>
      </c>
      <c r="C1097" s="26">
        <v>1</v>
      </c>
      <c r="D1097" s="34" t="s">
        <v>2121</v>
      </c>
      <c r="E1097" s="27">
        <v>43614</v>
      </c>
      <c r="F1097" s="27">
        <v>43617</v>
      </c>
      <c r="G1097" s="45" t="s">
        <v>648</v>
      </c>
      <c r="H1097" s="29">
        <v>79</v>
      </c>
    </row>
    <row r="1098" spans="1:8" x14ac:dyDescent="0.25">
      <c r="A1098" s="40" t="s">
        <v>1914</v>
      </c>
      <c r="B1098" s="35" t="s">
        <v>2353</v>
      </c>
      <c r="C1098" s="26">
        <v>1</v>
      </c>
      <c r="D1098" s="34" t="s">
        <v>2121</v>
      </c>
      <c r="E1098" s="27">
        <v>43614</v>
      </c>
      <c r="F1098" s="27">
        <v>43617</v>
      </c>
      <c r="G1098" s="45" t="s">
        <v>648</v>
      </c>
      <c r="H1098" s="29">
        <v>25</v>
      </c>
    </row>
    <row r="1099" spans="1:8" x14ac:dyDescent="0.25">
      <c r="A1099" s="40" t="s">
        <v>1914</v>
      </c>
      <c r="B1099" s="35" t="s">
        <v>2353</v>
      </c>
      <c r="C1099" s="26">
        <v>1</v>
      </c>
      <c r="D1099" s="34" t="s">
        <v>2121</v>
      </c>
      <c r="E1099" s="27">
        <v>43614</v>
      </c>
      <c r="F1099" s="27">
        <v>43617</v>
      </c>
      <c r="G1099" s="45" t="s">
        <v>648</v>
      </c>
      <c r="H1099" s="29">
        <v>47</v>
      </c>
    </row>
    <row r="1100" spans="1:8" x14ac:dyDescent="0.25">
      <c r="A1100" s="40" t="s">
        <v>1914</v>
      </c>
      <c r="B1100" s="35" t="s">
        <v>2353</v>
      </c>
      <c r="C1100" s="26">
        <v>1</v>
      </c>
      <c r="D1100" s="34" t="s">
        <v>2121</v>
      </c>
      <c r="E1100" s="27">
        <v>43614</v>
      </c>
      <c r="F1100" s="27">
        <v>43617</v>
      </c>
      <c r="G1100" s="45" t="s">
        <v>648</v>
      </c>
      <c r="H1100" s="29">
        <v>56</v>
      </c>
    </row>
    <row r="1101" spans="1:8" x14ac:dyDescent="0.25">
      <c r="A1101" s="40" t="s">
        <v>1914</v>
      </c>
      <c r="B1101" s="35" t="s">
        <v>2353</v>
      </c>
      <c r="C1101" s="26">
        <v>1</v>
      </c>
      <c r="D1101" s="34" t="s">
        <v>2121</v>
      </c>
      <c r="E1101" s="27">
        <v>43614</v>
      </c>
      <c r="F1101" s="27">
        <v>43617</v>
      </c>
      <c r="G1101" s="45" t="s">
        <v>648</v>
      </c>
      <c r="H1101" s="29">
        <v>79</v>
      </c>
    </row>
    <row r="1102" spans="1:8" x14ac:dyDescent="0.25">
      <c r="A1102" s="40" t="s">
        <v>1914</v>
      </c>
      <c r="B1102" s="35" t="s">
        <v>2353</v>
      </c>
      <c r="C1102" s="26">
        <v>1</v>
      </c>
      <c r="D1102" s="34" t="s">
        <v>2121</v>
      </c>
      <c r="E1102" s="27">
        <v>43614</v>
      </c>
      <c r="F1102" s="27">
        <v>43617</v>
      </c>
      <c r="G1102" s="45" t="s">
        <v>648</v>
      </c>
      <c r="H1102" s="29">
        <v>19</v>
      </c>
    </row>
    <row r="1103" spans="1:8" x14ac:dyDescent="0.25">
      <c r="A1103" s="40" t="s">
        <v>1914</v>
      </c>
      <c r="B1103" s="35" t="s">
        <v>2353</v>
      </c>
      <c r="C1103" s="26">
        <v>1</v>
      </c>
      <c r="D1103" s="34" t="s">
        <v>2121</v>
      </c>
      <c r="E1103" s="27">
        <v>43614</v>
      </c>
      <c r="F1103" s="27">
        <v>43617</v>
      </c>
      <c r="G1103" s="45" t="s">
        <v>648</v>
      </c>
      <c r="H1103" s="29">
        <v>52</v>
      </c>
    </row>
    <row r="1104" spans="1:8" x14ac:dyDescent="0.25">
      <c r="A1104" s="40" t="s">
        <v>1914</v>
      </c>
      <c r="B1104" s="35" t="s">
        <v>2353</v>
      </c>
      <c r="C1104" s="26">
        <v>1</v>
      </c>
      <c r="D1104" s="34" t="s">
        <v>2121</v>
      </c>
      <c r="E1104" s="27">
        <v>43614</v>
      </c>
      <c r="F1104" s="27">
        <v>43617</v>
      </c>
      <c r="G1104" s="45" t="s">
        <v>648</v>
      </c>
      <c r="H1104" s="29">
        <v>26</v>
      </c>
    </row>
    <row r="1105" spans="1:8" x14ac:dyDescent="0.25">
      <c r="A1105" s="40" t="s">
        <v>1914</v>
      </c>
      <c r="B1105" s="35" t="s">
        <v>2353</v>
      </c>
      <c r="C1105" s="26">
        <v>1</v>
      </c>
      <c r="D1105" s="34" t="s">
        <v>2121</v>
      </c>
      <c r="E1105" s="27">
        <v>43614</v>
      </c>
      <c r="F1105" s="27">
        <v>43617</v>
      </c>
      <c r="G1105" s="45" t="s">
        <v>648</v>
      </c>
      <c r="H1105" s="29">
        <v>63</v>
      </c>
    </row>
    <row r="1106" spans="1:8" x14ac:dyDescent="0.25">
      <c r="A1106" s="40" t="s">
        <v>1914</v>
      </c>
      <c r="B1106" s="35" t="s">
        <v>2353</v>
      </c>
      <c r="C1106" s="26">
        <v>1</v>
      </c>
      <c r="D1106" s="34" t="s">
        <v>2121</v>
      </c>
      <c r="E1106" s="27">
        <v>43614</v>
      </c>
      <c r="F1106" s="27">
        <v>43617</v>
      </c>
      <c r="G1106" s="45" t="s">
        <v>648</v>
      </c>
      <c r="H1106" s="29">
        <v>32</v>
      </c>
    </row>
    <row r="1107" spans="1:8" x14ac:dyDescent="0.25">
      <c r="A1107" s="40" t="s">
        <v>1914</v>
      </c>
      <c r="B1107" s="35" t="s">
        <v>2353</v>
      </c>
      <c r="C1107" s="26">
        <v>1</v>
      </c>
      <c r="D1107" s="34" t="s">
        <v>2121</v>
      </c>
      <c r="E1107" s="27">
        <v>43614</v>
      </c>
      <c r="F1107" s="27">
        <v>43617</v>
      </c>
      <c r="G1107" s="45" t="s">
        <v>648</v>
      </c>
      <c r="H1107" s="29">
        <v>32</v>
      </c>
    </row>
    <row r="1108" spans="1:8" x14ac:dyDescent="0.25">
      <c r="A1108" s="40" t="s">
        <v>1914</v>
      </c>
      <c r="B1108" s="35" t="s">
        <v>2353</v>
      </c>
      <c r="C1108" s="26">
        <v>1</v>
      </c>
      <c r="D1108" s="34" t="s">
        <v>2121</v>
      </c>
      <c r="E1108" s="27">
        <v>43614</v>
      </c>
      <c r="F1108" s="27">
        <v>43617</v>
      </c>
      <c r="G1108" s="45" t="s">
        <v>648</v>
      </c>
      <c r="H1108" s="29">
        <v>30</v>
      </c>
    </row>
    <row r="1109" spans="1:8" x14ac:dyDescent="0.25">
      <c r="A1109" s="40" t="s">
        <v>1914</v>
      </c>
      <c r="B1109" s="35" t="s">
        <v>2353</v>
      </c>
      <c r="C1109" s="26">
        <v>1</v>
      </c>
      <c r="D1109" s="34" t="s">
        <v>2121</v>
      </c>
      <c r="E1109" s="27">
        <v>43614</v>
      </c>
      <c r="F1109" s="27">
        <v>43617</v>
      </c>
      <c r="G1109" s="45" t="s">
        <v>648</v>
      </c>
      <c r="H1109" s="29">
        <v>45</v>
      </c>
    </row>
    <row r="1110" spans="1:8" x14ac:dyDescent="0.25">
      <c r="A1110" s="40" t="s">
        <v>1914</v>
      </c>
      <c r="B1110" s="35" t="s">
        <v>2353</v>
      </c>
      <c r="C1110" s="26">
        <v>1</v>
      </c>
      <c r="D1110" s="34" t="s">
        <v>2121</v>
      </c>
      <c r="E1110" s="27">
        <v>43614</v>
      </c>
      <c r="F1110" s="27">
        <v>43617</v>
      </c>
      <c r="G1110" s="45" t="s">
        <v>648</v>
      </c>
      <c r="H1110" s="29">
        <v>63</v>
      </c>
    </row>
    <row r="1111" spans="1:8" x14ac:dyDescent="0.25">
      <c r="A1111" s="40" t="s">
        <v>1914</v>
      </c>
      <c r="B1111" s="35" t="s">
        <v>2353</v>
      </c>
      <c r="C1111" s="26">
        <v>1</v>
      </c>
      <c r="D1111" s="34" t="s">
        <v>2121</v>
      </c>
      <c r="E1111" s="27">
        <v>43614</v>
      </c>
      <c r="F1111" s="27">
        <v>43617</v>
      </c>
      <c r="G1111" s="45" t="s">
        <v>648</v>
      </c>
      <c r="H1111" s="29">
        <v>31</v>
      </c>
    </row>
    <row r="1112" spans="1:8" x14ac:dyDescent="0.25">
      <c r="A1112" s="40" t="s">
        <v>1914</v>
      </c>
      <c r="B1112" s="35" t="s">
        <v>2353</v>
      </c>
      <c r="C1112" s="26">
        <v>1</v>
      </c>
      <c r="D1112" s="34" t="s">
        <v>2121</v>
      </c>
      <c r="E1112" s="27">
        <v>43614</v>
      </c>
      <c r="F1112" s="27">
        <v>43617</v>
      </c>
      <c r="G1112" s="45" t="s">
        <v>648</v>
      </c>
      <c r="H1112" s="29">
        <v>50</v>
      </c>
    </row>
    <row r="1113" spans="1:8" x14ac:dyDescent="0.25">
      <c r="A1113" s="40" t="s">
        <v>1914</v>
      </c>
      <c r="B1113" s="35" t="s">
        <v>2353</v>
      </c>
      <c r="C1113" s="26">
        <v>1</v>
      </c>
      <c r="D1113" s="34" t="s">
        <v>2121</v>
      </c>
      <c r="E1113" s="27">
        <v>43614</v>
      </c>
      <c r="F1113" s="27">
        <v>43617</v>
      </c>
      <c r="G1113" s="45" t="s">
        <v>648</v>
      </c>
      <c r="H1113" s="29">
        <v>6146</v>
      </c>
    </row>
    <row r="1114" spans="1:8" x14ac:dyDescent="0.25">
      <c r="A1114" s="40" t="s">
        <v>1914</v>
      </c>
      <c r="B1114" s="35" t="s">
        <v>2353</v>
      </c>
      <c r="C1114" s="26">
        <v>1</v>
      </c>
      <c r="D1114" s="34" t="s">
        <v>2121</v>
      </c>
      <c r="E1114" s="27">
        <v>43614</v>
      </c>
      <c r="F1114" s="27">
        <v>43617</v>
      </c>
      <c r="G1114" s="45" t="s">
        <v>648</v>
      </c>
      <c r="H1114" s="29">
        <v>56.4</v>
      </c>
    </row>
    <row r="1115" spans="1:8" x14ac:dyDescent="0.25">
      <c r="A1115" s="40" t="s">
        <v>1914</v>
      </c>
      <c r="B1115" s="35" t="s">
        <v>2353</v>
      </c>
      <c r="C1115" s="26">
        <v>1</v>
      </c>
      <c r="D1115" s="34" t="s">
        <v>2121</v>
      </c>
      <c r="E1115" s="27">
        <v>43614</v>
      </c>
      <c r="F1115" s="27">
        <v>43617</v>
      </c>
      <c r="G1115" s="45" t="s">
        <v>648</v>
      </c>
      <c r="H1115" s="29">
        <v>35.01</v>
      </c>
    </row>
    <row r="1116" spans="1:8" x14ac:dyDescent="0.25">
      <c r="A1116" s="40" t="s">
        <v>1914</v>
      </c>
      <c r="B1116" s="35" t="s">
        <v>2353</v>
      </c>
      <c r="C1116" s="26">
        <v>1</v>
      </c>
      <c r="D1116" s="34" t="s">
        <v>2121</v>
      </c>
      <c r="E1116" s="27">
        <v>43614</v>
      </c>
      <c r="F1116" s="27">
        <v>43617</v>
      </c>
      <c r="G1116" s="45" t="s">
        <v>648</v>
      </c>
      <c r="H1116" s="29">
        <v>15.01</v>
      </c>
    </row>
    <row r="1117" spans="1:8" x14ac:dyDescent="0.25">
      <c r="A1117" s="40" t="s">
        <v>1914</v>
      </c>
      <c r="B1117" s="35" t="s">
        <v>2353</v>
      </c>
      <c r="C1117" s="26">
        <v>1</v>
      </c>
      <c r="D1117" s="34" t="s">
        <v>2121</v>
      </c>
      <c r="E1117" s="27">
        <v>43614</v>
      </c>
      <c r="F1117" s="27">
        <v>43617</v>
      </c>
      <c r="G1117" s="45" t="s">
        <v>648</v>
      </c>
      <c r="H1117" s="29">
        <v>15.01</v>
      </c>
    </row>
    <row r="1118" spans="1:8" x14ac:dyDescent="0.25">
      <c r="A1118" s="40" t="s">
        <v>1914</v>
      </c>
      <c r="B1118" s="35" t="s">
        <v>2353</v>
      </c>
      <c r="C1118" s="26">
        <v>1</v>
      </c>
      <c r="D1118" s="34" t="s">
        <v>2121</v>
      </c>
      <c r="E1118" s="27">
        <v>43614</v>
      </c>
      <c r="F1118" s="27">
        <v>43617</v>
      </c>
      <c r="G1118" s="45" t="s">
        <v>648</v>
      </c>
      <c r="H1118" s="29">
        <v>41.5</v>
      </c>
    </row>
    <row r="1119" spans="1:8" x14ac:dyDescent="0.25">
      <c r="A1119" s="40" t="s">
        <v>1914</v>
      </c>
      <c r="B1119" s="35" t="s">
        <v>2353</v>
      </c>
      <c r="C1119" s="26">
        <v>1</v>
      </c>
      <c r="D1119" s="34" t="s">
        <v>2121</v>
      </c>
      <c r="E1119" s="27">
        <v>43614</v>
      </c>
      <c r="F1119" s="27">
        <v>43617</v>
      </c>
      <c r="G1119" s="45" t="s">
        <v>648</v>
      </c>
      <c r="H1119" s="29">
        <v>25.5</v>
      </c>
    </row>
    <row r="1120" spans="1:8" x14ac:dyDescent="0.25">
      <c r="A1120" s="40" t="s">
        <v>1914</v>
      </c>
      <c r="B1120" s="35" t="s">
        <v>2353</v>
      </c>
      <c r="C1120" s="26">
        <v>1</v>
      </c>
      <c r="D1120" s="34" t="s">
        <v>2121</v>
      </c>
      <c r="E1120" s="27">
        <v>43614</v>
      </c>
      <c r="F1120" s="27">
        <v>43617</v>
      </c>
      <c r="G1120" s="45" t="s">
        <v>648</v>
      </c>
      <c r="H1120" s="29">
        <v>25.01</v>
      </c>
    </row>
    <row r="1121" spans="1:8" x14ac:dyDescent="0.25">
      <c r="A1121" s="40" t="s">
        <v>1914</v>
      </c>
      <c r="B1121" s="35" t="s">
        <v>2353</v>
      </c>
      <c r="C1121" s="26">
        <v>1</v>
      </c>
      <c r="D1121" s="34" t="s">
        <v>2121</v>
      </c>
      <c r="E1121" s="27">
        <v>43614</v>
      </c>
      <c r="F1121" s="27">
        <v>43617</v>
      </c>
      <c r="G1121" s="45" t="s">
        <v>648</v>
      </c>
      <c r="H1121" s="29">
        <v>15.01</v>
      </c>
    </row>
    <row r="1122" spans="1:8" x14ac:dyDescent="0.25">
      <c r="A1122" s="40" t="s">
        <v>1914</v>
      </c>
      <c r="B1122" s="35" t="s">
        <v>2353</v>
      </c>
      <c r="C1122" s="26">
        <v>1</v>
      </c>
      <c r="D1122" s="34" t="s">
        <v>2121</v>
      </c>
      <c r="E1122" s="27">
        <v>43614</v>
      </c>
      <c r="F1122" s="27">
        <v>43617</v>
      </c>
      <c r="G1122" s="45" t="s">
        <v>648</v>
      </c>
      <c r="H1122" s="29">
        <v>25.01</v>
      </c>
    </row>
    <row r="1123" spans="1:8" x14ac:dyDescent="0.25">
      <c r="A1123" s="40" t="s">
        <v>1914</v>
      </c>
      <c r="B1123" s="35" t="s">
        <v>2353</v>
      </c>
      <c r="C1123" s="26">
        <v>1</v>
      </c>
      <c r="D1123" s="34" t="s">
        <v>2121</v>
      </c>
      <c r="E1123" s="27">
        <v>43614</v>
      </c>
      <c r="F1123" s="27">
        <v>43617</v>
      </c>
      <c r="G1123" s="45" t="s">
        <v>648</v>
      </c>
      <c r="H1123" s="29">
        <v>30.01</v>
      </c>
    </row>
    <row r="1124" spans="1:8" x14ac:dyDescent="0.25">
      <c r="A1124" s="40" t="s">
        <v>1914</v>
      </c>
      <c r="B1124" s="35" t="s">
        <v>2353</v>
      </c>
      <c r="C1124" s="26">
        <v>1</v>
      </c>
      <c r="D1124" s="34" t="s">
        <v>2121</v>
      </c>
      <c r="E1124" s="27">
        <v>43614</v>
      </c>
      <c r="F1124" s="27">
        <v>43617</v>
      </c>
      <c r="G1124" s="45" t="s">
        <v>648</v>
      </c>
      <c r="H1124" s="29">
        <v>35.01</v>
      </c>
    </row>
    <row r="1125" spans="1:8" x14ac:dyDescent="0.25">
      <c r="A1125" s="40" t="s">
        <v>1914</v>
      </c>
      <c r="B1125" s="35" t="s">
        <v>2353</v>
      </c>
      <c r="C1125" s="26">
        <v>1</v>
      </c>
      <c r="D1125" s="34" t="s">
        <v>2121</v>
      </c>
      <c r="E1125" s="27">
        <v>43614</v>
      </c>
      <c r="F1125" s="27">
        <v>43617</v>
      </c>
      <c r="G1125" s="45" t="s">
        <v>648</v>
      </c>
      <c r="H1125" s="29">
        <v>137.5</v>
      </c>
    </row>
    <row r="1126" spans="1:8" x14ac:dyDescent="0.25">
      <c r="A1126" s="40" t="s">
        <v>1914</v>
      </c>
      <c r="B1126" s="35" t="s">
        <v>2430</v>
      </c>
      <c r="C1126" s="26">
        <v>1</v>
      </c>
      <c r="D1126" s="34" t="s">
        <v>2121</v>
      </c>
      <c r="E1126" s="27">
        <v>43647</v>
      </c>
      <c r="F1126" s="27">
        <v>43670</v>
      </c>
      <c r="G1126" s="45" t="s">
        <v>648</v>
      </c>
      <c r="H1126" s="29">
        <v>450</v>
      </c>
    </row>
    <row r="1127" spans="1:8" x14ac:dyDescent="0.25">
      <c r="A1127" s="40" t="s">
        <v>1914</v>
      </c>
      <c r="B1127" s="35" t="s">
        <v>2431</v>
      </c>
      <c r="C1127" s="26">
        <v>1</v>
      </c>
      <c r="D1127" s="34" t="s">
        <v>2121</v>
      </c>
      <c r="E1127" s="27">
        <v>43697</v>
      </c>
      <c r="F1127" s="27">
        <v>43697</v>
      </c>
      <c r="G1127" s="45" t="s">
        <v>648</v>
      </c>
      <c r="H1127" s="29">
        <v>340</v>
      </c>
    </row>
    <row r="1128" spans="1:8" x14ac:dyDescent="0.25">
      <c r="A1128" s="40" t="s">
        <v>1914</v>
      </c>
      <c r="B1128" s="35" t="s">
        <v>2292</v>
      </c>
      <c r="C1128" s="26">
        <v>1</v>
      </c>
      <c r="D1128" s="34" t="s">
        <v>29</v>
      </c>
      <c r="E1128" s="27">
        <v>43391</v>
      </c>
      <c r="F1128" s="27">
        <v>43391</v>
      </c>
      <c r="G1128" s="45" t="s">
        <v>648</v>
      </c>
      <c r="H1128" s="29">
        <v>340</v>
      </c>
    </row>
    <row r="1129" spans="1:8" x14ac:dyDescent="0.25">
      <c r="A1129" s="40" t="s">
        <v>1914</v>
      </c>
      <c r="B1129" s="35" t="s">
        <v>2292</v>
      </c>
      <c r="C1129" s="26">
        <v>1</v>
      </c>
      <c r="D1129" s="34" t="s">
        <v>29</v>
      </c>
      <c r="E1129" s="27">
        <v>43747</v>
      </c>
      <c r="F1129" s="27">
        <v>43748</v>
      </c>
      <c r="G1129" s="45" t="s">
        <v>648</v>
      </c>
      <c r="H1129" s="29">
        <v>232</v>
      </c>
    </row>
    <row r="1130" spans="1:8" x14ac:dyDescent="0.25">
      <c r="A1130" s="40" t="s">
        <v>1914</v>
      </c>
      <c r="B1130" s="35" t="s">
        <v>2432</v>
      </c>
      <c r="C1130" s="26">
        <v>3</v>
      </c>
      <c r="D1130" s="34" t="s">
        <v>2172</v>
      </c>
      <c r="E1130" s="27">
        <v>43810</v>
      </c>
      <c r="F1130" s="27">
        <v>43810</v>
      </c>
      <c r="G1130" s="45" t="s">
        <v>648</v>
      </c>
      <c r="H1130" s="29">
        <v>13000</v>
      </c>
    </row>
    <row r="1131" spans="1:8" x14ac:dyDescent="0.25">
      <c r="A1131" s="40" t="s">
        <v>1914</v>
      </c>
      <c r="B1131" s="35" t="s">
        <v>2093</v>
      </c>
      <c r="C1131" s="26">
        <v>1</v>
      </c>
      <c r="D1131" s="34" t="s">
        <v>29</v>
      </c>
      <c r="E1131" s="27">
        <v>43794</v>
      </c>
      <c r="F1131" s="27">
        <v>43794</v>
      </c>
      <c r="G1131" s="45" t="s">
        <v>648</v>
      </c>
      <c r="H1131" s="29">
        <v>310</v>
      </c>
    </row>
    <row r="1132" spans="1:8" x14ac:dyDescent="0.25">
      <c r="A1132" s="40" t="s">
        <v>1914</v>
      </c>
      <c r="B1132" s="35" t="s">
        <v>2323</v>
      </c>
      <c r="C1132" s="26">
        <v>1</v>
      </c>
      <c r="D1132" s="34" t="s">
        <v>29</v>
      </c>
      <c r="E1132" s="27">
        <v>43794</v>
      </c>
      <c r="F1132" s="27">
        <v>43794</v>
      </c>
      <c r="G1132" s="45" t="s">
        <v>648</v>
      </c>
      <c r="H1132" s="29">
        <v>319</v>
      </c>
    </row>
    <row r="1133" spans="1:8" x14ac:dyDescent="0.25">
      <c r="A1133" s="40" t="s">
        <v>1914</v>
      </c>
      <c r="B1133" s="35" t="s">
        <v>2323</v>
      </c>
      <c r="C1133" s="26">
        <v>1</v>
      </c>
      <c r="D1133" s="34" t="s">
        <v>29</v>
      </c>
      <c r="E1133" s="27">
        <v>43790</v>
      </c>
      <c r="F1133" s="27">
        <v>43790</v>
      </c>
      <c r="G1133" s="45" t="s">
        <v>648</v>
      </c>
      <c r="H1133" s="29">
        <v>333</v>
      </c>
    </row>
    <row r="1134" spans="1:8" x14ac:dyDescent="0.25">
      <c r="A1134" s="40" t="s">
        <v>1914</v>
      </c>
      <c r="B1134" s="35" t="s">
        <v>2323</v>
      </c>
      <c r="C1134" s="26">
        <v>1</v>
      </c>
      <c r="D1134" s="34" t="s">
        <v>29</v>
      </c>
      <c r="E1134" s="27">
        <v>43790</v>
      </c>
      <c r="F1134" s="27">
        <v>43790</v>
      </c>
      <c r="G1134" s="45" t="s">
        <v>648</v>
      </c>
      <c r="H1134" s="29">
        <v>325</v>
      </c>
    </row>
    <row r="1135" spans="1:8" x14ac:dyDescent="0.25">
      <c r="A1135" s="40" t="s">
        <v>1914</v>
      </c>
      <c r="B1135" s="35" t="s">
        <v>2323</v>
      </c>
      <c r="C1135" s="26">
        <v>1</v>
      </c>
      <c r="D1135" s="34" t="s">
        <v>29</v>
      </c>
      <c r="E1135" s="27">
        <v>43790</v>
      </c>
      <c r="F1135" s="27">
        <v>43790</v>
      </c>
      <c r="G1135" s="45" t="s">
        <v>648</v>
      </c>
      <c r="H1135" s="29">
        <v>333</v>
      </c>
    </row>
    <row r="1136" spans="1:8" x14ac:dyDescent="0.25">
      <c r="A1136" s="40" t="s">
        <v>1917</v>
      </c>
      <c r="B1136" s="35" t="s">
        <v>2129</v>
      </c>
      <c r="C1136" s="26">
        <v>2</v>
      </c>
      <c r="D1136" s="34" t="s">
        <v>15</v>
      </c>
      <c r="E1136" s="27">
        <v>43466</v>
      </c>
      <c r="F1136" s="27">
        <v>43495</v>
      </c>
      <c r="G1136" s="45" t="s">
        <v>648</v>
      </c>
      <c r="H1136" s="29">
        <v>126</v>
      </c>
    </row>
    <row r="1137" spans="1:8" x14ac:dyDescent="0.25">
      <c r="A1137" s="40" t="s">
        <v>1917</v>
      </c>
      <c r="B1137" s="35" t="s">
        <v>2129</v>
      </c>
      <c r="C1137" s="26">
        <v>2</v>
      </c>
      <c r="D1137" s="34" t="s">
        <v>15</v>
      </c>
      <c r="E1137" s="27">
        <v>43466</v>
      </c>
      <c r="F1137" s="27">
        <v>43495</v>
      </c>
      <c r="G1137" s="45" t="s">
        <v>648</v>
      </c>
      <c r="H1137" s="29">
        <v>54</v>
      </c>
    </row>
    <row r="1138" spans="1:8" x14ac:dyDescent="0.25">
      <c r="A1138" s="40" t="s">
        <v>1917</v>
      </c>
      <c r="B1138" s="35" t="s">
        <v>2129</v>
      </c>
      <c r="C1138" s="26">
        <v>2</v>
      </c>
      <c r="D1138" s="34" t="s">
        <v>15</v>
      </c>
      <c r="E1138" s="27">
        <v>43466</v>
      </c>
      <c r="F1138" s="27">
        <v>43495</v>
      </c>
      <c r="G1138" s="45" t="s">
        <v>648</v>
      </c>
      <c r="H1138" s="29">
        <v>126</v>
      </c>
    </row>
    <row r="1139" spans="1:8" x14ac:dyDescent="0.25">
      <c r="A1139" s="40" t="s">
        <v>1917</v>
      </c>
      <c r="B1139" s="35" t="s">
        <v>2129</v>
      </c>
      <c r="C1139" s="26">
        <v>2</v>
      </c>
      <c r="D1139" s="34" t="s">
        <v>15</v>
      </c>
      <c r="E1139" s="27">
        <v>43466</v>
      </c>
      <c r="F1139" s="27">
        <v>43495</v>
      </c>
      <c r="G1139" s="45" t="s">
        <v>648</v>
      </c>
      <c r="H1139" s="29">
        <v>126</v>
      </c>
    </row>
    <row r="1140" spans="1:8" x14ac:dyDescent="0.25">
      <c r="A1140" s="40" t="s">
        <v>1917</v>
      </c>
      <c r="B1140" s="35" t="s">
        <v>2129</v>
      </c>
      <c r="C1140" s="26">
        <v>2</v>
      </c>
      <c r="D1140" s="34" t="s">
        <v>15</v>
      </c>
      <c r="E1140" s="27">
        <v>43466</v>
      </c>
      <c r="F1140" s="27">
        <v>43495</v>
      </c>
      <c r="G1140" s="45" t="s">
        <v>648</v>
      </c>
      <c r="H1140" s="29">
        <v>576</v>
      </c>
    </row>
    <row r="1141" spans="1:8" x14ac:dyDescent="0.25">
      <c r="A1141" s="40" t="s">
        <v>1917</v>
      </c>
      <c r="B1141" s="35" t="s">
        <v>2129</v>
      </c>
      <c r="C1141" s="26">
        <v>2</v>
      </c>
      <c r="D1141" s="34" t="s">
        <v>15</v>
      </c>
      <c r="E1141" s="27">
        <v>43466</v>
      </c>
      <c r="F1141" s="27">
        <v>43495</v>
      </c>
      <c r="G1141" s="45" t="s">
        <v>648</v>
      </c>
      <c r="H1141" s="29">
        <v>72</v>
      </c>
    </row>
    <row r="1142" spans="1:8" x14ac:dyDescent="0.25">
      <c r="A1142" s="40" t="s">
        <v>1917</v>
      </c>
      <c r="B1142" s="35" t="s">
        <v>2433</v>
      </c>
      <c r="C1142" s="26">
        <v>1</v>
      </c>
      <c r="D1142" s="34" t="s">
        <v>15</v>
      </c>
      <c r="E1142" s="27">
        <v>43497</v>
      </c>
      <c r="F1142" s="27">
        <v>43524</v>
      </c>
      <c r="G1142" s="45" t="s">
        <v>648</v>
      </c>
      <c r="H1142" s="29">
        <v>108</v>
      </c>
    </row>
    <row r="1143" spans="1:8" x14ac:dyDescent="0.25">
      <c r="A1143" s="40" t="s">
        <v>1917</v>
      </c>
      <c r="B1143" s="35" t="s">
        <v>2433</v>
      </c>
      <c r="C1143" s="26">
        <v>1</v>
      </c>
      <c r="D1143" s="34" t="s">
        <v>15</v>
      </c>
      <c r="E1143" s="27">
        <v>43497</v>
      </c>
      <c r="F1143" s="27">
        <v>43524</v>
      </c>
      <c r="G1143" s="45" t="s">
        <v>648</v>
      </c>
      <c r="H1143" s="29">
        <v>72</v>
      </c>
    </row>
    <row r="1144" spans="1:8" x14ac:dyDescent="0.25">
      <c r="A1144" s="40" t="s">
        <v>1917</v>
      </c>
      <c r="B1144" s="35" t="s">
        <v>2433</v>
      </c>
      <c r="C1144" s="26">
        <v>1</v>
      </c>
      <c r="D1144" s="34" t="s">
        <v>15</v>
      </c>
      <c r="E1144" s="27">
        <v>43497</v>
      </c>
      <c r="F1144" s="27">
        <v>43524</v>
      </c>
      <c r="G1144" s="45" t="s">
        <v>648</v>
      </c>
      <c r="H1144" s="29">
        <v>108</v>
      </c>
    </row>
    <row r="1145" spans="1:8" x14ac:dyDescent="0.25">
      <c r="A1145" s="40" t="s">
        <v>1917</v>
      </c>
      <c r="B1145" s="35" t="s">
        <v>2433</v>
      </c>
      <c r="C1145" s="26">
        <v>1</v>
      </c>
      <c r="D1145" s="34" t="s">
        <v>15</v>
      </c>
      <c r="E1145" s="27">
        <v>43497</v>
      </c>
      <c r="F1145" s="27">
        <v>43524</v>
      </c>
      <c r="G1145" s="45" t="s">
        <v>648</v>
      </c>
      <c r="H1145" s="29">
        <v>144</v>
      </c>
    </row>
    <row r="1146" spans="1:8" x14ac:dyDescent="0.25">
      <c r="A1146" s="40" t="s">
        <v>1917</v>
      </c>
      <c r="B1146" s="35" t="s">
        <v>2433</v>
      </c>
      <c r="C1146" s="26">
        <v>1</v>
      </c>
      <c r="D1146" s="34" t="s">
        <v>15</v>
      </c>
      <c r="E1146" s="27">
        <v>43497</v>
      </c>
      <c r="F1146" s="27">
        <v>43524</v>
      </c>
      <c r="G1146" s="45" t="s">
        <v>648</v>
      </c>
      <c r="H1146" s="29">
        <v>90</v>
      </c>
    </row>
    <row r="1147" spans="1:8" x14ac:dyDescent="0.25">
      <c r="A1147" s="40" t="s">
        <v>1917</v>
      </c>
      <c r="B1147" s="35" t="s">
        <v>2433</v>
      </c>
      <c r="C1147" s="26">
        <v>1</v>
      </c>
      <c r="D1147" s="34" t="s">
        <v>15</v>
      </c>
      <c r="E1147" s="27">
        <v>43497</v>
      </c>
      <c r="F1147" s="27">
        <v>43524</v>
      </c>
      <c r="G1147" s="45" t="s">
        <v>648</v>
      </c>
      <c r="H1147" s="29">
        <v>108</v>
      </c>
    </row>
    <row r="1148" spans="1:8" x14ac:dyDescent="0.25">
      <c r="A1148" s="40" t="s">
        <v>1917</v>
      </c>
      <c r="B1148" s="35" t="s">
        <v>2433</v>
      </c>
      <c r="C1148" s="26">
        <v>1</v>
      </c>
      <c r="D1148" s="34" t="s">
        <v>15</v>
      </c>
      <c r="E1148" s="27">
        <v>43497</v>
      </c>
      <c r="F1148" s="27">
        <v>43524</v>
      </c>
      <c r="G1148" s="45" t="s">
        <v>648</v>
      </c>
      <c r="H1148" s="29">
        <v>594</v>
      </c>
    </row>
    <row r="1149" spans="1:8" x14ac:dyDescent="0.25">
      <c r="A1149" s="40" t="s">
        <v>1917</v>
      </c>
      <c r="B1149" s="35" t="s">
        <v>2434</v>
      </c>
      <c r="C1149" s="26">
        <v>1</v>
      </c>
      <c r="D1149" s="34" t="s">
        <v>15</v>
      </c>
      <c r="E1149" s="27">
        <v>43525</v>
      </c>
      <c r="F1149" s="27">
        <v>43553</v>
      </c>
      <c r="G1149" s="45" t="s">
        <v>648</v>
      </c>
      <c r="H1149" s="29">
        <v>90</v>
      </c>
    </row>
    <row r="1150" spans="1:8" x14ac:dyDescent="0.25">
      <c r="A1150" s="40" t="s">
        <v>1917</v>
      </c>
      <c r="B1150" s="35" t="s">
        <v>2434</v>
      </c>
      <c r="C1150" s="26">
        <v>1</v>
      </c>
      <c r="D1150" s="34" t="s">
        <v>15</v>
      </c>
      <c r="E1150" s="27">
        <v>43525</v>
      </c>
      <c r="F1150" s="27">
        <v>43553</v>
      </c>
      <c r="G1150" s="45" t="s">
        <v>648</v>
      </c>
      <c r="H1150" s="29">
        <v>162</v>
      </c>
    </row>
    <row r="1151" spans="1:8" x14ac:dyDescent="0.25">
      <c r="A1151" s="40" t="s">
        <v>1917</v>
      </c>
      <c r="B1151" s="35" t="s">
        <v>2434</v>
      </c>
      <c r="C1151" s="26">
        <v>1</v>
      </c>
      <c r="D1151" s="34" t="s">
        <v>15</v>
      </c>
      <c r="E1151" s="27">
        <v>43525</v>
      </c>
      <c r="F1151" s="27">
        <v>43553</v>
      </c>
      <c r="G1151" s="45" t="s">
        <v>648</v>
      </c>
      <c r="H1151" s="29">
        <v>144</v>
      </c>
    </row>
    <row r="1152" spans="1:8" x14ac:dyDescent="0.25">
      <c r="A1152" s="40" t="s">
        <v>1917</v>
      </c>
      <c r="B1152" s="35" t="s">
        <v>2434</v>
      </c>
      <c r="C1152" s="26">
        <v>1</v>
      </c>
      <c r="D1152" s="34" t="s">
        <v>15</v>
      </c>
      <c r="E1152" s="27">
        <v>43525</v>
      </c>
      <c r="F1152" s="27">
        <v>43553</v>
      </c>
      <c r="G1152" s="45" t="s">
        <v>648</v>
      </c>
      <c r="H1152" s="29">
        <v>540</v>
      </c>
    </row>
    <row r="1153" spans="1:8" x14ac:dyDescent="0.25">
      <c r="A1153" s="40" t="s">
        <v>1917</v>
      </c>
      <c r="B1153" s="35" t="s">
        <v>2434</v>
      </c>
      <c r="C1153" s="26">
        <v>1</v>
      </c>
      <c r="D1153" s="34" t="s">
        <v>15</v>
      </c>
      <c r="E1153" s="27">
        <v>43525</v>
      </c>
      <c r="F1153" s="27">
        <v>43553</v>
      </c>
      <c r="G1153" s="45" t="s">
        <v>648</v>
      </c>
      <c r="H1153" s="29">
        <v>108</v>
      </c>
    </row>
    <row r="1154" spans="1:8" x14ac:dyDescent="0.25">
      <c r="A1154" s="40" t="s">
        <v>1917</v>
      </c>
      <c r="B1154" s="35" t="s">
        <v>2434</v>
      </c>
      <c r="C1154" s="26">
        <v>1</v>
      </c>
      <c r="D1154" s="34" t="s">
        <v>15</v>
      </c>
      <c r="E1154" s="27">
        <v>43525</v>
      </c>
      <c r="F1154" s="27">
        <v>43553</v>
      </c>
      <c r="G1154" s="45" t="s">
        <v>648</v>
      </c>
      <c r="H1154" s="29">
        <v>198</v>
      </c>
    </row>
    <row r="1155" spans="1:8" x14ac:dyDescent="0.25">
      <c r="A1155" s="40" t="s">
        <v>1917</v>
      </c>
      <c r="B1155" s="35" t="s">
        <v>2434</v>
      </c>
      <c r="C1155" s="26">
        <v>1</v>
      </c>
      <c r="D1155" s="34" t="s">
        <v>15</v>
      </c>
      <c r="E1155" s="27">
        <v>43525</v>
      </c>
      <c r="F1155" s="27">
        <v>43553</v>
      </c>
      <c r="G1155" s="45" t="s">
        <v>648</v>
      </c>
      <c r="H1155" s="29">
        <v>72</v>
      </c>
    </row>
    <row r="1156" spans="1:8" x14ac:dyDescent="0.25">
      <c r="A1156" s="40" t="s">
        <v>1917</v>
      </c>
      <c r="B1156" s="35" t="s">
        <v>2434</v>
      </c>
      <c r="C1156" s="26">
        <v>1</v>
      </c>
      <c r="D1156" s="34" t="s">
        <v>15</v>
      </c>
      <c r="E1156" s="27">
        <v>43525</v>
      </c>
      <c r="F1156" s="27">
        <v>43553</v>
      </c>
      <c r="G1156" s="45" t="s">
        <v>648</v>
      </c>
      <c r="H1156" s="29">
        <v>540</v>
      </c>
    </row>
    <row r="1157" spans="1:8" x14ac:dyDescent="0.25">
      <c r="A1157" s="40" t="s">
        <v>1917</v>
      </c>
      <c r="B1157" s="35" t="s">
        <v>2434</v>
      </c>
      <c r="C1157" s="26">
        <v>1</v>
      </c>
      <c r="D1157" s="34" t="s">
        <v>15</v>
      </c>
      <c r="E1157" s="27">
        <v>43525</v>
      </c>
      <c r="F1157" s="27">
        <v>43553</v>
      </c>
      <c r="G1157" s="45" t="s">
        <v>648</v>
      </c>
      <c r="H1157" s="29">
        <v>252</v>
      </c>
    </row>
    <row r="1158" spans="1:8" x14ac:dyDescent="0.25">
      <c r="A1158" s="40" t="s">
        <v>1917</v>
      </c>
      <c r="B1158" s="35" t="s">
        <v>2434</v>
      </c>
      <c r="C1158" s="26">
        <v>1</v>
      </c>
      <c r="D1158" s="34" t="s">
        <v>15</v>
      </c>
      <c r="E1158" s="27">
        <v>43556</v>
      </c>
      <c r="F1158" s="27">
        <v>43585</v>
      </c>
      <c r="G1158" s="45" t="s">
        <v>648</v>
      </c>
      <c r="H1158" s="29">
        <v>180</v>
      </c>
    </row>
    <row r="1159" spans="1:8" x14ac:dyDescent="0.25">
      <c r="A1159" s="40" t="s">
        <v>1917</v>
      </c>
      <c r="B1159" s="35" t="s">
        <v>2434</v>
      </c>
      <c r="C1159" s="26">
        <v>1</v>
      </c>
      <c r="D1159" s="34" t="s">
        <v>15</v>
      </c>
      <c r="E1159" s="27">
        <v>43556</v>
      </c>
      <c r="F1159" s="27">
        <v>43585</v>
      </c>
      <c r="G1159" s="45" t="s">
        <v>648</v>
      </c>
      <c r="H1159" s="29">
        <v>162</v>
      </c>
    </row>
    <row r="1160" spans="1:8" x14ac:dyDescent="0.25">
      <c r="A1160" s="40" t="s">
        <v>1917</v>
      </c>
      <c r="B1160" s="35" t="s">
        <v>2434</v>
      </c>
      <c r="C1160" s="26">
        <v>1</v>
      </c>
      <c r="D1160" s="34" t="s">
        <v>15</v>
      </c>
      <c r="E1160" s="27">
        <v>43556</v>
      </c>
      <c r="F1160" s="27">
        <v>43585</v>
      </c>
      <c r="G1160" s="45" t="s">
        <v>648</v>
      </c>
      <c r="H1160" s="29">
        <v>126</v>
      </c>
    </row>
    <row r="1161" spans="1:8" x14ac:dyDescent="0.25">
      <c r="A1161" s="40" t="s">
        <v>1917</v>
      </c>
      <c r="B1161" s="35" t="s">
        <v>2434</v>
      </c>
      <c r="C1161" s="26">
        <v>1</v>
      </c>
      <c r="D1161" s="34" t="s">
        <v>15</v>
      </c>
      <c r="E1161" s="27">
        <v>43556</v>
      </c>
      <c r="F1161" s="27">
        <v>43585</v>
      </c>
      <c r="G1161" s="45" t="s">
        <v>648</v>
      </c>
      <c r="H1161" s="29">
        <v>108</v>
      </c>
    </row>
    <row r="1162" spans="1:8" x14ac:dyDescent="0.25">
      <c r="A1162" s="40" t="s">
        <v>1917</v>
      </c>
      <c r="B1162" s="35" t="s">
        <v>2434</v>
      </c>
      <c r="C1162" s="26">
        <v>1</v>
      </c>
      <c r="D1162" s="34" t="s">
        <v>15</v>
      </c>
      <c r="E1162" s="27">
        <v>43556</v>
      </c>
      <c r="F1162" s="27">
        <v>43585</v>
      </c>
      <c r="G1162" s="45" t="s">
        <v>648</v>
      </c>
      <c r="H1162" s="29">
        <v>594</v>
      </c>
    </row>
    <row r="1163" spans="1:8" x14ac:dyDescent="0.25">
      <c r="A1163" s="40" t="s">
        <v>1917</v>
      </c>
      <c r="B1163" s="35" t="s">
        <v>2091</v>
      </c>
      <c r="C1163" s="26">
        <v>1</v>
      </c>
      <c r="D1163" s="34" t="s">
        <v>15</v>
      </c>
      <c r="E1163" s="27">
        <v>43587</v>
      </c>
      <c r="F1163" s="27">
        <v>43600</v>
      </c>
      <c r="G1163" s="45" t="s">
        <v>648</v>
      </c>
      <c r="H1163" s="29">
        <v>423</v>
      </c>
    </row>
    <row r="1164" spans="1:8" ht="30" x14ac:dyDescent="0.25">
      <c r="A1164" s="40" t="s">
        <v>1917</v>
      </c>
      <c r="B1164" s="35" t="s">
        <v>2250</v>
      </c>
      <c r="C1164" s="26">
        <v>1</v>
      </c>
      <c r="D1164" s="34" t="s">
        <v>2121</v>
      </c>
      <c r="E1164" s="27">
        <v>43617</v>
      </c>
      <c r="F1164" s="27">
        <v>43618</v>
      </c>
      <c r="G1164" s="45" t="s">
        <v>648</v>
      </c>
      <c r="H1164" s="29">
        <v>36</v>
      </c>
    </row>
    <row r="1165" spans="1:8" ht="45" x14ac:dyDescent="0.25">
      <c r="A1165" s="40" t="s">
        <v>1917</v>
      </c>
      <c r="B1165" s="35" t="s">
        <v>2435</v>
      </c>
      <c r="C1165" s="26">
        <v>3</v>
      </c>
      <c r="D1165" s="34" t="s">
        <v>2121</v>
      </c>
      <c r="E1165" s="27">
        <v>43612</v>
      </c>
      <c r="F1165" s="27">
        <v>43616</v>
      </c>
      <c r="G1165" s="45" t="s">
        <v>648</v>
      </c>
      <c r="H1165" s="29">
        <v>720</v>
      </c>
    </row>
    <row r="1166" spans="1:8" x14ac:dyDescent="0.25">
      <c r="A1166" s="40" t="s">
        <v>1917</v>
      </c>
      <c r="B1166" s="35" t="s">
        <v>2436</v>
      </c>
      <c r="C1166" s="26">
        <v>1</v>
      </c>
      <c r="D1166" s="34" t="s">
        <v>2121</v>
      </c>
      <c r="E1166" s="27">
        <v>43616</v>
      </c>
      <c r="F1166" s="27">
        <v>43616</v>
      </c>
      <c r="G1166" s="45" t="s">
        <v>648</v>
      </c>
      <c r="H1166" s="29">
        <v>511</v>
      </c>
    </row>
    <row r="1167" spans="1:8" ht="30" x14ac:dyDescent="0.25">
      <c r="A1167" s="40" t="s">
        <v>1917</v>
      </c>
      <c r="B1167" s="35" t="s">
        <v>2437</v>
      </c>
      <c r="C1167" s="26">
        <v>1</v>
      </c>
      <c r="D1167" s="34" t="s">
        <v>2121</v>
      </c>
      <c r="E1167" s="27">
        <v>43608</v>
      </c>
      <c r="F1167" s="27">
        <v>43609</v>
      </c>
      <c r="G1167" s="45" t="s">
        <v>648</v>
      </c>
      <c r="H1167" s="29">
        <v>2986.99</v>
      </c>
    </row>
    <row r="1168" spans="1:8" x14ac:dyDescent="0.25">
      <c r="A1168" s="40" t="s">
        <v>1917</v>
      </c>
      <c r="B1168" s="35" t="s">
        <v>2091</v>
      </c>
      <c r="C1168" s="26">
        <v>1</v>
      </c>
      <c r="D1168" s="34" t="s">
        <v>2121</v>
      </c>
      <c r="E1168" s="27">
        <v>43626</v>
      </c>
      <c r="F1168" s="27">
        <v>43626</v>
      </c>
      <c r="G1168" s="45" t="s">
        <v>648</v>
      </c>
      <c r="H1168" s="29">
        <v>544</v>
      </c>
    </row>
    <row r="1169" spans="1:8" x14ac:dyDescent="0.25">
      <c r="A1169" s="40" t="s">
        <v>1917</v>
      </c>
      <c r="B1169" s="35" t="s">
        <v>2081</v>
      </c>
      <c r="C1169" s="26">
        <v>1</v>
      </c>
      <c r="D1169" s="34" t="s">
        <v>2121</v>
      </c>
      <c r="E1169" s="27">
        <v>43617</v>
      </c>
      <c r="F1169" s="27">
        <v>43642</v>
      </c>
      <c r="G1169" s="45" t="s">
        <v>648</v>
      </c>
      <c r="H1169" s="29">
        <v>180</v>
      </c>
    </row>
    <row r="1170" spans="1:8" x14ac:dyDescent="0.25">
      <c r="A1170" s="40" t="s">
        <v>1917</v>
      </c>
      <c r="B1170" s="35" t="s">
        <v>2352</v>
      </c>
      <c r="C1170" s="26">
        <v>1</v>
      </c>
      <c r="D1170" s="34" t="s">
        <v>2121</v>
      </c>
      <c r="E1170" s="27">
        <v>43640</v>
      </c>
      <c r="F1170" s="27">
        <v>43644</v>
      </c>
      <c r="G1170" s="45" t="s">
        <v>648</v>
      </c>
      <c r="H1170" s="29">
        <v>225</v>
      </c>
    </row>
    <row r="1171" spans="1:8" x14ac:dyDescent="0.25">
      <c r="A1171" s="40" t="s">
        <v>1917</v>
      </c>
      <c r="B1171" s="35" t="s">
        <v>2352</v>
      </c>
      <c r="C1171" s="26">
        <v>1</v>
      </c>
      <c r="D1171" s="34" t="s">
        <v>2121</v>
      </c>
      <c r="E1171" s="27">
        <v>43640</v>
      </c>
      <c r="F1171" s="27">
        <v>43643</v>
      </c>
      <c r="G1171" s="45" t="s">
        <v>648</v>
      </c>
      <c r="H1171" s="29">
        <v>420</v>
      </c>
    </row>
    <row r="1172" spans="1:8" x14ac:dyDescent="0.25">
      <c r="A1172" s="40" t="s">
        <v>1917</v>
      </c>
      <c r="B1172" s="35" t="s">
        <v>2352</v>
      </c>
      <c r="C1172" s="26">
        <v>1</v>
      </c>
      <c r="D1172" s="34" t="s">
        <v>2121</v>
      </c>
      <c r="E1172" s="27">
        <v>43647</v>
      </c>
      <c r="F1172" s="27">
        <v>43651</v>
      </c>
      <c r="G1172" s="45" t="s">
        <v>648</v>
      </c>
      <c r="H1172" s="29">
        <v>198</v>
      </c>
    </row>
    <row r="1173" spans="1:8" x14ac:dyDescent="0.25">
      <c r="A1173" s="40" t="s">
        <v>1917</v>
      </c>
      <c r="B1173" s="35" t="s">
        <v>2352</v>
      </c>
      <c r="C1173" s="26">
        <v>1</v>
      </c>
      <c r="D1173" s="34" t="s">
        <v>2121</v>
      </c>
      <c r="E1173" s="27">
        <v>43647</v>
      </c>
      <c r="F1173" s="27">
        <v>43651</v>
      </c>
      <c r="G1173" s="45" t="s">
        <v>648</v>
      </c>
      <c r="H1173" s="29">
        <v>290</v>
      </c>
    </row>
    <row r="1174" spans="1:8" x14ac:dyDescent="0.25">
      <c r="A1174" s="40" t="s">
        <v>1917</v>
      </c>
      <c r="B1174" s="35" t="s">
        <v>2268</v>
      </c>
      <c r="C1174" s="26">
        <v>1</v>
      </c>
      <c r="D1174" s="34" t="s">
        <v>15</v>
      </c>
      <c r="E1174" s="27">
        <v>43725</v>
      </c>
      <c r="F1174" s="27">
        <v>43725</v>
      </c>
      <c r="G1174" s="45" t="s">
        <v>648</v>
      </c>
      <c r="H1174" s="29">
        <v>500</v>
      </c>
    </row>
    <row r="1175" spans="1:8" x14ac:dyDescent="0.25">
      <c r="A1175" s="40" t="s">
        <v>1917</v>
      </c>
      <c r="B1175" s="35" t="s">
        <v>2268</v>
      </c>
      <c r="C1175" s="26">
        <v>1</v>
      </c>
      <c r="D1175" s="34" t="s">
        <v>15</v>
      </c>
      <c r="E1175" s="27">
        <v>43725</v>
      </c>
      <c r="F1175" s="27">
        <v>43725</v>
      </c>
      <c r="G1175" s="45" t="s">
        <v>648</v>
      </c>
      <c r="H1175" s="29">
        <v>500</v>
      </c>
    </row>
    <row r="1176" spans="1:8" x14ac:dyDescent="0.25">
      <c r="A1176" s="40" t="s">
        <v>1917</v>
      </c>
      <c r="B1176" s="35" t="s">
        <v>2268</v>
      </c>
      <c r="C1176" s="26">
        <v>1</v>
      </c>
      <c r="D1176" s="34" t="s">
        <v>15</v>
      </c>
      <c r="E1176" s="27">
        <v>43726</v>
      </c>
      <c r="F1176" s="27">
        <v>43726</v>
      </c>
      <c r="G1176" s="45" t="s">
        <v>648</v>
      </c>
      <c r="H1176" s="29">
        <v>205</v>
      </c>
    </row>
    <row r="1177" spans="1:8" x14ac:dyDescent="0.25">
      <c r="A1177" s="40" t="s">
        <v>1917</v>
      </c>
      <c r="B1177" s="35" t="s">
        <v>2267</v>
      </c>
      <c r="C1177" s="26">
        <v>1</v>
      </c>
      <c r="D1177" s="34" t="s">
        <v>15</v>
      </c>
      <c r="E1177" s="27">
        <v>43647</v>
      </c>
      <c r="F1177" s="27">
        <v>43677</v>
      </c>
      <c r="G1177" s="45" t="s">
        <v>648</v>
      </c>
      <c r="H1177" s="29">
        <v>1998</v>
      </c>
    </row>
    <row r="1178" spans="1:8" x14ac:dyDescent="0.25">
      <c r="A1178" s="40" t="s">
        <v>1917</v>
      </c>
      <c r="B1178" s="35" t="s">
        <v>489</v>
      </c>
      <c r="C1178" s="26">
        <v>1</v>
      </c>
      <c r="D1178" s="34" t="s">
        <v>29</v>
      </c>
      <c r="E1178" s="27">
        <v>43693</v>
      </c>
      <c r="F1178" s="27">
        <v>43693</v>
      </c>
      <c r="G1178" s="45" t="s">
        <v>648</v>
      </c>
      <c r="H1178" s="29">
        <v>766</v>
      </c>
    </row>
    <row r="1179" spans="1:8" x14ac:dyDescent="0.25">
      <c r="A1179" s="40" t="s">
        <v>1917</v>
      </c>
      <c r="B1179" s="35" t="s">
        <v>489</v>
      </c>
      <c r="C1179" s="26">
        <v>1</v>
      </c>
      <c r="D1179" s="34" t="s">
        <v>29</v>
      </c>
      <c r="E1179" s="27">
        <v>43693</v>
      </c>
      <c r="F1179" s="27">
        <v>43693</v>
      </c>
      <c r="G1179" s="45" t="s">
        <v>648</v>
      </c>
      <c r="H1179" s="29">
        <v>819</v>
      </c>
    </row>
    <row r="1180" spans="1:8" x14ac:dyDescent="0.25">
      <c r="A1180" s="40" t="s">
        <v>1917</v>
      </c>
      <c r="B1180" s="35" t="s">
        <v>2438</v>
      </c>
      <c r="C1180" s="26">
        <v>1</v>
      </c>
      <c r="D1180" s="34" t="s">
        <v>15</v>
      </c>
      <c r="E1180" s="27">
        <v>43709</v>
      </c>
      <c r="F1180" s="27">
        <v>43738</v>
      </c>
      <c r="G1180" s="45" t="s">
        <v>648</v>
      </c>
      <c r="H1180" s="29">
        <v>1134</v>
      </c>
    </row>
    <row r="1181" spans="1:8" ht="30" x14ac:dyDescent="0.25">
      <c r="A1181" s="40" t="s">
        <v>1917</v>
      </c>
      <c r="B1181" s="35" t="s">
        <v>2439</v>
      </c>
      <c r="C1181" s="26">
        <v>1</v>
      </c>
      <c r="D1181" s="34" t="s">
        <v>15</v>
      </c>
      <c r="E1181" s="27">
        <v>43736</v>
      </c>
      <c r="F1181" s="27">
        <v>43737</v>
      </c>
      <c r="G1181" s="45" t="s">
        <v>648</v>
      </c>
      <c r="H1181" s="29">
        <v>36</v>
      </c>
    </row>
    <row r="1182" spans="1:8" x14ac:dyDescent="0.25">
      <c r="A1182" s="40" t="s">
        <v>1917</v>
      </c>
      <c r="B1182" s="35" t="s">
        <v>2440</v>
      </c>
      <c r="C1182" s="26">
        <v>1</v>
      </c>
      <c r="D1182" s="34" t="s">
        <v>15</v>
      </c>
      <c r="E1182" s="27">
        <v>43706</v>
      </c>
      <c r="F1182" s="27">
        <v>43706</v>
      </c>
      <c r="G1182" s="45" t="s">
        <v>648</v>
      </c>
      <c r="H1182" s="29">
        <v>150</v>
      </c>
    </row>
    <row r="1183" spans="1:8" x14ac:dyDescent="0.25">
      <c r="A1183" s="40" t="s">
        <v>1917</v>
      </c>
      <c r="B1183" s="35" t="s">
        <v>1420</v>
      </c>
      <c r="C1183" s="26">
        <v>1</v>
      </c>
      <c r="D1183" s="34" t="s">
        <v>2172</v>
      </c>
      <c r="E1183" s="27">
        <v>43745</v>
      </c>
      <c r="F1183" s="27">
        <v>43746</v>
      </c>
      <c r="G1183" s="45" t="s">
        <v>648</v>
      </c>
      <c r="H1183" s="29">
        <v>346</v>
      </c>
    </row>
    <row r="1184" spans="1:8" ht="30" x14ac:dyDescent="0.25">
      <c r="A1184" s="40" t="s">
        <v>1917</v>
      </c>
      <c r="B1184" s="35" t="s">
        <v>2441</v>
      </c>
      <c r="C1184" s="26">
        <v>1</v>
      </c>
      <c r="D1184" s="34" t="s">
        <v>2172</v>
      </c>
      <c r="E1184" s="27">
        <v>43714</v>
      </c>
      <c r="F1184" s="27">
        <v>43714</v>
      </c>
      <c r="G1184" s="45" t="s">
        <v>648</v>
      </c>
      <c r="H1184" s="29">
        <v>382</v>
      </c>
    </row>
    <row r="1185" spans="1:8" x14ac:dyDescent="0.25">
      <c r="A1185" s="40" t="s">
        <v>1917</v>
      </c>
      <c r="B1185" s="35" t="s">
        <v>1420</v>
      </c>
      <c r="C1185" s="26">
        <v>1</v>
      </c>
      <c r="D1185" s="34" t="s">
        <v>2172</v>
      </c>
      <c r="E1185" s="27">
        <v>43745</v>
      </c>
      <c r="F1185" s="27">
        <v>43746</v>
      </c>
      <c r="G1185" s="45" t="s">
        <v>648</v>
      </c>
      <c r="H1185" s="29">
        <v>60</v>
      </c>
    </row>
    <row r="1186" spans="1:8" x14ac:dyDescent="0.25">
      <c r="A1186" s="40" t="s">
        <v>1917</v>
      </c>
      <c r="B1186" s="35" t="s">
        <v>486</v>
      </c>
      <c r="C1186" s="26">
        <v>1</v>
      </c>
      <c r="D1186" s="34" t="s">
        <v>1355</v>
      </c>
      <c r="E1186" s="27">
        <v>43752</v>
      </c>
      <c r="F1186" s="27">
        <v>43752</v>
      </c>
      <c r="G1186" s="45" t="s">
        <v>648</v>
      </c>
      <c r="H1186" s="29">
        <v>124</v>
      </c>
    </row>
    <row r="1187" spans="1:8" x14ac:dyDescent="0.25">
      <c r="A1187" s="40" t="s">
        <v>1917</v>
      </c>
      <c r="B1187" s="35" t="s">
        <v>486</v>
      </c>
      <c r="C1187" s="26">
        <v>1</v>
      </c>
      <c r="D1187" s="34" t="s">
        <v>1355</v>
      </c>
      <c r="E1187" s="27">
        <v>43752</v>
      </c>
      <c r="F1187" s="27">
        <v>43752</v>
      </c>
      <c r="G1187" s="45" t="s">
        <v>648</v>
      </c>
      <c r="H1187" s="29">
        <v>94</v>
      </c>
    </row>
    <row r="1188" spans="1:8" x14ac:dyDescent="0.25">
      <c r="A1188" s="40" t="s">
        <v>1917</v>
      </c>
      <c r="B1188" s="35" t="s">
        <v>1420</v>
      </c>
      <c r="C1188" s="26">
        <v>1</v>
      </c>
      <c r="D1188" s="34" t="s">
        <v>2172</v>
      </c>
      <c r="E1188" s="27">
        <v>43745</v>
      </c>
      <c r="F1188" s="27">
        <v>43746</v>
      </c>
      <c r="G1188" s="45" t="s">
        <v>648</v>
      </c>
      <c r="H1188" s="29">
        <v>225.01</v>
      </c>
    </row>
    <row r="1189" spans="1:8" x14ac:dyDescent="0.25">
      <c r="A1189" s="40" t="s">
        <v>1917</v>
      </c>
      <c r="B1189" s="35" t="s">
        <v>486</v>
      </c>
      <c r="C1189" s="26">
        <v>1</v>
      </c>
      <c r="D1189" s="34" t="s">
        <v>1355</v>
      </c>
      <c r="E1189" s="27">
        <v>43731</v>
      </c>
      <c r="F1189" s="27">
        <v>43731</v>
      </c>
      <c r="G1189" s="45" t="s">
        <v>648</v>
      </c>
      <c r="H1189" s="29">
        <v>22</v>
      </c>
    </row>
    <row r="1190" spans="1:8" x14ac:dyDescent="0.25">
      <c r="A1190" s="40" t="s">
        <v>1917</v>
      </c>
      <c r="B1190" s="35" t="s">
        <v>486</v>
      </c>
      <c r="C1190" s="26">
        <v>1</v>
      </c>
      <c r="D1190" s="34" t="s">
        <v>1355</v>
      </c>
      <c r="E1190" s="27">
        <v>43731</v>
      </c>
      <c r="F1190" s="27">
        <v>43731</v>
      </c>
      <c r="G1190" s="45" t="s">
        <v>648</v>
      </c>
      <c r="H1190" s="29">
        <v>46</v>
      </c>
    </row>
    <row r="1191" spans="1:8" x14ac:dyDescent="0.25">
      <c r="A1191" s="40" t="s">
        <v>1917</v>
      </c>
      <c r="B1191" s="35" t="s">
        <v>486</v>
      </c>
      <c r="C1191" s="26">
        <v>1</v>
      </c>
      <c r="D1191" s="34" t="s">
        <v>1355</v>
      </c>
      <c r="E1191" s="27">
        <v>43731</v>
      </c>
      <c r="F1191" s="27">
        <v>43731</v>
      </c>
      <c r="G1191" s="45" t="s">
        <v>648</v>
      </c>
      <c r="H1191" s="29">
        <v>389.8</v>
      </c>
    </row>
    <row r="1192" spans="1:8" x14ac:dyDescent="0.25">
      <c r="A1192" s="40" t="s">
        <v>1917</v>
      </c>
      <c r="B1192" s="35" t="s">
        <v>486</v>
      </c>
      <c r="C1192" s="26">
        <v>1</v>
      </c>
      <c r="D1192" s="34" t="s">
        <v>1355</v>
      </c>
      <c r="E1192" s="27">
        <v>43731</v>
      </c>
      <c r="F1192" s="27">
        <v>43731</v>
      </c>
      <c r="G1192" s="45" t="s">
        <v>648</v>
      </c>
      <c r="H1192" s="29">
        <v>47</v>
      </c>
    </row>
    <row r="1193" spans="1:8" x14ac:dyDescent="0.25">
      <c r="A1193" s="40" t="s">
        <v>1917</v>
      </c>
      <c r="B1193" s="35" t="s">
        <v>1420</v>
      </c>
      <c r="C1193" s="26">
        <v>1</v>
      </c>
      <c r="D1193" s="34" t="s">
        <v>2172</v>
      </c>
      <c r="E1193" s="27">
        <v>43745</v>
      </c>
      <c r="F1193" s="27">
        <v>43746</v>
      </c>
      <c r="G1193" s="45" t="s">
        <v>648</v>
      </c>
      <c r="H1193" s="29">
        <v>407.13</v>
      </c>
    </row>
    <row r="1194" spans="1:8" x14ac:dyDescent="0.25">
      <c r="A1194" s="40" t="s">
        <v>1917</v>
      </c>
      <c r="B1194" s="35" t="s">
        <v>2367</v>
      </c>
      <c r="C1194" s="26">
        <v>1</v>
      </c>
      <c r="D1194" s="34" t="s">
        <v>1355</v>
      </c>
      <c r="E1194" s="27">
        <v>43734</v>
      </c>
      <c r="F1194" s="27">
        <v>43734</v>
      </c>
      <c r="G1194" s="45" t="s">
        <v>648</v>
      </c>
      <c r="H1194" s="29">
        <v>62</v>
      </c>
    </row>
    <row r="1195" spans="1:8" ht="30" x14ac:dyDescent="0.25">
      <c r="A1195" s="40" t="s">
        <v>1917</v>
      </c>
      <c r="B1195" s="35" t="s">
        <v>2441</v>
      </c>
      <c r="C1195" s="26">
        <v>1</v>
      </c>
      <c r="D1195" s="34" t="s">
        <v>2172</v>
      </c>
      <c r="E1195" s="27">
        <v>43714</v>
      </c>
      <c r="F1195" s="27">
        <v>43714</v>
      </c>
      <c r="G1195" s="45" t="s">
        <v>648</v>
      </c>
      <c r="H1195" s="29">
        <v>164</v>
      </c>
    </row>
    <row r="1196" spans="1:8" ht="30" x14ac:dyDescent="0.25">
      <c r="A1196" s="40" t="s">
        <v>1917</v>
      </c>
      <c r="B1196" s="35" t="s">
        <v>2439</v>
      </c>
      <c r="C1196" s="26">
        <v>1</v>
      </c>
      <c r="D1196" s="34" t="s">
        <v>15</v>
      </c>
      <c r="E1196" s="27">
        <v>43750</v>
      </c>
      <c r="F1196" s="27">
        <v>43751</v>
      </c>
      <c r="G1196" s="45" t="s">
        <v>648</v>
      </c>
      <c r="H1196" s="29">
        <v>36</v>
      </c>
    </row>
    <row r="1197" spans="1:8" x14ac:dyDescent="0.25">
      <c r="A1197" s="40" t="s">
        <v>1917</v>
      </c>
      <c r="B1197" s="35" t="s">
        <v>2323</v>
      </c>
      <c r="C1197" s="26">
        <v>1</v>
      </c>
      <c r="D1197" s="34" t="s">
        <v>1355</v>
      </c>
      <c r="E1197" s="27">
        <v>43727</v>
      </c>
      <c r="F1197" s="27">
        <v>43727</v>
      </c>
      <c r="G1197" s="45" t="s">
        <v>648</v>
      </c>
      <c r="H1197" s="29">
        <v>85</v>
      </c>
    </row>
    <row r="1198" spans="1:8" x14ac:dyDescent="0.25">
      <c r="A1198" s="40" t="s">
        <v>1917</v>
      </c>
      <c r="B1198" s="35" t="s">
        <v>2323</v>
      </c>
      <c r="C1198" s="26">
        <v>1</v>
      </c>
      <c r="D1198" s="34" t="s">
        <v>1355</v>
      </c>
      <c r="E1198" s="27">
        <v>43727</v>
      </c>
      <c r="F1198" s="27">
        <v>43727</v>
      </c>
      <c r="G1198" s="45" t="s">
        <v>648</v>
      </c>
      <c r="H1198" s="29">
        <v>115</v>
      </c>
    </row>
    <row r="1199" spans="1:8" x14ac:dyDescent="0.25">
      <c r="A1199" s="40" t="s">
        <v>1917</v>
      </c>
      <c r="B1199" s="35" t="s">
        <v>2323</v>
      </c>
      <c r="C1199" s="26">
        <v>1</v>
      </c>
      <c r="D1199" s="34" t="s">
        <v>1355</v>
      </c>
      <c r="E1199" s="27">
        <v>43727</v>
      </c>
      <c r="F1199" s="27">
        <v>43727</v>
      </c>
      <c r="G1199" s="45" t="s">
        <v>648</v>
      </c>
      <c r="H1199" s="29">
        <v>240</v>
      </c>
    </row>
    <row r="1200" spans="1:8" x14ac:dyDescent="0.25">
      <c r="A1200" s="40" t="s">
        <v>1917</v>
      </c>
      <c r="B1200" s="35" t="s">
        <v>2267</v>
      </c>
      <c r="C1200" s="26">
        <v>1</v>
      </c>
      <c r="D1200" s="34" t="s">
        <v>15</v>
      </c>
      <c r="E1200" s="27">
        <v>43739</v>
      </c>
      <c r="F1200" s="27">
        <v>43753</v>
      </c>
      <c r="G1200" s="45" t="s">
        <v>648</v>
      </c>
      <c r="H1200" s="29">
        <v>396</v>
      </c>
    </row>
    <row r="1201" spans="1:8" x14ac:dyDescent="0.25">
      <c r="A1201" s="40" t="s">
        <v>1917</v>
      </c>
      <c r="B1201" s="35" t="s">
        <v>486</v>
      </c>
      <c r="C1201" s="26">
        <v>1</v>
      </c>
      <c r="D1201" s="34" t="s">
        <v>29</v>
      </c>
      <c r="E1201" s="27">
        <v>43763</v>
      </c>
      <c r="F1201" s="27">
        <v>43763</v>
      </c>
      <c r="G1201" s="45" t="s">
        <v>648</v>
      </c>
      <c r="H1201" s="29">
        <v>500</v>
      </c>
    </row>
    <row r="1202" spans="1:8" x14ac:dyDescent="0.25">
      <c r="A1202" s="40" t="s">
        <v>1917</v>
      </c>
      <c r="B1202" s="35" t="s">
        <v>1420</v>
      </c>
      <c r="C1202" s="26">
        <v>1</v>
      </c>
      <c r="D1202" s="34" t="s">
        <v>29</v>
      </c>
      <c r="E1202" s="27">
        <v>43766</v>
      </c>
      <c r="F1202" s="27">
        <v>43766</v>
      </c>
      <c r="G1202" s="45" t="s">
        <v>648</v>
      </c>
      <c r="H1202" s="29">
        <v>62</v>
      </c>
    </row>
    <row r="1203" spans="1:8" x14ac:dyDescent="0.25">
      <c r="A1203" s="40" t="s">
        <v>1917</v>
      </c>
      <c r="B1203" s="35" t="s">
        <v>486</v>
      </c>
      <c r="C1203" s="26">
        <v>1</v>
      </c>
      <c r="D1203" s="34" t="s">
        <v>2172</v>
      </c>
      <c r="E1203" s="27">
        <v>43752</v>
      </c>
      <c r="F1203" s="27">
        <v>43752</v>
      </c>
      <c r="G1203" s="45" t="s">
        <v>648</v>
      </c>
      <c r="H1203" s="29">
        <v>180</v>
      </c>
    </row>
    <row r="1204" spans="1:8" x14ac:dyDescent="0.25">
      <c r="A1204" s="40" t="s">
        <v>1917</v>
      </c>
      <c r="B1204" s="35" t="s">
        <v>1420</v>
      </c>
      <c r="C1204" s="26">
        <v>1</v>
      </c>
      <c r="D1204" s="34" t="s">
        <v>29</v>
      </c>
      <c r="E1204" s="27">
        <v>43766</v>
      </c>
      <c r="F1204" s="27">
        <v>43766</v>
      </c>
      <c r="G1204" s="45" t="s">
        <v>648</v>
      </c>
      <c r="H1204" s="29">
        <v>47</v>
      </c>
    </row>
    <row r="1205" spans="1:8" x14ac:dyDescent="0.25">
      <c r="A1205" s="40" t="s">
        <v>1917</v>
      </c>
      <c r="B1205" s="35" t="s">
        <v>1279</v>
      </c>
      <c r="C1205" s="26">
        <v>1</v>
      </c>
      <c r="D1205" s="34" t="s">
        <v>29</v>
      </c>
      <c r="E1205" s="27">
        <v>43776</v>
      </c>
      <c r="F1205" s="27">
        <v>43776</v>
      </c>
      <c r="G1205" s="45" t="s">
        <v>648</v>
      </c>
      <c r="H1205" s="29">
        <v>50</v>
      </c>
    </row>
    <row r="1206" spans="1:8" x14ac:dyDescent="0.25">
      <c r="A1206" s="40" t="s">
        <v>1917</v>
      </c>
      <c r="B1206" s="35" t="s">
        <v>2264</v>
      </c>
      <c r="C1206" s="26">
        <v>1</v>
      </c>
      <c r="D1206" s="34" t="s">
        <v>2121</v>
      </c>
      <c r="E1206" s="27">
        <v>43739</v>
      </c>
      <c r="F1206" s="27">
        <v>43769</v>
      </c>
      <c r="G1206" s="45" t="s">
        <v>648</v>
      </c>
      <c r="H1206" s="29">
        <v>1080</v>
      </c>
    </row>
    <row r="1207" spans="1:8" x14ac:dyDescent="0.25">
      <c r="A1207" s="40" t="s">
        <v>1917</v>
      </c>
      <c r="B1207" s="35" t="s">
        <v>2264</v>
      </c>
      <c r="C1207" s="26">
        <v>1</v>
      </c>
      <c r="D1207" s="34" t="s">
        <v>2121</v>
      </c>
      <c r="E1207" s="27">
        <v>43739</v>
      </c>
      <c r="F1207" s="27">
        <v>43769</v>
      </c>
      <c r="G1207" s="45" t="s">
        <v>648</v>
      </c>
      <c r="H1207" s="29">
        <v>1080</v>
      </c>
    </row>
    <row r="1208" spans="1:8" x14ac:dyDescent="0.25">
      <c r="A1208" s="40" t="s">
        <v>1917</v>
      </c>
      <c r="B1208" s="35" t="s">
        <v>2264</v>
      </c>
      <c r="C1208" s="26">
        <v>1</v>
      </c>
      <c r="D1208" s="34" t="s">
        <v>2121</v>
      </c>
      <c r="E1208" s="27">
        <v>43739</v>
      </c>
      <c r="F1208" s="27">
        <v>43769</v>
      </c>
      <c r="G1208" s="45" t="s">
        <v>648</v>
      </c>
      <c r="H1208" s="29">
        <v>1080</v>
      </c>
    </row>
    <row r="1209" spans="1:8" x14ac:dyDescent="0.25">
      <c r="A1209" s="40" t="s">
        <v>1917</v>
      </c>
      <c r="B1209" s="35" t="s">
        <v>2264</v>
      </c>
      <c r="C1209" s="26">
        <v>1</v>
      </c>
      <c r="D1209" s="34" t="s">
        <v>2121</v>
      </c>
      <c r="E1209" s="27">
        <v>43739</v>
      </c>
      <c r="F1209" s="27">
        <v>43769</v>
      </c>
      <c r="G1209" s="45" t="s">
        <v>648</v>
      </c>
      <c r="H1209" s="29">
        <v>1080</v>
      </c>
    </row>
    <row r="1210" spans="1:8" x14ac:dyDescent="0.25">
      <c r="A1210" s="40" t="s">
        <v>1917</v>
      </c>
      <c r="B1210" s="35" t="s">
        <v>2264</v>
      </c>
      <c r="C1210" s="26">
        <v>1</v>
      </c>
      <c r="D1210" s="34" t="s">
        <v>2121</v>
      </c>
      <c r="E1210" s="27">
        <v>43739</v>
      </c>
      <c r="F1210" s="27">
        <v>43769</v>
      </c>
      <c r="G1210" s="45" t="s">
        <v>648</v>
      </c>
      <c r="H1210" s="29">
        <v>1080</v>
      </c>
    </row>
    <row r="1211" spans="1:8" x14ac:dyDescent="0.25">
      <c r="A1211" s="40" t="s">
        <v>1917</v>
      </c>
      <c r="B1211" s="35" t="s">
        <v>2264</v>
      </c>
      <c r="C1211" s="26">
        <v>1</v>
      </c>
      <c r="D1211" s="34" t="s">
        <v>2121</v>
      </c>
      <c r="E1211" s="27">
        <v>43739</v>
      </c>
      <c r="F1211" s="27">
        <v>43769</v>
      </c>
      <c r="G1211" s="45" t="s">
        <v>648</v>
      </c>
      <c r="H1211" s="29">
        <v>1080</v>
      </c>
    </row>
    <row r="1212" spans="1:8" x14ac:dyDescent="0.25">
      <c r="A1212" s="40" t="s">
        <v>1917</v>
      </c>
      <c r="B1212" s="35" t="s">
        <v>2264</v>
      </c>
      <c r="C1212" s="26">
        <v>1</v>
      </c>
      <c r="D1212" s="34" t="s">
        <v>2121</v>
      </c>
      <c r="E1212" s="27">
        <v>43739</v>
      </c>
      <c r="F1212" s="27">
        <v>43769</v>
      </c>
      <c r="G1212" s="45" t="s">
        <v>648</v>
      </c>
      <c r="H1212" s="29">
        <v>1080</v>
      </c>
    </row>
    <row r="1213" spans="1:8" x14ac:dyDescent="0.25">
      <c r="A1213" s="40" t="s">
        <v>1917</v>
      </c>
      <c r="B1213" s="35" t="s">
        <v>2264</v>
      </c>
      <c r="C1213" s="26">
        <v>1</v>
      </c>
      <c r="D1213" s="34" t="s">
        <v>2121</v>
      </c>
      <c r="E1213" s="27">
        <v>43739</v>
      </c>
      <c r="F1213" s="27">
        <v>43769</v>
      </c>
      <c r="G1213" s="45" t="s">
        <v>648</v>
      </c>
      <c r="H1213" s="29">
        <v>1080</v>
      </c>
    </row>
    <row r="1214" spans="1:8" x14ac:dyDescent="0.25">
      <c r="A1214" s="40" t="s">
        <v>1917</v>
      </c>
      <c r="B1214" s="35" t="s">
        <v>2264</v>
      </c>
      <c r="C1214" s="26">
        <v>1</v>
      </c>
      <c r="D1214" s="34" t="s">
        <v>2121</v>
      </c>
      <c r="E1214" s="27">
        <v>43739</v>
      </c>
      <c r="F1214" s="27">
        <v>43769</v>
      </c>
      <c r="G1214" s="45" t="s">
        <v>648</v>
      </c>
      <c r="H1214" s="29">
        <v>1080</v>
      </c>
    </row>
    <row r="1215" spans="1:8" x14ac:dyDescent="0.25">
      <c r="A1215" s="40" t="s">
        <v>1917</v>
      </c>
      <c r="B1215" s="35" t="s">
        <v>2264</v>
      </c>
      <c r="C1215" s="26">
        <v>1</v>
      </c>
      <c r="D1215" s="34" t="s">
        <v>2121</v>
      </c>
      <c r="E1215" s="27">
        <v>43739</v>
      </c>
      <c r="F1215" s="27">
        <v>43769</v>
      </c>
      <c r="G1215" s="45" t="s">
        <v>648</v>
      </c>
      <c r="H1215" s="29">
        <v>1080</v>
      </c>
    </row>
    <row r="1216" spans="1:8" x14ac:dyDescent="0.25">
      <c r="A1216" s="40" t="s">
        <v>1917</v>
      </c>
      <c r="B1216" s="35" t="s">
        <v>2264</v>
      </c>
      <c r="C1216" s="26">
        <v>1</v>
      </c>
      <c r="D1216" s="34" t="s">
        <v>2121</v>
      </c>
      <c r="E1216" s="27">
        <v>43739</v>
      </c>
      <c r="F1216" s="27">
        <v>43769</v>
      </c>
      <c r="G1216" s="45" t="s">
        <v>648</v>
      </c>
      <c r="H1216" s="29">
        <v>1080</v>
      </c>
    </row>
    <row r="1217" spans="1:8" x14ac:dyDescent="0.25">
      <c r="A1217" s="40" t="s">
        <v>1917</v>
      </c>
      <c r="B1217" s="35" t="s">
        <v>2264</v>
      </c>
      <c r="C1217" s="26">
        <v>1</v>
      </c>
      <c r="D1217" s="34" t="s">
        <v>2121</v>
      </c>
      <c r="E1217" s="27">
        <v>43739</v>
      </c>
      <c r="F1217" s="27">
        <v>43769</v>
      </c>
      <c r="G1217" s="45" t="s">
        <v>648</v>
      </c>
      <c r="H1217" s="29">
        <v>1080</v>
      </c>
    </row>
    <row r="1218" spans="1:8" x14ac:dyDescent="0.25">
      <c r="A1218" s="40" t="s">
        <v>1917</v>
      </c>
      <c r="B1218" s="35" t="s">
        <v>2264</v>
      </c>
      <c r="C1218" s="26">
        <v>1</v>
      </c>
      <c r="D1218" s="34" t="s">
        <v>2121</v>
      </c>
      <c r="E1218" s="27">
        <v>43739</v>
      </c>
      <c r="F1218" s="27">
        <v>43769</v>
      </c>
      <c r="G1218" s="45" t="s">
        <v>648</v>
      </c>
      <c r="H1218" s="29">
        <v>1080</v>
      </c>
    </row>
    <row r="1219" spans="1:8" x14ac:dyDescent="0.25">
      <c r="A1219" s="40" t="s">
        <v>1917</v>
      </c>
      <c r="B1219" s="35" t="s">
        <v>2264</v>
      </c>
      <c r="C1219" s="26">
        <v>1</v>
      </c>
      <c r="D1219" s="34" t="s">
        <v>2121</v>
      </c>
      <c r="E1219" s="27">
        <v>43739</v>
      </c>
      <c r="F1219" s="27">
        <v>43769</v>
      </c>
      <c r="G1219" s="45" t="s">
        <v>648</v>
      </c>
      <c r="H1219" s="29">
        <v>1080</v>
      </c>
    </row>
    <row r="1220" spans="1:8" x14ac:dyDescent="0.25">
      <c r="A1220" s="40" t="s">
        <v>1917</v>
      </c>
      <c r="B1220" s="35" t="s">
        <v>2264</v>
      </c>
      <c r="C1220" s="26">
        <v>1</v>
      </c>
      <c r="D1220" s="34" t="s">
        <v>2121</v>
      </c>
      <c r="E1220" s="27">
        <v>43739</v>
      </c>
      <c r="F1220" s="27">
        <v>43769</v>
      </c>
      <c r="G1220" s="45" t="s">
        <v>648</v>
      </c>
      <c r="H1220" s="29">
        <v>1080</v>
      </c>
    </row>
    <row r="1221" spans="1:8" x14ac:dyDescent="0.25">
      <c r="A1221" s="40" t="s">
        <v>1917</v>
      </c>
      <c r="B1221" s="35" t="s">
        <v>2264</v>
      </c>
      <c r="C1221" s="26">
        <v>1</v>
      </c>
      <c r="D1221" s="34" t="s">
        <v>2121</v>
      </c>
      <c r="E1221" s="27">
        <v>43739</v>
      </c>
      <c r="F1221" s="27">
        <v>43769</v>
      </c>
      <c r="G1221" s="45" t="s">
        <v>648</v>
      </c>
      <c r="H1221" s="29">
        <v>1080</v>
      </c>
    </row>
    <row r="1222" spans="1:8" x14ac:dyDescent="0.25">
      <c r="A1222" s="40" t="s">
        <v>1917</v>
      </c>
      <c r="B1222" s="35" t="s">
        <v>2264</v>
      </c>
      <c r="C1222" s="26">
        <v>1</v>
      </c>
      <c r="D1222" s="34" t="s">
        <v>2121</v>
      </c>
      <c r="E1222" s="27">
        <v>43739</v>
      </c>
      <c r="F1222" s="27">
        <v>43769</v>
      </c>
      <c r="G1222" s="45" t="s">
        <v>648</v>
      </c>
      <c r="H1222" s="29">
        <v>1080</v>
      </c>
    </row>
    <row r="1223" spans="1:8" x14ac:dyDescent="0.25">
      <c r="A1223" s="40" t="s">
        <v>1917</v>
      </c>
      <c r="B1223" s="35" t="s">
        <v>2264</v>
      </c>
      <c r="C1223" s="26">
        <v>1</v>
      </c>
      <c r="D1223" s="34" t="s">
        <v>2121</v>
      </c>
      <c r="E1223" s="27">
        <v>43739</v>
      </c>
      <c r="F1223" s="27">
        <v>43769</v>
      </c>
      <c r="G1223" s="45" t="s">
        <v>648</v>
      </c>
      <c r="H1223" s="29">
        <v>1080</v>
      </c>
    </row>
    <row r="1224" spans="1:8" x14ac:dyDescent="0.25">
      <c r="A1224" s="40" t="s">
        <v>1917</v>
      </c>
      <c r="B1224" s="35" t="s">
        <v>2442</v>
      </c>
      <c r="C1224" s="26">
        <v>1</v>
      </c>
      <c r="D1224" s="34" t="s">
        <v>15</v>
      </c>
      <c r="E1224" s="27">
        <v>43791</v>
      </c>
      <c r="F1224" s="27">
        <v>43791</v>
      </c>
      <c r="G1224" s="45" t="s">
        <v>648</v>
      </c>
      <c r="H1224" s="29">
        <v>4480</v>
      </c>
    </row>
    <row r="1225" spans="1:8" ht="30" x14ac:dyDescent="0.25">
      <c r="A1225" s="40" t="s">
        <v>1918</v>
      </c>
      <c r="B1225" s="35" t="s">
        <v>2443</v>
      </c>
      <c r="C1225" s="26">
        <v>1</v>
      </c>
      <c r="D1225" s="34" t="s">
        <v>2121</v>
      </c>
      <c r="E1225" s="27">
        <v>43490</v>
      </c>
      <c r="F1225" s="27">
        <v>43490</v>
      </c>
      <c r="G1225" s="45" t="s">
        <v>648</v>
      </c>
      <c r="H1225" s="29">
        <v>1632</v>
      </c>
    </row>
    <row r="1226" spans="1:8" x14ac:dyDescent="0.25">
      <c r="A1226" s="40" t="s">
        <v>1918</v>
      </c>
      <c r="B1226" s="35" t="s">
        <v>2352</v>
      </c>
      <c r="C1226" s="26">
        <v>1</v>
      </c>
      <c r="D1226" s="34" t="s">
        <v>2121</v>
      </c>
      <c r="E1226" s="27">
        <v>43647</v>
      </c>
      <c r="F1226" s="27">
        <v>43661</v>
      </c>
      <c r="G1226" s="45" t="s">
        <v>648</v>
      </c>
      <c r="H1226" s="29">
        <v>396</v>
      </c>
    </row>
    <row r="1227" spans="1:8" x14ac:dyDescent="0.25">
      <c r="A1227" s="40" t="s">
        <v>1918</v>
      </c>
      <c r="B1227" s="35" t="s">
        <v>2352</v>
      </c>
      <c r="C1227" s="26">
        <v>1</v>
      </c>
      <c r="D1227" s="34" t="s">
        <v>2121</v>
      </c>
      <c r="E1227" s="27">
        <v>43647</v>
      </c>
      <c r="F1227" s="27">
        <v>43658</v>
      </c>
      <c r="G1227" s="45" t="s">
        <v>648</v>
      </c>
      <c r="H1227" s="29">
        <v>198</v>
      </c>
    </row>
    <row r="1228" spans="1:8" ht="30" x14ac:dyDescent="0.25">
      <c r="A1228" s="40" t="s">
        <v>1918</v>
      </c>
      <c r="B1228" s="35" t="s">
        <v>2444</v>
      </c>
      <c r="C1228" s="26">
        <v>1</v>
      </c>
      <c r="D1228" s="34" t="s">
        <v>15</v>
      </c>
      <c r="E1228" s="27">
        <v>43678</v>
      </c>
      <c r="F1228" s="27">
        <v>43692</v>
      </c>
      <c r="G1228" s="45" t="s">
        <v>648</v>
      </c>
      <c r="H1228" s="29">
        <v>396</v>
      </c>
    </row>
    <row r="1229" spans="1:8" ht="30" x14ac:dyDescent="0.25">
      <c r="A1229" s="40" t="s">
        <v>1918</v>
      </c>
      <c r="B1229" s="35" t="s">
        <v>2444</v>
      </c>
      <c r="C1229" s="26">
        <v>1</v>
      </c>
      <c r="D1229" s="34" t="s">
        <v>15</v>
      </c>
      <c r="E1229" s="27">
        <v>43693</v>
      </c>
      <c r="F1229" s="27">
        <v>43707</v>
      </c>
      <c r="G1229" s="45" t="s">
        <v>648</v>
      </c>
      <c r="H1229" s="29">
        <v>198</v>
      </c>
    </row>
    <row r="1230" spans="1:8" ht="30" x14ac:dyDescent="0.25">
      <c r="A1230" s="40" t="s">
        <v>1918</v>
      </c>
      <c r="B1230" s="35" t="s">
        <v>2445</v>
      </c>
      <c r="C1230" s="26">
        <v>1</v>
      </c>
      <c r="D1230" s="34" t="s">
        <v>15</v>
      </c>
      <c r="E1230" s="27">
        <v>43662</v>
      </c>
      <c r="F1230" s="27">
        <v>43668</v>
      </c>
      <c r="G1230" s="45" t="s">
        <v>648</v>
      </c>
      <c r="H1230" s="29">
        <v>360</v>
      </c>
    </row>
    <row r="1231" spans="1:8" ht="30" x14ac:dyDescent="0.25">
      <c r="A1231" s="40" t="s">
        <v>1918</v>
      </c>
      <c r="B1231" s="35" t="s">
        <v>2445</v>
      </c>
      <c r="C1231" s="26">
        <v>1</v>
      </c>
      <c r="D1231" s="34" t="s">
        <v>15</v>
      </c>
      <c r="E1231" s="27">
        <v>43669</v>
      </c>
      <c r="F1231" s="27">
        <v>43675</v>
      </c>
      <c r="G1231" s="45" t="s">
        <v>648</v>
      </c>
      <c r="H1231" s="29">
        <v>360</v>
      </c>
    </row>
    <row r="1232" spans="1:8" x14ac:dyDescent="0.25">
      <c r="A1232" s="40" t="s">
        <v>1918</v>
      </c>
      <c r="B1232" s="35" t="s">
        <v>2446</v>
      </c>
      <c r="C1232" s="26">
        <v>1</v>
      </c>
      <c r="D1232" s="34" t="s">
        <v>15</v>
      </c>
      <c r="E1232" s="27">
        <v>43725</v>
      </c>
      <c r="F1232" s="27">
        <v>43738</v>
      </c>
      <c r="G1232" s="45" t="s">
        <v>648</v>
      </c>
      <c r="H1232" s="29">
        <v>360</v>
      </c>
    </row>
    <row r="1233" spans="1:8" ht="45" x14ac:dyDescent="0.25">
      <c r="A1233" s="40" t="s">
        <v>1918</v>
      </c>
      <c r="B1233" s="35" t="s">
        <v>2371</v>
      </c>
      <c r="C1233" s="26">
        <v>1</v>
      </c>
      <c r="D1233" s="34" t="s">
        <v>1355</v>
      </c>
      <c r="E1233" s="27">
        <v>43728</v>
      </c>
      <c r="F1233" s="27">
        <v>43728</v>
      </c>
      <c r="G1233" s="45" t="s">
        <v>648</v>
      </c>
      <c r="H1233" s="29">
        <v>62</v>
      </c>
    </row>
    <row r="1234" spans="1:8" ht="45" x14ac:dyDescent="0.25">
      <c r="A1234" s="40" t="s">
        <v>1918</v>
      </c>
      <c r="B1234" s="35" t="s">
        <v>2371</v>
      </c>
      <c r="C1234" s="26">
        <v>1</v>
      </c>
      <c r="D1234" s="34" t="s">
        <v>1355</v>
      </c>
      <c r="E1234" s="27">
        <v>43728</v>
      </c>
      <c r="F1234" s="27">
        <v>43728</v>
      </c>
      <c r="G1234" s="45" t="s">
        <v>648</v>
      </c>
      <c r="H1234" s="29">
        <v>47</v>
      </c>
    </row>
    <row r="1235" spans="1:8" ht="45" x14ac:dyDescent="0.25">
      <c r="A1235" s="40" t="s">
        <v>1918</v>
      </c>
      <c r="B1235" s="35" t="s">
        <v>2371</v>
      </c>
      <c r="C1235" s="26">
        <v>1</v>
      </c>
      <c r="D1235" s="34" t="s">
        <v>1355</v>
      </c>
      <c r="E1235" s="27">
        <v>43728</v>
      </c>
      <c r="F1235" s="27">
        <v>43728</v>
      </c>
      <c r="G1235" s="45" t="s">
        <v>648</v>
      </c>
      <c r="H1235" s="29">
        <v>47</v>
      </c>
    </row>
    <row r="1236" spans="1:8" ht="45" x14ac:dyDescent="0.25">
      <c r="A1236" s="40" t="s">
        <v>1918</v>
      </c>
      <c r="B1236" s="35" t="s">
        <v>2371</v>
      </c>
      <c r="C1236" s="26">
        <v>1</v>
      </c>
      <c r="D1236" s="34" t="s">
        <v>1355</v>
      </c>
      <c r="E1236" s="27">
        <v>43728</v>
      </c>
      <c r="F1236" s="27">
        <v>43728</v>
      </c>
      <c r="G1236" s="45" t="s">
        <v>648</v>
      </c>
      <c r="H1236" s="29">
        <v>62</v>
      </c>
    </row>
    <row r="1237" spans="1:8" x14ac:dyDescent="0.25">
      <c r="A1237" s="40" t="s">
        <v>1918</v>
      </c>
      <c r="B1237" s="35" t="s">
        <v>486</v>
      </c>
      <c r="C1237" s="26">
        <v>1</v>
      </c>
      <c r="D1237" s="34" t="s">
        <v>15</v>
      </c>
      <c r="E1237" s="27">
        <v>43738</v>
      </c>
      <c r="F1237" s="27">
        <v>43738</v>
      </c>
      <c r="G1237" s="45" t="s">
        <v>648</v>
      </c>
      <c r="H1237" s="29">
        <v>432</v>
      </c>
    </row>
    <row r="1238" spans="1:8" ht="45" x14ac:dyDescent="0.25">
      <c r="A1238" s="40" t="s">
        <v>1918</v>
      </c>
      <c r="B1238" s="35" t="s">
        <v>2399</v>
      </c>
      <c r="C1238" s="26">
        <v>1</v>
      </c>
      <c r="D1238" s="34" t="s">
        <v>1381</v>
      </c>
      <c r="E1238" s="27">
        <v>43745</v>
      </c>
      <c r="F1238" s="27">
        <v>43748</v>
      </c>
      <c r="G1238" s="45" t="s">
        <v>648</v>
      </c>
      <c r="H1238" s="29">
        <v>1510</v>
      </c>
    </row>
    <row r="1239" spans="1:8" x14ac:dyDescent="0.25">
      <c r="A1239" s="40" t="s">
        <v>1918</v>
      </c>
      <c r="B1239" s="35" t="s">
        <v>1420</v>
      </c>
      <c r="C1239" s="26">
        <v>2</v>
      </c>
      <c r="D1239" s="34" t="s">
        <v>1355</v>
      </c>
      <c r="E1239" s="27">
        <v>43742</v>
      </c>
      <c r="F1239" s="27">
        <v>43742</v>
      </c>
      <c r="G1239" s="45" t="s">
        <v>648</v>
      </c>
      <c r="H1239" s="29">
        <v>130</v>
      </c>
    </row>
    <row r="1240" spans="1:8" x14ac:dyDescent="0.25">
      <c r="A1240" s="40" t="s">
        <v>1918</v>
      </c>
      <c r="B1240" s="35" t="s">
        <v>2323</v>
      </c>
      <c r="C1240" s="26">
        <v>4</v>
      </c>
      <c r="D1240" s="34" t="s">
        <v>1355</v>
      </c>
      <c r="E1240" s="27">
        <v>43748</v>
      </c>
      <c r="F1240" s="27">
        <v>43748</v>
      </c>
      <c r="G1240" s="45" t="s">
        <v>648</v>
      </c>
      <c r="H1240" s="29">
        <v>690</v>
      </c>
    </row>
    <row r="1241" spans="1:8" x14ac:dyDescent="0.25">
      <c r="A1241" s="40" t="s">
        <v>1918</v>
      </c>
      <c r="B1241" s="35" t="s">
        <v>486</v>
      </c>
      <c r="C1241" s="26">
        <v>1</v>
      </c>
      <c r="D1241" s="34" t="s">
        <v>1355</v>
      </c>
      <c r="E1241" s="27">
        <v>43741</v>
      </c>
      <c r="F1241" s="27">
        <v>43741</v>
      </c>
      <c r="G1241" s="45" t="s">
        <v>648</v>
      </c>
      <c r="H1241" s="29">
        <v>281</v>
      </c>
    </row>
    <row r="1242" spans="1:8" x14ac:dyDescent="0.25">
      <c r="A1242" s="40" t="s">
        <v>1918</v>
      </c>
      <c r="B1242" s="35" t="s">
        <v>2323</v>
      </c>
      <c r="C1242" s="26">
        <v>4</v>
      </c>
      <c r="D1242" s="34" t="s">
        <v>1355</v>
      </c>
      <c r="E1242" s="27">
        <v>43748</v>
      </c>
      <c r="F1242" s="27">
        <v>43748</v>
      </c>
      <c r="G1242" s="45" t="s">
        <v>648</v>
      </c>
      <c r="H1242" s="29">
        <v>170</v>
      </c>
    </row>
    <row r="1243" spans="1:8" x14ac:dyDescent="0.25">
      <c r="A1243" s="40" t="s">
        <v>1918</v>
      </c>
      <c r="B1243" s="35" t="s">
        <v>1420</v>
      </c>
      <c r="C1243" s="26">
        <v>2</v>
      </c>
      <c r="D1243" s="34" t="s">
        <v>1355</v>
      </c>
      <c r="E1243" s="27">
        <v>43742</v>
      </c>
      <c r="F1243" s="27">
        <v>43742</v>
      </c>
      <c r="G1243" s="45" t="s">
        <v>648</v>
      </c>
      <c r="H1243" s="29">
        <v>146</v>
      </c>
    </row>
    <row r="1244" spans="1:8" x14ac:dyDescent="0.25">
      <c r="A1244" s="40" t="s">
        <v>1918</v>
      </c>
      <c r="B1244" s="35" t="s">
        <v>486</v>
      </c>
      <c r="C1244" s="26">
        <v>1</v>
      </c>
      <c r="D1244" s="34" t="s">
        <v>1355</v>
      </c>
      <c r="E1244" s="27">
        <v>43741</v>
      </c>
      <c r="F1244" s="27">
        <v>43741</v>
      </c>
      <c r="G1244" s="45" t="s">
        <v>648</v>
      </c>
      <c r="H1244" s="29">
        <v>281</v>
      </c>
    </row>
    <row r="1245" spans="1:8" x14ac:dyDescent="0.25">
      <c r="A1245" s="40" t="s">
        <v>1918</v>
      </c>
      <c r="B1245" s="35" t="s">
        <v>2447</v>
      </c>
      <c r="C1245" s="26">
        <v>1</v>
      </c>
      <c r="D1245" s="34" t="s">
        <v>1355</v>
      </c>
      <c r="E1245" s="27">
        <v>43658</v>
      </c>
      <c r="F1245" s="27">
        <v>43658</v>
      </c>
      <c r="G1245" s="45" t="s">
        <v>648</v>
      </c>
      <c r="H1245" s="29">
        <v>340</v>
      </c>
    </row>
    <row r="1246" spans="1:8" x14ac:dyDescent="0.25">
      <c r="A1246" s="40" t="s">
        <v>1918</v>
      </c>
      <c r="B1246" s="35" t="s">
        <v>2323</v>
      </c>
      <c r="C1246" s="26">
        <v>4</v>
      </c>
      <c r="D1246" s="34" t="s">
        <v>1355</v>
      </c>
      <c r="E1246" s="27">
        <v>43748</v>
      </c>
      <c r="F1246" s="27">
        <v>43748</v>
      </c>
      <c r="G1246" s="45" t="s">
        <v>648</v>
      </c>
      <c r="H1246" s="29">
        <v>143</v>
      </c>
    </row>
    <row r="1247" spans="1:8" x14ac:dyDescent="0.25">
      <c r="A1247" s="40" t="s">
        <v>1922</v>
      </c>
      <c r="B1247" s="35" t="s">
        <v>2448</v>
      </c>
      <c r="C1247" s="26">
        <v>3</v>
      </c>
      <c r="D1247" s="34" t="s">
        <v>15</v>
      </c>
      <c r="E1247" s="27">
        <v>43502</v>
      </c>
      <c r="F1247" s="27">
        <v>43502</v>
      </c>
      <c r="G1247" s="45" t="s">
        <v>648</v>
      </c>
      <c r="H1247" s="29">
        <v>4649.47</v>
      </c>
    </row>
    <row r="1248" spans="1:8" x14ac:dyDescent="0.25">
      <c r="A1248" s="40" t="s">
        <v>1922</v>
      </c>
      <c r="B1248" s="35" t="s">
        <v>1420</v>
      </c>
      <c r="C1248" s="26">
        <v>1</v>
      </c>
      <c r="D1248" s="34" t="s">
        <v>29</v>
      </c>
      <c r="E1248" s="27">
        <v>43746</v>
      </c>
      <c r="F1248" s="27">
        <v>43746</v>
      </c>
      <c r="G1248" s="45" t="s">
        <v>648</v>
      </c>
      <c r="H1248" s="29">
        <v>220</v>
      </c>
    </row>
    <row r="1249" spans="1:8" x14ac:dyDescent="0.25">
      <c r="A1249" s="40" t="s">
        <v>1922</v>
      </c>
      <c r="B1249" s="35" t="s">
        <v>486</v>
      </c>
      <c r="C1249" s="26">
        <v>1</v>
      </c>
      <c r="D1249" s="34" t="s">
        <v>29</v>
      </c>
      <c r="E1249" s="27">
        <v>43768</v>
      </c>
      <c r="F1249" s="27">
        <v>43768</v>
      </c>
      <c r="G1249" s="45" t="s">
        <v>648</v>
      </c>
      <c r="H1249" s="29">
        <v>94</v>
      </c>
    </row>
    <row r="1250" spans="1:8" ht="30" x14ac:dyDescent="0.25">
      <c r="A1250" s="40" t="s">
        <v>1934</v>
      </c>
      <c r="B1250" s="35" t="s">
        <v>2087</v>
      </c>
      <c r="C1250" s="26">
        <v>2</v>
      </c>
      <c r="D1250" s="34" t="s">
        <v>29</v>
      </c>
      <c r="E1250" s="27">
        <v>43495</v>
      </c>
      <c r="F1250" s="27">
        <v>43495</v>
      </c>
      <c r="G1250" s="45" t="s">
        <v>648</v>
      </c>
      <c r="H1250" s="29">
        <v>424</v>
      </c>
    </row>
    <row r="1251" spans="1:8" ht="30" x14ac:dyDescent="0.25">
      <c r="A1251" s="40" t="s">
        <v>1934</v>
      </c>
      <c r="B1251" s="35" t="s">
        <v>2088</v>
      </c>
      <c r="C1251" s="26">
        <v>2</v>
      </c>
      <c r="D1251" s="34" t="s">
        <v>2089</v>
      </c>
      <c r="E1251" s="27">
        <v>43490</v>
      </c>
      <c r="F1251" s="27">
        <v>43491</v>
      </c>
      <c r="G1251" s="45" t="s">
        <v>648</v>
      </c>
      <c r="H1251" s="29">
        <v>818.75</v>
      </c>
    </row>
    <row r="1252" spans="1:8" ht="30" x14ac:dyDescent="0.25">
      <c r="A1252" s="40" t="s">
        <v>1934</v>
      </c>
      <c r="B1252" s="35" t="s">
        <v>2088</v>
      </c>
      <c r="C1252" s="26">
        <v>2</v>
      </c>
      <c r="D1252" s="34" t="s">
        <v>2089</v>
      </c>
      <c r="E1252" s="27">
        <v>43490</v>
      </c>
      <c r="F1252" s="27">
        <v>43491</v>
      </c>
      <c r="G1252" s="45" t="s">
        <v>648</v>
      </c>
      <c r="H1252" s="29">
        <v>2137</v>
      </c>
    </row>
    <row r="1253" spans="1:8" ht="30" x14ac:dyDescent="0.25">
      <c r="A1253" s="40" t="s">
        <v>1934</v>
      </c>
      <c r="B1253" s="35" t="s">
        <v>2449</v>
      </c>
      <c r="C1253" s="26">
        <v>1</v>
      </c>
      <c r="D1253" s="34" t="s">
        <v>15</v>
      </c>
      <c r="E1253" s="27">
        <v>43496</v>
      </c>
      <c r="F1253" s="27">
        <v>43496</v>
      </c>
      <c r="G1253" s="45" t="s">
        <v>648</v>
      </c>
      <c r="H1253" s="29">
        <v>212</v>
      </c>
    </row>
    <row r="1254" spans="1:8" ht="30" x14ac:dyDescent="0.25">
      <c r="A1254" s="40" t="s">
        <v>1934</v>
      </c>
      <c r="B1254" s="35" t="s">
        <v>2450</v>
      </c>
      <c r="C1254" s="26">
        <v>1</v>
      </c>
      <c r="D1254" s="34" t="s">
        <v>15</v>
      </c>
      <c r="E1254" s="27">
        <v>43552</v>
      </c>
      <c r="F1254" s="27">
        <v>43553</v>
      </c>
      <c r="G1254" s="45" t="s">
        <v>648</v>
      </c>
      <c r="H1254" s="29">
        <v>766</v>
      </c>
    </row>
    <row r="1255" spans="1:8" ht="30" x14ac:dyDescent="0.25">
      <c r="A1255" s="40" t="s">
        <v>1934</v>
      </c>
      <c r="B1255" s="35" t="s">
        <v>2451</v>
      </c>
      <c r="C1255" s="26">
        <v>1</v>
      </c>
      <c r="D1255" s="34" t="s">
        <v>2121</v>
      </c>
      <c r="E1255" s="27">
        <v>43595</v>
      </c>
      <c r="F1255" s="27">
        <v>43596</v>
      </c>
      <c r="G1255" s="45" t="s">
        <v>648</v>
      </c>
      <c r="H1255" s="29">
        <v>1034</v>
      </c>
    </row>
    <row r="1256" spans="1:8" ht="30" x14ac:dyDescent="0.25">
      <c r="A1256" s="40" t="s">
        <v>1934</v>
      </c>
      <c r="B1256" s="35" t="s">
        <v>2451</v>
      </c>
      <c r="C1256" s="26">
        <v>1</v>
      </c>
      <c r="D1256" s="34" t="s">
        <v>2121</v>
      </c>
      <c r="E1256" s="27">
        <v>43595</v>
      </c>
      <c r="F1256" s="27">
        <v>43596</v>
      </c>
      <c r="G1256" s="45" t="s">
        <v>648</v>
      </c>
      <c r="H1256" s="29">
        <v>526</v>
      </c>
    </row>
    <row r="1257" spans="1:8" ht="30" x14ac:dyDescent="0.25">
      <c r="A1257" s="40" t="s">
        <v>2452</v>
      </c>
      <c r="B1257" s="35" t="s">
        <v>2380</v>
      </c>
      <c r="C1257" s="26">
        <v>1</v>
      </c>
      <c r="D1257" s="34" t="s">
        <v>2121</v>
      </c>
      <c r="E1257" s="27">
        <v>43619</v>
      </c>
      <c r="F1257" s="27">
        <v>43630</v>
      </c>
      <c r="G1257" s="45" t="s">
        <v>648</v>
      </c>
      <c r="H1257" s="29">
        <v>180</v>
      </c>
    </row>
    <row r="1258" spans="1:8" ht="30" x14ac:dyDescent="0.25">
      <c r="A1258" s="40" t="s">
        <v>2452</v>
      </c>
      <c r="B1258" s="35" t="s">
        <v>2453</v>
      </c>
      <c r="C1258" s="26">
        <v>1</v>
      </c>
      <c r="D1258" s="34" t="s">
        <v>2121</v>
      </c>
      <c r="E1258" s="27">
        <v>43619</v>
      </c>
      <c r="F1258" s="27">
        <v>43623</v>
      </c>
      <c r="G1258" s="45" t="s">
        <v>648</v>
      </c>
      <c r="H1258" s="29">
        <v>360</v>
      </c>
    </row>
    <row r="1259" spans="1:8" ht="30" x14ac:dyDescent="0.25">
      <c r="A1259" s="40" t="s">
        <v>2452</v>
      </c>
      <c r="B1259" s="35" t="s">
        <v>2380</v>
      </c>
      <c r="C1259" s="26">
        <v>1</v>
      </c>
      <c r="D1259" s="34" t="s">
        <v>2121</v>
      </c>
      <c r="E1259" s="27">
        <v>43619</v>
      </c>
      <c r="F1259" s="27">
        <v>43630</v>
      </c>
      <c r="G1259" s="45" t="s">
        <v>648</v>
      </c>
      <c r="H1259" s="29">
        <v>360</v>
      </c>
    </row>
    <row r="1260" spans="1:8" x14ac:dyDescent="0.25">
      <c r="A1260" s="40" t="s">
        <v>2452</v>
      </c>
      <c r="B1260" s="35" t="s">
        <v>2267</v>
      </c>
      <c r="C1260" s="26">
        <v>1</v>
      </c>
      <c r="D1260" s="34" t="s">
        <v>15</v>
      </c>
      <c r="E1260" s="27">
        <v>43710</v>
      </c>
      <c r="F1260" s="27">
        <v>43738</v>
      </c>
      <c r="G1260" s="45" t="s">
        <v>648</v>
      </c>
      <c r="H1260" s="29">
        <v>450</v>
      </c>
    </row>
    <row r="1261" spans="1:8" x14ac:dyDescent="0.25">
      <c r="A1261" s="40" t="s">
        <v>2452</v>
      </c>
      <c r="B1261" s="35" t="s">
        <v>2454</v>
      </c>
      <c r="C1261" s="26">
        <v>1</v>
      </c>
      <c r="D1261" s="34" t="s">
        <v>15</v>
      </c>
      <c r="E1261" s="27">
        <v>43777</v>
      </c>
      <c r="F1261" s="27">
        <v>43784</v>
      </c>
      <c r="G1261" s="45" t="s">
        <v>648</v>
      </c>
      <c r="H1261" s="29">
        <v>1203</v>
      </c>
    </row>
    <row r="1262" spans="1:8" x14ac:dyDescent="0.25">
      <c r="A1262" s="40" t="s">
        <v>1940</v>
      </c>
      <c r="B1262" s="35" t="s">
        <v>2260</v>
      </c>
      <c r="C1262" s="26">
        <v>2</v>
      </c>
      <c r="D1262" s="34" t="s">
        <v>15</v>
      </c>
      <c r="E1262" s="27">
        <v>43578</v>
      </c>
      <c r="F1262" s="27">
        <v>43578</v>
      </c>
      <c r="G1262" s="45" t="s">
        <v>648</v>
      </c>
      <c r="H1262" s="29">
        <v>1193.54</v>
      </c>
    </row>
    <row r="1263" spans="1:8" x14ac:dyDescent="0.25">
      <c r="A1263" s="40" t="s">
        <v>1940</v>
      </c>
      <c r="B1263" s="35" t="s">
        <v>2260</v>
      </c>
      <c r="C1263" s="26">
        <v>1</v>
      </c>
      <c r="D1263" s="34" t="s">
        <v>15</v>
      </c>
      <c r="E1263" s="27">
        <v>43585</v>
      </c>
      <c r="F1263" s="27">
        <v>43585</v>
      </c>
      <c r="G1263" s="45" t="s">
        <v>648</v>
      </c>
      <c r="H1263" s="29">
        <v>731.6</v>
      </c>
    </row>
    <row r="1264" spans="1:8" x14ac:dyDescent="0.25">
      <c r="A1264" s="40" t="s">
        <v>1940</v>
      </c>
      <c r="B1264" s="35" t="s">
        <v>2260</v>
      </c>
      <c r="C1264" s="26">
        <v>2</v>
      </c>
      <c r="D1264" s="34" t="s">
        <v>15</v>
      </c>
      <c r="E1264" s="27">
        <v>43577</v>
      </c>
      <c r="F1264" s="27">
        <v>43577</v>
      </c>
      <c r="G1264" s="45" t="s">
        <v>648</v>
      </c>
      <c r="H1264" s="29">
        <v>1273.5</v>
      </c>
    </row>
    <row r="1265" spans="1:8" x14ac:dyDescent="0.25">
      <c r="A1265" s="40" t="s">
        <v>1940</v>
      </c>
      <c r="B1265" s="35" t="s">
        <v>2260</v>
      </c>
      <c r="C1265" s="26">
        <v>2</v>
      </c>
      <c r="D1265" s="34" t="s">
        <v>15</v>
      </c>
      <c r="E1265" s="27">
        <v>43580</v>
      </c>
      <c r="F1265" s="27">
        <v>43580</v>
      </c>
      <c r="G1265" s="45" t="s">
        <v>648</v>
      </c>
      <c r="H1265" s="29">
        <v>1108</v>
      </c>
    </row>
    <row r="1266" spans="1:8" x14ac:dyDescent="0.25">
      <c r="A1266" s="40" t="s">
        <v>1940</v>
      </c>
      <c r="B1266" s="35" t="s">
        <v>2260</v>
      </c>
      <c r="C1266" s="26">
        <v>1</v>
      </c>
      <c r="D1266" s="34" t="s">
        <v>15</v>
      </c>
      <c r="E1266" s="27">
        <v>43579</v>
      </c>
      <c r="F1266" s="27">
        <v>43579</v>
      </c>
      <c r="G1266" s="45" t="s">
        <v>648</v>
      </c>
      <c r="H1266" s="29">
        <v>718</v>
      </c>
    </row>
    <row r="1267" spans="1:8" x14ac:dyDescent="0.25">
      <c r="A1267" s="40" t="s">
        <v>1940</v>
      </c>
      <c r="B1267" s="35" t="s">
        <v>2260</v>
      </c>
      <c r="C1267" s="26">
        <v>1</v>
      </c>
      <c r="D1267" s="34" t="s">
        <v>15</v>
      </c>
      <c r="E1267" s="27">
        <v>43584</v>
      </c>
      <c r="F1267" s="27">
        <v>43584</v>
      </c>
      <c r="G1267" s="45" t="s">
        <v>648</v>
      </c>
      <c r="H1267" s="29">
        <v>808.4</v>
      </c>
    </row>
    <row r="1268" spans="1:8" x14ac:dyDescent="0.25">
      <c r="A1268" s="40" t="s">
        <v>1940</v>
      </c>
      <c r="B1268" s="35" t="s">
        <v>2260</v>
      </c>
      <c r="C1268" s="26">
        <v>2</v>
      </c>
      <c r="D1268" s="34" t="s">
        <v>15</v>
      </c>
      <c r="E1268" s="27">
        <v>43587</v>
      </c>
      <c r="F1268" s="27">
        <v>43587</v>
      </c>
      <c r="G1268" s="45" t="s">
        <v>648</v>
      </c>
      <c r="H1268" s="29">
        <v>1786.36</v>
      </c>
    </row>
    <row r="1269" spans="1:8" x14ac:dyDescent="0.25">
      <c r="A1269" s="40" t="s">
        <v>1940</v>
      </c>
      <c r="B1269" s="35" t="s">
        <v>2260</v>
      </c>
      <c r="C1269" s="26">
        <v>1</v>
      </c>
      <c r="D1269" s="34" t="s">
        <v>15</v>
      </c>
      <c r="E1269" s="27">
        <v>43588</v>
      </c>
      <c r="F1269" s="27">
        <v>43588</v>
      </c>
      <c r="G1269" s="45" t="s">
        <v>648</v>
      </c>
      <c r="H1269" s="29">
        <v>1017</v>
      </c>
    </row>
    <row r="1270" spans="1:8" x14ac:dyDescent="0.25">
      <c r="A1270" s="40" t="s">
        <v>1940</v>
      </c>
      <c r="B1270" s="35" t="s">
        <v>2455</v>
      </c>
      <c r="C1270" s="26">
        <v>1</v>
      </c>
      <c r="D1270" s="34" t="s">
        <v>15</v>
      </c>
      <c r="E1270" s="27">
        <v>43594</v>
      </c>
      <c r="F1270" s="27">
        <v>43594</v>
      </c>
      <c r="G1270" s="45" t="s">
        <v>648</v>
      </c>
      <c r="H1270" s="29">
        <v>798</v>
      </c>
    </row>
    <row r="1271" spans="1:8" x14ac:dyDescent="0.25">
      <c r="A1271" s="40" t="s">
        <v>1940</v>
      </c>
      <c r="B1271" s="35" t="s">
        <v>2260</v>
      </c>
      <c r="C1271" s="26">
        <v>1</v>
      </c>
      <c r="D1271" s="34" t="s">
        <v>15</v>
      </c>
      <c r="E1271" s="27">
        <v>43593</v>
      </c>
      <c r="F1271" s="27">
        <v>43593</v>
      </c>
      <c r="G1271" s="45" t="s">
        <v>648</v>
      </c>
      <c r="H1271" s="29">
        <v>786.5</v>
      </c>
    </row>
    <row r="1272" spans="1:8" ht="30" x14ac:dyDescent="0.25">
      <c r="A1272" s="40" t="s">
        <v>1940</v>
      </c>
      <c r="B1272" s="35" t="s">
        <v>2413</v>
      </c>
      <c r="C1272" s="26">
        <v>1</v>
      </c>
      <c r="D1272" s="34" t="s">
        <v>2121</v>
      </c>
      <c r="E1272" s="27">
        <v>43677</v>
      </c>
      <c r="F1272" s="27">
        <v>43677</v>
      </c>
      <c r="G1272" s="45" t="s">
        <v>648</v>
      </c>
      <c r="H1272" s="29">
        <v>561</v>
      </c>
    </row>
    <row r="1273" spans="1:8" x14ac:dyDescent="0.25">
      <c r="A1273" s="40" t="s">
        <v>1940</v>
      </c>
      <c r="B1273" s="35" t="s">
        <v>2352</v>
      </c>
      <c r="C1273" s="26">
        <v>1</v>
      </c>
      <c r="D1273" s="34" t="s">
        <v>2121</v>
      </c>
      <c r="E1273" s="27">
        <v>43662</v>
      </c>
      <c r="F1273" s="27">
        <v>43677</v>
      </c>
      <c r="G1273" s="45" t="s">
        <v>648</v>
      </c>
      <c r="H1273" s="29">
        <v>450</v>
      </c>
    </row>
    <row r="1274" spans="1:8" x14ac:dyDescent="0.25">
      <c r="A1274" s="40" t="s">
        <v>1940</v>
      </c>
      <c r="B1274" s="35" t="s">
        <v>2352</v>
      </c>
      <c r="C1274" s="26">
        <v>1</v>
      </c>
      <c r="D1274" s="34" t="s">
        <v>2121</v>
      </c>
      <c r="E1274" s="27">
        <v>43661</v>
      </c>
      <c r="F1274" s="27">
        <v>43665</v>
      </c>
      <c r="G1274" s="45" t="s">
        <v>648</v>
      </c>
      <c r="H1274" s="29">
        <v>997</v>
      </c>
    </row>
    <row r="1275" spans="1:8" x14ac:dyDescent="0.25">
      <c r="A1275" s="40" t="s">
        <v>1940</v>
      </c>
      <c r="B1275" s="35" t="s">
        <v>1420</v>
      </c>
      <c r="C1275" s="26">
        <v>1</v>
      </c>
      <c r="D1275" s="34" t="s">
        <v>2121</v>
      </c>
      <c r="E1275" s="27">
        <v>43684</v>
      </c>
      <c r="F1275" s="27">
        <v>43685</v>
      </c>
      <c r="G1275" s="45" t="s">
        <v>648</v>
      </c>
      <c r="H1275" s="29">
        <v>648</v>
      </c>
    </row>
    <row r="1276" spans="1:8" x14ac:dyDescent="0.25">
      <c r="A1276" s="40" t="s">
        <v>1940</v>
      </c>
      <c r="B1276" s="35" t="s">
        <v>486</v>
      </c>
      <c r="C1276" s="26">
        <v>1</v>
      </c>
      <c r="D1276" s="34" t="s">
        <v>2121</v>
      </c>
      <c r="E1276" s="27">
        <v>43699</v>
      </c>
      <c r="F1276" s="27">
        <v>43699</v>
      </c>
      <c r="G1276" s="45" t="s">
        <v>648</v>
      </c>
      <c r="H1276" s="29">
        <v>340</v>
      </c>
    </row>
    <row r="1277" spans="1:8" x14ac:dyDescent="0.25">
      <c r="A1277" s="40" t="s">
        <v>1940</v>
      </c>
      <c r="B1277" s="35" t="s">
        <v>2431</v>
      </c>
      <c r="C1277" s="26">
        <v>1</v>
      </c>
      <c r="D1277" s="34" t="s">
        <v>2121</v>
      </c>
      <c r="E1277" s="27">
        <v>43691</v>
      </c>
      <c r="F1277" s="27">
        <v>43691</v>
      </c>
      <c r="G1277" s="45" t="s">
        <v>648</v>
      </c>
      <c r="H1277" s="29">
        <v>1296</v>
      </c>
    </row>
    <row r="1278" spans="1:8" x14ac:dyDescent="0.25">
      <c r="A1278" s="40" t="s">
        <v>1940</v>
      </c>
      <c r="B1278" s="35" t="s">
        <v>486</v>
      </c>
      <c r="C1278" s="26">
        <v>1</v>
      </c>
      <c r="D1278" s="34" t="s">
        <v>2121</v>
      </c>
      <c r="E1278" s="27">
        <v>43692</v>
      </c>
      <c r="F1278" s="27">
        <v>43692</v>
      </c>
      <c r="G1278" s="45" t="s">
        <v>648</v>
      </c>
      <c r="H1278" s="29">
        <v>1296</v>
      </c>
    </row>
    <row r="1279" spans="1:8" x14ac:dyDescent="0.25">
      <c r="A1279" s="40" t="s">
        <v>1940</v>
      </c>
      <c r="B1279" s="35" t="s">
        <v>2267</v>
      </c>
      <c r="C1279" s="26">
        <v>1</v>
      </c>
      <c r="D1279" s="34" t="s">
        <v>15</v>
      </c>
      <c r="E1279" s="27">
        <v>43738</v>
      </c>
      <c r="F1279" s="27">
        <v>43742</v>
      </c>
      <c r="G1279" s="45" t="s">
        <v>648</v>
      </c>
      <c r="H1279" s="29">
        <v>972</v>
      </c>
    </row>
    <row r="1280" spans="1:8" x14ac:dyDescent="0.25">
      <c r="A1280" s="40" t="s">
        <v>1940</v>
      </c>
      <c r="B1280" s="35" t="s">
        <v>2292</v>
      </c>
      <c r="C1280" s="26">
        <v>1</v>
      </c>
      <c r="D1280" s="34" t="s">
        <v>15</v>
      </c>
      <c r="E1280" s="27">
        <v>43712</v>
      </c>
      <c r="F1280" s="27">
        <v>43753</v>
      </c>
      <c r="G1280" s="45" t="s">
        <v>648</v>
      </c>
      <c r="H1280" s="29">
        <v>162</v>
      </c>
    </row>
    <row r="1281" spans="1:8" x14ac:dyDescent="0.25">
      <c r="A1281" s="40" t="s">
        <v>1940</v>
      </c>
      <c r="B1281" s="35" t="s">
        <v>1279</v>
      </c>
      <c r="C1281" s="26">
        <v>1</v>
      </c>
      <c r="D1281" s="34" t="s">
        <v>29</v>
      </c>
      <c r="E1281" s="27">
        <v>43776</v>
      </c>
      <c r="F1281" s="27">
        <v>43776</v>
      </c>
      <c r="G1281" s="45" t="s">
        <v>648</v>
      </c>
      <c r="H1281" s="29">
        <v>143</v>
      </c>
    </row>
    <row r="1282" spans="1:8" ht="30" x14ac:dyDescent="0.25">
      <c r="A1282" s="40" t="s">
        <v>1940</v>
      </c>
      <c r="B1282" s="35" t="s">
        <v>2456</v>
      </c>
      <c r="C1282" s="26">
        <v>1</v>
      </c>
      <c r="D1282" s="34" t="s">
        <v>2172</v>
      </c>
      <c r="E1282" s="27">
        <v>43808</v>
      </c>
      <c r="F1282" s="27">
        <v>43808</v>
      </c>
      <c r="G1282" s="45" t="s">
        <v>648</v>
      </c>
      <c r="H1282" s="29">
        <v>9279</v>
      </c>
    </row>
    <row r="1283" spans="1:8" x14ac:dyDescent="0.25">
      <c r="A1283" s="40" t="s">
        <v>1947</v>
      </c>
      <c r="B1283" s="35" t="s">
        <v>2083</v>
      </c>
      <c r="C1283" s="26">
        <v>2</v>
      </c>
      <c r="D1283" s="34" t="s">
        <v>29</v>
      </c>
      <c r="E1283" s="27">
        <v>43486</v>
      </c>
      <c r="F1283" s="27">
        <v>43486</v>
      </c>
      <c r="G1283" s="45" t="s">
        <v>648</v>
      </c>
      <c r="H1283" s="29">
        <v>170</v>
      </c>
    </row>
    <row r="1284" spans="1:8" x14ac:dyDescent="0.25">
      <c r="A1284" s="40" t="s">
        <v>1947</v>
      </c>
      <c r="B1284" s="35" t="s">
        <v>2083</v>
      </c>
      <c r="C1284" s="26">
        <v>2</v>
      </c>
      <c r="D1284" s="34" t="s">
        <v>29</v>
      </c>
      <c r="E1284" s="27">
        <v>43487</v>
      </c>
      <c r="F1284" s="27">
        <v>43487</v>
      </c>
      <c r="G1284" s="45" t="s">
        <v>648</v>
      </c>
      <c r="H1284" s="29">
        <v>212</v>
      </c>
    </row>
    <row r="1285" spans="1:8" ht="30" x14ac:dyDescent="0.25">
      <c r="A1285" s="40" t="s">
        <v>1947</v>
      </c>
      <c r="B1285" s="35" t="s">
        <v>2090</v>
      </c>
      <c r="C1285" s="26">
        <v>2</v>
      </c>
      <c r="D1285" s="34" t="s">
        <v>29</v>
      </c>
      <c r="E1285" s="27">
        <v>43482</v>
      </c>
      <c r="F1285" s="27">
        <v>43482</v>
      </c>
      <c r="G1285" s="45" t="s">
        <v>648</v>
      </c>
      <c r="H1285" s="29">
        <v>712</v>
      </c>
    </row>
    <row r="1286" spans="1:8" x14ac:dyDescent="0.25">
      <c r="A1286" s="40" t="s">
        <v>1947</v>
      </c>
      <c r="B1286" s="35" t="s">
        <v>2083</v>
      </c>
      <c r="C1286" s="26">
        <v>2</v>
      </c>
      <c r="D1286" s="34" t="s">
        <v>29</v>
      </c>
      <c r="E1286" s="27">
        <v>43486</v>
      </c>
      <c r="F1286" s="27">
        <v>43486</v>
      </c>
      <c r="G1286" s="45" t="s">
        <v>648</v>
      </c>
      <c r="H1286" s="29">
        <v>263</v>
      </c>
    </row>
    <row r="1287" spans="1:8" x14ac:dyDescent="0.25">
      <c r="A1287" s="40" t="s">
        <v>1947</v>
      </c>
      <c r="B1287" s="35" t="s">
        <v>2091</v>
      </c>
      <c r="C1287" s="26">
        <v>2</v>
      </c>
      <c r="D1287" s="34" t="s">
        <v>1355</v>
      </c>
      <c r="E1287" s="27">
        <v>43479</v>
      </c>
      <c r="F1287" s="27">
        <v>43479</v>
      </c>
      <c r="G1287" s="45" t="s">
        <v>648</v>
      </c>
      <c r="H1287" s="29">
        <v>46</v>
      </c>
    </row>
    <row r="1288" spans="1:8" x14ac:dyDescent="0.25">
      <c r="A1288" s="40" t="s">
        <v>1947</v>
      </c>
      <c r="B1288" s="35" t="s">
        <v>2091</v>
      </c>
      <c r="C1288" s="26">
        <v>2</v>
      </c>
      <c r="D1288" s="34" t="s">
        <v>1355</v>
      </c>
      <c r="E1288" s="27">
        <v>43479</v>
      </c>
      <c r="F1288" s="27">
        <v>43479</v>
      </c>
      <c r="G1288" s="45" t="s">
        <v>648</v>
      </c>
      <c r="H1288" s="29">
        <v>170</v>
      </c>
    </row>
    <row r="1289" spans="1:8" x14ac:dyDescent="0.25">
      <c r="A1289" s="40" t="s">
        <v>1947</v>
      </c>
      <c r="B1289" s="35" t="s">
        <v>2091</v>
      </c>
      <c r="C1289" s="26">
        <v>2</v>
      </c>
      <c r="D1289" s="34" t="s">
        <v>1355</v>
      </c>
      <c r="E1289" s="27">
        <v>43479</v>
      </c>
      <c r="F1289" s="27">
        <v>43479</v>
      </c>
      <c r="G1289" s="45" t="s">
        <v>648</v>
      </c>
      <c r="H1289" s="29">
        <v>120</v>
      </c>
    </row>
    <row r="1290" spans="1:8" x14ac:dyDescent="0.25">
      <c r="A1290" s="40" t="s">
        <v>1947</v>
      </c>
      <c r="B1290" s="35" t="s">
        <v>2092</v>
      </c>
      <c r="C1290" s="26">
        <v>2</v>
      </c>
      <c r="D1290" s="34" t="s">
        <v>1355</v>
      </c>
      <c r="E1290" s="27">
        <v>43508</v>
      </c>
      <c r="F1290" s="27">
        <v>43508</v>
      </c>
      <c r="G1290" s="45" t="s">
        <v>648</v>
      </c>
      <c r="H1290" s="29">
        <v>718</v>
      </c>
    </row>
    <row r="1291" spans="1:8" x14ac:dyDescent="0.25">
      <c r="A1291" s="40" t="s">
        <v>1947</v>
      </c>
      <c r="B1291" s="35" t="s">
        <v>2093</v>
      </c>
      <c r="C1291" s="26">
        <v>2</v>
      </c>
      <c r="D1291" s="34" t="s">
        <v>1355</v>
      </c>
      <c r="E1291" s="27">
        <v>43507</v>
      </c>
      <c r="F1291" s="27">
        <v>43507</v>
      </c>
      <c r="G1291" s="45" t="s">
        <v>648</v>
      </c>
      <c r="H1291" s="29">
        <v>170</v>
      </c>
    </row>
    <row r="1292" spans="1:8" x14ac:dyDescent="0.25">
      <c r="A1292" s="40" t="s">
        <v>1947</v>
      </c>
      <c r="B1292" s="35" t="s">
        <v>2093</v>
      </c>
      <c r="C1292" s="26">
        <v>2</v>
      </c>
      <c r="D1292" s="34" t="s">
        <v>1355</v>
      </c>
      <c r="E1292" s="27">
        <v>43507</v>
      </c>
      <c r="F1292" s="27">
        <v>43507</v>
      </c>
      <c r="G1292" s="45" t="s">
        <v>648</v>
      </c>
      <c r="H1292" s="29">
        <v>325</v>
      </c>
    </row>
    <row r="1293" spans="1:8" ht="30" x14ac:dyDescent="0.25">
      <c r="A1293" s="40" t="s">
        <v>1947</v>
      </c>
      <c r="B1293" s="35" t="s">
        <v>2457</v>
      </c>
      <c r="C1293" s="26">
        <v>1</v>
      </c>
      <c r="D1293" s="34" t="s">
        <v>15</v>
      </c>
      <c r="E1293" s="27">
        <v>43518</v>
      </c>
      <c r="F1293" s="27">
        <v>43518</v>
      </c>
      <c r="G1293" s="45" t="s">
        <v>648</v>
      </c>
      <c r="H1293" s="29">
        <v>5225</v>
      </c>
    </row>
    <row r="1294" spans="1:8" ht="30" x14ac:dyDescent="0.25">
      <c r="A1294" s="40" t="s">
        <v>1947</v>
      </c>
      <c r="B1294" s="35" t="s">
        <v>2457</v>
      </c>
      <c r="C1294" s="26">
        <v>1</v>
      </c>
      <c r="D1294" s="34" t="s">
        <v>15</v>
      </c>
      <c r="E1294" s="27">
        <v>43518</v>
      </c>
      <c r="F1294" s="27">
        <v>43518</v>
      </c>
      <c r="G1294" s="45" t="s">
        <v>648</v>
      </c>
      <c r="H1294" s="29">
        <v>679</v>
      </c>
    </row>
    <row r="1295" spans="1:8" x14ac:dyDescent="0.25">
      <c r="A1295" s="40" t="s">
        <v>1947</v>
      </c>
      <c r="B1295" s="35" t="s">
        <v>2458</v>
      </c>
      <c r="C1295" s="26">
        <v>1</v>
      </c>
      <c r="D1295" s="34" t="s">
        <v>15</v>
      </c>
      <c r="E1295" s="27">
        <v>43523</v>
      </c>
      <c r="F1295" s="27">
        <v>43524</v>
      </c>
      <c r="G1295" s="45" t="s">
        <v>648</v>
      </c>
      <c r="H1295" s="29">
        <v>510</v>
      </c>
    </row>
    <row r="1296" spans="1:8" ht="45" x14ac:dyDescent="0.25">
      <c r="A1296" s="40" t="s">
        <v>1947</v>
      </c>
      <c r="B1296" s="35" t="s">
        <v>2459</v>
      </c>
      <c r="C1296" s="26">
        <v>1</v>
      </c>
      <c r="D1296" s="34" t="s">
        <v>15</v>
      </c>
      <c r="E1296" s="27">
        <v>43504</v>
      </c>
      <c r="F1296" s="27">
        <v>43504</v>
      </c>
      <c r="G1296" s="45" t="s">
        <v>648</v>
      </c>
      <c r="H1296" s="29">
        <v>718</v>
      </c>
    </row>
    <row r="1297" spans="1:8" x14ac:dyDescent="0.25">
      <c r="A1297" s="40" t="s">
        <v>1947</v>
      </c>
      <c r="B1297" s="35" t="s">
        <v>2460</v>
      </c>
      <c r="C1297" s="26">
        <v>1</v>
      </c>
      <c r="D1297" s="34" t="s">
        <v>15</v>
      </c>
      <c r="E1297" s="27">
        <v>43521</v>
      </c>
      <c r="F1297" s="27">
        <v>43522</v>
      </c>
      <c r="G1297" s="45" t="s">
        <v>648</v>
      </c>
      <c r="H1297" s="29">
        <v>332</v>
      </c>
    </row>
    <row r="1298" spans="1:8" x14ac:dyDescent="0.25">
      <c r="A1298" s="40" t="s">
        <v>1947</v>
      </c>
      <c r="B1298" s="35" t="s">
        <v>2449</v>
      </c>
      <c r="C1298" s="26">
        <v>1</v>
      </c>
      <c r="D1298" s="34" t="s">
        <v>15</v>
      </c>
      <c r="E1298" s="27">
        <v>43504</v>
      </c>
      <c r="F1298" s="27">
        <v>43504</v>
      </c>
      <c r="G1298" s="45" t="s">
        <v>648</v>
      </c>
      <c r="H1298" s="29">
        <v>718</v>
      </c>
    </row>
    <row r="1299" spans="1:8" x14ac:dyDescent="0.25">
      <c r="A1299" s="40" t="s">
        <v>1947</v>
      </c>
      <c r="B1299" s="35" t="s">
        <v>2449</v>
      </c>
      <c r="C1299" s="26">
        <v>1</v>
      </c>
      <c r="D1299" s="34" t="s">
        <v>15</v>
      </c>
      <c r="E1299" s="27">
        <v>43510</v>
      </c>
      <c r="F1299" s="27">
        <v>43510</v>
      </c>
      <c r="G1299" s="45" t="s">
        <v>648</v>
      </c>
      <c r="H1299" s="29">
        <v>718</v>
      </c>
    </row>
    <row r="1300" spans="1:8" x14ac:dyDescent="0.25">
      <c r="A1300" s="40" t="s">
        <v>1947</v>
      </c>
      <c r="B1300" s="35" t="s">
        <v>2093</v>
      </c>
      <c r="C1300" s="26">
        <v>1</v>
      </c>
      <c r="D1300" s="34" t="s">
        <v>15</v>
      </c>
      <c r="E1300" s="27">
        <v>43529</v>
      </c>
      <c r="F1300" s="27">
        <v>43530</v>
      </c>
      <c r="G1300" s="45" t="s">
        <v>648</v>
      </c>
      <c r="H1300" s="29">
        <v>340</v>
      </c>
    </row>
    <row r="1301" spans="1:8" x14ac:dyDescent="0.25">
      <c r="A1301" s="40" t="s">
        <v>1947</v>
      </c>
      <c r="B1301" s="35" t="s">
        <v>2093</v>
      </c>
      <c r="C1301" s="26">
        <v>1</v>
      </c>
      <c r="D1301" s="34" t="s">
        <v>15</v>
      </c>
      <c r="E1301" s="27">
        <v>43529</v>
      </c>
      <c r="F1301" s="27">
        <v>43530</v>
      </c>
      <c r="G1301" s="45" t="s">
        <v>648</v>
      </c>
      <c r="H1301" s="29">
        <v>282.5</v>
      </c>
    </row>
    <row r="1302" spans="1:8" ht="30" x14ac:dyDescent="0.25">
      <c r="A1302" s="40" t="s">
        <v>1947</v>
      </c>
      <c r="B1302" s="35" t="s">
        <v>2295</v>
      </c>
      <c r="C1302" s="26">
        <v>1</v>
      </c>
      <c r="D1302" s="34" t="s">
        <v>15</v>
      </c>
      <c r="E1302" s="27">
        <v>43547</v>
      </c>
      <c r="F1302" s="27">
        <v>43548</v>
      </c>
      <c r="G1302" s="45" t="s">
        <v>648</v>
      </c>
      <c r="H1302" s="29">
        <v>36</v>
      </c>
    </row>
    <row r="1303" spans="1:8" ht="45" x14ac:dyDescent="0.25">
      <c r="A1303" s="40" t="s">
        <v>1947</v>
      </c>
      <c r="B1303" s="35" t="s">
        <v>2461</v>
      </c>
      <c r="C1303" s="26">
        <v>1</v>
      </c>
      <c r="D1303" s="34" t="s">
        <v>15</v>
      </c>
      <c r="E1303" s="27">
        <v>43552</v>
      </c>
      <c r="F1303" s="27">
        <v>43553</v>
      </c>
      <c r="G1303" s="45" t="s">
        <v>648</v>
      </c>
      <c r="H1303" s="29">
        <v>3255.89</v>
      </c>
    </row>
    <row r="1304" spans="1:8" ht="45" x14ac:dyDescent="0.25">
      <c r="A1304" s="40" t="s">
        <v>1947</v>
      </c>
      <c r="B1304" s="35" t="s">
        <v>2461</v>
      </c>
      <c r="C1304" s="26">
        <v>1</v>
      </c>
      <c r="D1304" s="34" t="s">
        <v>15</v>
      </c>
      <c r="E1304" s="27">
        <v>43552</v>
      </c>
      <c r="F1304" s="27">
        <v>43553</v>
      </c>
      <c r="G1304" s="45" t="s">
        <v>648</v>
      </c>
      <c r="H1304" s="29">
        <v>3135.05</v>
      </c>
    </row>
    <row r="1305" spans="1:8" ht="30" x14ac:dyDescent="0.25">
      <c r="A1305" s="40" t="s">
        <v>1947</v>
      </c>
      <c r="B1305" s="35" t="s">
        <v>2462</v>
      </c>
      <c r="C1305" s="26">
        <v>1</v>
      </c>
      <c r="D1305" s="34" t="s">
        <v>15</v>
      </c>
      <c r="E1305" s="27">
        <v>43535</v>
      </c>
      <c r="F1305" s="27">
        <v>43536</v>
      </c>
      <c r="G1305" s="45" t="s">
        <v>648</v>
      </c>
      <c r="H1305" s="29">
        <v>300</v>
      </c>
    </row>
    <row r="1306" spans="1:8" x14ac:dyDescent="0.25">
      <c r="A1306" s="40" t="s">
        <v>1947</v>
      </c>
      <c r="B1306" s="35" t="s">
        <v>2107</v>
      </c>
      <c r="C1306" s="26">
        <v>5</v>
      </c>
      <c r="D1306" s="34" t="s">
        <v>15</v>
      </c>
      <c r="E1306" s="27">
        <v>43544</v>
      </c>
      <c r="F1306" s="27">
        <v>43544</v>
      </c>
      <c r="G1306" s="45" t="s">
        <v>648</v>
      </c>
      <c r="H1306" s="29">
        <v>1513</v>
      </c>
    </row>
    <row r="1307" spans="1:8" x14ac:dyDescent="0.25">
      <c r="A1307" s="40" t="s">
        <v>1947</v>
      </c>
      <c r="B1307" s="35" t="s">
        <v>2091</v>
      </c>
      <c r="C1307" s="26">
        <v>1</v>
      </c>
      <c r="D1307" s="34" t="s">
        <v>15</v>
      </c>
      <c r="E1307" s="27">
        <v>43572</v>
      </c>
      <c r="F1307" s="27">
        <v>43572</v>
      </c>
      <c r="G1307" s="45" t="s">
        <v>648</v>
      </c>
      <c r="H1307" s="29">
        <v>551</v>
      </c>
    </row>
    <row r="1308" spans="1:8" x14ac:dyDescent="0.25">
      <c r="A1308" s="40" t="s">
        <v>1947</v>
      </c>
      <c r="B1308" s="35" t="s">
        <v>2463</v>
      </c>
      <c r="C1308" s="26">
        <v>1</v>
      </c>
      <c r="D1308" s="34" t="s">
        <v>15</v>
      </c>
      <c r="E1308" s="27">
        <v>43566</v>
      </c>
      <c r="F1308" s="27">
        <v>43566</v>
      </c>
      <c r="G1308" s="45" t="s">
        <v>648</v>
      </c>
      <c r="H1308" s="29">
        <v>1211</v>
      </c>
    </row>
    <row r="1309" spans="1:8" ht="30" x14ac:dyDescent="0.25">
      <c r="A1309" s="40" t="s">
        <v>1947</v>
      </c>
      <c r="B1309" s="35" t="s">
        <v>2250</v>
      </c>
      <c r="C1309" s="26">
        <v>1</v>
      </c>
      <c r="D1309" s="34" t="s">
        <v>15</v>
      </c>
      <c r="E1309" s="27">
        <v>43575</v>
      </c>
      <c r="F1309" s="27">
        <v>43576</v>
      </c>
      <c r="G1309" s="45" t="s">
        <v>648</v>
      </c>
      <c r="H1309" s="29">
        <v>36</v>
      </c>
    </row>
    <row r="1310" spans="1:8" ht="30" x14ac:dyDescent="0.25">
      <c r="A1310" s="40" t="s">
        <v>1947</v>
      </c>
      <c r="B1310" s="35" t="s">
        <v>2250</v>
      </c>
      <c r="C1310" s="26">
        <v>1</v>
      </c>
      <c r="D1310" s="34" t="s">
        <v>15</v>
      </c>
      <c r="E1310" s="27">
        <v>43568</v>
      </c>
      <c r="F1310" s="27">
        <v>43569</v>
      </c>
      <c r="G1310" s="45" t="s">
        <v>648</v>
      </c>
      <c r="H1310" s="29">
        <v>36</v>
      </c>
    </row>
    <row r="1311" spans="1:8" x14ac:dyDescent="0.25">
      <c r="A1311" s="40" t="s">
        <v>1947</v>
      </c>
      <c r="B1311" s="35" t="s">
        <v>2143</v>
      </c>
      <c r="C1311" s="26">
        <v>1</v>
      </c>
      <c r="D1311" s="34" t="s">
        <v>15</v>
      </c>
      <c r="E1311" s="27">
        <v>43564</v>
      </c>
      <c r="F1311" s="27">
        <v>43571</v>
      </c>
      <c r="G1311" s="45" t="s">
        <v>648</v>
      </c>
      <c r="H1311" s="29">
        <v>500</v>
      </c>
    </row>
    <row r="1312" spans="1:8" x14ac:dyDescent="0.25">
      <c r="A1312" s="40" t="s">
        <v>1947</v>
      </c>
      <c r="B1312" s="35" t="s">
        <v>2143</v>
      </c>
      <c r="C1312" s="26">
        <v>1</v>
      </c>
      <c r="D1312" s="34" t="s">
        <v>15</v>
      </c>
      <c r="E1312" s="27">
        <v>43553</v>
      </c>
      <c r="F1312" s="27">
        <v>43566</v>
      </c>
      <c r="G1312" s="45" t="s">
        <v>648</v>
      </c>
      <c r="H1312" s="29">
        <v>90</v>
      </c>
    </row>
    <row r="1313" spans="1:8" ht="30" x14ac:dyDescent="0.25">
      <c r="A1313" s="40" t="s">
        <v>1947</v>
      </c>
      <c r="B1313" s="35" t="s">
        <v>2464</v>
      </c>
      <c r="C1313" s="26">
        <v>1</v>
      </c>
      <c r="D1313" s="34" t="s">
        <v>15</v>
      </c>
      <c r="E1313" s="27">
        <v>43552</v>
      </c>
      <c r="F1313" s="27">
        <v>43554</v>
      </c>
      <c r="G1313" s="45" t="s">
        <v>648</v>
      </c>
      <c r="H1313" s="29">
        <v>3255.89</v>
      </c>
    </row>
    <row r="1314" spans="1:8" x14ac:dyDescent="0.25">
      <c r="A1314" s="40" t="s">
        <v>1947</v>
      </c>
      <c r="B1314" s="35" t="s">
        <v>2292</v>
      </c>
      <c r="C1314" s="26">
        <v>1</v>
      </c>
      <c r="D1314" s="34" t="s">
        <v>15</v>
      </c>
      <c r="E1314" s="27">
        <v>43591</v>
      </c>
      <c r="F1314" s="27">
        <v>43592</v>
      </c>
      <c r="G1314" s="45" t="s">
        <v>648</v>
      </c>
      <c r="H1314" s="29">
        <v>291</v>
      </c>
    </row>
    <row r="1315" spans="1:8" x14ac:dyDescent="0.25">
      <c r="A1315" s="40" t="s">
        <v>1947</v>
      </c>
      <c r="B1315" s="35" t="s">
        <v>2465</v>
      </c>
      <c r="C1315" s="26">
        <v>1</v>
      </c>
      <c r="D1315" s="34" t="s">
        <v>15</v>
      </c>
      <c r="E1315" s="27">
        <v>43594</v>
      </c>
      <c r="F1315" s="27">
        <v>43594</v>
      </c>
      <c r="G1315" s="45" t="s">
        <v>648</v>
      </c>
      <c r="H1315" s="29">
        <v>300</v>
      </c>
    </row>
    <row r="1316" spans="1:8" x14ac:dyDescent="0.25">
      <c r="A1316" s="40" t="s">
        <v>1947</v>
      </c>
      <c r="B1316" s="35" t="s">
        <v>2466</v>
      </c>
      <c r="C1316" s="26">
        <v>1</v>
      </c>
      <c r="D1316" s="34" t="s">
        <v>15</v>
      </c>
      <c r="E1316" s="27">
        <v>43588</v>
      </c>
      <c r="F1316" s="27">
        <v>43588</v>
      </c>
      <c r="G1316" s="45" t="s">
        <v>648</v>
      </c>
      <c r="H1316" s="29">
        <v>459</v>
      </c>
    </row>
    <row r="1317" spans="1:8" x14ac:dyDescent="0.25">
      <c r="A1317" s="40" t="s">
        <v>1947</v>
      </c>
      <c r="B1317" s="35" t="s">
        <v>2466</v>
      </c>
      <c r="C1317" s="26">
        <v>1</v>
      </c>
      <c r="D1317" s="34" t="s">
        <v>15</v>
      </c>
      <c r="E1317" s="27">
        <v>43584</v>
      </c>
      <c r="F1317" s="27">
        <v>43584</v>
      </c>
      <c r="G1317" s="45" t="s">
        <v>648</v>
      </c>
      <c r="H1317" s="29">
        <v>419</v>
      </c>
    </row>
    <row r="1318" spans="1:8" x14ac:dyDescent="0.25">
      <c r="A1318" s="40" t="s">
        <v>1947</v>
      </c>
      <c r="B1318" s="35" t="s">
        <v>2466</v>
      </c>
      <c r="C1318" s="26">
        <v>1</v>
      </c>
      <c r="D1318" s="34" t="s">
        <v>15</v>
      </c>
      <c r="E1318" s="27">
        <v>43591</v>
      </c>
      <c r="F1318" s="27">
        <v>43591</v>
      </c>
      <c r="G1318" s="45" t="s">
        <v>648</v>
      </c>
      <c r="H1318" s="29">
        <v>1088</v>
      </c>
    </row>
    <row r="1319" spans="1:8" ht="30" x14ac:dyDescent="0.25">
      <c r="A1319" s="40" t="s">
        <v>1947</v>
      </c>
      <c r="B1319" s="35" t="s">
        <v>2467</v>
      </c>
      <c r="C1319" s="26">
        <v>1</v>
      </c>
      <c r="D1319" s="34" t="s">
        <v>15</v>
      </c>
      <c r="E1319" s="27">
        <v>43564</v>
      </c>
      <c r="F1319" s="27">
        <v>43564</v>
      </c>
      <c r="G1319" s="45" t="s">
        <v>648</v>
      </c>
      <c r="H1319" s="29">
        <v>409</v>
      </c>
    </row>
    <row r="1320" spans="1:8" ht="30" x14ac:dyDescent="0.25">
      <c r="A1320" s="40" t="s">
        <v>1947</v>
      </c>
      <c r="B1320" s="35" t="s">
        <v>2468</v>
      </c>
      <c r="C1320" s="26">
        <v>1</v>
      </c>
      <c r="D1320" s="34" t="s">
        <v>15</v>
      </c>
      <c r="E1320" s="27">
        <v>43614</v>
      </c>
      <c r="F1320" s="27">
        <v>43614</v>
      </c>
      <c r="G1320" s="45" t="s">
        <v>648</v>
      </c>
      <c r="H1320" s="29">
        <v>1103</v>
      </c>
    </row>
    <row r="1321" spans="1:8" x14ac:dyDescent="0.25">
      <c r="A1321" s="40" t="s">
        <v>1947</v>
      </c>
      <c r="B1321" s="35" t="s">
        <v>2469</v>
      </c>
      <c r="C1321" s="26">
        <v>3</v>
      </c>
      <c r="D1321" s="34" t="s">
        <v>15</v>
      </c>
      <c r="E1321" s="27">
        <v>43607</v>
      </c>
      <c r="F1321" s="27">
        <v>43607</v>
      </c>
      <c r="G1321" s="45" t="s">
        <v>648</v>
      </c>
      <c r="H1321" s="29">
        <v>921</v>
      </c>
    </row>
    <row r="1322" spans="1:8" ht="30" x14ac:dyDescent="0.25">
      <c r="A1322" s="40" t="s">
        <v>1947</v>
      </c>
      <c r="B1322" s="35" t="s">
        <v>2250</v>
      </c>
      <c r="C1322" s="26">
        <v>1</v>
      </c>
      <c r="D1322" s="34" t="s">
        <v>15</v>
      </c>
      <c r="E1322" s="27">
        <v>43610</v>
      </c>
      <c r="F1322" s="27">
        <v>43611</v>
      </c>
      <c r="G1322" s="45" t="s">
        <v>648</v>
      </c>
      <c r="H1322" s="29">
        <v>36</v>
      </c>
    </row>
    <row r="1323" spans="1:8" ht="30" x14ac:dyDescent="0.25">
      <c r="A1323" s="40" t="s">
        <v>1947</v>
      </c>
      <c r="B1323" s="35" t="s">
        <v>2250</v>
      </c>
      <c r="C1323" s="26">
        <v>1</v>
      </c>
      <c r="D1323" s="34" t="s">
        <v>15</v>
      </c>
      <c r="E1323" s="27">
        <v>43603</v>
      </c>
      <c r="F1323" s="27">
        <v>43604</v>
      </c>
      <c r="G1323" s="45" t="s">
        <v>648</v>
      </c>
      <c r="H1323" s="29">
        <v>36</v>
      </c>
    </row>
    <row r="1324" spans="1:8" ht="30" x14ac:dyDescent="0.25">
      <c r="A1324" s="40" t="s">
        <v>1947</v>
      </c>
      <c r="B1324" s="35" t="s">
        <v>2296</v>
      </c>
      <c r="C1324" s="26">
        <v>2</v>
      </c>
      <c r="D1324" s="34" t="s">
        <v>2121</v>
      </c>
      <c r="E1324" s="27">
        <v>43553</v>
      </c>
      <c r="F1324" s="27">
        <v>43566</v>
      </c>
      <c r="G1324" s="45" t="s">
        <v>648</v>
      </c>
      <c r="H1324" s="29">
        <v>2209</v>
      </c>
    </row>
    <row r="1325" spans="1:8" x14ac:dyDescent="0.25">
      <c r="A1325" s="40" t="s">
        <v>1947</v>
      </c>
      <c r="B1325" s="35" t="s">
        <v>2470</v>
      </c>
      <c r="C1325" s="26">
        <v>1</v>
      </c>
      <c r="D1325" s="34" t="s">
        <v>2121</v>
      </c>
      <c r="E1325" s="27">
        <v>43608</v>
      </c>
      <c r="F1325" s="27">
        <v>43609</v>
      </c>
      <c r="G1325" s="45" t="s">
        <v>648</v>
      </c>
      <c r="H1325" s="29">
        <v>5156.0200000000004</v>
      </c>
    </row>
    <row r="1326" spans="1:8" x14ac:dyDescent="0.25">
      <c r="A1326" s="40" t="s">
        <v>1947</v>
      </c>
      <c r="B1326" s="35" t="s">
        <v>489</v>
      </c>
      <c r="C1326" s="26">
        <v>2</v>
      </c>
      <c r="D1326" s="34" t="s">
        <v>2121</v>
      </c>
      <c r="E1326" s="27">
        <v>43637</v>
      </c>
      <c r="F1326" s="27">
        <v>43637</v>
      </c>
      <c r="G1326" s="45" t="s">
        <v>648</v>
      </c>
      <c r="H1326" s="29">
        <v>1169</v>
      </c>
    </row>
    <row r="1327" spans="1:8" ht="30" x14ac:dyDescent="0.25">
      <c r="A1327" s="40" t="s">
        <v>1947</v>
      </c>
      <c r="B1327" s="35" t="s">
        <v>2471</v>
      </c>
      <c r="C1327" s="26">
        <v>1</v>
      </c>
      <c r="D1327" s="34" t="s">
        <v>2121</v>
      </c>
      <c r="E1327" s="27">
        <v>43654</v>
      </c>
      <c r="F1327" s="27">
        <v>43654</v>
      </c>
      <c r="G1327" s="45" t="s">
        <v>648</v>
      </c>
      <c r="H1327" s="29">
        <v>671</v>
      </c>
    </row>
    <row r="1328" spans="1:8" ht="30" x14ac:dyDescent="0.25">
      <c r="A1328" s="40" t="s">
        <v>1947</v>
      </c>
      <c r="B1328" s="35" t="s">
        <v>2472</v>
      </c>
      <c r="C1328" s="26">
        <v>1</v>
      </c>
      <c r="D1328" s="34" t="s">
        <v>2121</v>
      </c>
      <c r="E1328" s="27">
        <v>43642</v>
      </c>
      <c r="F1328" s="27">
        <v>43642</v>
      </c>
      <c r="G1328" s="45" t="s">
        <v>648</v>
      </c>
      <c r="H1328" s="29">
        <v>218</v>
      </c>
    </row>
    <row r="1329" spans="1:8" x14ac:dyDescent="0.25">
      <c r="A1329" s="40" t="s">
        <v>1947</v>
      </c>
      <c r="B1329" s="35" t="s">
        <v>2091</v>
      </c>
      <c r="C1329" s="26">
        <v>1</v>
      </c>
      <c r="D1329" s="34" t="s">
        <v>2121</v>
      </c>
      <c r="E1329" s="27">
        <v>43633</v>
      </c>
      <c r="F1329" s="27">
        <v>43633</v>
      </c>
      <c r="G1329" s="45" t="s">
        <v>648</v>
      </c>
      <c r="H1329" s="29">
        <v>376</v>
      </c>
    </row>
    <row r="1330" spans="1:8" x14ac:dyDescent="0.25">
      <c r="A1330" s="40" t="s">
        <v>1947</v>
      </c>
      <c r="B1330" s="35" t="s">
        <v>2473</v>
      </c>
      <c r="C1330" s="26">
        <v>1</v>
      </c>
      <c r="D1330" s="34" t="s">
        <v>2121</v>
      </c>
      <c r="E1330" s="27">
        <v>43642</v>
      </c>
      <c r="F1330" s="27">
        <v>43642</v>
      </c>
      <c r="G1330" s="45" t="s">
        <v>648</v>
      </c>
      <c r="H1330" s="29">
        <v>496</v>
      </c>
    </row>
    <row r="1331" spans="1:8" ht="45" x14ac:dyDescent="0.25">
      <c r="A1331" s="40" t="s">
        <v>1947</v>
      </c>
      <c r="B1331" s="35" t="s">
        <v>2474</v>
      </c>
      <c r="C1331" s="26">
        <v>1</v>
      </c>
      <c r="D1331" s="34" t="s">
        <v>2121</v>
      </c>
      <c r="E1331" s="27">
        <v>43644</v>
      </c>
      <c r="F1331" s="27">
        <v>43644</v>
      </c>
      <c r="G1331" s="45" t="s">
        <v>648</v>
      </c>
      <c r="H1331" s="29">
        <v>609</v>
      </c>
    </row>
    <row r="1332" spans="1:8" ht="45" x14ac:dyDescent="0.25">
      <c r="A1332" s="40" t="s">
        <v>1947</v>
      </c>
      <c r="B1332" s="35" t="s">
        <v>2475</v>
      </c>
      <c r="C1332" s="26">
        <v>1</v>
      </c>
      <c r="D1332" s="34" t="s">
        <v>2121</v>
      </c>
      <c r="E1332" s="27">
        <v>43651</v>
      </c>
      <c r="F1332" s="27">
        <v>43651</v>
      </c>
      <c r="G1332" s="45" t="s">
        <v>648</v>
      </c>
      <c r="H1332" s="29">
        <v>609</v>
      </c>
    </row>
    <row r="1333" spans="1:8" x14ac:dyDescent="0.25">
      <c r="A1333" s="40" t="s">
        <v>1947</v>
      </c>
      <c r="B1333" s="35" t="s">
        <v>2091</v>
      </c>
      <c r="C1333" s="26">
        <v>1</v>
      </c>
      <c r="D1333" s="34" t="s">
        <v>2121</v>
      </c>
      <c r="E1333" s="27">
        <v>43649</v>
      </c>
      <c r="F1333" s="27">
        <v>43649</v>
      </c>
      <c r="G1333" s="45" t="s">
        <v>648</v>
      </c>
      <c r="H1333" s="29">
        <v>467.99</v>
      </c>
    </row>
    <row r="1334" spans="1:8" x14ac:dyDescent="0.25">
      <c r="A1334" s="40" t="s">
        <v>1947</v>
      </c>
      <c r="B1334" s="35" t="s">
        <v>489</v>
      </c>
      <c r="C1334" s="26">
        <v>1</v>
      </c>
      <c r="D1334" s="34" t="s">
        <v>15</v>
      </c>
      <c r="E1334" s="27">
        <v>43710</v>
      </c>
      <c r="F1334" s="27">
        <v>43721</v>
      </c>
      <c r="G1334" s="45" t="s">
        <v>648</v>
      </c>
      <c r="H1334" s="29">
        <v>405</v>
      </c>
    </row>
    <row r="1335" spans="1:8" x14ac:dyDescent="0.25">
      <c r="A1335" s="40" t="s">
        <v>1947</v>
      </c>
      <c r="B1335" s="35" t="s">
        <v>486</v>
      </c>
      <c r="C1335" s="26">
        <v>1</v>
      </c>
      <c r="D1335" s="34" t="s">
        <v>1355</v>
      </c>
      <c r="E1335" s="27">
        <v>43725</v>
      </c>
      <c r="F1335" s="27">
        <v>43726</v>
      </c>
      <c r="G1335" s="45" t="s">
        <v>648</v>
      </c>
      <c r="H1335" s="29">
        <v>20</v>
      </c>
    </row>
    <row r="1336" spans="1:8" x14ac:dyDescent="0.25">
      <c r="A1336" s="40" t="s">
        <v>1947</v>
      </c>
      <c r="B1336" s="35" t="s">
        <v>486</v>
      </c>
      <c r="C1336" s="26">
        <v>1</v>
      </c>
      <c r="D1336" s="34" t="s">
        <v>1355</v>
      </c>
      <c r="E1336" s="27">
        <v>43725</v>
      </c>
      <c r="F1336" s="27">
        <v>43726</v>
      </c>
      <c r="G1336" s="45" t="s">
        <v>648</v>
      </c>
      <c r="H1336" s="29">
        <v>114</v>
      </c>
    </row>
    <row r="1337" spans="1:8" ht="30" x14ac:dyDescent="0.25">
      <c r="A1337" s="40" t="s">
        <v>1947</v>
      </c>
      <c r="B1337" s="35" t="s">
        <v>2441</v>
      </c>
      <c r="C1337" s="26">
        <v>1</v>
      </c>
      <c r="D1337" s="34" t="s">
        <v>2172</v>
      </c>
      <c r="E1337" s="27">
        <v>43683</v>
      </c>
      <c r="F1337" s="27">
        <v>43683</v>
      </c>
      <c r="G1337" s="45" t="s">
        <v>648</v>
      </c>
      <c r="H1337" s="29">
        <v>1296</v>
      </c>
    </row>
    <row r="1338" spans="1:8" ht="30" x14ac:dyDescent="0.25">
      <c r="A1338" s="40" t="s">
        <v>1947</v>
      </c>
      <c r="B1338" s="35" t="s">
        <v>2441</v>
      </c>
      <c r="C1338" s="26">
        <v>1</v>
      </c>
      <c r="D1338" s="34" t="s">
        <v>2172</v>
      </c>
      <c r="E1338" s="27">
        <v>43714</v>
      </c>
      <c r="F1338" s="27">
        <v>43714</v>
      </c>
      <c r="G1338" s="45" t="s">
        <v>648</v>
      </c>
      <c r="H1338" s="29">
        <v>489</v>
      </c>
    </row>
    <row r="1339" spans="1:8" ht="30" x14ac:dyDescent="0.25">
      <c r="A1339" s="40" t="s">
        <v>1947</v>
      </c>
      <c r="B1339" s="35" t="s">
        <v>2441</v>
      </c>
      <c r="C1339" s="26">
        <v>1</v>
      </c>
      <c r="D1339" s="34" t="s">
        <v>2172</v>
      </c>
      <c r="E1339" s="27">
        <v>43714</v>
      </c>
      <c r="F1339" s="27">
        <v>43714</v>
      </c>
      <c r="G1339" s="45" t="s">
        <v>648</v>
      </c>
      <c r="H1339" s="29">
        <v>452</v>
      </c>
    </row>
    <row r="1340" spans="1:8" ht="45" x14ac:dyDescent="0.25">
      <c r="A1340" s="40" t="s">
        <v>1964</v>
      </c>
      <c r="B1340" s="35" t="s">
        <v>2128</v>
      </c>
      <c r="C1340" s="26">
        <v>5</v>
      </c>
      <c r="D1340" s="34" t="s">
        <v>1355</v>
      </c>
      <c r="E1340" s="27">
        <v>43496</v>
      </c>
      <c r="F1340" s="27">
        <v>43496</v>
      </c>
      <c r="G1340" s="45" t="s">
        <v>648</v>
      </c>
      <c r="H1340" s="29">
        <v>1432</v>
      </c>
    </row>
    <row r="1341" spans="1:8" ht="45" x14ac:dyDescent="0.25">
      <c r="A1341" s="40" t="s">
        <v>2476</v>
      </c>
      <c r="B1341" s="35" t="s">
        <v>2353</v>
      </c>
      <c r="C1341" s="26">
        <v>1</v>
      </c>
      <c r="D1341" s="34" t="s">
        <v>2121</v>
      </c>
      <c r="E1341" s="27">
        <v>43614</v>
      </c>
      <c r="F1341" s="27">
        <v>43617</v>
      </c>
      <c r="G1341" s="45" t="s">
        <v>648</v>
      </c>
      <c r="H1341" s="29">
        <v>148.5</v>
      </c>
    </row>
    <row r="1342" spans="1:8" ht="45" x14ac:dyDescent="0.25">
      <c r="A1342" s="40" t="s">
        <v>2476</v>
      </c>
      <c r="B1342" s="35" t="s">
        <v>2353</v>
      </c>
      <c r="C1342" s="26">
        <v>1</v>
      </c>
      <c r="D1342" s="34" t="s">
        <v>2121</v>
      </c>
      <c r="E1342" s="27">
        <v>43614</v>
      </c>
      <c r="F1342" s="27">
        <v>43617</v>
      </c>
      <c r="G1342" s="45" t="s">
        <v>648</v>
      </c>
      <c r="H1342" s="29">
        <v>252.38</v>
      </c>
    </row>
    <row r="1343" spans="1:8" ht="45" x14ac:dyDescent="0.25">
      <c r="A1343" s="40" t="s">
        <v>2476</v>
      </c>
      <c r="B1343" s="35" t="s">
        <v>2353</v>
      </c>
      <c r="C1343" s="26">
        <v>1</v>
      </c>
      <c r="D1343" s="34" t="s">
        <v>2121</v>
      </c>
      <c r="E1343" s="27">
        <v>43614</v>
      </c>
      <c r="F1343" s="27">
        <v>43617</v>
      </c>
      <c r="G1343" s="45" t="s">
        <v>648</v>
      </c>
      <c r="H1343" s="29">
        <v>137.80000000000001</v>
      </c>
    </row>
    <row r="1344" spans="1:8" ht="45" x14ac:dyDescent="0.25">
      <c r="A1344" s="40" t="s">
        <v>2476</v>
      </c>
      <c r="B1344" s="35" t="s">
        <v>2353</v>
      </c>
      <c r="C1344" s="26">
        <v>1</v>
      </c>
      <c r="D1344" s="34" t="s">
        <v>2121</v>
      </c>
      <c r="E1344" s="27">
        <v>43614</v>
      </c>
      <c r="F1344" s="27">
        <v>43617</v>
      </c>
      <c r="G1344" s="45" t="s">
        <v>648</v>
      </c>
      <c r="H1344" s="29">
        <v>60.5</v>
      </c>
    </row>
    <row r="1345" spans="1:8" ht="45" x14ac:dyDescent="0.25">
      <c r="A1345" s="40" t="s">
        <v>2476</v>
      </c>
      <c r="B1345" s="35" t="s">
        <v>2353</v>
      </c>
      <c r="C1345" s="26">
        <v>1</v>
      </c>
      <c r="D1345" s="34" t="s">
        <v>2121</v>
      </c>
      <c r="E1345" s="27">
        <v>43614</v>
      </c>
      <c r="F1345" s="27">
        <v>43617</v>
      </c>
      <c r="G1345" s="45" t="s">
        <v>648</v>
      </c>
      <c r="H1345" s="29">
        <v>192.4</v>
      </c>
    </row>
    <row r="1346" spans="1:8" ht="45" x14ac:dyDescent="0.25">
      <c r="A1346" s="40" t="s">
        <v>2476</v>
      </c>
      <c r="B1346" s="35" t="s">
        <v>2353</v>
      </c>
      <c r="C1346" s="26">
        <v>1</v>
      </c>
      <c r="D1346" s="34" t="s">
        <v>2121</v>
      </c>
      <c r="E1346" s="27">
        <v>43614</v>
      </c>
      <c r="F1346" s="27">
        <v>43617</v>
      </c>
      <c r="G1346" s="45" t="s">
        <v>648</v>
      </c>
      <c r="H1346" s="29">
        <v>468.86</v>
      </c>
    </row>
    <row r="1347" spans="1:8" ht="45" x14ac:dyDescent="0.25">
      <c r="A1347" s="40" t="s">
        <v>2476</v>
      </c>
      <c r="B1347" s="35" t="s">
        <v>2353</v>
      </c>
      <c r="C1347" s="26">
        <v>1</v>
      </c>
      <c r="D1347" s="34" t="s">
        <v>2121</v>
      </c>
      <c r="E1347" s="27">
        <v>43614</v>
      </c>
      <c r="F1347" s="27">
        <v>43617</v>
      </c>
      <c r="G1347" s="45" t="s">
        <v>648</v>
      </c>
      <c r="H1347" s="29">
        <v>468.86</v>
      </c>
    </row>
    <row r="1348" spans="1:8" ht="45" x14ac:dyDescent="0.25">
      <c r="A1348" s="40" t="s">
        <v>2476</v>
      </c>
      <c r="B1348" s="35" t="s">
        <v>2353</v>
      </c>
      <c r="C1348" s="26">
        <v>1</v>
      </c>
      <c r="D1348" s="34" t="s">
        <v>2121</v>
      </c>
      <c r="E1348" s="27">
        <v>43614</v>
      </c>
      <c r="F1348" s="27">
        <v>43617</v>
      </c>
      <c r="G1348" s="45" t="s">
        <v>648</v>
      </c>
      <c r="H1348" s="29">
        <v>468.86</v>
      </c>
    </row>
    <row r="1349" spans="1:8" ht="45" x14ac:dyDescent="0.25">
      <c r="A1349" s="40" t="s">
        <v>2476</v>
      </c>
      <c r="B1349" s="35" t="s">
        <v>2353</v>
      </c>
      <c r="C1349" s="26">
        <v>1</v>
      </c>
      <c r="D1349" s="34" t="s">
        <v>2121</v>
      </c>
      <c r="E1349" s="27">
        <v>43614</v>
      </c>
      <c r="F1349" s="27">
        <v>43617</v>
      </c>
      <c r="G1349" s="45" t="s">
        <v>648</v>
      </c>
      <c r="H1349" s="29">
        <v>468.86</v>
      </c>
    </row>
    <row r="1350" spans="1:8" ht="45" x14ac:dyDescent="0.25">
      <c r="A1350" s="40" t="s">
        <v>2476</v>
      </c>
      <c r="B1350" s="35" t="s">
        <v>2353</v>
      </c>
      <c r="C1350" s="26">
        <v>1</v>
      </c>
      <c r="D1350" s="34" t="s">
        <v>2121</v>
      </c>
      <c r="E1350" s="27">
        <v>43614</v>
      </c>
      <c r="F1350" s="27">
        <v>43617</v>
      </c>
      <c r="G1350" s="45" t="s">
        <v>648</v>
      </c>
      <c r="H1350" s="29">
        <v>468.86</v>
      </c>
    </row>
    <row r="1351" spans="1:8" ht="45" x14ac:dyDescent="0.25">
      <c r="A1351" s="40" t="s">
        <v>2476</v>
      </c>
      <c r="B1351" s="35" t="s">
        <v>2353</v>
      </c>
      <c r="C1351" s="26">
        <v>1</v>
      </c>
      <c r="D1351" s="34" t="s">
        <v>2121</v>
      </c>
      <c r="E1351" s="27">
        <v>43614</v>
      </c>
      <c r="F1351" s="27">
        <v>43617</v>
      </c>
      <c r="G1351" s="45" t="s">
        <v>648</v>
      </c>
      <c r="H1351" s="29">
        <v>468.86</v>
      </c>
    </row>
    <row r="1352" spans="1:8" ht="45" x14ac:dyDescent="0.25">
      <c r="A1352" s="40" t="s">
        <v>2476</v>
      </c>
      <c r="B1352" s="35" t="s">
        <v>2353</v>
      </c>
      <c r="C1352" s="26">
        <v>1</v>
      </c>
      <c r="D1352" s="34" t="s">
        <v>2121</v>
      </c>
      <c r="E1352" s="27">
        <v>43614</v>
      </c>
      <c r="F1352" s="27">
        <v>43617</v>
      </c>
      <c r="G1352" s="45" t="s">
        <v>648</v>
      </c>
      <c r="H1352" s="29">
        <v>468.86</v>
      </c>
    </row>
    <row r="1353" spans="1:8" ht="45" x14ac:dyDescent="0.25">
      <c r="A1353" s="40" t="s">
        <v>2476</v>
      </c>
      <c r="B1353" s="35" t="s">
        <v>2353</v>
      </c>
      <c r="C1353" s="26">
        <v>1</v>
      </c>
      <c r="D1353" s="34" t="s">
        <v>2121</v>
      </c>
      <c r="E1353" s="27">
        <v>43614</v>
      </c>
      <c r="F1353" s="27">
        <v>43617</v>
      </c>
      <c r="G1353" s="45" t="s">
        <v>648</v>
      </c>
      <c r="H1353" s="29">
        <v>201.5</v>
      </c>
    </row>
    <row r="1354" spans="1:8" ht="45" x14ac:dyDescent="0.25">
      <c r="A1354" s="40" t="s">
        <v>2476</v>
      </c>
      <c r="B1354" s="35" t="s">
        <v>2353</v>
      </c>
      <c r="C1354" s="26">
        <v>1</v>
      </c>
      <c r="D1354" s="34" t="s">
        <v>2121</v>
      </c>
      <c r="E1354" s="27">
        <v>43614</v>
      </c>
      <c r="F1354" s="27">
        <v>43617</v>
      </c>
      <c r="G1354" s="45" t="s">
        <v>648</v>
      </c>
      <c r="H1354" s="29">
        <v>61.5</v>
      </c>
    </row>
    <row r="1355" spans="1:8" ht="45" x14ac:dyDescent="0.25">
      <c r="A1355" s="40" t="s">
        <v>2476</v>
      </c>
      <c r="B1355" s="35" t="s">
        <v>2353</v>
      </c>
      <c r="C1355" s="26">
        <v>1</v>
      </c>
      <c r="D1355" s="34" t="s">
        <v>2121</v>
      </c>
      <c r="E1355" s="27">
        <v>43614</v>
      </c>
      <c r="F1355" s="27">
        <v>43617</v>
      </c>
      <c r="G1355" s="45" t="s">
        <v>648</v>
      </c>
      <c r="H1355" s="29">
        <v>50.5</v>
      </c>
    </row>
    <row r="1356" spans="1:8" ht="45" x14ac:dyDescent="0.25">
      <c r="A1356" s="40" t="s">
        <v>2476</v>
      </c>
      <c r="B1356" s="35" t="s">
        <v>2353</v>
      </c>
      <c r="C1356" s="26">
        <v>1</v>
      </c>
      <c r="D1356" s="34" t="s">
        <v>2121</v>
      </c>
      <c r="E1356" s="27">
        <v>43614</v>
      </c>
      <c r="F1356" s="27">
        <v>43617</v>
      </c>
      <c r="G1356" s="45" t="s">
        <v>648</v>
      </c>
      <c r="H1356" s="29">
        <v>88.5</v>
      </c>
    </row>
    <row r="1357" spans="1:8" ht="45" x14ac:dyDescent="0.25">
      <c r="A1357" s="40" t="s">
        <v>2476</v>
      </c>
      <c r="B1357" s="35" t="s">
        <v>2353</v>
      </c>
      <c r="C1357" s="26">
        <v>1</v>
      </c>
      <c r="D1357" s="34" t="s">
        <v>2121</v>
      </c>
      <c r="E1357" s="27">
        <v>43614</v>
      </c>
      <c r="F1357" s="27">
        <v>43617</v>
      </c>
      <c r="G1357" s="45" t="s">
        <v>648</v>
      </c>
      <c r="H1357" s="29">
        <v>101.4</v>
      </c>
    </row>
    <row r="1358" spans="1:8" ht="45" x14ac:dyDescent="0.25">
      <c r="A1358" s="40" t="s">
        <v>2476</v>
      </c>
      <c r="B1358" s="35" t="s">
        <v>2353</v>
      </c>
      <c r="C1358" s="26">
        <v>1</v>
      </c>
      <c r="D1358" s="34" t="s">
        <v>2121</v>
      </c>
      <c r="E1358" s="27">
        <v>43614</v>
      </c>
      <c r="F1358" s="27">
        <v>43617</v>
      </c>
      <c r="G1358" s="45" t="s">
        <v>648</v>
      </c>
      <c r="H1358" s="29">
        <v>3340</v>
      </c>
    </row>
    <row r="1359" spans="1:8" ht="45" x14ac:dyDescent="0.25">
      <c r="A1359" s="40" t="s">
        <v>2476</v>
      </c>
      <c r="B1359" s="35" t="s">
        <v>2353</v>
      </c>
      <c r="C1359" s="26">
        <v>1</v>
      </c>
      <c r="D1359" s="34" t="s">
        <v>2121</v>
      </c>
      <c r="E1359" s="27">
        <v>43614</v>
      </c>
      <c r="F1359" s="27">
        <v>43617</v>
      </c>
      <c r="G1359" s="45" t="s">
        <v>648</v>
      </c>
      <c r="H1359" s="29">
        <v>160.01</v>
      </c>
    </row>
    <row r="1360" spans="1:8" ht="45" x14ac:dyDescent="0.25">
      <c r="A1360" s="40" t="s">
        <v>2476</v>
      </c>
      <c r="B1360" s="35" t="s">
        <v>2353</v>
      </c>
      <c r="C1360" s="26">
        <v>1</v>
      </c>
      <c r="D1360" s="34" t="s">
        <v>2121</v>
      </c>
      <c r="E1360" s="27">
        <v>43614</v>
      </c>
      <c r="F1360" s="27">
        <v>43617</v>
      </c>
      <c r="G1360" s="45" t="s">
        <v>648</v>
      </c>
      <c r="H1360" s="29">
        <v>14.5</v>
      </c>
    </row>
    <row r="1361" spans="1:8" ht="45" x14ac:dyDescent="0.25">
      <c r="A1361" s="40" t="s">
        <v>2476</v>
      </c>
      <c r="B1361" s="35" t="s">
        <v>1420</v>
      </c>
      <c r="C1361" s="26">
        <v>1</v>
      </c>
      <c r="D1361" s="34" t="s">
        <v>2121</v>
      </c>
      <c r="E1361" s="27">
        <v>43677</v>
      </c>
      <c r="F1361" s="27">
        <v>43677</v>
      </c>
      <c r="G1361" s="45" t="s">
        <v>648</v>
      </c>
      <c r="H1361" s="29">
        <v>6115</v>
      </c>
    </row>
    <row r="1362" spans="1:8" ht="45" x14ac:dyDescent="0.25">
      <c r="A1362" s="40" t="s">
        <v>2476</v>
      </c>
      <c r="B1362" s="35" t="s">
        <v>486</v>
      </c>
      <c r="C1362" s="26">
        <v>2</v>
      </c>
      <c r="D1362" s="34" t="s">
        <v>2121</v>
      </c>
      <c r="E1362" s="27">
        <v>43684</v>
      </c>
      <c r="F1362" s="27">
        <v>43684</v>
      </c>
      <c r="G1362" s="45" t="s">
        <v>648</v>
      </c>
      <c r="H1362" s="29">
        <v>500</v>
      </c>
    </row>
    <row r="1363" spans="1:8" ht="45" x14ac:dyDescent="0.25">
      <c r="A1363" s="40" t="s">
        <v>2476</v>
      </c>
      <c r="B1363" s="35" t="s">
        <v>2477</v>
      </c>
      <c r="C1363" s="26">
        <v>1</v>
      </c>
      <c r="D1363" s="34" t="s">
        <v>2121</v>
      </c>
      <c r="E1363" s="27">
        <v>43671</v>
      </c>
      <c r="F1363" s="27">
        <v>43671</v>
      </c>
      <c r="G1363" s="45" t="s">
        <v>648</v>
      </c>
      <c r="H1363" s="29">
        <v>718</v>
      </c>
    </row>
    <row r="1364" spans="1:8" ht="45" x14ac:dyDescent="0.25">
      <c r="A1364" s="40" t="s">
        <v>2476</v>
      </c>
      <c r="B1364" s="35" t="s">
        <v>486</v>
      </c>
      <c r="C1364" s="26">
        <v>2</v>
      </c>
      <c r="D1364" s="34" t="s">
        <v>2121</v>
      </c>
      <c r="E1364" s="27">
        <v>43684</v>
      </c>
      <c r="F1364" s="27">
        <v>43684</v>
      </c>
      <c r="G1364" s="45" t="s">
        <v>648</v>
      </c>
      <c r="H1364" s="29">
        <v>124</v>
      </c>
    </row>
    <row r="1365" spans="1:8" ht="45" x14ac:dyDescent="0.25">
      <c r="A1365" s="40" t="s">
        <v>2476</v>
      </c>
      <c r="B1365" s="35" t="s">
        <v>486</v>
      </c>
      <c r="C1365" s="26">
        <v>2</v>
      </c>
      <c r="D1365" s="34" t="s">
        <v>2121</v>
      </c>
      <c r="E1365" s="27">
        <v>43684</v>
      </c>
      <c r="F1365" s="27">
        <v>43684</v>
      </c>
      <c r="G1365" s="45" t="s">
        <v>648</v>
      </c>
      <c r="H1365" s="29">
        <v>142</v>
      </c>
    </row>
    <row r="1366" spans="1:8" ht="45" x14ac:dyDescent="0.25">
      <c r="A1366" s="40" t="s">
        <v>2476</v>
      </c>
      <c r="B1366" s="35" t="s">
        <v>2358</v>
      </c>
      <c r="C1366" s="26">
        <v>1</v>
      </c>
      <c r="D1366" s="34" t="s">
        <v>2121</v>
      </c>
      <c r="E1366" s="27">
        <v>43683</v>
      </c>
      <c r="F1366" s="27">
        <v>43683</v>
      </c>
      <c r="G1366" s="45" t="s">
        <v>648</v>
      </c>
      <c r="H1366" s="29">
        <v>578</v>
      </c>
    </row>
    <row r="1367" spans="1:8" ht="45" x14ac:dyDescent="0.25">
      <c r="A1367" s="40" t="s">
        <v>2476</v>
      </c>
      <c r="B1367" s="35" t="s">
        <v>2358</v>
      </c>
      <c r="C1367" s="26">
        <v>1</v>
      </c>
      <c r="D1367" s="34" t="s">
        <v>2121</v>
      </c>
      <c r="E1367" s="27">
        <v>43683</v>
      </c>
      <c r="F1367" s="27">
        <v>43683</v>
      </c>
      <c r="G1367" s="45" t="s">
        <v>648</v>
      </c>
      <c r="H1367" s="29">
        <v>90</v>
      </c>
    </row>
    <row r="1368" spans="1:8" ht="45" x14ac:dyDescent="0.25">
      <c r="A1368" s="40" t="s">
        <v>2476</v>
      </c>
      <c r="B1368" s="35" t="s">
        <v>489</v>
      </c>
      <c r="C1368" s="26">
        <v>1</v>
      </c>
      <c r="D1368" s="34" t="s">
        <v>2121</v>
      </c>
      <c r="E1368" s="27">
        <v>43677</v>
      </c>
      <c r="F1368" s="27">
        <v>43677</v>
      </c>
      <c r="G1368" s="45" t="s">
        <v>648</v>
      </c>
      <c r="H1368" s="29">
        <v>761</v>
      </c>
    </row>
    <row r="1369" spans="1:8" ht="45" x14ac:dyDescent="0.25">
      <c r="A1369" s="40" t="s">
        <v>2476</v>
      </c>
      <c r="B1369" s="35" t="s">
        <v>489</v>
      </c>
      <c r="C1369" s="26">
        <v>1</v>
      </c>
      <c r="D1369" s="34" t="s">
        <v>2121</v>
      </c>
      <c r="E1369" s="27">
        <v>43662</v>
      </c>
      <c r="F1369" s="27">
        <v>43662</v>
      </c>
      <c r="G1369" s="45" t="s">
        <v>648</v>
      </c>
      <c r="H1369" s="29">
        <v>345.99</v>
      </c>
    </row>
    <row r="1370" spans="1:8" ht="45" x14ac:dyDescent="0.25">
      <c r="A1370" s="40" t="s">
        <v>2476</v>
      </c>
      <c r="B1370" s="35" t="s">
        <v>489</v>
      </c>
      <c r="C1370" s="26">
        <v>2</v>
      </c>
      <c r="D1370" s="34" t="s">
        <v>2121</v>
      </c>
      <c r="E1370" s="27">
        <v>43661</v>
      </c>
      <c r="F1370" s="27">
        <v>43661</v>
      </c>
      <c r="G1370" s="45" t="s">
        <v>648</v>
      </c>
      <c r="H1370" s="29">
        <v>584.99</v>
      </c>
    </row>
    <row r="1371" spans="1:8" ht="45" x14ac:dyDescent="0.25">
      <c r="A1371" s="40" t="s">
        <v>2476</v>
      </c>
      <c r="B1371" s="35" t="s">
        <v>489</v>
      </c>
      <c r="C1371" s="26">
        <v>1</v>
      </c>
      <c r="D1371" s="34" t="s">
        <v>2121</v>
      </c>
      <c r="E1371" s="27">
        <v>43662</v>
      </c>
      <c r="F1371" s="27">
        <v>43662</v>
      </c>
      <c r="G1371" s="45" t="s">
        <v>648</v>
      </c>
      <c r="H1371" s="29">
        <v>218</v>
      </c>
    </row>
    <row r="1372" spans="1:8" ht="45" x14ac:dyDescent="0.25">
      <c r="A1372" s="40" t="s">
        <v>2476</v>
      </c>
      <c r="B1372" s="35" t="s">
        <v>2396</v>
      </c>
      <c r="C1372" s="26">
        <v>1</v>
      </c>
      <c r="D1372" s="34" t="s">
        <v>2172</v>
      </c>
      <c r="E1372" s="27">
        <v>43741</v>
      </c>
      <c r="F1372" s="27">
        <v>43745</v>
      </c>
      <c r="G1372" s="45" t="s">
        <v>648</v>
      </c>
      <c r="H1372" s="29">
        <v>155</v>
      </c>
    </row>
    <row r="1373" spans="1:8" ht="45" x14ac:dyDescent="0.25">
      <c r="A1373" s="40" t="s">
        <v>2476</v>
      </c>
      <c r="B1373" s="35" t="s">
        <v>486</v>
      </c>
      <c r="C1373" s="26">
        <v>1</v>
      </c>
      <c r="D1373" s="34" t="s">
        <v>29</v>
      </c>
      <c r="E1373" s="27">
        <v>43768</v>
      </c>
      <c r="F1373" s="27">
        <v>43768</v>
      </c>
      <c r="G1373" s="45" t="s">
        <v>648</v>
      </c>
      <c r="H1373" s="29">
        <v>220</v>
      </c>
    </row>
    <row r="1374" spans="1:8" ht="30" x14ac:dyDescent="0.25">
      <c r="A1374" s="40" t="s">
        <v>494</v>
      </c>
      <c r="B1374" s="35" t="s">
        <v>2478</v>
      </c>
      <c r="C1374" s="26">
        <v>1</v>
      </c>
      <c r="D1374" s="34" t="s">
        <v>2121</v>
      </c>
      <c r="E1374" s="27">
        <v>43710</v>
      </c>
      <c r="F1374" s="27">
        <v>43710</v>
      </c>
      <c r="G1374" s="45" t="s">
        <v>648</v>
      </c>
      <c r="H1374" s="29">
        <v>2320</v>
      </c>
    </row>
    <row r="1375" spans="1:8" ht="30" x14ac:dyDescent="0.25">
      <c r="A1375" s="40" t="s">
        <v>1990</v>
      </c>
      <c r="B1375" s="35" t="s">
        <v>2083</v>
      </c>
      <c r="C1375" s="26">
        <v>2</v>
      </c>
      <c r="D1375" s="34" t="s">
        <v>1355</v>
      </c>
      <c r="E1375" s="27">
        <v>43481</v>
      </c>
      <c r="F1375" s="27">
        <v>43481</v>
      </c>
      <c r="G1375" s="45" t="s">
        <v>648</v>
      </c>
      <c r="H1375" s="29">
        <v>106</v>
      </c>
    </row>
    <row r="1376" spans="1:8" ht="30" x14ac:dyDescent="0.25">
      <c r="A1376" s="40" t="s">
        <v>1990</v>
      </c>
      <c r="B1376" s="35" t="s">
        <v>2083</v>
      </c>
      <c r="C1376" s="26">
        <v>2</v>
      </c>
      <c r="D1376" s="34" t="s">
        <v>1355</v>
      </c>
      <c r="E1376" s="27">
        <v>43481</v>
      </c>
      <c r="F1376" s="27">
        <v>43481</v>
      </c>
      <c r="G1376" s="45" t="s">
        <v>648</v>
      </c>
      <c r="H1376" s="29">
        <v>500</v>
      </c>
    </row>
    <row r="1377" spans="1:8" ht="45" x14ac:dyDescent="0.25">
      <c r="A1377" s="40" t="s">
        <v>1990</v>
      </c>
      <c r="B1377" s="35" t="s">
        <v>2096</v>
      </c>
      <c r="C1377" s="26">
        <v>2</v>
      </c>
      <c r="D1377" s="34" t="s">
        <v>1355</v>
      </c>
      <c r="E1377" s="27">
        <v>43481</v>
      </c>
      <c r="F1377" s="27">
        <v>43481</v>
      </c>
      <c r="G1377" s="45" t="s">
        <v>648</v>
      </c>
      <c r="H1377" s="29">
        <v>212</v>
      </c>
    </row>
    <row r="1378" spans="1:8" ht="30" x14ac:dyDescent="0.25">
      <c r="A1378" s="40" t="s">
        <v>1990</v>
      </c>
      <c r="B1378" s="35" t="s">
        <v>2083</v>
      </c>
      <c r="C1378" s="26">
        <v>2</v>
      </c>
      <c r="D1378" s="34" t="s">
        <v>1355</v>
      </c>
      <c r="E1378" s="27">
        <v>43481</v>
      </c>
      <c r="F1378" s="27">
        <v>43481</v>
      </c>
      <c r="G1378" s="45" t="s">
        <v>648</v>
      </c>
      <c r="H1378" s="29">
        <v>170</v>
      </c>
    </row>
    <row r="1379" spans="1:8" ht="45" x14ac:dyDescent="0.25">
      <c r="A1379" s="40" t="s">
        <v>1990</v>
      </c>
      <c r="B1379" s="35" t="s">
        <v>2096</v>
      </c>
      <c r="C1379" s="26">
        <v>2</v>
      </c>
      <c r="D1379" s="34" t="s">
        <v>1355</v>
      </c>
      <c r="E1379" s="27">
        <v>43481</v>
      </c>
      <c r="F1379" s="27">
        <v>43481</v>
      </c>
      <c r="G1379" s="45" t="s">
        <v>648</v>
      </c>
      <c r="H1379" s="29">
        <v>500</v>
      </c>
    </row>
    <row r="1380" spans="1:8" ht="45" x14ac:dyDescent="0.25">
      <c r="A1380" s="40" t="s">
        <v>1990</v>
      </c>
      <c r="B1380" s="35" t="s">
        <v>2096</v>
      </c>
      <c r="C1380" s="26">
        <v>2</v>
      </c>
      <c r="D1380" s="34" t="s">
        <v>1355</v>
      </c>
      <c r="E1380" s="27">
        <v>43481</v>
      </c>
      <c r="F1380" s="27">
        <v>43481</v>
      </c>
      <c r="G1380" s="45" t="s">
        <v>648</v>
      </c>
      <c r="H1380" s="29">
        <v>200</v>
      </c>
    </row>
    <row r="1381" spans="1:8" ht="45" x14ac:dyDescent="0.25">
      <c r="A1381" s="40" t="s">
        <v>1990</v>
      </c>
      <c r="B1381" s="35" t="s">
        <v>2097</v>
      </c>
      <c r="C1381" s="26">
        <v>2</v>
      </c>
      <c r="D1381" s="34" t="s">
        <v>2089</v>
      </c>
      <c r="E1381" s="27">
        <v>43501</v>
      </c>
      <c r="F1381" s="27">
        <v>43501</v>
      </c>
      <c r="G1381" s="45" t="s">
        <v>648</v>
      </c>
      <c r="H1381" s="29">
        <v>1699.28</v>
      </c>
    </row>
    <row r="1382" spans="1:8" ht="45" x14ac:dyDescent="0.25">
      <c r="A1382" s="40" t="s">
        <v>1990</v>
      </c>
      <c r="B1382" s="35" t="s">
        <v>2097</v>
      </c>
      <c r="C1382" s="26">
        <v>2</v>
      </c>
      <c r="D1382" s="34" t="s">
        <v>2089</v>
      </c>
      <c r="E1382" s="27">
        <v>43501</v>
      </c>
      <c r="F1382" s="27">
        <v>43501</v>
      </c>
      <c r="G1382" s="45" t="s">
        <v>648</v>
      </c>
      <c r="H1382" s="29">
        <v>320</v>
      </c>
    </row>
    <row r="1383" spans="1:8" ht="45" x14ac:dyDescent="0.25">
      <c r="A1383" s="40" t="s">
        <v>1990</v>
      </c>
      <c r="B1383" s="35" t="s">
        <v>2098</v>
      </c>
      <c r="C1383" s="26">
        <v>2</v>
      </c>
      <c r="D1383" s="34" t="s">
        <v>2089</v>
      </c>
      <c r="E1383" s="27">
        <v>43504</v>
      </c>
      <c r="F1383" s="27">
        <v>43504</v>
      </c>
      <c r="G1383" s="45" t="s">
        <v>648</v>
      </c>
      <c r="H1383" s="29">
        <v>222.34</v>
      </c>
    </row>
    <row r="1384" spans="1:8" ht="30" x14ac:dyDescent="0.25">
      <c r="A1384" s="40" t="s">
        <v>1990</v>
      </c>
      <c r="B1384" s="35" t="s">
        <v>2091</v>
      </c>
      <c r="C1384" s="26">
        <v>2</v>
      </c>
      <c r="D1384" s="34" t="s">
        <v>29</v>
      </c>
      <c r="E1384" s="27">
        <v>43503</v>
      </c>
      <c r="F1384" s="27">
        <v>43503</v>
      </c>
      <c r="G1384" s="45" t="s">
        <v>648</v>
      </c>
      <c r="H1384" s="29">
        <v>340</v>
      </c>
    </row>
    <row r="1385" spans="1:8" ht="30" x14ac:dyDescent="0.25">
      <c r="A1385" s="40" t="s">
        <v>1990</v>
      </c>
      <c r="B1385" s="35" t="s">
        <v>2099</v>
      </c>
      <c r="C1385" s="26">
        <v>2</v>
      </c>
      <c r="D1385" s="34" t="s">
        <v>29</v>
      </c>
      <c r="E1385" s="27">
        <v>43490</v>
      </c>
      <c r="F1385" s="27">
        <v>43490</v>
      </c>
      <c r="G1385" s="45" t="s">
        <v>648</v>
      </c>
      <c r="H1385" s="29">
        <v>212</v>
      </c>
    </row>
    <row r="1386" spans="1:8" ht="30" x14ac:dyDescent="0.25">
      <c r="A1386" s="40" t="s">
        <v>1990</v>
      </c>
      <c r="B1386" s="35" t="s">
        <v>2100</v>
      </c>
      <c r="C1386" s="26">
        <v>2</v>
      </c>
      <c r="D1386" s="34" t="s">
        <v>2114</v>
      </c>
      <c r="E1386" s="27">
        <v>43495</v>
      </c>
      <c r="F1386" s="27">
        <v>43495</v>
      </c>
      <c r="G1386" s="45" t="s">
        <v>648</v>
      </c>
      <c r="H1386" s="29">
        <v>2224</v>
      </c>
    </row>
    <row r="1387" spans="1:8" ht="30" x14ac:dyDescent="0.25">
      <c r="A1387" s="40" t="s">
        <v>1990</v>
      </c>
      <c r="B1387" s="35" t="s">
        <v>2101</v>
      </c>
      <c r="C1387" s="26">
        <v>2</v>
      </c>
      <c r="D1387" s="34" t="s">
        <v>2089</v>
      </c>
      <c r="E1387" s="27">
        <v>43482</v>
      </c>
      <c r="F1387" s="27">
        <v>43483</v>
      </c>
      <c r="G1387" s="45" t="s">
        <v>648</v>
      </c>
      <c r="H1387" s="29">
        <v>5774</v>
      </c>
    </row>
    <row r="1388" spans="1:8" ht="45" x14ac:dyDescent="0.25">
      <c r="A1388" s="40" t="s">
        <v>1990</v>
      </c>
      <c r="B1388" s="35" t="s">
        <v>2102</v>
      </c>
      <c r="C1388" s="26">
        <v>2</v>
      </c>
      <c r="D1388" s="34" t="s">
        <v>1355</v>
      </c>
      <c r="E1388" s="27">
        <v>43490</v>
      </c>
      <c r="F1388" s="27">
        <v>43490</v>
      </c>
      <c r="G1388" s="45" t="s">
        <v>648</v>
      </c>
      <c r="H1388" s="29">
        <v>340</v>
      </c>
    </row>
    <row r="1389" spans="1:8" ht="30" x14ac:dyDescent="0.25">
      <c r="A1389" s="40" t="s">
        <v>1990</v>
      </c>
      <c r="B1389" s="35" t="s">
        <v>2103</v>
      </c>
      <c r="C1389" s="26">
        <v>2</v>
      </c>
      <c r="D1389" s="34" t="s">
        <v>1355</v>
      </c>
      <c r="E1389" s="27">
        <v>43486</v>
      </c>
      <c r="F1389" s="27">
        <v>43486</v>
      </c>
      <c r="G1389" s="45" t="s">
        <v>648</v>
      </c>
      <c r="H1389" s="29">
        <v>190</v>
      </c>
    </row>
    <row r="1390" spans="1:8" ht="30" x14ac:dyDescent="0.25">
      <c r="A1390" s="40" t="s">
        <v>1990</v>
      </c>
      <c r="B1390" s="35" t="s">
        <v>2103</v>
      </c>
      <c r="C1390" s="26">
        <v>2</v>
      </c>
      <c r="D1390" s="34" t="s">
        <v>1355</v>
      </c>
      <c r="E1390" s="27">
        <v>43486</v>
      </c>
      <c r="F1390" s="27">
        <v>43486</v>
      </c>
      <c r="G1390" s="45" t="s">
        <v>648</v>
      </c>
      <c r="H1390" s="29">
        <v>212</v>
      </c>
    </row>
    <row r="1391" spans="1:8" ht="30" x14ac:dyDescent="0.25">
      <c r="A1391" s="40" t="s">
        <v>1990</v>
      </c>
      <c r="B1391" s="35" t="s">
        <v>2101</v>
      </c>
      <c r="C1391" s="26">
        <v>2</v>
      </c>
      <c r="D1391" s="34" t="s">
        <v>2089</v>
      </c>
      <c r="E1391" s="27">
        <v>43482</v>
      </c>
      <c r="F1391" s="27">
        <v>43483</v>
      </c>
      <c r="G1391" s="45" t="s">
        <v>648</v>
      </c>
      <c r="H1391" s="29">
        <v>3048.77</v>
      </c>
    </row>
    <row r="1392" spans="1:8" ht="30" x14ac:dyDescent="0.25">
      <c r="A1392" s="40" t="s">
        <v>1990</v>
      </c>
      <c r="B1392" s="35" t="s">
        <v>2104</v>
      </c>
      <c r="C1392" s="26">
        <v>2</v>
      </c>
      <c r="D1392" s="34" t="s">
        <v>1355</v>
      </c>
      <c r="E1392" s="27">
        <v>43483</v>
      </c>
      <c r="F1392" s="27">
        <v>43483</v>
      </c>
      <c r="G1392" s="45" t="s">
        <v>648</v>
      </c>
      <c r="H1392" s="29">
        <v>220</v>
      </c>
    </row>
    <row r="1393" spans="1:8" ht="45" x14ac:dyDescent="0.25">
      <c r="A1393" s="40" t="s">
        <v>1990</v>
      </c>
      <c r="B1393" s="35" t="s">
        <v>2102</v>
      </c>
      <c r="C1393" s="26">
        <v>2</v>
      </c>
      <c r="D1393" s="34" t="s">
        <v>1355</v>
      </c>
      <c r="E1393" s="27">
        <v>43490</v>
      </c>
      <c r="F1393" s="27">
        <v>43490</v>
      </c>
      <c r="G1393" s="45" t="s">
        <v>648</v>
      </c>
      <c r="H1393" s="29">
        <v>70</v>
      </c>
    </row>
    <row r="1394" spans="1:8" ht="30" x14ac:dyDescent="0.25">
      <c r="A1394" s="40" t="s">
        <v>1990</v>
      </c>
      <c r="B1394" s="35" t="s">
        <v>2104</v>
      </c>
      <c r="C1394" s="26">
        <v>2</v>
      </c>
      <c r="D1394" s="34" t="s">
        <v>1355</v>
      </c>
      <c r="E1394" s="27">
        <v>43483</v>
      </c>
      <c r="F1394" s="27">
        <v>43483</v>
      </c>
      <c r="G1394" s="45" t="s">
        <v>648</v>
      </c>
      <c r="H1394" s="29">
        <v>360</v>
      </c>
    </row>
    <row r="1395" spans="1:8" ht="30" x14ac:dyDescent="0.25">
      <c r="A1395" s="40" t="s">
        <v>1990</v>
      </c>
      <c r="B1395" s="35" t="s">
        <v>2103</v>
      </c>
      <c r="C1395" s="26">
        <v>2</v>
      </c>
      <c r="D1395" s="34" t="s">
        <v>1355</v>
      </c>
      <c r="E1395" s="27">
        <v>43486</v>
      </c>
      <c r="F1395" s="27">
        <v>43486</v>
      </c>
      <c r="G1395" s="45" t="s">
        <v>648</v>
      </c>
      <c r="H1395" s="29">
        <v>500</v>
      </c>
    </row>
    <row r="1396" spans="1:8" ht="30" x14ac:dyDescent="0.25">
      <c r="A1396" s="40" t="s">
        <v>1990</v>
      </c>
      <c r="B1396" s="35" t="s">
        <v>2104</v>
      </c>
      <c r="C1396" s="26">
        <v>2</v>
      </c>
      <c r="D1396" s="34" t="s">
        <v>1355</v>
      </c>
      <c r="E1396" s="27">
        <v>43483</v>
      </c>
      <c r="F1396" s="27">
        <v>43483</v>
      </c>
      <c r="G1396" s="45" t="s">
        <v>648</v>
      </c>
      <c r="H1396" s="29">
        <v>212</v>
      </c>
    </row>
    <row r="1397" spans="1:8" ht="30" x14ac:dyDescent="0.25">
      <c r="A1397" s="40" t="s">
        <v>1990</v>
      </c>
      <c r="B1397" s="35" t="s">
        <v>2104</v>
      </c>
      <c r="C1397" s="26">
        <v>2</v>
      </c>
      <c r="D1397" s="34" t="s">
        <v>1355</v>
      </c>
      <c r="E1397" s="27">
        <v>43483</v>
      </c>
      <c r="F1397" s="27">
        <v>43483</v>
      </c>
      <c r="G1397" s="45" t="s">
        <v>648</v>
      </c>
      <c r="H1397" s="29">
        <v>220</v>
      </c>
    </row>
    <row r="1398" spans="1:8" ht="30" x14ac:dyDescent="0.25">
      <c r="A1398" s="40" t="s">
        <v>1990</v>
      </c>
      <c r="B1398" s="35" t="s">
        <v>2105</v>
      </c>
      <c r="C1398" s="26">
        <v>2</v>
      </c>
      <c r="D1398" s="34" t="s">
        <v>2115</v>
      </c>
      <c r="E1398" s="27">
        <v>43501</v>
      </c>
      <c r="F1398" s="27">
        <v>43501</v>
      </c>
      <c r="G1398" s="45" t="s">
        <v>648</v>
      </c>
      <c r="H1398" s="29">
        <v>7539.92</v>
      </c>
    </row>
    <row r="1399" spans="1:8" ht="30" x14ac:dyDescent="0.25">
      <c r="A1399" s="40" t="s">
        <v>1990</v>
      </c>
      <c r="B1399" s="35" t="s">
        <v>2106</v>
      </c>
      <c r="C1399" s="26">
        <v>2</v>
      </c>
      <c r="D1399" s="34" t="s">
        <v>2116</v>
      </c>
      <c r="E1399" s="27">
        <v>43507</v>
      </c>
      <c r="F1399" s="27">
        <v>43507</v>
      </c>
      <c r="G1399" s="45" t="s">
        <v>648</v>
      </c>
      <c r="H1399" s="29">
        <v>873.98</v>
      </c>
    </row>
    <row r="1400" spans="1:8" ht="30" x14ac:dyDescent="0.25">
      <c r="A1400" s="40" t="s">
        <v>1990</v>
      </c>
      <c r="B1400" s="35" t="s">
        <v>2107</v>
      </c>
      <c r="C1400" s="26">
        <v>2</v>
      </c>
      <c r="D1400" s="34" t="s">
        <v>29</v>
      </c>
      <c r="E1400" s="27">
        <v>43510</v>
      </c>
      <c r="F1400" s="27">
        <v>43510</v>
      </c>
      <c r="G1400" s="45" t="s">
        <v>648</v>
      </c>
      <c r="H1400" s="29">
        <v>436</v>
      </c>
    </row>
    <row r="1401" spans="1:8" ht="30" x14ac:dyDescent="0.25">
      <c r="A1401" s="40" t="s">
        <v>1990</v>
      </c>
      <c r="B1401" s="35" t="s">
        <v>2108</v>
      </c>
      <c r="C1401" s="26">
        <v>2</v>
      </c>
      <c r="D1401" s="34" t="s">
        <v>29</v>
      </c>
      <c r="E1401" s="27">
        <v>43511</v>
      </c>
      <c r="F1401" s="27">
        <v>43511</v>
      </c>
      <c r="G1401" s="45" t="s">
        <v>648</v>
      </c>
      <c r="H1401" s="29">
        <v>340</v>
      </c>
    </row>
    <row r="1402" spans="1:8" ht="30" x14ac:dyDescent="0.25">
      <c r="A1402" s="40" t="s">
        <v>1990</v>
      </c>
      <c r="B1402" s="35" t="s">
        <v>2075</v>
      </c>
      <c r="C1402" s="26">
        <v>2</v>
      </c>
      <c r="D1402" s="34" t="s">
        <v>1355</v>
      </c>
      <c r="E1402" s="27">
        <v>43504</v>
      </c>
      <c r="F1402" s="27">
        <v>43504</v>
      </c>
      <c r="G1402" s="45" t="s">
        <v>648</v>
      </c>
      <c r="H1402" s="29">
        <v>165</v>
      </c>
    </row>
    <row r="1403" spans="1:8" ht="30" x14ac:dyDescent="0.25">
      <c r="A1403" s="40" t="s">
        <v>1990</v>
      </c>
      <c r="B1403" s="35" t="s">
        <v>2075</v>
      </c>
      <c r="C1403" s="26">
        <v>2</v>
      </c>
      <c r="D1403" s="34" t="s">
        <v>1355</v>
      </c>
      <c r="E1403" s="27">
        <v>43515</v>
      </c>
      <c r="F1403" s="27">
        <v>43515</v>
      </c>
      <c r="G1403" s="45" t="s">
        <v>648</v>
      </c>
      <c r="H1403" s="29">
        <v>335</v>
      </c>
    </row>
    <row r="1404" spans="1:8" ht="30" x14ac:dyDescent="0.25">
      <c r="A1404" s="40" t="s">
        <v>1990</v>
      </c>
      <c r="B1404" s="35" t="s">
        <v>2075</v>
      </c>
      <c r="C1404" s="26">
        <v>2</v>
      </c>
      <c r="D1404" s="34" t="s">
        <v>1355</v>
      </c>
      <c r="E1404" s="27">
        <v>43523</v>
      </c>
      <c r="F1404" s="27">
        <v>43523</v>
      </c>
      <c r="G1404" s="45" t="s">
        <v>648</v>
      </c>
      <c r="H1404" s="29">
        <v>1000</v>
      </c>
    </row>
    <row r="1405" spans="1:8" ht="30" x14ac:dyDescent="0.25">
      <c r="A1405" s="40" t="s">
        <v>1990</v>
      </c>
      <c r="B1405" s="35" t="s">
        <v>2075</v>
      </c>
      <c r="C1405" s="26">
        <v>2</v>
      </c>
      <c r="D1405" s="34" t="s">
        <v>1355</v>
      </c>
      <c r="E1405" s="27">
        <v>43518</v>
      </c>
      <c r="F1405" s="27">
        <v>43518</v>
      </c>
      <c r="G1405" s="45" t="s">
        <v>648</v>
      </c>
      <c r="H1405" s="29">
        <v>180</v>
      </c>
    </row>
    <row r="1406" spans="1:8" ht="30" x14ac:dyDescent="0.25">
      <c r="A1406" s="40" t="s">
        <v>1990</v>
      </c>
      <c r="B1406" s="35" t="s">
        <v>2075</v>
      </c>
      <c r="C1406" s="26">
        <v>2</v>
      </c>
      <c r="D1406" s="34" t="s">
        <v>1355</v>
      </c>
      <c r="E1406" s="27">
        <v>43516</v>
      </c>
      <c r="F1406" s="27">
        <v>43516</v>
      </c>
      <c r="G1406" s="45" t="s">
        <v>648</v>
      </c>
      <c r="H1406" s="29">
        <v>936</v>
      </c>
    </row>
    <row r="1407" spans="1:8" ht="30" x14ac:dyDescent="0.25">
      <c r="A1407" s="40" t="s">
        <v>1990</v>
      </c>
      <c r="B1407" s="35" t="s">
        <v>2075</v>
      </c>
      <c r="C1407" s="26">
        <v>2</v>
      </c>
      <c r="D1407" s="34" t="s">
        <v>1355</v>
      </c>
      <c r="E1407" s="27">
        <v>43514</v>
      </c>
      <c r="F1407" s="27">
        <v>43514</v>
      </c>
      <c r="G1407" s="45" t="s">
        <v>648</v>
      </c>
      <c r="H1407" s="29">
        <v>547.99</v>
      </c>
    </row>
    <row r="1408" spans="1:8" ht="30" x14ac:dyDescent="0.25">
      <c r="A1408" s="40" t="s">
        <v>1990</v>
      </c>
      <c r="B1408" s="35" t="s">
        <v>2075</v>
      </c>
      <c r="C1408" s="26">
        <v>2</v>
      </c>
      <c r="D1408" s="34" t="s">
        <v>1355</v>
      </c>
      <c r="E1408" s="27">
        <v>43521</v>
      </c>
      <c r="F1408" s="27">
        <v>43521</v>
      </c>
      <c r="G1408" s="45" t="s">
        <v>648</v>
      </c>
      <c r="H1408" s="29">
        <v>867</v>
      </c>
    </row>
    <row r="1409" spans="1:8" ht="30" x14ac:dyDescent="0.25">
      <c r="A1409" s="40" t="s">
        <v>1990</v>
      </c>
      <c r="B1409" s="35" t="s">
        <v>2075</v>
      </c>
      <c r="C1409" s="26">
        <v>2</v>
      </c>
      <c r="D1409" s="34" t="s">
        <v>1355</v>
      </c>
      <c r="E1409" s="27">
        <v>43522</v>
      </c>
      <c r="F1409" s="27">
        <v>43522</v>
      </c>
      <c r="G1409" s="45" t="s">
        <v>648</v>
      </c>
      <c r="H1409" s="29">
        <v>300</v>
      </c>
    </row>
    <row r="1410" spans="1:8" ht="30" x14ac:dyDescent="0.25">
      <c r="A1410" s="40" t="s">
        <v>1990</v>
      </c>
      <c r="B1410" s="35" t="s">
        <v>2070</v>
      </c>
      <c r="C1410" s="26">
        <v>2</v>
      </c>
      <c r="D1410" s="34" t="s">
        <v>1355</v>
      </c>
      <c r="E1410" s="27">
        <v>43517</v>
      </c>
      <c r="F1410" s="27">
        <v>43517</v>
      </c>
      <c r="G1410" s="45" t="s">
        <v>648</v>
      </c>
      <c r="H1410" s="29">
        <v>680</v>
      </c>
    </row>
    <row r="1411" spans="1:8" ht="30" x14ac:dyDescent="0.25">
      <c r="A1411" s="40" t="s">
        <v>1990</v>
      </c>
      <c r="B1411" s="35" t="s">
        <v>2075</v>
      </c>
      <c r="C1411" s="26">
        <v>2</v>
      </c>
      <c r="D1411" s="34" t="s">
        <v>1355</v>
      </c>
      <c r="E1411" s="27">
        <v>43508</v>
      </c>
      <c r="F1411" s="27">
        <v>43508</v>
      </c>
      <c r="G1411" s="45" t="s">
        <v>648</v>
      </c>
      <c r="H1411" s="29">
        <v>635</v>
      </c>
    </row>
    <row r="1412" spans="1:8" ht="30" x14ac:dyDescent="0.25">
      <c r="A1412" s="40" t="s">
        <v>1990</v>
      </c>
      <c r="B1412" s="35" t="s">
        <v>2075</v>
      </c>
      <c r="C1412" s="26">
        <v>2</v>
      </c>
      <c r="D1412" s="34" t="s">
        <v>1355</v>
      </c>
      <c r="E1412" s="27">
        <v>43511</v>
      </c>
      <c r="F1412" s="27">
        <v>43511</v>
      </c>
      <c r="G1412" s="45" t="s">
        <v>648</v>
      </c>
      <c r="H1412" s="29">
        <v>678</v>
      </c>
    </row>
    <row r="1413" spans="1:8" ht="30" x14ac:dyDescent="0.25">
      <c r="A1413" s="40" t="s">
        <v>1990</v>
      </c>
      <c r="B1413" s="35" t="s">
        <v>2075</v>
      </c>
      <c r="C1413" s="26">
        <v>2</v>
      </c>
      <c r="D1413" s="34" t="s">
        <v>1355</v>
      </c>
      <c r="E1413" s="27">
        <v>43504</v>
      </c>
      <c r="F1413" s="27">
        <v>39852</v>
      </c>
      <c r="G1413" s="45" t="s">
        <v>648</v>
      </c>
      <c r="H1413" s="29">
        <v>983</v>
      </c>
    </row>
    <row r="1414" spans="1:8" ht="30" x14ac:dyDescent="0.25">
      <c r="A1414" s="40" t="s">
        <v>1990</v>
      </c>
      <c r="B1414" s="35" t="s">
        <v>2075</v>
      </c>
      <c r="C1414" s="26">
        <v>2</v>
      </c>
      <c r="D1414" s="34" t="s">
        <v>1355</v>
      </c>
      <c r="E1414" s="27">
        <v>43510</v>
      </c>
      <c r="F1414" s="27">
        <v>43510</v>
      </c>
      <c r="G1414" s="45" t="s">
        <v>648</v>
      </c>
      <c r="H1414" s="29">
        <v>357</v>
      </c>
    </row>
    <row r="1415" spans="1:8" ht="30" x14ac:dyDescent="0.25">
      <c r="A1415" s="40" t="s">
        <v>1990</v>
      </c>
      <c r="B1415" s="35" t="s">
        <v>2075</v>
      </c>
      <c r="C1415" s="26">
        <v>2</v>
      </c>
      <c r="D1415" s="34" t="s">
        <v>1355</v>
      </c>
      <c r="E1415" s="27">
        <v>43509</v>
      </c>
      <c r="F1415" s="27">
        <v>43509</v>
      </c>
      <c r="G1415" s="45" t="s">
        <v>648</v>
      </c>
      <c r="H1415" s="29">
        <v>350</v>
      </c>
    </row>
    <row r="1416" spans="1:8" ht="30" x14ac:dyDescent="0.25">
      <c r="A1416" s="40" t="s">
        <v>1990</v>
      </c>
      <c r="B1416" s="35" t="s">
        <v>2109</v>
      </c>
      <c r="C1416" s="26">
        <v>2</v>
      </c>
      <c r="D1416" s="34" t="s">
        <v>2089</v>
      </c>
      <c r="E1416" s="27">
        <v>43523</v>
      </c>
      <c r="F1416" s="27">
        <v>43523</v>
      </c>
      <c r="G1416" s="45" t="s">
        <v>648</v>
      </c>
      <c r="H1416" s="29">
        <v>5932</v>
      </c>
    </row>
    <row r="1417" spans="1:8" ht="45" x14ac:dyDescent="0.25">
      <c r="A1417" s="40" t="s">
        <v>1990</v>
      </c>
      <c r="B1417" s="35" t="s">
        <v>2110</v>
      </c>
      <c r="C1417" s="26">
        <v>2</v>
      </c>
      <c r="D1417" s="34" t="s">
        <v>2089</v>
      </c>
      <c r="E1417" s="27">
        <v>43518</v>
      </c>
      <c r="F1417" s="27">
        <v>43518</v>
      </c>
      <c r="G1417" s="45" t="s">
        <v>648</v>
      </c>
      <c r="H1417" s="29">
        <v>1249</v>
      </c>
    </row>
    <row r="1418" spans="1:8" ht="30" x14ac:dyDescent="0.25">
      <c r="A1418" s="40" t="s">
        <v>1990</v>
      </c>
      <c r="B1418" s="35" t="s">
        <v>2111</v>
      </c>
      <c r="C1418" s="26">
        <v>2</v>
      </c>
      <c r="D1418" s="34" t="s">
        <v>2089</v>
      </c>
      <c r="E1418" s="27">
        <v>43516</v>
      </c>
      <c r="F1418" s="27">
        <v>43516</v>
      </c>
      <c r="G1418" s="45" t="s">
        <v>648</v>
      </c>
      <c r="H1418" s="29">
        <v>1275</v>
      </c>
    </row>
    <row r="1419" spans="1:8" ht="45" x14ac:dyDescent="0.25">
      <c r="A1419" s="40" t="s">
        <v>1990</v>
      </c>
      <c r="B1419" s="35" t="s">
        <v>2112</v>
      </c>
      <c r="C1419" s="26">
        <v>2</v>
      </c>
      <c r="D1419" s="34" t="s">
        <v>2117</v>
      </c>
      <c r="E1419" s="27">
        <v>43515</v>
      </c>
      <c r="F1419" s="27">
        <v>43516</v>
      </c>
      <c r="G1419" s="45" t="s">
        <v>648</v>
      </c>
      <c r="H1419" s="29">
        <v>860</v>
      </c>
    </row>
    <row r="1420" spans="1:8" ht="30" x14ac:dyDescent="0.25">
      <c r="A1420" s="40" t="s">
        <v>1990</v>
      </c>
      <c r="B1420" s="35" t="s">
        <v>2111</v>
      </c>
      <c r="C1420" s="26">
        <v>2</v>
      </c>
      <c r="D1420" s="34" t="s">
        <v>2089</v>
      </c>
      <c r="E1420" s="27">
        <v>43516</v>
      </c>
      <c r="F1420" s="27">
        <v>43516</v>
      </c>
      <c r="G1420" s="45" t="s">
        <v>648</v>
      </c>
      <c r="H1420" s="29">
        <v>802</v>
      </c>
    </row>
    <row r="1421" spans="1:8" ht="45" x14ac:dyDescent="0.25">
      <c r="A1421" s="40" t="s">
        <v>1990</v>
      </c>
      <c r="B1421" s="35" t="s">
        <v>2112</v>
      </c>
      <c r="C1421" s="26">
        <v>2</v>
      </c>
      <c r="D1421" s="34" t="s">
        <v>2117</v>
      </c>
      <c r="E1421" s="27">
        <v>43515</v>
      </c>
      <c r="F1421" s="27">
        <v>43516</v>
      </c>
      <c r="G1421" s="45" t="s">
        <v>648</v>
      </c>
      <c r="H1421" s="29">
        <v>1704.05</v>
      </c>
    </row>
    <row r="1422" spans="1:8" ht="45" x14ac:dyDescent="0.25">
      <c r="A1422" s="40" t="s">
        <v>1990</v>
      </c>
      <c r="B1422" s="35" t="s">
        <v>2113</v>
      </c>
      <c r="C1422" s="26">
        <v>2</v>
      </c>
      <c r="D1422" s="34" t="s">
        <v>1355</v>
      </c>
      <c r="E1422" s="27">
        <v>43525</v>
      </c>
      <c r="F1422" s="27">
        <v>43525</v>
      </c>
      <c r="G1422" s="45" t="s">
        <v>648</v>
      </c>
      <c r="H1422" s="29">
        <v>678</v>
      </c>
    </row>
    <row r="1423" spans="1:8" ht="60" x14ac:dyDescent="0.25">
      <c r="A1423" s="40" t="s">
        <v>1990</v>
      </c>
      <c r="B1423" s="35" t="s">
        <v>2479</v>
      </c>
      <c r="C1423" s="26">
        <v>1</v>
      </c>
      <c r="D1423" s="34" t="s">
        <v>15</v>
      </c>
      <c r="E1423" s="27">
        <v>43510</v>
      </c>
      <c r="F1423" s="27">
        <v>43511</v>
      </c>
      <c r="G1423" s="45" t="s">
        <v>648</v>
      </c>
      <c r="H1423" s="29">
        <v>1012</v>
      </c>
    </row>
    <row r="1424" spans="1:8" ht="60" x14ac:dyDescent="0.25">
      <c r="A1424" s="40" t="s">
        <v>1990</v>
      </c>
      <c r="B1424" s="35" t="s">
        <v>2479</v>
      </c>
      <c r="C1424" s="26">
        <v>1</v>
      </c>
      <c r="D1424" s="34" t="s">
        <v>15</v>
      </c>
      <c r="E1424" s="27">
        <v>43510</v>
      </c>
      <c r="F1424" s="27">
        <v>43511</v>
      </c>
      <c r="G1424" s="45" t="s">
        <v>648</v>
      </c>
      <c r="H1424" s="29">
        <v>2437.0500000000002</v>
      </c>
    </row>
    <row r="1425" spans="1:8" ht="30" x14ac:dyDescent="0.25">
      <c r="A1425" s="40" t="s">
        <v>1990</v>
      </c>
      <c r="B1425" s="35" t="s">
        <v>2480</v>
      </c>
      <c r="C1425" s="26">
        <v>1</v>
      </c>
      <c r="D1425" s="34" t="s">
        <v>15</v>
      </c>
      <c r="E1425" s="27">
        <v>43536</v>
      </c>
      <c r="F1425" s="27">
        <v>43536</v>
      </c>
      <c r="G1425" s="45" t="s">
        <v>648</v>
      </c>
      <c r="H1425" s="29">
        <v>4263</v>
      </c>
    </row>
    <row r="1426" spans="1:8" ht="45" x14ac:dyDescent="0.25">
      <c r="A1426" s="40" t="s">
        <v>1990</v>
      </c>
      <c r="B1426" s="35" t="s">
        <v>2481</v>
      </c>
      <c r="C1426" s="26">
        <v>1</v>
      </c>
      <c r="D1426" s="34" t="s">
        <v>15</v>
      </c>
      <c r="E1426" s="27">
        <v>43532</v>
      </c>
      <c r="F1426" s="27">
        <v>43532</v>
      </c>
      <c r="G1426" s="45" t="s">
        <v>648</v>
      </c>
      <c r="H1426" s="29">
        <v>2213</v>
      </c>
    </row>
    <row r="1427" spans="1:8" ht="30" x14ac:dyDescent="0.25">
      <c r="A1427" s="40" t="s">
        <v>1990</v>
      </c>
      <c r="B1427" s="35" t="s">
        <v>2081</v>
      </c>
      <c r="C1427" s="26">
        <v>1</v>
      </c>
      <c r="D1427" s="34" t="s">
        <v>15</v>
      </c>
      <c r="E1427" s="27">
        <v>43525</v>
      </c>
      <c r="F1427" s="27">
        <v>43525</v>
      </c>
      <c r="G1427" s="45" t="s">
        <v>648</v>
      </c>
      <c r="H1427" s="29">
        <v>340</v>
      </c>
    </row>
    <row r="1428" spans="1:8" ht="30" x14ac:dyDescent="0.25">
      <c r="A1428" s="40" t="s">
        <v>1990</v>
      </c>
      <c r="B1428" s="35" t="s">
        <v>2081</v>
      </c>
      <c r="C1428" s="26">
        <v>1</v>
      </c>
      <c r="D1428" s="34" t="s">
        <v>15</v>
      </c>
      <c r="E1428" s="27">
        <v>43525</v>
      </c>
      <c r="F1428" s="27">
        <v>43525</v>
      </c>
      <c r="G1428" s="45" t="s">
        <v>648</v>
      </c>
      <c r="H1428" s="29">
        <v>135</v>
      </c>
    </row>
    <row r="1429" spans="1:8" ht="30" x14ac:dyDescent="0.25">
      <c r="A1429" s="40" t="s">
        <v>1990</v>
      </c>
      <c r="B1429" s="35" t="s">
        <v>2081</v>
      </c>
      <c r="C1429" s="26">
        <v>1</v>
      </c>
      <c r="D1429" s="34" t="s">
        <v>15</v>
      </c>
      <c r="E1429" s="27">
        <v>43525</v>
      </c>
      <c r="F1429" s="27">
        <v>43525</v>
      </c>
      <c r="G1429" s="45" t="s">
        <v>648</v>
      </c>
      <c r="H1429" s="29">
        <v>110</v>
      </c>
    </row>
    <row r="1430" spans="1:8" ht="30" x14ac:dyDescent="0.25">
      <c r="A1430" s="40" t="s">
        <v>1990</v>
      </c>
      <c r="B1430" s="35" t="s">
        <v>2482</v>
      </c>
      <c r="C1430" s="26">
        <v>1</v>
      </c>
      <c r="D1430" s="34" t="s">
        <v>15</v>
      </c>
      <c r="E1430" s="27">
        <v>43525</v>
      </c>
      <c r="F1430" s="27">
        <v>43525</v>
      </c>
      <c r="G1430" s="45" t="s">
        <v>648</v>
      </c>
      <c r="H1430" s="29">
        <v>998</v>
      </c>
    </row>
    <row r="1431" spans="1:8" ht="30" x14ac:dyDescent="0.25">
      <c r="A1431" s="40" t="s">
        <v>1990</v>
      </c>
      <c r="B1431" s="35" t="s">
        <v>2482</v>
      </c>
      <c r="C1431" s="26">
        <v>1</v>
      </c>
      <c r="D1431" s="34" t="s">
        <v>15</v>
      </c>
      <c r="E1431" s="27">
        <v>43525</v>
      </c>
      <c r="F1431" s="27">
        <v>43525</v>
      </c>
      <c r="G1431" s="45" t="s">
        <v>648</v>
      </c>
      <c r="H1431" s="29">
        <v>220</v>
      </c>
    </row>
    <row r="1432" spans="1:8" ht="45" x14ac:dyDescent="0.25">
      <c r="A1432" s="40" t="s">
        <v>1990</v>
      </c>
      <c r="B1432" s="35" t="s">
        <v>2481</v>
      </c>
      <c r="C1432" s="26">
        <v>1</v>
      </c>
      <c r="D1432" s="34" t="s">
        <v>15</v>
      </c>
      <c r="E1432" s="27">
        <v>43532</v>
      </c>
      <c r="F1432" s="27">
        <v>43532</v>
      </c>
      <c r="G1432" s="45" t="s">
        <v>648</v>
      </c>
      <c r="H1432" s="29">
        <v>400</v>
      </c>
    </row>
    <row r="1433" spans="1:8" ht="30" x14ac:dyDescent="0.25">
      <c r="A1433" s="40" t="s">
        <v>1990</v>
      </c>
      <c r="B1433" s="35" t="s">
        <v>2326</v>
      </c>
      <c r="C1433" s="26">
        <v>1</v>
      </c>
      <c r="D1433" s="34" t="s">
        <v>15</v>
      </c>
      <c r="E1433" s="27">
        <v>43509</v>
      </c>
      <c r="F1433" s="27">
        <v>43509</v>
      </c>
      <c r="G1433" s="45" t="s">
        <v>648</v>
      </c>
      <c r="H1433" s="29">
        <v>352.04</v>
      </c>
    </row>
    <row r="1434" spans="1:8" ht="45" x14ac:dyDescent="0.25">
      <c r="A1434" s="40" t="s">
        <v>1990</v>
      </c>
      <c r="B1434" s="35" t="s">
        <v>2481</v>
      </c>
      <c r="C1434" s="26">
        <v>1</v>
      </c>
      <c r="D1434" s="34" t="s">
        <v>15</v>
      </c>
      <c r="E1434" s="27">
        <v>43535</v>
      </c>
      <c r="F1434" s="27">
        <v>43535</v>
      </c>
      <c r="G1434" s="45" t="s">
        <v>648</v>
      </c>
      <c r="H1434" s="29">
        <v>436</v>
      </c>
    </row>
    <row r="1435" spans="1:8" ht="30" x14ac:dyDescent="0.25">
      <c r="A1435" s="40" t="s">
        <v>1990</v>
      </c>
      <c r="B1435" s="35" t="s">
        <v>2483</v>
      </c>
      <c r="C1435" s="26">
        <v>2</v>
      </c>
      <c r="D1435" s="34" t="s">
        <v>15</v>
      </c>
      <c r="E1435" s="27">
        <v>43530</v>
      </c>
      <c r="F1435" s="27">
        <v>43530</v>
      </c>
      <c r="G1435" s="45" t="s">
        <v>648</v>
      </c>
      <c r="H1435" s="29">
        <v>936</v>
      </c>
    </row>
    <row r="1436" spans="1:8" ht="30" x14ac:dyDescent="0.25">
      <c r="A1436" s="40" t="s">
        <v>1990</v>
      </c>
      <c r="B1436" s="35" t="s">
        <v>2484</v>
      </c>
      <c r="C1436" s="26">
        <v>1</v>
      </c>
      <c r="D1436" s="34" t="s">
        <v>15</v>
      </c>
      <c r="E1436" s="27">
        <v>43535</v>
      </c>
      <c r="F1436" s="27">
        <v>43535</v>
      </c>
      <c r="G1436" s="45" t="s">
        <v>648</v>
      </c>
      <c r="H1436" s="29">
        <v>4872</v>
      </c>
    </row>
    <row r="1437" spans="1:8" ht="30" x14ac:dyDescent="0.25">
      <c r="A1437" s="40" t="s">
        <v>1990</v>
      </c>
      <c r="B1437" s="35" t="s">
        <v>2485</v>
      </c>
      <c r="C1437" s="26">
        <v>1</v>
      </c>
      <c r="D1437" s="34" t="s">
        <v>15</v>
      </c>
      <c r="E1437" s="27">
        <v>43546</v>
      </c>
      <c r="F1437" s="27">
        <v>43546</v>
      </c>
      <c r="G1437" s="45" t="s">
        <v>648</v>
      </c>
      <c r="H1437" s="29">
        <v>718</v>
      </c>
    </row>
    <row r="1438" spans="1:8" ht="30" x14ac:dyDescent="0.25">
      <c r="A1438" s="40" t="s">
        <v>1990</v>
      </c>
      <c r="B1438" s="35" t="s">
        <v>2485</v>
      </c>
      <c r="C1438" s="26">
        <v>1</v>
      </c>
      <c r="D1438" s="34" t="s">
        <v>15</v>
      </c>
      <c r="E1438" s="27">
        <v>43539</v>
      </c>
      <c r="F1438" s="27">
        <v>43539</v>
      </c>
      <c r="G1438" s="45" t="s">
        <v>648</v>
      </c>
      <c r="H1438" s="29">
        <v>1347</v>
      </c>
    </row>
    <row r="1439" spans="1:8" ht="30" x14ac:dyDescent="0.25">
      <c r="A1439" s="40" t="s">
        <v>1990</v>
      </c>
      <c r="B1439" s="35" t="s">
        <v>2260</v>
      </c>
      <c r="C1439" s="26">
        <v>1</v>
      </c>
      <c r="D1439" s="34" t="s">
        <v>15</v>
      </c>
      <c r="E1439" s="27">
        <v>43532</v>
      </c>
      <c r="F1439" s="27">
        <v>43532</v>
      </c>
      <c r="G1439" s="45" t="s">
        <v>648</v>
      </c>
      <c r="H1439" s="29">
        <v>518</v>
      </c>
    </row>
    <row r="1440" spans="1:8" ht="30" x14ac:dyDescent="0.25">
      <c r="A1440" s="40" t="s">
        <v>1990</v>
      </c>
      <c r="B1440" s="35" t="s">
        <v>2486</v>
      </c>
      <c r="C1440" s="26">
        <v>1</v>
      </c>
      <c r="D1440" s="34" t="s">
        <v>15</v>
      </c>
      <c r="E1440" s="27">
        <v>43532</v>
      </c>
      <c r="F1440" s="27">
        <v>43532</v>
      </c>
      <c r="G1440" s="45" t="s">
        <v>648</v>
      </c>
      <c r="H1440" s="29">
        <v>210</v>
      </c>
    </row>
    <row r="1441" spans="1:8" ht="30" x14ac:dyDescent="0.25">
      <c r="A1441" s="40" t="s">
        <v>1990</v>
      </c>
      <c r="B1441" s="35" t="s">
        <v>2260</v>
      </c>
      <c r="C1441" s="26">
        <v>1</v>
      </c>
      <c r="D1441" s="34" t="s">
        <v>15</v>
      </c>
      <c r="E1441" s="27">
        <v>43537</v>
      </c>
      <c r="F1441" s="27">
        <v>43537</v>
      </c>
      <c r="G1441" s="45" t="s">
        <v>648</v>
      </c>
      <c r="H1441" s="29">
        <v>898</v>
      </c>
    </row>
    <row r="1442" spans="1:8" ht="30" x14ac:dyDescent="0.25">
      <c r="A1442" s="40" t="s">
        <v>1990</v>
      </c>
      <c r="B1442" s="35" t="s">
        <v>2260</v>
      </c>
      <c r="C1442" s="26">
        <v>1</v>
      </c>
      <c r="D1442" s="34" t="s">
        <v>15</v>
      </c>
      <c r="E1442" s="27">
        <v>43537</v>
      </c>
      <c r="F1442" s="27">
        <v>43537</v>
      </c>
      <c r="G1442" s="45" t="s">
        <v>648</v>
      </c>
      <c r="H1442" s="29">
        <v>200</v>
      </c>
    </row>
    <row r="1443" spans="1:8" ht="30" x14ac:dyDescent="0.25">
      <c r="A1443" s="40" t="s">
        <v>1990</v>
      </c>
      <c r="B1443" s="35" t="s">
        <v>2487</v>
      </c>
      <c r="C1443" s="26">
        <v>1</v>
      </c>
      <c r="D1443" s="34" t="s">
        <v>15</v>
      </c>
      <c r="E1443" s="27">
        <v>43543</v>
      </c>
      <c r="F1443" s="27">
        <v>43543</v>
      </c>
      <c r="G1443" s="45" t="s">
        <v>648</v>
      </c>
      <c r="H1443" s="29">
        <v>618</v>
      </c>
    </row>
    <row r="1444" spans="1:8" ht="30" x14ac:dyDescent="0.25">
      <c r="A1444" s="40" t="s">
        <v>1990</v>
      </c>
      <c r="B1444" s="35" t="s">
        <v>2076</v>
      </c>
      <c r="C1444" s="26">
        <v>1</v>
      </c>
      <c r="D1444" s="34" t="s">
        <v>15</v>
      </c>
      <c r="E1444" s="27">
        <v>43544</v>
      </c>
      <c r="F1444" s="27">
        <v>43544</v>
      </c>
      <c r="G1444" s="45" t="s">
        <v>648</v>
      </c>
      <c r="H1444" s="29">
        <v>718</v>
      </c>
    </row>
    <row r="1445" spans="1:8" ht="30" x14ac:dyDescent="0.25">
      <c r="A1445" s="40" t="s">
        <v>1990</v>
      </c>
      <c r="B1445" s="35" t="s">
        <v>2076</v>
      </c>
      <c r="C1445" s="26">
        <v>1</v>
      </c>
      <c r="D1445" s="34" t="s">
        <v>15</v>
      </c>
      <c r="E1445" s="27">
        <v>43545</v>
      </c>
      <c r="F1445" s="27">
        <v>43545</v>
      </c>
      <c r="G1445" s="45" t="s">
        <v>648</v>
      </c>
      <c r="H1445" s="29">
        <v>120</v>
      </c>
    </row>
    <row r="1446" spans="1:8" ht="30" x14ac:dyDescent="0.25">
      <c r="A1446" s="40" t="s">
        <v>1990</v>
      </c>
      <c r="B1446" s="35" t="s">
        <v>2488</v>
      </c>
      <c r="C1446" s="26">
        <v>1</v>
      </c>
      <c r="D1446" s="34" t="s">
        <v>15</v>
      </c>
      <c r="E1446" s="27">
        <v>43521</v>
      </c>
      <c r="F1446" s="27">
        <v>43521</v>
      </c>
      <c r="G1446" s="45" t="s">
        <v>648</v>
      </c>
      <c r="H1446" s="29">
        <v>330</v>
      </c>
    </row>
    <row r="1447" spans="1:8" ht="30" x14ac:dyDescent="0.25">
      <c r="A1447" s="40" t="s">
        <v>1990</v>
      </c>
      <c r="B1447" s="35" t="s">
        <v>2260</v>
      </c>
      <c r="C1447" s="26">
        <v>1</v>
      </c>
      <c r="D1447" s="34" t="s">
        <v>15</v>
      </c>
      <c r="E1447" s="27">
        <v>43530</v>
      </c>
      <c r="F1447" s="27">
        <v>43530</v>
      </c>
      <c r="G1447" s="45" t="s">
        <v>648</v>
      </c>
      <c r="H1447" s="29">
        <v>984</v>
      </c>
    </row>
    <row r="1448" spans="1:8" ht="30" x14ac:dyDescent="0.25">
      <c r="A1448" s="40" t="s">
        <v>1990</v>
      </c>
      <c r="B1448" s="35" t="s">
        <v>2260</v>
      </c>
      <c r="C1448" s="26">
        <v>1</v>
      </c>
      <c r="D1448" s="34" t="s">
        <v>15</v>
      </c>
      <c r="E1448" s="27">
        <v>43531</v>
      </c>
      <c r="F1448" s="27">
        <v>43531</v>
      </c>
      <c r="G1448" s="45" t="s">
        <v>648</v>
      </c>
      <c r="H1448" s="29">
        <v>515</v>
      </c>
    </row>
    <row r="1449" spans="1:8" ht="30" x14ac:dyDescent="0.25">
      <c r="A1449" s="40" t="s">
        <v>1990</v>
      </c>
      <c r="B1449" s="35" t="s">
        <v>2489</v>
      </c>
      <c r="C1449" s="26">
        <v>1</v>
      </c>
      <c r="D1449" s="34" t="s">
        <v>15</v>
      </c>
      <c r="E1449" s="27">
        <v>43531</v>
      </c>
      <c r="F1449" s="27">
        <v>43531</v>
      </c>
      <c r="G1449" s="45" t="s">
        <v>648</v>
      </c>
      <c r="H1449" s="29">
        <v>180</v>
      </c>
    </row>
    <row r="1450" spans="1:8" ht="30" x14ac:dyDescent="0.25">
      <c r="A1450" s="40" t="s">
        <v>1990</v>
      </c>
      <c r="B1450" s="35" t="s">
        <v>2260</v>
      </c>
      <c r="C1450" s="26">
        <v>1</v>
      </c>
      <c r="D1450" s="34" t="s">
        <v>15</v>
      </c>
      <c r="E1450" s="27">
        <v>43544</v>
      </c>
      <c r="F1450" s="27">
        <v>43544</v>
      </c>
      <c r="G1450" s="45" t="s">
        <v>648</v>
      </c>
      <c r="H1450" s="29">
        <v>837.04</v>
      </c>
    </row>
    <row r="1451" spans="1:8" ht="30" x14ac:dyDescent="0.25">
      <c r="A1451" s="40" t="s">
        <v>1990</v>
      </c>
      <c r="B1451" s="35" t="s">
        <v>2260</v>
      </c>
      <c r="C1451" s="26">
        <v>1</v>
      </c>
      <c r="D1451" s="34" t="s">
        <v>15</v>
      </c>
      <c r="E1451" s="27">
        <v>43536</v>
      </c>
      <c r="F1451" s="27">
        <v>43536</v>
      </c>
      <c r="G1451" s="45" t="s">
        <v>648</v>
      </c>
      <c r="H1451" s="29">
        <v>317</v>
      </c>
    </row>
    <row r="1452" spans="1:8" ht="30" x14ac:dyDescent="0.25">
      <c r="A1452" s="40" t="s">
        <v>1990</v>
      </c>
      <c r="B1452" s="35" t="s">
        <v>2260</v>
      </c>
      <c r="C1452" s="26">
        <v>1</v>
      </c>
      <c r="D1452" s="34" t="s">
        <v>15</v>
      </c>
      <c r="E1452" s="27">
        <v>43524</v>
      </c>
      <c r="F1452" s="27">
        <v>43524</v>
      </c>
      <c r="G1452" s="45" t="s">
        <v>648</v>
      </c>
      <c r="H1452" s="29">
        <v>288</v>
      </c>
    </row>
    <row r="1453" spans="1:8" ht="30" x14ac:dyDescent="0.25">
      <c r="A1453" s="40" t="s">
        <v>1990</v>
      </c>
      <c r="B1453" s="35" t="s">
        <v>2260</v>
      </c>
      <c r="C1453" s="26">
        <v>1</v>
      </c>
      <c r="D1453" s="34" t="s">
        <v>15</v>
      </c>
      <c r="E1453" s="27">
        <v>43525</v>
      </c>
      <c r="F1453" s="27">
        <v>43525</v>
      </c>
      <c r="G1453" s="45" t="s">
        <v>648</v>
      </c>
      <c r="H1453" s="29">
        <v>278</v>
      </c>
    </row>
    <row r="1454" spans="1:8" ht="30" x14ac:dyDescent="0.25">
      <c r="A1454" s="40" t="s">
        <v>1990</v>
      </c>
      <c r="B1454" s="35" t="s">
        <v>2269</v>
      </c>
      <c r="C1454" s="26">
        <v>1</v>
      </c>
      <c r="D1454" s="34" t="s">
        <v>15</v>
      </c>
      <c r="E1454" s="27">
        <v>43524</v>
      </c>
      <c r="F1454" s="27">
        <v>43524</v>
      </c>
      <c r="G1454" s="45" t="s">
        <v>648</v>
      </c>
      <c r="H1454" s="29">
        <v>688</v>
      </c>
    </row>
    <row r="1455" spans="1:8" ht="30" x14ac:dyDescent="0.25">
      <c r="A1455" s="40" t="s">
        <v>1990</v>
      </c>
      <c r="B1455" s="35" t="s">
        <v>2270</v>
      </c>
      <c r="C1455" s="26">
        <v>1</v>
      </c>
      <c r="D1455" s="34" t="s">
        <v>15</v>
      </c>
      <c r="E1455" s="27">
        <v>43536</v>
      </c>
      <c r="F1455" s="27">
        <v>43536</v>
      </c>
      <c r="G1455" s="45" t="s">
        <v>648</v>
      </c>
      <c r="H1455" s="29">
        <v>700</v>
      </c>
    </row>
    <row r="1456" spans="1:8" ht="30" x14ac:dyDescent="0.25">
      <c r="A1456" s="40" t="s">
        <v>1990</v>
      </c>
      <c r="B1456" s="35" t="s">
        <v>2260</v>
      </c>
      <c r="C1456" s="26">
        <v>1</v>
      </c>
      <c r="D1456" s="34" t="s">
        <v>15</v>
      </c>
      <c r="E1456" s="27">
        <v>43538</v>
      </c>
      <c r="F1456" s="27">
        <v>43538</v>
      </c>
      <c r="G1456" s="45" t="s">
        <v>648</v>
      </c>
      <c r="H1456" s="29">
        <v>1320</v>
      </c>
    </row>
    <row r="1457" spans="1:8" ht="30" x14ac:dyDescent="0.25">
      <c r="A1457" s="40" t="s">
        <v>1990</v>
      </c>
      <c r="B1457" s="35" t="s">
        <v>2314</v>
      </c>
      <c r="C1457" s="26">
        <v>1</v>
      </c>
      <c r="D1457" s="34" t="s">
        <v>15</v>
      </c>
      <c r="E1457" s="27">
        <v>43543</v>
      </c>
      <c r="F1457" s="27">
        <v>43543</v>
      </c>
      <c r="G1457" s="45" t="s">
        <v>648</v>
      </c>
      <c r="H1457" s="29">
        <v>668</v>
      </c>
    </row>
    <row r="1458" spans="1:8" ht="30" x14ac:dyDescent="0.25">
      <c r="A1458" s="40" t="s">
        <v>1990</v>
      </c>
      <c r="B1458" s="35" t="s">
        <v>2260</v>
      </c>
      <c r="C1458" s="26">
        <v>1</v>
      </c>
      <c r="D1458" s="34" t="s">
        <v>15</v>
      </c>
      <c r="E1458" s="27">
        <v>43522</v>
      </c>
      <c r="F1458" s="27">
        <v>43522</v>
      </c>
      <c r="G1458" s="45" t="s">
        <v>648</v>
      </c>
      <c r="H1458" s="29">
        <v>736</v>
      </c>
    </row>
    <row r="1459" spans="1:8" ht="30" x14ac:dyDescent="0.25">
      <c r="A1459" s="40" t="s">
        <v>1990</v>
      </c>
      <c r="B1459" s="35" t="s">
        <v>2490</v>
      </c>
      <c r="C1459" s="26">
        <v>1</v>
      </c>
      <c r="D1459" s="34" t="s">
        <v>15</v>
      </c>
      <c r="E1459" s="27">
        <v>43549</v>
      </c>
      <c r="F1459" s="27">
        <v>43549</v>
      </c>
      <c r="G1459" s="45" t="s">
        <v>648</v>
      </c>
      <c r="H1459" s="29">
        <v>978</v>
      </c>
    </row>
    <row r="1460" spans="1:8" ht="30" x14ac:dyDescent="0.25">
      <c r="A1460" s="40" t="s">
        <v>1990</v>
      </c>
      <c r="B1460" s="35" t="s">
        <v>2490</v>
      </c>
      <c r="C1460" s="26">
        <v>1</v>
      </c>
      <c r="D1460" s="34" t="s">
        <v>15</v>
      </c>
      <c r="E1460" s="27">
        <v>43549</v>
      </c>
      <c r="F1460" s="27">
        <v>43549</v>
      </c>
      <c r="G1460" s="45" t="s">
        <v>648</v>
      </c>
      <c r="H1460" s="29">
        <v>437.8</v>
      </c>
    </row>
    <row r="1461" spans="1:8" ht="30" x14ac:dyDescent="0.25">
      <c r="A1461" s="40" t="s">
        <v>1990</v>
      </c>
      <c r="B1461" s="35" t="s">
        <v>2491</v>
      </c>
      <c r="C1461" s="26">
        <v>1</v>
      </c>
      <c r="D1461" s="34" t="s">
        <v>15</v>
      </c>
      <c r="E1461" s="27">
        <v>43551</v>
      </c>
      <c r="F1461" s="27">
        <v>43552</v>
      </c>
      <c r="G1461" s="45" t="s">
        <v>648</v>
      </c>
      <c r="H1461" s="29">
        <v>218</v>
      </c>
    </row>
    <row r="1462" spans="1:8" ht="30" x14ac:dyDescent="0.25">
      <c r="A1462" s="40" t="s">
        <v>1990</v>
      </c>
      <c r="B1462" s="35" t="s">
        <v>2492</v>
      </c>
      <c r="C1462" s="26">
        <v>1</v>
      </c>
      <c r="D1462" s="34" t="s">
        <v>15</v>
      </c>
      <c r="E1462" s="27">
        <v>43546</v>
      </c>
      <c r="F1462" s="27">
        <v>43546</v>
      </c>
      <c r="G1462" s="45" t="s">
        <v>648</v>
      </c>
      <c r="H1462" s="29">
        <v>628</v>
      </c>
    </row>
    <row r="1463" spans="1:8" ht="30" x14ac:dyDescent="0.25">
      <c r="A1463" s="40" t="s">
        <v>1990</v>
      </c>
      <c r="B1463" s="35" t="s">
        <v>2493</v>
      </c>
      <c r="C1463" s="26">
        <v>1</v>
      </c>
      <c r="D1463" s="34" t="s">
        <v>15</v>
      </c>
      <c r="E1463" s="27">
        <v>43538</v>
      </c>
      <c r="F1463" s="27">
        <v>43539</v>
      </c>
      <c r="G1463" s="45" t="s">
        <v>648</v>
      </c>
      <c r="H1463" s="29">
        <v>2413</v>
      </c>
    </row>
    <row r="1464" spans="1:8" ht="30" x14ac:dyDescent="0.25">
      <c r="A1464" s="40" t="s">
        <v>1990</v>
      </c>
      <c r="B1464" s="35" t="s">
        <v>2081</v>
      </c>
      <c r="C1464" s="26">
        <v>1</v>
      </c>
      <c r="D1464" s="34" t="s">
        <v>15</v>
      </c>
      <c r="E1464" s="27">
        <v>43532</v>
      </c>
      <c r="F1464" s="27">
        <v>43532</v>
      </c>
      <c r="G1464" s="45" t="s">
        <v>648</v>
      </c>
      <c r="H1464" s="29">
        <v>718</v>
      </c>
    </row>
    <row r="1465" spans="1:8" ht="30" x14ac:dyDescent="0.25">
      <c r="A1465" s="40" t="s">
        <v>1990</v>
      </c>
      <c r="B1465" s="35" t="s">
        <v>2493</v>
      </c>
      <c r="C1465" s="26">
        <v>1</v>
      </c>
      <c r="D1465" s="34" t="s">
        <v>15</v>
      </c>
      <c r="E1465" s="27">
        <v>43538</v>
      </c>
      <c r="F1465" s="27">
        <v>43544</v>
      </c>
      <c r="G1465" s="45" t="s">
        <v>648</v>
      </c>
      <c r="H1465" s="29">
        <v>4562</v>
      </c>
    </row>
    <row r="1466" spans="1:8" ht="30" x14ac:dyDescent="0.25">
      <c r="A1466" s="40" t="s">
        <v>1990</v>
      </c>
      <c r="B1466" s="35" t="s">
        <v>2494</v>
      </c>
      <c r="C1466" s="26">
        <v>1</v>
      </c>
      <c r="D1466" s="34" t="s">
        <v>15</v>
      </c>
      <c r="E1466" s="27">
        <v>43566</v>
      </c>
      <c r="F1466" s="27">
        <v>43566</v>
      </c>
      <c r="G1466" s="45" t="s">
        <v>648</v>
      </c>
      <c r="H1466" s="29">
        <v>4128.96</v>
      </c>
    </row>
    <row r="1467" spans="1:8" ht="30" x14ac:dyDescent="0.25">
      <c r="A1467" s="40" t="s">
        <v>1990</v>
      </c>
      <c r="B1467" s="35" t="s">
        <v>2495</v>
      </c>
      <c r="C1467" s="26">
        <v>1</v>
      </c>
      <c r="D1467" s="34" t="s">
        <v>15</v>
      </c>
      <c r="E1467" s="27">
        <v>43551</v>
      </c>
      <c r="F1467" s="27">
        <v>43551</v>
      </c>
      <c r="G1467" s="45" t="s">
        <v>648</v>
      </c>
      <c r="H1467" s="29">
        <v>500</v>
      </c>
    </row>
    <row r="1468" spans="1:8" ht="45" x14ac:dyDescent="0.25">
      <c r="A1468" s="40" t="s">
        <v>1990</v>
      </c>
      <c r="B1468" s="35" t="s">
        <v>2496</v>
      </c>
      <c r="C1468" s="26">
        <v>1</v>
      </c>
      <c r="D1468" s="34" t="s">
        <v>15</v>
      </c>
      <c r="E1468" s="27">
        <v>43550</v>
      </c>
      <c r="F1468" s="27">
        <v>43550</v>
      </c>
      <c r="G1468" s="45" t="s">
        <v>648</v>
      </c>
      <c r="H1468" s="29">
        <v>609</v>
      </c>
    </row>
    <row r="1469" spans="1:8" ht="30" x14ac:dyDescent="0.25">
      <c r="A1469" s="40" t="s">
        <v>1990</v>
      </c>
      <c r="B1469" s="35" t="s">
        <v>2497</v>
      </c>
      <c r="C1469" s="26">
        <v>1</v>
      </c>
      <c r="D1469" s="34" t="s">
        <v>15</v>
      </c>
      <c r="E1469" s="27">
        <v>43557</v>
      </c>
      <c r="F1469" s="27">
        <v>43557</v>
      </c>
      <c r="G1469" s="45" t="s">
        <v>648</v>
      </c>
      <c r="H1469" s="29">
        <v>291</v>
      </c>
    </row>
    <row r="1470" spans="1:8" ht="30" x14ac:dyDescent="0.25">
      <c r="A1470" s="40" t="s">
        <v>1990</v>
      </c>
      <c r="B1470" s="35" t="s">
        <v>2497</v>
      </c>
      <c r="C1470" s="26">
        <v>2</v>
      </c>
      <c r="D1470" s="34" t="s">
        <v>15</v>
      </c>
      <c r="E1470" s="27">
        <v>43557</v>
      </c>
      <c r="F1470" s="27">
        <v>43557</v>
      </c>
      <c r="G1470" s="45" t="s">
        <v>648</v>
      </c>
      <c r="H1470" s="29">
        <v>505</v>
      </c>
    </row>
    <row r="1471" spans="1:8" ht="30" x14ac:dyDescent="0.25">
      <c r="A1471" s="40" t="s">
        <v>1990</v>
      </c>
      <c r="B1471" s="35" t="s">
        <v>2498</v>
      </c>
      <c r="C1471" s="26">
        <v>2</v>
      </c>
      <c r="D1471" s="34" t="s">
        <v>15</v>
      </c>
      <c r="E1471" s="27">
        <v>43552</v>
      </c>
      <c r="F1471" s="27">
        <v>43553</v>
      </c>
      <c r="G1471" s="45" t="s">
        <v>648</v>
      </c>
      <c r="H1471" s="29">
        <v>2445.59</v>
      </c>
    </row>
    <row r="1472" spans="1:8" ht="30" x14ac:dyDescent="0.25">
      <c r="A1472" s="40" t="s">
        <v>1990</v>
      </c>
      <c r="B1472" s="35" t="s">
        <v>2499</v>
      </c>
      <c r="C1472" s="26">
        <v>1</v>
      </c>
      <c r="D1472" s="34" t="s">
        <v>15</v>
      </c>
      <c r="E1472" s="27">
        <v>43567</v>
      </c>
      <c r="F1472" s="27">
        <v>43567</v>
      </c>
      <c r="G1472" s="45" t="s">
        <v>648</v>
      </c>
      <c r="H1472" s="29">
        <v>248</v>
      </c>
    </row>
    <row r="1473" spans="1:8" ht="30" x14ac:dyDescent="0.25">
      <c r="A1473" s="40" t="s">
        <v>1990</v>
      </c>
      <c r="B1473" s="35" t="s">
        <v>2500</v>
      </c>
      <c r="C1473" s="26">
        <v>1</v>
      </c>
      <c r="D1473" s="34" t="s">
        <v>15</v>
      </c>
      <c r="E1473" s="27">
        <v>43559</v>
      </c>
      <c r="F1473" s="27">
        <v>43559</v>
      </c>
      <c r="G1473" s="45" t="s">
        <v>648</v>
      </c>
      <c r="H1473" s="29">
        <v>609</v>
      </c>
    </row>
    <row r="1474" spans="1:8" ht="30" x14ac:dyDescent="0.25">
      <c r="A1474" s="40" t="s">
        <v>1990</v>
      </c>
      <c r="B1474" s="35" t="s">
        <v>2243</v>
      </c>
      <c r="C1474" s="26">
        <v>1</v>
      </c>
      <c r="D1474" s="34" t="s">
        <v>15</v>
      </c>
      <c r="E1474" s="27">
        <v>43563</v>
      </c>
      <c r="F1474" s="27">
        <v>43563</v>
      </c>
      <c r="G1474" s="45" t="s">
        <v>648</v>
      </c>
      <c r="H1474" s="29">
        <v>162</v>
      </c>
    </row>
    <row r="1475" spans="1:8" ht="30" x14ac:dyDescent="0.25">
      <c r="A1475" s="40" t="s">
        <v>1990</v>
      </c>
      <c r="B1475" s="35" t="s">
        <v>2243</v>
      </c>
      <c r="C1475" s="26">
        <v>1</v>
      </c>
      <c r="D1475" s="34" t="s">
        <v>15</v>
      </c>
      <c r="E1475" s="27">
        <v>43563</v>
      </c>
      <c r="F1475" s="27">
        <v>43563</v>
      </c>
      <c r="G1475" s="45" t="s">
        <v>648</v>
      </c>
      <c r="H1475" s="29">
        <v>150</v>
      </c>
    </row>
    <row r="1476" spans="1:8" ht="30" x14ac:dyDescent="0.25">
      <c r="A1476" s="40" t="s">
        <v>1990</v>
      </c>
      <c r="B1476" s="35" t="s">
        <v>2081</v>
      </c>
      <c r="C1476" s="26">
        <v>1</v>
      </c>
      <c r="D1476" s="34" t="s">
        <v>15</v>
      </c>
      <c r="E1476" s="27">
        <v>43553</v>
      </c>
      <c r="F1476" s="27">
        <v>43578</v>
      </c>
      <c r="G1476" s="45" t="s">
        <v>648</v>
      </c>
      <c r="H1476" s="29">
        <v>1054</v>
      </c>
    </row>
    <row r="1477" spans="1:8" ht="30" x14ac:dyDescent="0.25">
      <c r="A1477" s="40" t="s">
        <v>1990</v>
      </c>
      <c r="B1477" s="35" t="s">
        <v>2501</v>
      </c>
      <c r="C1477" s="26">
        <v>1</v>
      </c>
      <c r="D1477" s="34" t="s">
        <v>15</v>
      </c>
      <c r="E1477" s="27">
        <v>43578</v>
      </c>
      <c r="F1477" s="27">
        <v>43578</v>
      </c>
      <c r="G1477" s="45" t="s">
        <v>648</v>
      </c>
      <c r="H1477" s="29">
        <v>6805</v>
      </c>
    </row>
    <row r="1478" spans="1:8" ht="30" x14ac:dyDescent="0.25">
      <c r="A1478" s="40" t="s">
        <v>1990</v>
      </c>
      <c r="B1478" s="35" t="s">
        <v>2502</v>
      </c>
      <c r="C1478" s="26">
        <v>1</v>
      </c>
      <c r="D1478" s="34" t="s">
        <v>15</v>
      </c>
      <c r="E1478" s="27">
        <v>43582</v>
      </c>
      <c r="F1478" s="27">
        <v>43582</v>
      </c>
      <c r="G1478" s="45" t="s">
        <v>648</v>
      </c>
      <c r="H1478" s="29">
        <v>248</v>
      </c>
    </row>
    <row r="1479" spans="1:8" ht="30" x14ac:dyDescent="0.25">
      <c r="A1479" s="40" t="s">
        <v>1990</v>
      </c>
      <c r="B1479" s="35" t="s">
        <v>2081</v>
      </c>
      <c r="C1479" s="26">
        <v>1</v>
      </c>
      <c r="D1479" s="34" t="s">
        <v>15</v>
      </c>
      <c r="E1479" s="27">
        <v>43585</v>
      </c>
      <c r="F1479" s="27">
        <v>43585</v>
      </c>
      <c r="G1479" s="45" t="s">
        <v>648</v>
      </c>
      <c r="H1479" s="29">
        <v>1249</v>
      </c>
    </row>
    <row r="1480" spans="1:8" ht="30" x14ac:dyDescent="0.25">
      <c r="A1480" s="40" t="s">
        <v>1990</v>
      </c>
      <c r="B1480" s="35" t="s">
        <v>2503</v>
      </c>
      <c r="C1480" s="26">
        <v>1</v>
      </c>
      <c r="D1480" s="34" t="s">
        <v>15</v>
      </c>
      <c r="E1480" s="27">
        <v>43566</v>
      </c>
      <c r="F1480" s="27">
        <v>43566</v>
      </c>
      <c r="G1480" s="45" t="s">
        <v>648</v>
      </c>
      <c r="H1480" s="29">
        <v>538</v>
      </c>
    </row>
    <row r="1481" spans="1:8" ht="30" x14ac:dyDescent="0.25">
      <c r="A1481" s="40" t="s">
        <v>1990</v>
      </c>
      <c r="B1481" s="35" t="s">
        <v>2504</v>
      </c>
      <c r="C1481" s="26">
        <v>1</v>
      </c>
      <c r="D1481" s="34" t="s">
        <v>15</v>
      </c>
      <c r="E1481" s="27">
        <v>43556</v>
      </c>
      <c r="F1481" s="27">
        <v>43556</v>
      </c>
      <c r="G1481" s="45" t="s">
        <v>648</v>
      </c>
      <c r="H1481" s="29">
        <v>828</v>
      </c>
    </row>
    <row r="1482" spans="1:8" ht="45" x14ac:dyDescent="0.25">
      <c r="A1482" s="40" t="s">
        <v>1990</v>
      </c>
      <c r="B1482" s="35" t="s">
        <v>2505</v>
      </c>
      <c r="C1482" s="26">
        <v>1</v>
      </c>
      <c r="D1482" s="34" t="s">
        <v>15</v>
      </c>
      <c r="E1482" s="27">
        <v>43559</v>
      </c>
      <c r="F1482" s="27">
        <v>43559</v>
      </c>
      <c r="G1482" s="45" t="s">
        <v>648</v>
      </c>
      <c r="H1482" s="29">
        <v>553</v>
      </c>
    </row>
    <row r="1483" spans="1:8" ht="30" x14ac:dyDescent="0.25">
      <c r="A1483" s="40" t="s">
        <v>1990</v>
      </c>
      <c r="B1483" s="35" t="s">
        <v>2241</v>
      </c>
      <c r="C1483" s="26">
        <v>1</v>
      </c>
      <c r="D1483" s="34" t="s">
        <v>15</v>
      </c>
      <c r="E1483" s="27">
        <v>43569</v>
      </c>
      <c r="F1483" s="27">
        <v>43570</v>
      </c>
      <c r="G1483" s="45" t="s">
        <v>648</v>
      </c>
      <c r="H1483" s="29">
        <v>670</v>
      </c>
    </row>
    <row r="1484" spans="1:8" ht="30" x14ac:dyDescent="0.25">
      <c r="A1484" s="40" t="s">
        <v>1990</v>
      </c>
      <c r="B1484" s="35" t="s">
        <v>2506</v>
      </c>
      <c r="C1484" s="26">
        <v>2</v>
      </c>
      <c r="D1484" s="34" t="s">
        <v>15</v>
      </c>
      <c r="E1484" s="27">
        <v>43571</v>
      </c>
      <c r="F1484" s="27">
        <v>43572</v>
      </c>
      <c r="G1484" s="45" t="s">
        <v>648</v>
      </c>
      <c r="H1484" s="29">
        <v>200</v>
      </c>
    </row>
    <row r="1485" spans="1:8" ht="30" x14ac:dyDescent="0.25">
      <c r="A1485" s="40" t="s">
        <v>1990</v>
      </c>
      <c r="B1485" s="35" t="s">
        <v>2244</v>
      </c>
      <c r="C1485" s="26">
        <v>2</v>
      </c>
      <c r="D1485" s="34" t="s">
        <v>15</v>
      </c>
      <c r="E1485" s="27">
        <v>43538</v>
      </c>
      <c r="F1485" s="27">
        <v>43538</v>
      </c>
      <c r="G1485" s="45" t="s">
        <v>648</v>
      </c>
      <c r="H1485" s="29">
        <v>115</v>
      </c>
    </row>
    <row r="1486" spans="1:8" ht="30" x14ac:dyDescent="0.25">
      <c r="A1486" s="40" t="s">
        <v>1990</v>
      </c>
      <c r="B1486" s="35" t="s">
        <v>2507</v>
      </c>
      <c r="C1486" s="26">
        <v>1</v>
      </c>
      <c r="D1486" s="34" t="s">
        <v>15</v>
      </c>
      <c r="E1486" s="27">
        <v>43564</v>
      </c>
      <c r="F1486" s="27">
        <v>43564</v>
      </c>
      <c r="G1486" s="45" t="s">
        <v>648</v>
      </c>
      <c r="H1486" s="29">
        <v>718</v>
      </c>
    </row>
    <row r="1487" spans="1:8" ht="30" x14ac:dyDescent="0.25">
      <c r="A1487" s="40" t="s">
        <v>1990</v>
      </c>
      <c r="B1487" s="35" t="s">
        <v>2508</v>
      </c>
      <c r="C1487" s="26">
        <v>1</v>
      </c>
      <c r="D1487" s="34" t="s">
        <v>15</v>
      </c>
      <c r="E1487" s="27">
        <v>43567</v>
      </c>
      <c r="F1487" s="27">
        <v>43567</v>
      </c>
      <c r="G1487" s="45" t="s">
        <v>648</v>
      </c>
      <c r="H1487" s="29">
        <v>938</v>
      </c>
    </row>
    <row r="1488" spans="1:8" ht="30" x14ac:dyDescent="0.25">
      <c r="A1488" s="40" t="s">
        <v>1990</v>
      </c>
      <c r="B1488" s="35" t="s">
        <v>2509</v>
      </c>
      <c r="C1488" s="26">
        <v>1</v>
      </c>
      <c r="D1488" s="34" t="s">
        <v>15</v>
      </c>
      <c r="E1488" s="27">
        <v>43559</v>
      </c>
      <c r="F1488" s="27">
        <v>43559</v>
      </c>
      <c r="G1488" s="45" t="s">
        <v>648</v>
      </c>
      <c r="H1488" s="29">
        <v>988</v>
      </c>
    </row>
    <row r="1489" spans="1:8" ht="30" x14ac:dyDescent="0.25">
      <c r="A1489" s="40" t="s">
        <v>1990</v>
      </c>
      <c r="B1489" s="35" t="s">
        <v>2510</v>
      </c>
      <c r="C1489" s="26">
        <v>1</v>
      </c>
      <c r="D1489" s="34" t="s">
        <v>15</v>
      </c>
      <c r="E1489" s="27">
        <v>43600</v>
      </c>
      <c r="F1489" s="27">
        <v>43600</v>
      </c>
      <c r="G1489" s="45" t="s">
        <v>648</v>
      </c>
      <c r="H1489" s="29">
        <v>4480</v>
      </c>
    </row>
    <row r="1490" spans="1:8" ht="30" x14ac:dyDescent="0.25">
      <c r="A1490" s="40" t="s">
        <v>1990</v>
      </c>
      <c r="B1490" s="35" t="s">
        <v>2511</v>
      </c>
      <c r="C1490" s="26">
        <v>1</v>
      </c>
      <c r="D1490" s="34" t="s">
        <v>15</v>
      </c>
      <c r="E1490" s="27">
        <v>43571</v>
      </c>
      <c r="F1490" s="27">
        <v>43571</v>
      </c>
      <c r="G1490" s="45" t="s">
        <v>648</v>
      </c>
      <c r="H1490" s="29">
        <v>718</v>
      </c>
    </row>
    <row r="1491" spans="1:8" ht="30" x14ac:dyDescent="0.25">
      <c r="A1491" s="40" t="s">
        <v>1990</v>
      </c>
      <c r="B1491" s="35" t="s">
        <v>2503</v>
      </c>
      <c r="C1491" s="26">
        <v>1</v>
      </c>
      <c r="D1491" s="34" t="s">
        <v>15</v>
      </c>
      <c r="E1491" s="27">
        <v>43581</v>
      </c>
      <c r="F1491" s="27">
        <v>43584</v>
      </c>
      <c r="G1491" s="45" t="s">
        <v>648</v>
      </c>
      <c r="H1491" s="29">
        <v>938</v>
      </c>
    </row>
    <row r="1492" spans="1:8" ht="30" x14ac:dyDescent="0.25">
      <c r="A1492" s="40" t="s">
        <v>1990</v>
      </c>
      <c r="B1492" s="35" t="s">
        <v>2512</v>
      </c>
      <c r="C1492" s="26">
        <v>1</v>
      </c>
      <c r="D1492" s="34" t="s">
        <v>15</v>
      </c>
      <c r="E1492" s="27">
        <v>43557</v>
      </c>
      <c r="F1492" s="27">
        <v>43557</v>
      </c>
      <c r="G1492" s="45" t="s">
        <v>648</v>
      </c>
      <c r="H1492" s="29">
        <v>3228.99</v>
      </c>
    </row>
    <row r="1493" spans="1:8" ht="30" x14ac:dyDescent="0.25">
      <c r="A1493" s="40" t="s">
        <v>1990</v>
      </c>
      <c r="B1493" s="35" t="s">
        <v>2513</v>
      </c>
      <c r="C1493" s="26">
        <v>1</v>
      </c>
      <c r="D1493" s="34" t="s">
        <v>15</v>
      </c>
      <c r="E1493" s="27">
        <v>43589</v>
      </c>
      <c r="F1493" s="27">
        <v>43589</v>
      </c>
      <c r="G1493" s="45" t="s">
        <v>648</v>
      </c>
      <c r="H1493" s="29">
        <v>436</v>
      </c>
    </row>
    <row r="1494" spans="1:8" ht="30" x14ac:dyDescent="0.25">
      <c r="A1494" s="40" t="s">
        <v>1990</v>
      </c>
      <c r="B1494" s="35" t="s">
        <v>2514</v>
      </c>
      <c r="C1494" s="26">
        <v>1</v>
      </c>
      <c r="D1494" s="34" t="s">
        <v>15</v>
      </c>
      <c r="E1494" s="27">
        <v>43587</v>
      </c>
      <c r="F1494" s="27">
        <v>43587</v>
      </c>
      <c r="G1494" s="45" t="s">
        <v>648</v>
      </c>
      <c r="H1494" s="29">
        <v>787</v>
      </c>
    </row>
    <row r="1495" spans="1:8" ht="60" x14ac:dyDescent="0.25">
      <c r="A1495" s="40" t="s">
        <v>1990</v>
      </c>
      <c r="B1495" s="35" t="s">
        <v>2515</v>
      </c>
      <c r="C1495" s="26">
        <v>1</v>
      </c>
      <c r="D1495" s="34" t="s">
        <v>15</v>
      </c>
      <c r="E1495" s="27">
        <v>43579</v>
      </c>
      <c r="F1495" s="27">
        <v>43579</v>
      </c>
      <c r="G1495" s="45" t="s">
        <v>648</v>
      </c>
      <c r="H1495" s="29">
        <v>851</v>
      </c>
    </row>
    <row r="1496" spans="1:8" ht="30" x14ac:dyDescent="0.25">
      <c r="A1496" s="40" t="s">
        <v>1990</v>
      </c>
      <c r="B1496" s="35" t="s">
        <v>2466</v>
      </c>
      <c r="C1496" s="26">
        <v>1</v>
      </c>
      <c r="D1496" s="34" t="s">
        <v>15</v>
      </c>
      <c r="E1496" s="27">
        <v>43601</v>
      </c>
      <c r="F1496" s="27">
        <v>43601</v>
      </c>
      <c r="G1496" s="45" t="s">
        <v>648</v>
      </c>
      <c r="H1496" s="29">
        <v>891</v>
      </c>
    </row>
    <row r="1497" spans="1:8" ht="30" x14ac:dyDescent="0.25">
      <c r="A1497" s="40" t="s">
        <v>1990</v>
      </c>
      <c r="B1497" s="35" t="s">
        <v>2516</v>
      </c>
      <c r="C1497" s="26">
        <v>1</v>
      </c>
      <c r="D1497" s="34" t="s">
        <v>15</v>
      </c>
      <c r="E1497" s="27">
        <v>43599</v>
      </c>
      <c r="F1497" s="27">
        <v>43600</v>
      </c>
      <c r="G1497" s="45" t="s">
        <v>648</v>
      </c>
      <c r="H1497" s="29">
        <v>718</v>
      </c>
    </row>
    <row r="1498" spans="1:8" ht="30" x14ac:dyDescent="0.25">
      <c r="A1498" s="40" t="s">
        <v>1990</v>
      </c>
      <c r="B1498" s="35" t="s">
        <v>2517</v>
      </c>
      <c r="C1498" s="26">
        <v>1</v>
      </c>
      <c r="D1498" s="34" t="s">
        <v>15</v>
      </c>
      <c r="E1498" s="27">
        <v>43612</v>
      </c>
      <c r="F1498" s="27">
        <v>43612</v>
      </c>
      <c r="G1498" s="45" t="s">
        <v>648</v>
      </c>
      <c r="H1498" s="29">
        <v>462</v>
      </c>
    </row>
    <row r="1499" spans="1:8" ht="30" x14ac:dyDescent="0.25">
      <c r="A1499" s="40" t="s">
        <v>1990</v>
      </c>
      <c r="B1499" s="35" t="s">
        <v>2518</v>
      </c>
      <c r="C1499" s="26">
        <v>1</v>
      </c>
      <c r="D1499" s="34" t="s">
        <v>15</v>
      </c>
      <c r="E1499" s="27">
        <v>43607</v>
      </c>
      <c r="F1499" s="27">
        <v>43607</v>
      </c>
      <c r="G1499" s="45" t="s">
        <v>648</v>
      </c>
      <c r="H1499" s="29">
        <v>1905</v>
      </c>
    </row>
    <row r="1500" spans="1:8" ht="30" x14ac:dyDescent="0.25">
      <c r="A1500" s="40" t="s">
        <v>1990</v>
      </c>
      <c r="B1500" s="35" t="s">
        <v>2143</v>
      </c>
      <c r="C1500" s="26">
        <v>1</v>
      </c>
      <c r="D1500" s="34" t="s">
        <v>15</v>
      </c>
      <c r="E1500" s="27">
        <v>43609</v>
      </c>
      <c r="F1500" s="27">
        <v>43609</v>
      </c>
      <c r="G1500" s="45" t="s">
        <v>648</v>
      </c>
      <c r="H1500" s="29">
        <v>804</v>
      </c>
    </row>
    <row r="1501" spans="1:8" ht="45" x14ac:dyDescent="0.25">
      <c r="A1501" s="40" t="s">
        <v>1990</v>
      </c>
      <c r="B1501" s="35" t="s">
        <v>2519</v>
      </c>
      <c r="C1501" s="26">
        <v>1</v>
      </c>
      <c r="D1501" s="34" t="s">
        <v>15</v>
      </c>
      <c r="E1501" s="27">
        <v>43572</v>
      </c>
      <c r="F1501" s="27">
        <v>43572</v>
      </c>
      <c r="G1501" s="45" t="s">
        <v>648</v>
      </c>
      <c r="H1501" s="29">
        <v>256</v>
      </c>
    </row>
    <row r="1502" spans="1:8" ht="30" x14ac:dyDescent="0.25">
      <c r="A1502" s="40" t="s">
        <v>1990</v>
      </c>
      <c r="B1502" s="35" t="s">
        <v>2520</v>
      </c>
      <c r="C1502" s="26">
        <v>2</v>
      </c>
      <c r="D1502" s="34" t="s">
        <v>2121</v>
      </c>
      <c r="E1502" s="27">
        <v>43608</v>
      </c>
      <c r="F1502" s="27">
        <v>43608</v>
      </c>
      <c r="G1502" s="45" t="s">
        <v>648</v>
      </c>
      <c r="H1502" s="29">
        <v>1010</v>
      </c>
    </row>
    <row r="1503" spans="1:8" ht="30" x14ac:dyDescent="0.25">
      <c r="A1503" s="40" t="s">
        <v>1990</v>
      </c>
      <c r="B1503" s="35" t="s">
        <v>2449</v>
      </c>
      <c r="C1503" s="26">
        <v>1</v>
      </c>
      <c r="D1503" s="34" t="s">
        <v>2121</v>
      </c>
      <c r="E1503" s="27">
        <v>43612</v>
      </c>
      <c r="F1503" s="27">
        <v>43612</v>
      </c>
      <c r="G1503" s="45" t="s">
        <v>648</v>
      </c>
      <c r="H1503" s="29">
        <v>746</v>
      </c>
    </row>
    <row r="1504" spans="1:8" ht="30" x14ac:dyDescent="0.25">
      <c r="A1504" s="40" t="s">
        <v>1990</v>
      </c>
      <c r="B1504" s="35" t="s">
        <v>2296</v>
      </c>
      <c r="C1504" s="26">
        <v>2</v>
      </c>
      <c r="D1504" s="34" t="s">
        <v>2121</v>
      </c>
      <c r="E1504" s="27">
        <v>43553</v>
      </c>
      <c r="F1504" s="27">
        <v>43566</v>
      </c>
      <c r="G1504" s="45" t="s">
        <v>648</v>
      </c>
      <c r="H1504" s="29">
        <v>34309</v>
      </c>
    </row>
    <row r="1505" spans="1:8" ht="45" x14ac:dyDescent="0.25">
      <c r="A1505" s="40" t="s">
        <v>1990</v>
      </c>
      <c r="B1505" s="35" t="s">
        <v>2521</v>
      </c>
      <c r="C1505" s="26">
        <v>1</v>
      </c>
      <c r="D1505" s="34" t="s">
        <v>2121</v>
      </c>
      <c r="E1505" s="27">
        <v>43551</v>
      </c>
      <c r="F1505" s="27">
        <v>43553</v>
      </c>
      <c r="G1505" s="45" t="s">
        <v>648</v>
      </c>
      <c r="H1505" s="29">
        <v>10082</v>
      </c>
    </row>
    <row r="1506" spans="1:8" ht="45" x14ac:dyDescent="0.25">
      <c r="A1506" s="40" t="s">
        <v>1990</v>
      </c>
      <c r="B1506" s="35" t="s">
        <v>2521</v>
      </c>
      <c r="C1506" s="26">
        <v>1</v>
      </c>
      <c r="D1506" s="34" t="s">
        <v>2121</v>
      </c>
      <c r="E1506" s="27">
        <v>43551</v>
      </c>
      <c r="F1506" s="27">
        <v>43553</v>
      </c>
      <c r="G1506" s="45" t="s">
        <v>648</v>
      </c>
      <c r="H1506" s="29">
        <v>5485.46</v>
      </c>
    </row>
    <row r="1507" spans="1:8" ht="30" x14ac:dyDescent="0.25">
      <c r="A1507" s="40" t="s">
        <v>1990</v>
      </c>
      <c r="B1507" s="35" t="s">
        <v>2470</v>
      </c>
      <c r="C1507" s="26">
        <v>1</v>
      </c>
      <c r="D1507" s="34" t="s">
        <v>2121</v>
      </c>
      <c r="E1507" s="27">
        <v>43608</v>
      </c>
      <c r="F1507" s="27">
        <v>43609</v>
      </c>
      <c r="G1507" s="45" t="s">
        <v>648</v>
      </c>
      <c r="H1507" s="29">
        <v>3263.98</v>
      </c>
    </row>
    <row r="1508" spans="1:8" ht="30" x14ac:dyDescent="0.25">
      <c r="A1508" s="40" t="s">
        <v>1990</v>
      </c>
      <c r="B1508" s="35" t="s">
        <v>2522</v>
      </c>
      <c r="C1508" s="26">
        <v>1</v>
      </c>
      <c r="D1508" s="34" t="s">
        <v>2121</v>
      </c>
      <c r="E1508" s="27">
        <v>43614</v>
      </c>
      <c r="F1508" s="27">
        <v>43614</v>
      </c>
      <c r="G1508" s="45" t="s">
        <v>648</v>
      </c>
      <c r="H1508" s="29">
        <v>718</v>
      </c>
    </row>
    <row r="1509" spans="1:8" ht="30" x14ac:dyDescent="0.25">
      <c r="A1509" s="40" t="s">
        <v>1990</v>
      </c>
      <c r="B1509" s="35" t="s">
        <v>2522</v>
      </c>
      <c r="C1509" s="26">
        <v>1</v>
      </c>
      <c r="D1509" s="34" t="s">
        <v>2121</v>
      </c>
      <c r="E1509" s="27">
        <v>43615</v>
      </c>
      <c r="F1509" s="27">
        <v>43615</v>
      </c>
      <c r="G1509" s="45" t="s">
        <v>648</v>
      </c>
      <c r="H1509" s="29">
        <v>718</v>
      </c>
    </row>
    <row r="1510" spans="1:8" ht="30" x14ac:dyDescent="0.25">
      <c r="A1510" s="40" t="s">
        <v>1990</v>
      </c>
      <c r="B1510" s="35" t="s">
        <v>2522</v>
      </c>
      <c r="C1510" s="26">
        <v>1</v>
      </c>
      <c r="D1510" s="34" t="s">
        <v>2121</v>
      </c>
      <c r="E1510" s="27">
        <v>43609</v>
      </c>
      <c r="F1510" s="27">
        <v>43609</v>
      </c>
      <c r="G1510" s="45" t="s">
        <v>648</v>
      </c>
      <c r="H1510" s="29">
        <v>718</v>
      </c>
    </row>
    <row r="1511" spans="1:8" ht="30" x14ac:dyDescent="0.25">
      <c r="A1511" s="40" t="s">
        <v>1990</v>
      </c>
      <c r="B1511" s="35" t="s">
        <v>2523</v>
      </c>
      <c r="C1511" s="26">
        <v>1</v>
      </c>
      <c r="D1511" s="34" t="s">
        <v>2121</v>
      </c>
      <c r="E1511" s="27">
        <v>43622</v>
      </c>
      <c r="F1511" s="27">
        <v>43623</v>
      </c>
      <c r="G1511" s="45" t="s">
        <v>648</v>
      </c>
      <c r="H1511" s="29">
        <v>218</v>
      </c>
    </row>
    <row r="1512" spans="1:8" ht="30" x14ac:dyDescent="0.25">
      <c r="A1512" s="40" t="s">
        <v>1990</v>
      </c>
      <c r="B1512" s="35" t="s">
        <v>2083</v>
      </c>
      <c r="C1512" s="26">
        <v>1</v>
      </c>
      <c r="D1512" s="34" t="s">
        <v>2121</v>
      </c>
      <c r="E1512" s="27">
        <v>43619</v>
      </c>
      <c r="F1512" s="27">
        <v>43619</v>
      </c>
      <c r="G1512" s="45" t="s">
        <v>648</v>
      </c>
      <c r="H1512" s="29">
        <v>609</v>
      </c>
    </row>
    <row r="1513" spans="1:8" ht="30" x14ac:dyDescent="0.25">
      <c r="A1513" s="40" t="s">
        <v>1990</v>
      </c>
      <c r="B1513" s="35" t="s">
        <v>2524</v>
      </c>
      <c r="C1513" s="26">
        <v>1</v>
      </c>
      <c r="D1513" s="34" t="s">
        <v>2121</v>
      </c>
      <c r="E1513" s="27">
        <v>43615</v>
      </c>
      <c r="F1513" s="27">
        <v>43615</v>
      </c>
      <c r="G1513" s="45" t="s">
        <v>648</v>
      </c>
      <c r="H1513" s="29">
        <v>430</v>
      </c>
    </row>
    <row r="1514" spans="1:8" ht="30" x14ac:dyDescent="0.25">
      <c r="A1514" s="40" t="s">
        <v>1990</v>
      </c>
      <c r="B1514" s="35" t="s">
        <v>2525</v>
      </c>
      <c r="C1514" s="26">
        <v>1</v>
      </c>
      <c r="D1514" s="34" t="s">
        <v>2121</v>
      </c>
      <c r="E1514" s="27">
        <v>43617</v>
      </c>
      <c r="F1514" s="27">
        <v>43617</v>
      </c>
      <c r="G1514" s="45" t="s">
        <v>648</v>
      </c>
      <c r="H1514" s="29">
        <v>329</v>
      </c>
    </row>
    <row r="1515" spans="1:8" ht="45" x14ac:dyDescent="0.25">
      <c r="A1515" s="40" t="s">
        <v>1990</v>
      </c>
      <c r="B1515" s="35" t="s">
        <v>2526</v>
      </c>
      <c r="C1515" s="26">
        <v>1</v>
      </c>
      <c r="D1515" s="34" t="s">
        <v>2121</v>
      </c>
      <c r="E1515" s="27">
        <v>43622</v>
      </c>
      <c r="F1515" s="27">
        <v>43622</v>
      </c>
      <c r="G1515" s="45" t="s">
        <v>648</v>
      </c>
      <c r="H1515" s="29">
        <v>654</v>
      </c>
    </row>
    <row r="1516" spans="1:8" ht="30" x14ac:dyDescent="0.25">
      <c r="A1516" s="40" t="s">
        <v>1990</v>
      </c>
      <c r="B1516" s="35" t="s">
        <v>2081</v>
      </c>
      <c r="C1516" s="26">
        <v>1</v>
      </c>
      <c r="D1516" s="34" t="s">
        <v>2121</v>
      </c>
      <c r="E1516" s="27">
        <v>43620</v>
      </c>
      <c r="F1516" s="27">
        <v>43620</v>
      </c>
      <c r="G1516" s="45" t="s">
        <v>648</v>
      </c>
      <c r="H1516" s="29">
        <v>1675</v>
      </c>
    </row>
    <row r="1517" spans="1:8" ht="30" x14ac:dyDescent="0.25">
      <c r="A1517" s="40" t="s">
        <v>1990</v>
      </c>
      <c r="B1517" s="35" t="s">
        <v>2527</v>
      </c>
      <c r="C1517" s="26">
        <v>1</v>
      </c>
      <c r="D1517" s="34" t="s">
        <v>2121</v>
      </c>
      <c r="E1517" s="27">
        <v>43619</v>
      </c>
      <c r="F1517" s="27">
        <v>43619</v>
      </c>
      <c r="G1517" s="45" t="s">
        <v>648</v>
      </c>
      <c r="H1517" s="29">
        <v>436</v>
      </c>
    </row>
    <row r="1518" spans="1:8" ht="30" x14ac:dyDescent="0.25">
      <c r="A1518" s="40" t="s">
        <v>1990</v>
      </c>
      <c r="B1518" s="35" t="s">
        <v>2528</v>
      </c>
      <c r="C1518" s="26">
        <v>1</v>
      </c>
      <c r="D1518" s="34" t="s">
        <v>2121</v>
      </c>
      <c r="E1518" s="27">
        <v>43627</v>
      </c>
      <c r="F1518" s="27">
        <v>43627</v>
      </c>
      <c r="G1518" s="45" t="s">
        <v>648</v>
      </c>
      <c r="H1518" s="29">
        <v>1249</v>
      </c>
    </row>
    <row r="1519" spans="1:8" ht="30" x14ac:dyDescent="0.25">
      <c r="A1519" s="40" t="s">
        <v>1990</v>
      </c>
      <c r="B1519" s="35" t="s">
        <v>2091</v>
      </c>
      <c r="C1519" s="26">
        <v>1</v>
      </c>
      <c r="D1519" s="34" t="s">
        <v>2121</v>
      </c>
      <c r="E1519" s="27">
        <v>43559</v>
      </c>
      <c r="F1519" s="27">
        <v>43594</v>
      </c>
      <c r="G1519" s="45" t="s">
        <v>648</v>
      </c>
      <c r="H1519" s="29">
        <v>872</v>
      </c>
    </row>
    <row r="1520" spans="1:8" ht="30" x14ac:dyDescent="0.25">
      <c r="A1520" s="40" t="s">
        <v>1990</v>
      </c>
      <c r="B1520" s="35" t="s">
        <v>2083</v>
      </c>
      <c r="C1520" s="26">
        <v>1</v>
      </c>
      <c r="D1520" s="34" t="s">
        <v>2121</v>
      </c>
      <c r="E1520" s="27">
        <v>43649</v>
      </c>
      <c r="F1520" s="27">
        <v>43649</v>
      </c>
      <c r="G1520" s="45" t="s">
        <v>648</v>
      </c>
      <c r="H1520" s="29">
        <v>238</v>
      </c>
    </row>
    <row r="1521" spans="1:8" ht="30" x14ac:dyDescent="0.25">
      <c r="A1521" s="40" t="s">
        <v>1990</v>
      </c>
      <c r="B1521" s="35" t="s">
        <v>2091</v>
      </c>
      <c r="C1521" s="26">
        <v>1</v>
      </c>
      <c r="D1521" s="34" t="s">
        <v>2121</v>
      </c>
      <c r="E1521" s="27">
        <v>43619</v>
      </c>
      <c r="F1521" s="27">
        <v>43619</v>
      </c>
      <c r="G1521" s="45" t="s">
        <v>648</v>
      </c>
      <c r="H1521" s="29">
        <v>336</v>
      </c>
    </row>
    <row r="1522" spans="1:8" ht="30" x14ac:dyDescent="0.25">
      <c r="A1522" s="40" t="s">
        <v>1990</v>
      </c>
      <c r="B1522" s="35" t="s">
        <v>2091</v>
      </c>
      <c r="C1522" s="26">
        <v>1</v>
      </c>
      <c r="D1522" s="34" t="s">
        <v>2121</v>
      </c>
      <c r="E1522" s="27">
        <v>43630</v>
      </c>
      <c r="F1522" s="27">
        <v>43630</v>
      </c>
      <c r="G1522" s="45" t="s">
        <v>648</v>
      </c>
      <c r="H1522" s="29">
        <v>218</v>
      </c>
    </row>
    <row r="1523" spans="1:8" ht="30" x14ac:dyDescent="0.25">
      <c r="A1523" s="40" t="s">
        <v>1990</v>
      </c>
      <c r="B1523" s="35" t="s">
        <v>2529</v>
      </c>
      <c r="C1523" s="26">
        <v>1</v>
      </c>
      <c r="D1523" s="34" t="s">
        <v>2121</v>
      </c>
      <c r="E1523" s="27">
        <v>43643</v>
      </c>
      <c r="F1523" s="27">
        <v>43661</v>
      </c>
      <c r="G1523" s="45" t="s">
        <v>648</v>
      </c>
      <c r="H1523" s="29">
        <v>600</v>
      </c>
    </row>
    <row r="1524" spans="1:8" ht="30" x14ac:dyDescent="0.25">
      <c r="A1524" s="40" t="s">
        <v>1990</v>
      </c>
      <c r="B1524" s="35" t="s">
        <v>2250</v>
      </c>
      <c r="C1524" s="26">
        <v>1</v>
      </c>
      <c r="D1524" s="34" t="s">
        <v>2121</v>
      </c>
      <c r="E1524" s="27">
        <v>43653</v>
      </c>
      <c r="F1524" s="27">
        <v>43653</v>
      </c>
      <c r="G1524" s="45" t="s">
        <v>648</v>
      </c>
      <c r="H1524" s="29">
        <v>83.35</v>
      </c>
    </row>
    <row r="1525" spans="1:8" ht="45" x14ac:dyDescent="0.25">
      <c r="A1525" s="40" t="s">
        <v>1990</v>
      </c>
      <c r="B1525" s="35" t="s">
        <v>2530</v>
      </c>
      <c r="C1525" s="26">
        <v>1</v>
      </c>
      <c r="D1525" s="34" t="s">
        <v>2121</v>
      </c>
      <c r="E1525" s="27">
        <v>43564</v>
      </c>
      <c r="F1525" s="27">
        <v>43564</v>
      </c>
      <c r="G1525" s="45" t="s">
        <v>648</v>
      </c>
      <c r="H1525" s="29">
        <v>100</v>
      </c>
    </row>
    <row r="1526" spans="1:8" ht="30" x14ac:dyDescent="0.25">
      <c r="A1526" s="40" t="s">
        <v>1990</v>
      </c>
      <c r="B1526" s="35" t="s">
        <v>2091</v>
      </c>
      <c r="C1526" s="26">
        <v>1</v>
      </c>
      <c r="D1526" s="34" t="s">
        <v>2121</v>
      </c>
      <c r="E1526" s="27">
        <v>43556</v>
      </c>
      <c r="F1526" s="27">
        <v>43635</v>
      </c>
      <c r="G1526" s="45" t="s">
        <v>648</v>
      </c>
      <c r="H1526" s="29">
        <v>472</v>
      </c>
    </row>
    <row r="1527" spans="1:8" ht="30" x14ac:dyDescent="0.25">
      <c r="A1527" s="40" t="s">
        <v>1990</v>
      </c>
      <c r="B1527" s="35" t="s">
        <v>1420</v>
      </c>
      <c r="C1527" s="26">
        <v>1</v>
      </c>
      <c r="D1527" s="34" t="s">
        <v>2121</v>
      </c>
      <c r="E1527" s="27">
        <v>43650</v>
      </c>
      <c r="F1527" s="27">
        <v>43650</v>
      </c>
      <c r="G1527" s="45" t="s">
        <v>648</v>
      </c>
      <c r="H1527" s="29">
        <v>6182</v>
      </c>
    </row>
    <row r="1528" spans="1:8" ht="30" x14ac:dyDescent="0.25">
      <c r="A1528" s="40" t="s">
        <v>1990</v>
      </c>
      <c r="B1528" s="35" t="s">
        <v>1420</v>
      </c>
      <c r="C1528" s="26">
        <v>1</v>
      </c>
      <c r="D1528" s="34" t="s">
        <v>2121</v>
      </c>
      <c r="E1528" s="27">
        <v>43649</v>
      </c>
      <c r="F1528" s="27">
        <v>43649</v>
      </c>
      <c r="G1528" s="45" t="s">
        <v>648</v>
      </c>
      <c r="H1528" s="29">
        <v>4949</v>
      </c>
    </row>
    <row r="1529" spans="1:8" ht="30" x14ac:dyDescent="0.25">
      <c r="A1529" s="40" t="s">
        <v>1990</v>
      </c>
      <c r="B1529" s="35" t="s">
        <v>1420</v>
      </c>
      <c r="C1529" s="26">
        <v>1</v>
      </c>
      <c r="D1529" s="34" t="s">
        <v>2121</v>
      </c>
      <c r="E1529" s="27">
        <v>43649</v>
      </c>
      <c r="F1529" s="27">
        <v>43649</v>
      </c>
      <c r="G1529" s="45" t="s">
        <v>648</v>
      </c>
      <c r="H1529" s="29">
        <v>1580</v>
      </c>
    </row>
    <row r="1530" spans="1:8" ht="45" x14ac:dyDescent="0.25">
      <c r="A1530" s="40" t="s">
        <v>1990</v>
      </c>
      <c r="B1530" s="35" t="s">
        <v>2531</v>
      </c>
      <c r="C1530" s="26">
        <v>1</v>
      </c>
      <c r="D1530" s="34" t="s">
        <v>2121</v>
      </c>
      <c r="E1530" s="27">
        <v>43654</v>
      </c>
      <c r="F1530" s="27">
        <v>43654</v>
      </c>
      <c r="G1530" s="45" t="s">
        <v>648</v>
      </c>
      <c r="H1530" s="29">
        <v>1358</v>
      </c>
    </row>
    <row r="1531" spans="1:8" ht="30" x14ac:dyDescent="0.25">
      <c r="A1531" s="40" t="s">
        <v>1990</v>
      </c>
      <c r="B1531" s="35" t="s">
        <v>2532</v>
      </c>
      <c r="C1531" s="26">
        <v>2</v>
      </c>
      <c r="D1531" s="34" t="s">
        <v>2121</v>
      </c>
      <c r="E1531" s="27">
        <v>43636</v>
      </c>
      <c r="F1531" s="27">
        <v>43636</v>
      </c>
      <c r="G1531" s="45" t="s">
        <v>648</v>
      </c>
      <c r="H1531" s="29">
        <v>10157.99</v>
      </c>
    </row>
    <row r="1532" spans="1:8" ht="30" x14ac:dyDescent="0.25">
      <c r="A1532" s="40" t="s">
        <v>1990</v>
      </c>
      <c r="B1532" s="35" t="s">
        <v>2533</v>
      </c>
      <c r="C1532" s="26">
        <v>1</v>
      </c>
      <c r="D1532" s="34" t="s">
        <v>2121</v>
      </c>
      <c r="E1532" s="27">
        <v>43656</v>
      </c>
      <c r="F1532" s="27">
        <v>43656</v>
      </c>
      <c r="G1532" s="45" t="s">
        <v>648</v>
      </c>
      <c r="H1532" s="29">
        <v>5365</v>
      </c>
    </row>
    <row r="1533" spans="1:8" ht="30" x14ac:dyDescent="0.25">
      <c r="A1533" s="40" t="s">
        <v>1990</v>
      </c>
      <c r="B1533" s="35" t="s">
        <v>2091</v>
      </c>
      <c r="C1533" s="26">
        <v>1</v>
      </c>
      <c r="D1533" s="34" t="s">
        <v>2121</v>
      </c>
      <c r="E1533" s="27">
        <v>43661</v>
      </c>
      <c r="F1533" s="27">
        <v>43661</v>
      </c>
      <c r="G1533" s="45" t="s">
        <v>648</v>
      </c>
      <c r="H1533" s="29">
        <v>479.27</v>
      </c>
    </row>
    <row r="1534" spans="1:8" ht="30" x14ac:dyDescent="0.25">
      <c r="A1534" s="40" t="s">
        <v>1990</v>
      </c>
      <c r="B1534" s="35" t="s">
        <v>1420</v>
      </c>
      <c r="C1534" s="26">
        <v>1</v>
      </c>
      <c r="D1534" s="34" t="s">
        <v>2121</v>
      </c>
      <c r="E1534" s="27">
        <v>43661</v>
      </c>
      <c r="F1534" s="27">
        <v>43661</v>
      </c>
      <c r="G1534" s="45" t="s">
        <v>648</v>
      </c>
      <c r="H1534" s="29">
        <v>218</v>
      </c>
    </row>
    <row r="1535" spans="1:8" ht="30" x14ac:dyDescent="0.25">
      <c r="A1535" s="40" t="s">
        <v>1990</v>
      </c>
      <c r="B1535" s="35" t="s">
        <v>2534</v>
      </c>
      <c r="C1535" s="26">
        <v>1</v>
      </c>
      <c r="D1535" s="34" t="s">
        <v>2121</v>
      </c>
      <c r="E1535" s="27">
        <v>43619</v>
      </c>
      <c r="F1535" s="27">
        <v>43619</v>
      </c>
      <c r="G1535" s="45" t="s">
        <v>648</v>
      </c>
      <c r="H1535" s="29">
        <v>7082</v>
      </c>
    </row>
    <row r="1536" spans="1:8" ht="30" x14ac:dyDescent="0.25">
      <c r="A1536" s="40" t="s">
        <v>1990</v>
      </c>
      <c r="B1536" s="35" t="s">
        <v>2413</v>
      </c>
      <c r="C1536" s="26">
        <v>1</v>
      </c>
      <c r="D1536" s="34" t="s">
        <v>2121</v>
      </c>
      <c r="E1536" s="27">
        <v>43677</v>
      </c>
      <c r="F1536" s="27">
        <v>43677</v>
      </c>
      <c r="G1536" s="45" t="s">
        <v>648</v>
      </c>
      <c r="H1536" s="29">
        <v>7030</v>
      </c>
    </row>
    <row r="1537" spans="1:8" ht="30" x14ac:dyDescent="0.25">
      <c r="A1537" s="40" t="s">
        <v>1990</v>
      </c>
      <c r="B1537" s="35" t="s">
        <v>2413</v>
      </c>
      <c r="C1537" s="26">
        <v>1</v>
      </c>
      <c r="D1537" s="34" t="s">
        <v>2121</v>
      </c>
      <c r="E1537" s="27">
        <v>43677</v>
      </c>
      <c r="F1537" s="27">
        <v>43677</v>
      </c>
      <c r="G1537" s="45" t="s">
        <v>648</v>
      </c>
      <c r="H1537" s="29">
        <v>4000</v>
      </c>
    </row>
    <row r="1538" spans="1:8" ht="30" x14ac:dyDescent="0.25">
      <c r="A1538" s="40" t="s">
        <v>1990</v>
      </c>
      <c r="B1538" s="35" t="s">
        <v>2535</v>
      </c>
      <c r="C1538" s="26">
        <v>1</v>
      </c>
      <c r="D1538" s="34" t="s">
        <v>2121</v>
      </c>
      <c r="E1538" s="27">
        <v>43697</v>
      </c>
      <c r="F1538" s="27">
        <v>43698</v>
      </c>
      <c r="G1538" s="45" t="s">
        <v>648</v>
      </c>
      <c r="H1538" s="29">
        <v>7129</v>
      </c>
    </row>
    <row r="1539" spans="1:8" ht="30" x14ac:dyDescent="0.25">
      <c r="A1539" s="40" t="s">
        <v>1990</v>
      </c>
      <c r="B1539" s="35" t="s">
        <v>486</v>
      </c>
      <c r="C1539" s="26">
        <v>1</v>
      </c>
      <c r="D1539" s="34" t="s">
        <v>2121</v>
      </c>
      <c r="E1539" s="27">
        <v>43679</v>
      </c>
      <c r="F1539" s="27">
        <v>43700</v>
      </c>
      <c r="G1539" s="45" t="s">
        <v>648</v>
      </c>
      <c r="H1539" s="29">
        <v>99</v>
      </c>
    </row>
    <row r="1540" spans="1:8" ht="30" x14ac:dyDescent="0.25">
      <c r="A1540" s="40" t="s">
        <v>1990</v>
      </c>
      <c r="B1540" s="35" t="s">
        <v>2536</v>
      </c>
      <c r="C1540" s="26">
        <v>1</v>
      </c>
      <c r="D1540" s="34" t="s">
        <v>2121</v>
      </c>
      <c r="E1540" s="27">
        <v>43699</v>
      </c>
      <c r="F1540" s="27">
        <v>43699</v>
      </c>
      <c r="G1540" s="45" t="s">
        <v>648</v>
      </c>
      <c r="H1540" s="29">
        <v>320</v>
      </c>
    </row>
    <row r="1541" spans="1:8" ht="30" x14ac:dyDescent="0.25">
      <c r="A1541" s="40" t="s">
        <v>1990</v>
      </c>
      <c r="B1541" s="35" t="s">
        <v>2536</v>
      </c>
      <c r="C1541" s="26">
        <v>1</v>
      </c>
      <c r="D1541" s="34" t="s">
        <v>2121</v>
      </c>
      <c r="E1541" s="27">
        <v>43699</v>
      </c>
      <c r="F1541" s="27">
        <v>43699</v>
      </c>
      <c r="G1541" s="45" t="s">
        <v>648</v>
      </c>
      <c r="H1541" s="29">
        <v>500</v>
      </c>
    </row>
    <row r="1542" spans="1:8" ht="30" x14ac:dyDescent="0.25">
      <c r="A1542" s="40" t="s">
        <v>1990</v>
      </c>
      <c r="B1542" s="35" t="s">
        <v>2352</v>
      </c>
      <c r="C1542" s="26">
        <v>1</v>
      </c>
      <c r="D1542" s="34" t="s">
        <v>2121</v>
      </c>
      <c r="E1542" s="27">
        <v>43710</v>
      </c>
      <c r="F1542" s="27">
        <v>43710</v>
      </c>
      <c r="G1542" s="45" t="s">
        <v>648</v>
      </c>
      <c r="H1542" s="29">
        <v>432</v>
      </c>
    </row>
    <row r="1543" spans="1:8" ht="30" x14ac:dyDescent="0.25">
      <c r="A1543" s="40" t="s">
        <v>1990</v>
      </c>
      <c r="B1543" s="35" t="s">
        <v>1420</v>
      </c>
      <c r="C1543" s="26">
        <v>1</v>
      </c>
      <c r="D1543" s="34" t="s">
        <v>2121</v>
      </c>
      <c r="E1543" s="27">
        <v>43697</v>
      </c>
      <c r="F1543" s="27">
        <v>43697</v>
      </c>
      <c r="G1543" s="45" t="s">
        <v>648</v>
      </c>
      <c r="H1543" s="29">
        <v>998</v>
      </c>
    </row>
    <row r="1544" spans="1:8" ht="30" x14ac:dyDescent="0.25">
      <c r="A1544" s="40" t="s">
        <v>1990</v>
      </c>
      <c r="B1544" s="35" t="s">
        <v>1420</v>
      </c>
      <c r="C1544" s="26">
        <v>1</v>
      </c>
      <c r="D1544" s="34" t="s">
        <v>2121</v>
      </c>
      <c r="E1544" s="27">
        <v>43697</v>
      </c>
      <c r="F1544" s="27">
        <v>43697</v>
      </c>
      <c r="G1544" s="45" t="s">
        <v>648</v>
      </c>
      <c r="H1544" s="29">
        <v>280</v>
      </c>
    </row>
    <row r="1545" spans="1:8" ht="30" x14ac:dyDescent="0.25">
      <c r="A1545" s="40" t="s">
        <v>1990</v>
      </c>
      <c r="B1545" s="35" t="s">
        <v>1420</v>
      </c>
      <c r="C1545" s="26">
        <v>1</v>
      </c>
      <c r="D1545" s="34" t="s">
        <v>2121</v>
      </c>
      <c r="E1545" s="27">
        <v>43697</v>
      </c>
      <c r="F1545" s="27">
        <v>43697</v>
      </c>
      <c r="G1545" s="45" t="s">
        <v>648</v>
      </c>
      <c r="H1545" s="29">
        <v>280</v>
      </c>
    </row>
    <row r="1546" spans="1:8" ht="30" x14ac:dyDescent="0.25">
      <c r="A1546" s="40" t="s">
        <v>1990</v>
      </c>
      <c r="B1546" s="35" t="s">
        <v>2478</v>
      </c>
      <c r="C1546" s="26">
        <v>1</v>
      </c>
      <c r="D1546" s="34" t="s">
        <v>2121</v>
      </c>
      <c r="E1546" s="27">
        <v>43710</v>
      </c>
      <c r="F1546" s="27">
        <v>43710</v>
      </c>
      <c r="G1546" s="45" t="s">
        <v>648</v>
      </c>
      <c r="H1546" s="29">
        <v>6078</v>
      </c>
    </row>
    <row r="1547" spans="1:8" ht="30" x14ac:dyDescent="0.25">
      <c r="A1547" s="40" t="s">
        <v>1990</v>
      </c>
      <c r="B1547" s="35" t="s">
        <v>489</v>
      </c>
      <c r="C1547" s="26">
        <v>1</v>
      </c>
      <c r="D1547" s="34" t="s">
        <v>29</v>
      </c>
      <c r="E1547" s="27">
        <v>43700</v>
      </c>
      <c r="F1547" s="27">
        <v>43700</v>
      </c>
      <c r="G1547" s="45" t="s">
        <v>648</v>
      </c>
      <c r="H1547" s="29">
        <v>889</v>
      </c>
    </row>
    <row r="1548" spans="1:8" ht="30" x14ac:dyDescent="0.25">
      <c r="A1548" s="40" t="s">
        <v>1990</v>
      </c>
      <c r="B1548" s="35" t="s">
        <v>489</v>
      </c>
      <c r="C1548" s="26">
        <v>1</v>
      </c>
      <c r="D1548" s="34" t="s">
        <v>29</v>
      </c>
      <c r="E1548" s="27">
        <v>43703</v>
      </c>
      <c r="F1548" s="27">
        <v>43703</v>
      </c>
      <c r="G1548" s="45" t="s">
        <v>648</v>
      </c>
      <c r="H1548" s="29">
        <v>607.38</v>
      </c>
    </row>
    <row r="1549" spans="1:8" ht="30" x14ac:dyDescent="0.25">
      <c r="A1549" s="40" t="s">
        <v>1990</v>
      </c>
      <c r="B1549" s="35" t="s">
        <v>2537</v>
      </c>
      <c r="C1549" s="26">
        <v>1</v>
      </c>
      <c r="D1549" s="34" t="s">
        <v>29</v>
      </c>
      <c r="E1549" s="27">
        <v>43712</v>
      </c>
      <c r="F1549" s="27">
        <v>43712</v>
      </c>
      <c r="G1549" s="45" t="s">
        <v>648</v>
      </c>
      <c r="H1549" s="29">
        <v>218</v>
      </c>
    </row>
    <row r="1550" spans="1:8" ht="30" x14ac:dyDescent="0.25">
      <c r="A1550" s="40" t="s">
        <v>1990</v>
      </c>
      <c r="B1550" s="35" t="s">
        <v>2538</v>
      </c>
      <c r="C1550" s="26">
        <v>1</v>
      </c>
      <c r="D1550" s="34" t="s">
        <v>29</v>
      </c>
      <c r="E1550" s="27">
        <v>43720</v>
      </c>
      <c r="F1550" s="27">
        <v>43720</v>
      </c>
      <c r="G1550" s="45" t="s">
        <v>648</v>
      </c>
      <c r="H1550" s="29">
        <v>436</v>
      </c>
    </row>
    <row r="1551" spans="1:8" ht="30" x14ac:dyDescent="0.25">
      <c r="A1551" s="40" t="s">
        <v>1990</v>
      </c>
      <c r="B1551" s="35" t="s">
        <v>2539</v>
      </c>
      <c r="C1551" s="26">
        <v>1</v>
      </c>
      <c r="D1551" s="34" t="s">
        <v>2659</v>
      </c>
      <c r="E1551" s="27">
        <v>43717</v>
      </c>
      <c r="F1551" s="27">
        <v>43717</v>
      </c>
      <c r="G1551" s="45" t="s">
        <v>648</v>
      </c>
      <c r="H1551" s="29">
        <v>40</v>
      </c>
    </row>
    <row r="1552" spans="1:8" ht="30" x14ac:dyDescent="0.25">
      <c r="A1552" s="40" t="s">
        <v>1990</v>
      </c>
      <c r="B1552" s="35" t="s">
        <v>2540</v>
      </c>
      <c r="C1552" s="26">
        <v>1</v>
      </c>
      <c r="D1552" s="34" t="s">
        <v>2172</v>
      </c>
      <c r="E1552" s="27">
        <v>43714</v>
      </c>
      <c r="F1552" s="27">
        <v>43714</v>
      </c>
      <c r="G1552" s="45" t="s">
        <v>648</v>
      </c>
      <c r="H1552" s="29">
        <v>4352</v>
      </c>
    </row>
    <row r="1553" spans="1:8" ht="30" x14ac:dyDescent="0.25">
      <c r="A1553" s="40" t="s">
        <v>1990</v>
      </c>
      <c r="B1553" s="35" t="s">
        <v>2540</v>
      </c>
      <c r="C1553" s="26">
        <v>1</v>
      </c>
      <c r="D1553" s="34" t="s">
        <v>2172</v>
      </c>
      <c r="E1553" s="27">
        <v>43714</v>
      </c>
      <c r="F1553" s="27">
        <v>43715</v>
      </c>
      <c r="G1553" s="45" t="s">
        <v>648</v>
      </c>
      <c r="H1553" s="29">
        <v>4475.91</v>
      </c>
    </row>
    <row r="1554" spans="1:8" ht="30" x14ac:dyDescent="0.25">
      <c r="A1554" s="40" t="s">
        <v>1990</v>
      </c>
      <c r="B1554" s="35" t="s">
        <v>2262</v>
      </c>
      <c r="C1554" s="26">
        <v>2</v>
      </c>
      <c r="D1554" s="34" t="s">
        <v>29</v>
      </c>
      <c r="E1554" s="27">
        <v>43693</v>
      </c>
      <c r="F1554" s="27">
        <v>43693</v>
      </c>
      <c r="G1554" s="45" t="s">
        <v>648</v>
      </c>
      <c r="H1554" s="29">
        <v>90</v>
      </c>
    </row>
    <row r="1555" spans="1:8" ht="30" x14ac:dyDescent="0.25">
      <c r="A1555" s="40" t="s">
        <v>1990</v>
      </c>
      <c r="B1555" s="35" t="s">
        <v>2262</v>
      </c>
      <c r="C1555" s="26">
        <v>2</v>
      </c>
      <c r="D1555" s="34" t="s">
        <v>29</v>
      </c>
      <c r="E1555" s="27">
        <v>43693</v>
      </c>
      <c r="F1555" s="27">
        <v>43693</v>
      </c>
      <c r="G1555" s="45" t="s">
        <v>648</v>
      </c>
      <c r="H1555" s="29">
        <v>211</v>
      </c>
    </row>
    <row r="1556" spans="1:8" ht="30" x14ac:dyDescent="0.25">
      <c r="A1556" s="40" t="s">
        <v>1990</v>
      </c>
      <c r="B1556" s="35" t="s">
        <v>2262</v>
      </c>
      <c r="C1556" s="26">
        <v>1</v>
      </c>
      <c r="D1556" s="34" t="s">
        <v>29</v>
      </c>
      <c r="E1556" s="27">
        <v>43700</v>
      </c>
      <c r="F1556" s="27">
        <v>43700</v>
      </c>
      <c r="G1556" s="45" t="s">
        <v>648</v>
      </c>
      <c r="H1556" s="29">
        <v>500</v>
      </c>
    </row>
    <row r="1557" spans="1:8" ht="30" x14ac:dyDescent="0.25">
      <c r="A1557" s="40" t="s">
        <v>1990</v>
      </c>
      <c r="B1557" s="35" t="s">
        <v>2268</v>
      </c>
      <c r="C1557" s="26">
        <v>1</v>
      </c>
      <c r="D1557" s="34" t="s">
        <v>29</v>
      </c>
      <c r="E1557" s="27">
        <v>43678</v>
      </c>
      <c r="F1557" s="27">
        <v>43703</v>
      </c>
      <c r="G1557" s="45" t="s">
        <v>648</v>
      </c>
      <c r="H1557" s="29">
        <v>1570</v>
      </c>
    </row>
    <row r="1558" spans="1:8" ht="30" x14ac:dyDescent="0.25">
      <c r="A1558" s="40" t="s">
        <v>1990</v>
      </c>
      <c r="B1558" s="35" t="s">
        <v>2262</v>
      </c>
      <c r="C1558" s="26">
        <v>2</v>
      </c>
      <c r="D1558" s="34" t="s">
        <v>29</v>
      </c>
      <c r="E1558" s="27">
        <v>43697</v>
      </c>
      <c r="F1558" s="27">
        <v>43697</v>
      </c>
      <c r="G1558" s="45" t="s">
        <v>648</v>
      </c>
      <c r="H1558" s="29">
        <v>808.99</v>
      </c>
    </row>
    <row r="1559" spans="1:8" ht="45" x14ac:dyDescent="0.25">
      <c r="A1559" s="40" t="s">
        <v>1990</v>
      </c>
      <c r="B1559" s="35" t="s">
        <v>2395</v>
      </c>
      <c r="C1559" s="26">
        <v>1</v>
      </c>
      <c r="D1559" s="34" t="s">
        <v>2172</v>
      </c>
      <c r="E1559" s="27">
        <v>43732</v>
      </c>
      <c r="F1559" s="27">
        <v>43736</v>
      </c>
      <c r="G1559" s="45" t="s">
        <v>648</v>
      </c>
      <c r="H1559" s="29">
        <v>10367.280000000001</v>
      </c>
    </row>
    <row r="1560" spans="1:8" ht="45" x14ac:dyDescent="0.25">
      <c r="A1560" s="40" t="s">
        <v>1990</v>
      </c>
      <c r="B1560" s="35" t="s">
        <v>2395</v>
      </c>
      <c r="C1560" s="26">
        <v>1</v>
      </c>
      <c r="D1560" s="34" t="s">
        <v>2172</v>
      </c>
      <c r="E1560" s="27">
        <v>43732</v>
      </c>
      <c r="F1560" s="27">
        <v>43736</v>
      </c>
      <c r="G1560" s="45" t="s">
        <v>648</v>
      </c>
      <c r="H1560" s="29">
        <v>2250</v>
      </c>
    </row>
    <row r="1561" spans="1:8" ht="45" x14ac:dyDescent="0.25">
      <c r="A1561" s="40" t="s">
        <v>1990</v>
      </c>
      <c r="B1561" s="35" t="s">
        <v>2395</v>
      </c>
      <c r="C1561" s="26">
        <v>1</v>
      </c>
      <c r="D1561" s="34" t="s">
        <v>2172</v>
      </c>
      <c r="E1561" s="27">
        <v>43732</v>
      </c>
      <c r="F1561" s="27">
        <v>43736</v>
      </c>
      <c r="G1561" s="45" t="s">
        <v>648</v>
      </c>
      <c r="H1561" s="29">
        <v>146.01</v>
      </c>
    </row>
    <row r="1562" spans="1:8" ht="45" x14ac:dyDescent="0.25">
      <c r="A1562" s="40" t="s">
        <v>1990</v>
      </c>
      <c r="B1562" s="35" t="s">
        <v>2395</v>
      </c>
      <c r="C1562" s="26">
        <v>1</v>
      </c>
      <c r="D1562" s="34" t="s">
        <v>2172</v>
      </c>
      <c r="E1562" s="27">
        <v>43732</v>
      </c>
      <c r="F1562" s="27">
        <v>43736</v>
      </c>
      <c r="G1562" s="45" t="s">
        <v>648</v>
      </c>
      <c r="H1562" s="29">
        <v>69</v>
      </c>
    </row>
    <row r="1563" spans="1:8" ht="45" x14ac:dyDescent="0.25">
      <c r="A1563" s="40" t="s">
        <v>1990</v>
      </c>
      <c r="B1563" s="35" t="s">
        <v>2395</v>
      </c>
      <c r="C1563" s="26">
        <v>1</v>
      </c>
      <c r="D1563" s="34" t="s">
        <v>2172</v>
      </c>
      <c r="E1563" s="27">
        <v>43732</v>
      </c>
      <c r="F1563" s="27">
        <v>43736</v>
      </c>
      <c r="G1563" s="45" t="s">
        <v>648</v>
      </c>
      <c r="H1563" s="29">
        <v>175</v>
      </c>
    </row>
    <row r="1564" spans="1:8" ht="45" x14ac:dyDescent="0.25">
      <c r="A1564" s="40" t="s">
        <v>1990</v>
      </c>
      <c r="B1564" s="35" t="s">
        <v>2395</v>
      </c>
      <c r="C1564" s="26">
        <v>1</v>
      </c>
      <c r="D1564" s="34" t="s">
        <v>2172</v>
      </c>
      <c r="E1564" s="27">
        <v>43732</v>
      </c>
      <c r="F1564" s="27">
        <v>43736</v>
      </c>
      <c r="G1564" s="45" t="s">
        <v>648</v>
      </c>
      <c r="H1564" s="29">
        <v>415</v>
      </c>
    </row>
    <row r="1565" spans="1:8" ht="45" x14ac:dyDescent="0.25">
      <c r="A1565" s="40" t="s">
        <v>1990</v>
      </c>
      <c r="B1565" s="35" t="s">
        <v>2395</v>
      </c>
      <c r="C1565" s="26">
        <v>1</v>
      </c>
      <c r="D1565" s="34" t="s">
        <v>2172</v>
      </c>
      <c r="E1565" s="27">
        <v>43732</v>
      </c>
      <c r="F1565" s="27">
        <v>43736</v>
      </c>
      <c r="G1565" s="45" t="s">
        <v>648</v>
      </c>
      <c r="H1565" s="29">
        <v>315</v>
      </c>
    </row>
    <row r="1566" spans="1:8" ht="45" x14ac:dyDescent="0.25">
      <c r="A1566" s="40" t="s">
        <v>1990</v>
      </c>
      <c r="B1566" s="35" t="s">
        <v>2395</v>
      </c>
      <c r="C1566" s="26">
        <v>1</v>
      </c>
      <c r="D1566" s="34" t="s">
        <v>2172</v>
      </c>
      <c r="E1566" s="27">
        <v>43732</v>
      </c>
      <c r="F1566" s="27">
        <v>43736</v>
      </c>
      <c r="G1566" s="45" t="s">
        <v>648</v>
      </c>
      <c r="H1566" s="29">
        <v>1685</v>
      </c>
    </row>
    <row r="1567" spans="1:8" ht="45" x14ac:dyDescent="0.25">
      <c r="A1567" s="40" t="s">
        <v>1990</v>
      </c>
      <c r="B1567" s="35" t="s">
        <v>2395</v>
      </c>
      <c r="C1567" s="26">
        <v>1</v>
      </c>
      <c r="D1567" s="34" t="s">
        <v>2172</v>
      </c>
      <c r="E1567" s="27">
        <v>43732</v>
      </c>
      <c r="F1567" s="27">
        <v>43736</v>
      </c>
      <c r="G1567" s="45" t="s">
        <v>648</v>
      </c>
      <c r="H1567" s="29">
        <v>187</v>
      </c>
    </row>
    <row r="1568" spans="1:8" ht="45" x14ac:dyDescent="0.25">
      <c r="A1568" s="40" t="s">
        <v>1990</v>
      </c>
      <c r="B1568" s="35" t="s">
        <v>2395</v>
      </c>
      <c r="C1568" s="26">
        <v>1</v>
      </c>
      <c r="D1568" s="34" t="s">
        <v>2172</v>
      </c>
      <c r="E1568" s="27">
        <v>43732</v>
      </c>
      <c r="F1568" s="27">
        <v>43736</v>
      </c>
      <c r="G1568" s="45" t="s">
        <v>648</v>
      </c>
      <c r="H1568" s="29">
        <v>190</v>
      </c>
    </row>
    <row r="1569" spans="1:8" ht="45" x14ac:dyDescent="0.25">
      <c r="A1569" s="40" t="s">
        <v>1990</v>
      </c>
      <c r="B1569" s="35" t="s">
        <v>2395</v>
      </c>
      <c r="C1569" s="26">
        <v>1</v>
      </c>
      <c r="D1569" s="34" t="s">
        <v>2172</v>
      </c>
      <c r="E1569" s="27">
        <v>43732</v>
      </c>
      <c r="F1569" s="27">
        <v>43736</v>
      </c>
      <c r="G1569" s="45" t="s">
        <v>648</v>
      </c>
      <c r="H1569" s="29">
        <v>525.02</v>
      </c>
    </row>
    <row r="1570" spans="1:8" ht="45" x14ac:dyDescent="0.25">
      <c r="A1570" s="40" t="s">
        <v>1990</v>
      </c>
      <c r="B1570" s="35" t="s">
        <v>2395</v>
      </c>
      <c r="C1570" s="26">
        <v>1</v>
      </c>
      <c r="D1570" s="34" t="s">
        <v>2172</v>
      </c>
      <c r="E1570" s="27">
        <v>43732</v>
      </c>
      <c r="F1570" s="27">
        <v>43736</v>
      </c>
      <c r="G1570" s="45" t="s">
        <v>648</v>
      </c>
      <c r="H1570" s="29">
        <v>161</v>
      </c>
    </row>
    <row r="1571" spans="1:8" ht="45" x14ac:dyDescent="0.25">
      <c r="A1571" s="40" t="s">
        <v>1990</v>
      </c>
      <c r="B1571" s="35" t="s">
        <v>2395</v>
      </c>
      <c r="C1571" s="26">
        <v>1</v>
      </c>
      <c r="D1571" s="34" t="s">
        <v>2172</v>
      </c>
      <c r="E1571" s="27">
        <v>43732</v>
      </c>
      <c r="F1571" s="27">
        <v>43736</v>
      </c>
      <c r="G1571" s="45" t="s">
        <v>648</v>
      </c>
      <c r="H1571" s="29">
        <v>220.01</v>
      </c>
    </row>
    <row r="1572" spans="1:8" ht="45" x14ac:dyDescent="0.25">
      <c r="A1572" s="40" t="s">
        <v>1990</v>
      </c>
      <c r="B1572" s="35" t="s">
        <v>2395</v>
      </c>
      <c r="C1572" s="26">
        <v>1</v>
      </c>
      <c r="D1572" s="34" t="s">
        <v>2172</v>
      </c>
      <c r="E1572" s="27">
        <v>43732</v>
      </c>
      <c r="F1572" s="27">
        <v>43736</v>
      </c>
      <c r="G1572" s="45" t="s">
        <v>648</v>
      </c>
      <c r="H1572" s="29">
        <v>86</v>
      </c>
    </row>
    <row r="1573" spans="1:8" ht="45" x14ac:dyDescent="0.25">
      <c r="A1573" s="40" t="s">
        <v>1990</v>
      </c>
      <c r="B1573" s="35" t="s">
        <v>2395</v>
      </c>
      <c r="C1573" s="26">
        <v>1</v>
      </c>
      <c r="D1573" s="34" t="s">
        <v>2172</v>
      </c>
      <c r="E1573" s="27">
        <v>43732</v>
      </c>
      <c r="F1573" s="27">
        <v>43736</v>
      </c>
      <c r="G1573" s="45" t="s">
        <v>648</v>
      </c>
      <c r="H1573" s="29">
        <v>117.01</v>
      </c>
    </row>
    <row r="1574" spans="1:8" ht="30" x14ac:dyDescent="0.25">
      <c r="A1574" s="40" t="s">
        <v>1990</v>
      </c>
      <c r="B1574" s="35" t="s">
        <v>1420</v>
      </c>
      <c r="C1574" s="26">
        <v>2</v>
      </c>
      <c r="D1574" s="34" t="s">
        <v>2172</v>
      </c>
      <c r="E1574" s="27">
        <v>43683</v>
      </c>
      <c r="F1574" s="27">
        <v>43687</v>
      </c>
      <c r="G1574" s="45" t="s">
        <v>648</v>
      </c>
      <c r="H1574" s="29">
        <v>3240.6</v>
      </c>
    </row>
    <row r="1575" spans="1:8" ht="45" x14ac:dyDescent="0.25">
      <c r="A1575" s="40" t="s">
        <v>1990</v>
      </c>
      <c r="B1575" s="35" t="s">
        <v>2541</v>
      </c>
      <c r="C1575" s="26">
        <v>1</v>
      </c>
      <c r="D1575" s="34" t="s">
        <v>29</v>
      </c>
      <c r="E1575" s="27">
        <v>43707</v>
      </c>
      <c r="F1575" s="27">
        <v>43707</v>
      </c>
      <c r="G1575" s="45" t="s">
        <v>648</v>
      </c>
      <c r="H1575" s="29">
        <v>1418</v>
      </c>
    </row>
    <row r="1576" spans="1:8" ht="30" x14ac:dyDescent="0.25">
      <c r="A1576" s="40" t="s">
        <v>1990</v>
      </c>
      <c r="B1576" s="35" t="s">
        <v>2370</v>
      </c>
      <c r="C1576" s="26">
        <v>1</v>
      </c>
      <c r="D1576" s="34" t="s">
        <v>29</v>
      </c>
      <c r="E1576" s="27">
        <v>43713</v>
      </c>
      <c r="F1576" s="27">
        <v>43713</v>
      </c>
      <c r="G1576" s="45" t="s">
        <v>648</v>
      </c>
      <c r="H1576" s="29">
        <v>838</v>
      </c>
    </row>
    <row r="1577" spans="1:8" ht="30" x14ac:dyDescent="0.25">
      <c r="A1577" s="40" t="s">
        <v>1990</v>
      </c>
      <c r="B1577" s="35" t="s">
        <v>2542</v>
      </c>
      <c r="C1577" s="26">
        <v>1</v>
      </c>
      <c r="D1577" s="34" t="s">
        <v>2172</v>
      </c>
      <c r="E1577" s="27">
        <v>43733</v>
      </c>
      <c r="F1577" s="27">
        <v>43733</v>
      </c>
      <c r="G1577" s="45" t="s">
        <v>648</v>
      </c>
      <c r="H1577" s="29">
        <v>3733</v>
      </c>
    </row>
    <row r="1578" spans="1:8" ht="30" x14ac:dyDescent="0.25">
      <c r="A1578" s="40" t="s">
        <v>1990</v>
      </c>
      <c r="B1578" s="35" t="s">
        <v>1723</v>
      </c>
      <c r="C1578" s="26">
        <v>1</v>
      </c>
      <c r="D1578" s="34" t="s">
        <v>15</v>
      </c>
      <c r="E1578" s="27">
        <v>43710</v>
      </c>
      <c r="F1578" s="27">
        <v>43714</v>
      </c>
      <c r="G1578" s="45" t="s">
        <v>648</v>
      </c>
      <c r="H1578" s="29">
        <v>200</v>
      </c>
    </row>
    <row r="1579" spans="1:8" ht="30" x14ac:dyDescent="0.25">
      <c r="A1579" s="40" t="s">
        <v>1990</v>
      </c>
      <c r="B1579" s="35" t="s">
        <v>2446</v>
      </c>
      <c r="C1579" s="26">
        <v>1</v>
      </c>
      <c r="D1579" s="34" t="s">
        <v>29</v>
      </c>
      <c r="E1579" s="27">
        <v>43706</v>
      </c>
      <c r="F1579" s="27">
        <v>43706</v>
      </c>
      <c r="G1579" s="45" t="s">
        <v>648</v>
      </c>
      <c r="H1579" s="29">
        <v>198</v>
      </c>
    </row>
    <row r="1580" spans="1:8" ht="30" x14ac:dyDescent="0.25">
      <c r="A1580" s="40" t="s">
        <v>1990</v>
      </c>
      <c r="B1580" s="35" t="s">
        <v>2543</v>
      </c>
      <c r="C1580" s="26">
        <v>1</v>
      </c>
      <c r="D1580" s="34" t="s">
        <v>15</v>
      </c>
      <c r="E1580" s="27">
        <v>43731</v>
      </c>
      <c r="F1580" s="27">
        <v>43731</v>
      </c>
      <c r="G1580" s="45" t="s">
        <v>648</v>
      </c>
      <c r="H1580" s="29">
        <v>300</v>
      </c>
    </row>
    <row r="1581" spans="1:8" ht="30" x14ac:dyDescent="0.25">
      <c r="A1581" s="40" t="s">
        <v>1990</v>
      </c>
      <c r="B1581" s="35" t="s">
        <v>2446</v>
      </c>
      <c r="C1581" s="26">
        <v>1</v>
      </c>
      <c r="D1581" s="34" t="s">
        <v>29</v>
      </c>
      <c r="E1581" s="27">
        <v>43737</v>
      </c>
      <c r="F1581" s="27">
        <v>43737</v>
      </c>
      <c r="G1581" s="45" t="s">
        <v>648</v>
      </c>
      <c r="H1581" s="29">
        <v>198</v>
      </c>
    </row>
    <row r="1582" spans="1:8" ht="30" x14ac:dyDescent="0.25">
      <c r="A1582" s="40" t="s">
        <v>1990</v>
      </c>
      <c r="B1582" s="35" t="s">
        <v>2293</v>
      </c>
      <c r="C1582" s="26">
        <v>1</v>
      </c>
      <c r="D1582" s="34" t="s">
        <v>29</v>
      </c>
      <c r="E1582" s="27">
        <v>43737</v>
      </c>
      <c r="F1582" s="27">
        <v>43737</v>
      </c>
      <c r="G1582" s="45" t="s">
        <v>648</v>
      </c>
      <c r="H1582" s="29">
        <v>212</v>
      </c>
    </row>
    <row r="1583" spans="1:8" ht="30" x14ac:dyDescent="0.25">
      <c r="A1583" s="40" t="s">
        <v>1990</v>
      </c>
      <c r="B1583" s="35" t="s">
        <v>1723</v>
      </c>
      <c r="C1583" s="26">
        <v>1</v>
      </c>
      <c r="D1583" s="34" t="s">
        <v>15</v>
      </c>
      <c r="E1583" s="27">
        <v>43703</v>
      </c>
      <c r="F1583" s="27">
        <v>43703</v>
      </c>
      <c r="G1583" s="45" t="s">
        <v>648</v>
      </c>
      <c r="H1583" s="29">
        <v>198</v>
      </c>
    </row>
    <row r="1584" spans="1:8" ht="30" x14ac:dyDescent="0.25">
      <c r="A1584" s="40" t="s">
        <v>1990</v>
      </c>
      <c r="B1584" s="35" t="s">
        <v>2544</v>
      </c>
      <c r="C1584" s="26">
        <v>1</v>
      </c>
      <c r="D1584" s="34" t="s">
        <v>29</v>
      </c>
      <c r="E1584" s="27">
        <v>43706</v>
      </c>
      <c r="F1584" s="27">
        <v>43706</v>
      </c>
      <c r="G1584" s="45" t="s">
        <v>648</v>
      </c>
      <c r="H1584" s="29">
        <v>148</v>
      </c>
    </row>
    <row r="1585" spans="1:8" ht="30" x14ac:dyDescent="0.25">
      <c r="A1585" s="40" t="s">
        <v>1990</v>
      </c>
      <c r="B1585" s="35" t="s">
        <v>2293</v>
      </c>
      <c r="C1585" s="26">
        <v>1</v>
      </c>
      <c r="D1585" s="34" t="s">
        <v>29</v>
      </c>
      <c r="E1585" s="27">
        <v>43706</v>
      </c>
      <c r="F1585" s="27">
        <v>43706</v>
      </c>
      <c r="G1585" s="45" t="s">
        <v>648</v>
      </c>
      <c r="H1585" s="29">
        <v>100</v>
      </c>
    </row>
    <row r="1586" spans="1:8" ht="30" x14ac:dyDescent="0.25">
      <c r="A1586" s="40" t="s">
        <v>1990</v>
      </c>
      <c r="B1586" s="35" t="s">
        <v>2545</v>
      </c>
      <c r="C1586" s="26">
        <v>1</v>
      </c>
      <c r="D1586" s="34" t="s">
        <v>29</v>
      </c>
      <c r="E1586" s="27">
        <v>43712</v>
      </c>
      <c r="F1586" s="27">
        <v>43712</v>
      </c>
      <c r="G1586" s="45" t="s">
        <v>648</v>
      </c>
      <c r="H1586" s="29">
        <v>218</v>
      </c>
    </row>
    <row r="1587" spans="1:8" ht="30" x14ac:dyDescent="0.25">
      <c r="A1587" s="40" t="s">
        <v>1990</v>
      </c>
      <c r="B1587" s="35" t="s">
        <v>2545</v>
      </c>
      <c r="C1587" s="26">
        <v>1</v>
      </c>
      <c r="D1587" s="34" t="s">
        <v>29</v>
      </c>
      <c r="E1587" s="27">
        <v>43712</v>
      </c>
      <c r="F1587" s="27">
        <v>43712</v>
      </c>
      <c r="G1587" s="45" t="s">
        <v>648</v>
      </c>
      <c r="H1587" s="29">
        <v>500</v>
      </c>
    </row>
    <row r="1588" spans="1:8" ht="30" x14ac:dyDescent="0.25">
      <c r="A1588" s="40" t="s">
        <v>1990</v>
      </c>
      <c r="B1588" s="35" t="s">
        <v>2446</v>
      </c>
      <c r="C1588" s="26">
        <v>1</v>
      </c>
      <c r="D1588" s="34" t="s">
        <v>29</v>
      </c>
      <c r="E1588" s="27">
        <v>43736</v>
      </c>
      <c r="F1588" s="27">
        <v>43736</v>
      </c>
      <c r="G1588" s="45" t="s">
        <v>648</v>
      </c>
      <c r="H1588" s="29">
        <v>220</v>
      </c>
    </row>
    <row r="1589" spans="1:8" ht="30" x14ac:dyDescent="0.25">
      <c r="A1589" s="40" t="s">
        <v>1990</v>
      </c>
      <c r="B1589" s="35" t="s">
        <v>2262</v>
      </c>
      <c r="C1589" s="26">
        <v>1</v>
      </c>
      <c r="D1589" s="34" t="s">
        <v>1355</v>
      </c>
      <c r="E1589" s="27">
        <v>43713</v>
      </c>
      <c r="F1589" s="27">
        <v>43713</v>
      </c>
      <c r="G1589" s="45" t="s">
        <v>648</v>
      </c>
      <c r="H1589" s="29">
        <v>47</v>
      </c>
    </row>
    <row r="1590" spans="1:8" ht="30" x14ac:dyDescent="0.25">
      <c r="A1590" s="40" t="s">
        <v>1990</v>
      </c>
      <c r="B1590" s="35" t="s">
        <v>2262</v>
      </c>
      <c r="C1590" s="26">
        <v>1</v>
      </c>
      <c r="D1590" s="34" t="s">
        <v>1355</v>
      </c>
      <c r="E1590" s="27">
        <v>43714</v>
      </c>
      <c r="F1590" s="27">
        <v>43714</v>
      </c>
      <c r="G1590" s="45" t="s">
        <v>648</v>
      </c>
      <c r="H1590" s="29">
        <v>124</v>
      </c>
    </row>
    <row r="1591" spans="1:8" ht="30" x14ac:dyDescent="0.25">
      <c r="A1591" s="40" t="s">
        <v>1990</v>
      </c>
      <c r="B1591" s="35" t="s">
        <v>2262</v>
      </c>
      <c r="C1591" s="26">
        <v>1</v>
      </c>
      <c r="D1591" s="34" t="s">
        <v>1355</v>
      </c>
      <c r="E1591" s="27">
        <v>43712</v>
      </c>
      <c r="F1591" s="27">
        <v>43712</v>
      </c>
      <c r="G1591" s="45" t="s">
        <v>648</v>
      </c>
      <c r="H1591" s="29">
        <v>132</v>
      </c>
    </row>
    <row r="1592" spans="1:8" ht="30" x14ac:dyDescent="0.25">
      <c r="A1592" s="40" t="s">
        <v>1990</v>
      </c>
      <c r="B1592" s="35" t="s">
        <v>2262</v>
      </c>
      <c r="C1592" s="26">
        <v>1</v>
      </c>
      <c r="D1592" s="34" t="s">
        <v>1355</v>
      </c>
      <c r="E1592" s="27">
        <v>43714</v>
      </c>
      <c r="F1592" s="27">
        <v>43714</v>
      </c>
      <c r="G1592" s="45" t="s">
        <v>648</v>
      </c>
      <c r="H1592" s="29">
        <v>94</v>
      </c>
    </row>
    <row r="1593" spans="1:8" ht="30" x14ac:dyDescent="0.25">
      <c r="A1593" s="40" t="s">
        <v>1990</v>
      </c>
      <c r="B1593" s="35" t="s">
        <v>2262</v>
      </c>
      <c r="C1593" s="26">
        <v>1</v>
      </c>
      <c r="D1593" s="34" t="s">
        <v>1355</v>
      </c>
      <c r="E1593" s="27">
        <v>43714</v>
      </c>
      <c r="F1593" s="27">
        <v>43714</v>
      </c>
      <c r="G1593" s="45" t="s">
        <v>648</v>
      </c>
      <c r="H1593" s="29">
        <v>200</v>
      </c>
    </row>
    <row r="1594" spans="1:8" ht="30" x14ac:dyDescent="0.25">
      <c r="A1594" s="40" t="s">
        <v>1990</v>
      </c>
      <c r="B1594" s="35" t="s">
        <v>2262</v>
      </c>
      <c r="C1594" s="26">
        <v>1</v>
      </c>
      <c r="D1594" s="34" t="s">
        <v>1355</v>
      </c>
      <c r="E1594" s="27">
        <v>43710</v>
      </c>
      <c r="F1594" s="27">
        <v>43710</v>
      </c>
      <c r="G1594" s="45" t="s">
        <v>648</v>
      </c>
      <c r="H1594" s="29">
        <v>200</v>
      </c>
    </row>
    <row r="1595" spans="1:8" ht="30" x14ac:dyDescent="0.25">
      <c r="A1595" s="40" t="s">
        <v>1990</v>
      </c>
      <c r="B1595" s="35" t="s">
        <v>2262</v>
      </c>
      <c r="C1595" s="26">
        <v>1</v>
      </c>
      <c r="D1595" s="34" t="s">
        <v>1355</v>
      </c>
      <c r="E1595" s="27">
        <v>43710</v>
      </c>
      <c r="F1595" s="27">
        <v>43710</v>
      </c>
      <c r="G1595" s="45" t="s">
        <v>648</v>
      </c>
      <c r="H1595" s="29">
        <v>56</v>
      </c>
    </row>
    <row r="1596" spans="1:8" ht="30" x14ac:dyDescent="0.25">
      <c r="A1596" s="40" t="s">
        <v>1990</v>
      </c>
      <c r="B1596" s="35" t="s">
        <v>2262</v>
      </c>
      <c r="C1596" s="26">
        <v>1</v>
      </c>
      <c r="D1596" s="34" t="s">
        <v>1355</v>
      </c>
      <c r="E1596" s="27">
        <v>43713</v>
      </c>
      <c r="F1596" s="27">
        <v>43713</v>
      </c>
      <c r="G1596" s="45" t="s">
        <v>648</v>
      </c>
      <c r="H1596" s="29">
        <v>75</v>
      </c>
    </row>
    <row r="1597" spans="1:8" ht="30" x14ac:dyDescent="0.25">
      <c r="A1597" s="40" t="s">
        <v>1990</v>
      </c>
      <c r="B1597" s="35" t="s">
        <v>2262</v>
      </c>
      <c r="C1597" s="26">
        <v>1</v>
      </c>
      <c r="D1597" s="34" t="s">
        <v>1355</v>
      </c>
      <c r="E1597" s="27">
        <v>43713</v>
      </c>
      <c r="F1597" s="27">
        <v>43713</v>
      </c>
      <c r="G1597" s="45" t="s">
        <v>648</v>
      </c>
      <c r="H1597" s="29">
        <v>280</v>
      </c>
    </row>
    <row r="1598" spans="1:8" ht="30" x14ac:dyDescent="0.25">
      <c r="A1598" s="40" t="s">
        <v>1990</v>
      </c>
      <c r="B1598" s="35" t="s">
        <v>2262</v>
      </c>
      <c r="C1598" s="26">
        <v>1</v>
      </c>
      <c r="D1598" s="34" t="s">
        <v>1355</v>
      </c>
      <c r="E1598" s="27">
        <v>43710</v>
      </c>
      <c r="F1598" s="27">
        <v>43710</v>
      </c>
      <c r="G1598" s="45" t="s">
        <v>648</v>
      </c>
      <c r="H1598" s="29">
        <v>124</v>
      </c>
    </row>
    <row r="1599" spans="1:8" ht="30" x14ac:dyDescent="0.25">
      <c r="A1599" s="40" t="s">
        <v>1990</v>
      </c>
      <c r="B1599" s="35" t="s">
        <v>2262</v>
      </c>
      <c r="C1599" s="26">
        <v>1</v>
      </c>
      <c r="D1599" s="34" t="s">
        <v>1355</v>
      </c>
      <c r="E1599" s="27">
        <v>43712</v>
      </c>
      <c r="F1599" s="27">
        <v>43712</v>
      </c>
      <c r="G1599" s="45" t="s">
        <v>648</v>
      </c>
      <c r="H1599" s="29">
        <v>220</v>
      </c>
    </row>
    <row r="1600" spans="1:8" ht="30" x14ac:dyDescent="0.25">
      <c r="A1600" s="40" t="s">
        <v>1990</v>
      </c>
      <c r="B1600" s="35" t="s">
        <v>2262</v>
      </c>
      <c r="C1600" s="26">
        <v>2</v>
      </c>
      <c r="D1600" s="34" t="s">
        <v>1355</v>
      </c>
      <c r="E1600" s="27">
        <v>43698</v>
      </c>
      <c r="F1600" s="27">
        <v>43698</v>
      </c>
      <c r="G1600" s="45" t="s">
        <v>648</v>
      </c>
      <c r="H1600" s="29">
        <v>500</v>
      </c>
    </row>
    <row r="1601" spans="1:8" ht="30" x14ac:dyDescent="0.25">
      <c r="A1601" s="40" t="s">
        <v>1990</v>
      </c>
      <c r="B1601" s="35" t="s">
        <v>2268</v>
      </c>
      <c r="C1601" s="26">
        <v>1</v>
      </c>
      <c r="D1601" s="34" t="s">
        <v>15</v>
      </c>
      <c r="E1601" s="27">
        <v>43678</v>
      </c>
      <c r="F1601" s="27">
        <v>43708</v>
      </c>
      <c r="G1601" s="45" t="s">
        <v>648</v>
      </c>
      <c r="H1601" s="29">
        <v>701</v>
      </c>
    </row>
    <row r="1602" spans="1:8" ht="30" x14ac:dyDescent="0.25">
      <c r="A1602" s="40" t="s">
        <v>1990</v>
      </c>
      <c r="B1602" s="35" t="s">
        <v>2546</v>
      </c>
      <c r="C1602" s="26">
        <v>1</v>
      </c>
      <c r="D1602" s="34" t="s">
        <v>1355</v>
      </c>
      <c r="E1602" s="27">
        <v>43731</v>
      </c>
      <c r="F1602" s="27">
        <v>43731</v>
      </c>
      <c r="G1602" s="45" t="s">
        <v>648</v>
      </c>
      <c r="H1602" s="29">
        <v>288.01</v>
      </c>
    </row>
    <row r="1603" spans="1:8" ht="30" x14ac:dyDescent="0.25">
      <c r="A1603" s="40" t="s">
        <v>1990</v>
      </c>
      <c r="B1603" s="35" t="s">
        <v>2546</v>
      </c>
      <c r="C1603" s="26">
        <v>1</v>
      </c>
      <c r="D1603" s="34" t="s">
        <v>1355</v>
      </c>
      <c r="E1603" s="27">
        <v>43731</v>
      </c>
      <c r="F1603" s="27">
        <v>43731</v>
      </c>
      <c r="G1603" s="45" t="s">
        <v>648</v>
      </c>
      <c r="H1603" s="29">
        <v>109</v>
      </c>
    </row>
    <row r="1604" spans="1:8" ht="30" x14ac:dyDescent="0.25">
      <c r="A1604" s="40" t="s">
        <v>1990</v>
      </c>
      <c r="B1604" s="35" t="s">
        <v>2546</v>
      </c>
      <c r="C1604" s="26">
        <v>1</v>
      </c>
      <c r="D1604" s="34" t="s">
        <v>1355</v>
      </c>
      <c r="E1604" s="27">
        <v>43735</v>
      </c>
      <c r="F1604" s="27">
        <v>43735</v>
      </c>
      <c r="G1604" s="45" t="s">
        <v>648</v>
      </c>
      <c r="H1604" s="29">
        <v>500</v>
      </c>
    </row>
    <row r="1605" spans="1:8" ht="30" x14ac:dyDescent="0.25">
      <c r="A1605" s="40" t="s">
        <v>1990</v>
      </c>
      <c r="B1605" s="35" t="s">
        <v>2546</v>
      </c>
      <c r="C1605" s="26">
        <v>1</v>
      </c>
      <c r="D1605" s="34" t="s">
        <v>1355</v>
      </c>
      <c r="E1605" s="27">
        <v>43735</v>
      </c>
      <c r="F1605" s="27">
        <v>43735</v>
      </c>
      <c r="G1605" s="45" t="s">
        <v>648</v>
      </c>
      <c r="H1605" s="29">
        <v>109</v>
      </c>
    </row>
    <row r="1606" spans="1:8" ht="30" x14ac:dyDescent="0.25">
      <c r="A1606" s="40" t="s">
        <v>1990</v>
      </c>
      <c r="B1606" s="35" t="s">
        <v>2546</v>
      </c>
      <c r="C1606" s="26">
        <v>1</v>
      </c>
      <c r="D1606" s="34" t="s">
        <v>1355</v>
      </c>
      <c r="E1606" s="27">
        <v>43728</v>
      </c>
      <c r="F1606" s="27">
        <v>43728</v>
      </c>
      <c r="G1606" s="45" t="s">
        <v>648</v>
      </c>
      <c r="H1606" s="29">
        <v>249</v>
      </c>
    </row>
    <row r="1607" spans="1:8" ht="30" x14ac:dyDescent="0.25">
      <c r="A1607" s="40" t="s">
        <v>1990</v>
      </c>
      <c r="B1607" s="35" t="s">
        <v>2546</v>
      </c>
      <c r="C1607" s="26">
        <v>1</v>
      </c>
      <c r="D1607" s="34" t="s">
        <v>1355</v>
      </c>
      <c r="E1607" s="27">
        <v>43728</v>
      </c>
      <c r="F1607" s="27">
        <v>43728</v>
      </c>
      <c r="G1607" s="45" t="s">
        <v>648</v>
      </c>
      <c r="H1607" s="29">
        <v>109</v>
      </c>
    </row>
    <row r="1608" spans="1:8" ht="30" x14ac:dyDescent="0.25">
      <c r="A1608" s="40" t="s">
        <v>1990</v>
      </c>
      <c r="B1608" s="35" t="s">
        <v>2546</v>
      </c>
      <c r="C1608" s="26">
        <v>1</v>
      </c>
      <c r="D1608" s="34" t="s">
        <v>1355</v>
      </c>
      <c r="E1608" s="27">
        <v>43739</v>
      </c>
      <c r="F1608" s="27">
        <v>43739</v>
      </c>
      <c r="G1608" s="45" t="s">
        <v>648</v>
      </c>
      <c r="H1608" s="29">
        <v>109</v>
      </c>
    </row>
    <row r="1609" spans="1:8" ht="30" x14ac:dyDescent="0.25">
      <c r="A1609" s="40" t="s">
        <v>1990</v>
      </c>
      <c r="B1609" s="35" t="s">
        <v>2547</v>
      </c>
      <c r="C1609" s="26">
        <v>1</v>
      </c>
      <c r="D1609" s="34" t="s">
        <v>1355</v>
      </c>
      <c r="E1609" s="27">
        <v>43734</v>
      </c>
      <c r="F1609" s="27">
        <v>43734</v>
      </c>
      <c r="G1609" s="45" t="s">
        <v>648</v>
      </c>
      <c r="H1609" s="29">
        <v>62</v>
      </c>
    </row>
    <row r="1610" spans="1:8" ht="30" x14ac:dyDescent="0.25">
      <c r="A1610" s="40" t="s">
        <v>1990</v>
      </c>
      <c r="B1610" s="35" t="s">
        <v>2546</v>
      </c>
      <c r="C1610" s="26">
        <v>1</v>
      </c>
      <c r="D1610" s="34" t="s">
        <v>1355</v>
      </c>
      <c r="E1610" s="27">
        <v>43728</v>
      </c>
      <c r="F1610" s="27">
        <v>43728</v>
      </c>
      <c r="G1610" s="45" t="s">
        <v>648</v>
      </c>
      <c r="H1610" s="29">
        <v>500</v>
      </c>
    </row>
    <row r="1611" spans="1:8" ht="30" x14ac:dyDescent="0.25">
      <c r="A1611" s="40" t="s">
        <v>1990</v>
      </c>
      <c r="B1611" s="35" t="s">
        <v>2546</v>
      </c>
      <c r="C1611" s="26">
        <v>1</v>
      </c>
      <c r="D1611" s="34" t="s">
        <v>1355</v>
      </c>
      <c r="E1611" s="27">
        <v>43739</v>
      </c>
      <c r="F1611" s="27">
        <v>43739</v>
      </c>
      <c r="G1611" s="45" t="s">
        <v>648</v>
      </c>
      <c r="H1611" s="29">
        <v>413.43</v>
      </c>
    </row>
    <row r="1612" spans="1:8" ht="30" x14ac:dyDescent="0.25">
      <c r="A1612" s="40" t="s">
        <v>1990</v>
      </c>
      <c r="B1612" s="35" t="s">
        <v>2547</v>
      </c>
      <c r="C1612" s="26">
        <v>1</v>
      </c>
      <c r="D1612" s="34" t="s">
        <v>1355</v>
      </c>
      <c r="E1612" s="27">
        <v>43734</v>
      </c>
      <c r="F1612" s="27">
        <v>43734</v>
      </c>
      <c r="G1612" s="45" t="s">
        <v>648</v>
      </c>
      <c r="H1612" s="29">
        <v>198</v>
      </c>
    </row>
    <row r="1613" spans="1:8" ht="30" x14ac:dyDescent="0.25">
      <c r="A1613" s="40" t="s">
        <v>1990</v>
      </c>
      <c r="B1613" s="35" t="s">
        <v>2547</v>
      </c>
      <c r="C1613" s="26">
        <v>1</v>
      </c>
      <c r="D1613" s="34" t="s">
        <v>1355</v>
      </c>
      <c r="E1613" s="27">
        <v>43734</v>
      </c>
      <c r="F1613" s="27">
        <v>43734</v>
      </c>
      <c r="G1613" s="45" t="s">
        <v>648</v>
      </c>
      <c r="H1613" s="29">
        <v>47</v>
      </c>
    </row>
    <row r="1614" spans="1:8" ht="30" x14ac:dyDescent="0.25">
      <c r="A1614" s="40" t="s">
        <v>1990</v>
      </c>
      <c r="B1614" s="35" t="s">
        <v>486</v>
      </c>
      <c r="C1614" s="26">
        <v>1</v>
      </c>
      <c r="D1614" s="34" t="s">
        <v>1355</v>
      </c>
      <c r="E1614" s="27">
        <v>43710</v>
      </c>
      <c r="F1614" s="27">
        <v>43710</v>
      </c>
      <c r="G1614" s="45" t="s">
        <v>648</v>
      </c>
      <c r="H1614" s="29">
        <v>47</v>
      </c>
    </row>
    <row r="1615" spans="1:8" ht="30" x14ac:dyDescent="0.25">
      <c r="A1615" s="40" t="s">
        <v>1990</v>
      </c>
      <c r="B1615" s="35" t="s">
        <v>2547</v>
      </c>
      <c r="C1615" s="26">
        <v>1</v>
      </c>
      <c r="D1615" s="34" t="s">
        <v>1355</v>
      </c>
      <c r="E1615" s="27">
        <v>43734</v>
      </c>
      <c r="F1615" s="27">
        <v>43734</v>
      </c>
      <c r="G1615" s="45" t="s">
        <v>648</v>
      </c>
      <c r="H1615" s="29">
        <v>47</v>
      </c>
    </row>
    <row r="1616" spans="1:8" ht="30" x14ac:dyDescent="0.25">
      <c r="A1616" s="40" t="s">
        <v>1990</v>
      </c>
      <c r="B1616" s="35" t="s">
        <v>2547</v>
      </c>
      <c r="C1616" s="26">
        <v>1</v>
      </c>
      <c r="D1616" s="34" t="s">
        <v>1355</v>
      </c>
      <c r="E1616" s="27">
        <v>43734</v>
      </c>
      <c r="F1616" s="27">
        <v>43734</v>
      </c>
      <c r="G1616" s="45" t="s">
        <v>648</v>
      </c>
      <c r="H1616" s="29">
        <v>62</v>
      </c>
    </row>
    <row r="1617" spans="1:8" ht="30" x14ac:dyDescent="0.25">
      <c r="A1617" s="40" t="s">
        <v>1990</v>
      </c>
      <c r="B1617" s="35" t="s">
        <v>2546</v>
      </c>
      <c r="C1617" s="26">
        <v>1</v>
      </c>
      <c r="D1617" s="34" t="s">
        <v>1355</v>
      </c>
      <c r="E1617" s="27">
        <v>43735</v>
      </c>
      <c r="F1617" s="27">
        <v>43735</v>
      </c>
      <c r="G1617" s="45" t="s">
        <v>648</v>
      </c>
      <c r="H1617" s="29">
        <v>280</v>
      </c>
    </row>
    <row r="1618" spans="1:8" ht="30" x14ac:dyDescent="0.25">
      <c r="A1618" s="40" t="s">
        <v>1990</v>
      </c>
      <c r="B1618" s="35" t="s">
        <v>2546</v>
      </c>
      <c r="C1618" s="26">
        <v>1</v>
      </c>
      <c r="D1618" s="34" t="s">
        <v>1355</v>
      </c>
      <c r="E1618" s="27">
        <v>43721</v>
      </c>
      <c r="F1618" s="27">
        <v>43721</v>
      </c>
      <c r="G1618" s="45" t="s">
        <v>648</v>
      </c>
      <c r="H1618" s="29">
        <v>109</v>
      </c>
    </row>
    <row r="1619" spans="1:8" ht="30" x14ac:dyDescent="0.25">
      <c r="A1619" s="40" t="s">
        <v>1990</v>
      </c>
      <c r="B1619" s="35" t="s">
        <v>2547</v>
      </c>
      <c r="C1619" s="26">
        <v>1</v>
      </c>
      <c r="D1619" s="34" t="s">
        <v>1355</v>
      </c>
      <c r="E1619" s="27">
        <v>43734</v>
      </c>
      <c r="F1619" s="27">
        <v>43734</v>
      </c>
      <c r="G1619" s="45" t="s">
        <v>648</v>
      </c>
      <c r="H1619" s="29">
        <v>500</v>
      </c>
    </row>
    <row r="1620" spans="1:8" ht="30" x14ac:dyDescent="0.25">
      <c r="A1620" s="40" t="s">
        <v>1990</v>
      </c>
      <c r="B1620" s="35" t="s">
        <v>2546</v>
      </c>
      <c r="C1620" s="26">
        <v>1</v>
      </c>
      <c r="D1620" s="34" t="s">
        <v>1355</v>
      </c>
      <c r="E1620" s="27">
        <v>43725</v>
      </c>
      <c r="F1620" s="27">
        <v>43725</v>
      </c>
      <c r="G1620" s="45" t="s">
        <v>648</v>
      </c>
      <c r="H1620" s="29">
        <v>500</v>
      </c>
    </row>
    <row r="1621" spans="1:8" ht="30" x14ac:dyDescent="0.25">
      <c r="A1621" s="40" t="s">
        <v>1990</v>
      </c>
      <c r="B1621" s="35" t="s">
        <v>2546</v>
      </c>
      <c r="C1621" s="26">
        <v>1</v>
      </c>
      <c r="D1621" s="34" t="s">
        <v>1355</v>
      </c>
      <c r="E1621" s="27">
        <v>43725</v>
      </c>
      <c r="F1621" s="27">
        <v>43725</v>
      </c>
      <c r="G1621" s="45" t="s">
        <v>648</v>
      </c>
      <c r="H1621" s="29">
        <v>109</v>
      </c>
    </row>
    <row r="1622" spans="1:8" ht="30" x14ac:dyDescent="0.25">
      <c r="A1622" s="40" t="s">
        <v>1990</v>
      </c>
      <c r="B1622" s="35" t="s">
        <v>1420</v>
      </c>
      <c r="C1622" s="26">
        <v>1</v>
      </c>
      <c r="D1622" s="34" t="s">
        <v>1355</v>
      </c>
      <c r="E1622" s="27">
        <v>43719</v>
      </c>
      <c r="F1622" s="27">
        <v>43719</v>
      </c>
      <c r="G1622" s="45" t="s">
        <v>648</v>
      </c>
      <c r="H1622" s="29">
        <v>109</v>
      </c>
    </row>
    <row r="1623" spans="1:8" ht="30" x14ac:dyDescent="0.25">
      <c r="A1623" s="40" t="s">
        <v>1990</v>
      </c>
      <c r="B1623" s="35" t="s">
        <v>486</v>
      </c>
      <c r="C1623" s="26">
        <v>1</v>
      </c>
      <c r="D1623" s="34" t="s">
        <v>1355</v>
      </c>
      <c r="E1623" s="27">
        <v>43710</v>
      </c>
      <c r="F1623" s="27">
        <v>43710</v>
      </c>
      <c r="G1623" s="45" t="s">
        <v>648</v>
      </c>
      <c r="H1623" s="29">
        <v>250.19</v>
      </c>
    </row>
    <row r="1624" spans="1:8" ht="30" x14ac:dyDescent="0.25">
      <c r="A1624" s="40" t="s">
        <v>1990</v>
      </c>
      <c r="B1624" s="35" t="s">
        <v>486</v>
      </c>
      <c r="C1624" s="26">
        <v>1</v>
      </c>
      <c r="D1624" s="34" t="s">
        <v>1355</v>
      </c>
      <c r="E1624" s="27">
        <v>43714</v>
      </c>
      <c r="F1624" s="27">
        <v>43714</v>
      </c>
      <c r="G1624" s="45" t="s">
        <v>648</v>
      </c>
      <c r="H1624" s="29">
        <v>109</v>
      </c>
    </row>
    <row r="1625" spans="1:8" ht="30" x14ac:dyDescent="0.25">
      <c r="A1625" s="40" t="s">
        <v>1990</v>
      </c>
      <c r="B1625" s="35" t="s">
        <v>2546</v>
      </c>
      <c r="C1625" s="26">
        <v>1</v>
      </c>
      <c r="D1625" s="34" t="s">
        <v>1355</v>
      </c>
      <c r="E1625" s="27">
        <v>43721</v>
      </c>
      <c r="F1625" s="27">
        <v>43721</v>
      </c>
      <c r="G1625" s="45" t="s">
        <v>648</v>
      </c>
      <c r="H1625" s="29">
        <v>500</v>
      </c>
    </row>
    <row r="1626" spans="1:8" ht="30" x14ac:dyDescent="0.25">
      <c r="A1626" s="40" t="s">
        <v>1990</v>
      </c>
      <c r="B1626" s="35" t="s">
        <v>1420</v>
      </c>
      <c r="C1626" s="26">
        <v>1</v>
      </c>
      <c r="D1626" s="34" t="s">
        <v>1355</v>
      </c>
      <c r="E1626" s="27">
        <v>43719</v>
      </c>
      <c r="F1626" s="27">
        <v>43719</v>
      </c>
      <c r="G1626" s="45" t="s">
        <v>648</v>
      </c>
      <c r="H1626" s="29">
        <v>500</v>
      </c>
    </row>
    <row r="1627" spans="1:8" ht="30" x14ac:dyDescent="0.25">
      <c r="A1627" s="40" t="s">
        <v>1990</v>
      </c>
      <c r="B1627" s="35" t="s">
        <v>486</v>
      </c>
      <c r="C1627" s="26">
        <v>1</v>
      </c>
      <c r="D1627" s="34" t="s">
        <v>1355</v>
      </c>
      <c r="E1627" s="27">
        <v>43710</v>
      </c>
      <c r="F1627" s="27">
        <v>43710</v>
      </c>
      <c r="G1627" s="45" t="s">
        <v>648</v>
      </c>
      <c r="H1627" s="29">
        <v>47</v>
      </c>
    </row>
    <row r="1628" spans="1:8" ht="30" x14ac:dyDescent="0.25">
      <c r="A1628" s="40" t="s">
        <v>1990</v>
      </c>
      <c r="B1628" s="35" t="s">
        <v>486</v>
      </c>
      <c r="C1628" s="26">
        <v>1</v>
      </c>
      <c r="D1628" s="34" t="s">
        <v>1355</v>
      </c>
      <c r="E1628" s="27">
        <v>43710</v>
      </c>
      <c r="F1628" s="27">
        <v>43710</v>
      </c>
      <c r="G1628" s="45" t="s">
        <v>648</v>
      </c>
      <c r="H1628" s="29">
        <v>500</v>
      </c>
    </row>
    <row r="1629" spans="1:8" ht="30" x14ac:dyDescent="0.25">
      <c r="A1629" s="40" t="s">
        <v>1990</v>
      </c>
      <c r="B1629" s="35" t="s">
        <v>486</v>
      </c>
      <c r="C1629" s="26">
        <v>1</v>
      </c>
      <c r="D1629" s="34" t="s">
        <v>1355</v>
      </c>
      <c r="E1629" s="27">
        <v>43714</v>
      </c>
      <c r="F1629" s="27">
        <v>43714</v>
      </c>
      <c r="G1629" s="45" t="s">
        <v>648</v>
      </c>
      <c r="H1629" s="29">
        <v>280</v>
      </c>
    </row>
    <row r="1630" spans="1:8" ht="30" x14ac:dyDescent="0.25">
      <c r="A1630" s="40" t="s">
        <v>1990</v>
      </c>
      <c r="B1630" s="35" t="s">
        <v>1420</v>
      </c>
      <c r="C1630" s="26">
        <v>1</v>
      </c>
      <c r="D1630" s="34" t="s">
        <v>1355</v>
      </c>
      <c r="E1630" s="27">
        <v>43711</v>
      </c>
      <c r="F1630" s="27">
        <v>43711</v>
      </c>
      <c r="G1630" s="45" t="s">
        <v>648</v>
      </c>
      <c r="H1630" s="29">
        <v>62</v>
      </c>
    </row>
    <row r="1631" spans="1:8" ht="30" x14ac:dyDescent="0.25">
      <c r="A1631" s="40" t="s">
        <v>1990</v>
      </c>
      <c r="B1631" s="35" t="s">
        <v>486</v>
      </c>
      <c r="C1631" s="26">
        <v>1</v>
      </c>
      <c r="D1631" s="34" t="s">
        <v>1355</v>
      </c>
      <c r="E1631" s="27">
        <v>43714</v>
      </c>
      <c r="F1631" s="27">
        <v>43714</v>
      </c>
      <c r="G1631" s="45" t="s">
        <v>648</v>
      </c>
      <c r="H1631" s="29">
        <v>500</v>
      </c>
    </row>
    <row r="1632" spans="1:8" ht="30" x14ac:dyDescent="0.25">
      <c r="A1632" s="40" t="s">
        <v>1990</v>
      </c>
      <c r="B1632" s="35" t="s">
        <v>486</v>
      </c>
      <c r="C1632" s="26">
        <v>1</v>
      </c>
      <c r="D1632" s="34" t="s">
        <v>1355</v>
      </c>
      <c r="E1632" s="27">
        <v>43710</v>
      </c>
      <c r="F1632" s="27">
        <v>43710</v>
      </c>
      <c r="G1632" s="45" t="s">
        <v>648</v>
      </c>
      <c r="H1632" s="29">
        <v>62</v>
      </c>
    </row>
    <row r="1633" spans="1:8" ht="30" x14ac:dyDescent="0.25">
      <c r="A1633" s="40" t="s">
        <v>1990</v>
      </c>
      <c r="B1633" s="35" t="s">
        <v>486</v>
      </c>
      <c r="C1633" s="26">
        <v>1</v>
      </c>
      <c r="D1633" s="34" t="s">
        <v>1355</v>
      </c>
      <c r="E1633" s="27">
        <v>43707</v>
      </c>
      <c r="F1633" s="27">
        <v>43707</v>
      </c>
      <c r="G1633" s="45" t="s">
        <v>648</v>
      </c>
      <c r="H1633" s="29">
        <v>500</v>
      </c>
    </row>
    <row r="1634" spans="1:8" ht="30" x14ac:dyDescent="0.25">
      <c r="A1634" s="40" t="s">
        <v>1990</v>
      </c>
      <c r="B1634" s="35" t="s">
        <v>486</v>
      </c>
      <c r="C1634" s="26">
        <v>1</v>
      </c>
      <c r="D1634" s="34" t="s">
        <v>1355</v>
      </c>
      <c r="E1634" s="27">
        <v>43707</v>
      </c>
      <c r="F1634" s="27">
        <v>43707</v>
      </c>
      <c r="G1634" s="45" t="s">
        <v>648</v>
      </c>
      <c r="H1634" s="29">
        <v>62</v>
      </c>
    </row>
    <row r="1635" spans="1:8" ht="30" x14ac:dyDescent="0.25">
      <c r="A1635" s="40" t="s">
        <v>1990</v>
      </c>
      <c r="B1635" s="35" t="s">
        <v>486</v>
      </c>
      <c r="C1635" s="26">
        <v>1</v>
      </c>
      <c r="D1635" s="34" t="s">
        <v>1355</v>
      </c>
      <c r="E1635" s="27">
        <v>43707</v>
      </c>
      <c r="F1635" s="27">
        <v>43707</v>
      </c>
      <c r="G1635" s="45" t="s">
        <v>648</v>
      </c>
      <c r="H1635" s="29">
        <v>47</v>
      </c>
    </row>
    <row r="1636" spans="1:8" ht="30" x14ac:dyDescent="0.25">
      <c r="A1636" s="40" t="s">
        <v>1990</v>
      </c>
      <c r="B1636" s="35" t="s">
        <v>486</v>
      </c>
      <c r="C1636" s="26">
        <v>1</v>
      </c>
      <c r="D1636" s="34" t="s">
        <v>2172</v>
      </c>
      <c r="E1636" s="27">
        <v>43707</v>
      </c>
      <c r="F1636" s="27">
        <v>43707</v>
      </c>
      <c r="G1636" s="45" t="s">
        <v>648</v>
      </c>
      <c r="H1636" s="29">
        <v>390</v>
      </c>
    </row>
    <row r="1637" spans="1:8" ht="30" x14ac:dyDescent="0.25">
      <c r="A1637" s="40" t="s">
        <v>1990</v>
      </c>
      <c r="B1637" s="35" t="s">
        <v>2546</v>
      </c>
      <c r="C1637" s="26">
        <v>1</v>
      </c>
      <c r="D1637" s="34" t="s">
        <v>1355</v>
      </c>
      <c r="E1637" s="27">
        <v>43720</v>
      </c>
      <c r="F1637" s="27">
        <v>43720</v>
      </c>
      <c r="G1637" s="45" t="s">
        <v>648</v>
      </c>
      <c r="H1637" s="29">
        <v>220</v>
      </c>
    </row>
    <row r="1638" spans="1:8" ht="30" x14ac:dyDescent="0.25">
      <c r="A1638" s="40" t="s">
        <v>1990</v>
      </c>
      <c r="B1638" s="35" t="s">
        <v>2546</v>
      </c>
      <c r="C1638" s="26">
        <v>1</v>
      </c>
      <c r="D1638" s="34" t="s">
        <v>1355</v>
      </c>
      <c r="E1638" s="27">
        <v>43720</v>
      </c>
      <c r="F1638" s="27">
        <v>43720</v>
      </c>
      <c r="G1638" s="45" t="s">
        <v>648</v>
      </c>
      <c r="H1638" s="29">
        <v>123</v>
      </c>
    </row>
    <row r="1639" spans="1:8" ht="30" x14ac:dyDescent="0.25">
      <c r="A1639" s="40" t="s">
        <v>1990</v>
      </c>
      <c r="B1639" s="35" t="s">
        <v>2546</v>
      </c>
      <c r="C1639" s="26">
        <v>1</v>
      </c>
      <c r="D1639" s="34" t="s">
        <v>1355</v>
      </c>
      <c r="E1639" s="27">
        <v>43720</v>
      </c>
      <c r="F1639" s="27">
        <v>43720</v>
      </c>
      <c r="G1639" s="45" t="s">
        <v>648</v>
      </c>
      <c r="H1639" s="29">
        <v>430</v>
      </c>
    </row>
    <row r="1640" spans="1:8" ht="30" x14ac:dyDescent="0.25">
      <c r="A1640" s="40" t="s">
        <v>1990</v>
      </c>
      <c r="B1640" s="35" t="s">
        <v>486</v>
      </c>
      <c r="C1640" s="26">
        <v>1</v>
      </c>
      <c r="D1640" s="34" t="s">
        <v>2172</v>
      </c>
      <c r="E1640" s="27">
        <v>43707</v>
      </c>
      <c r="F1640" s="27">
        <v>43707</v>
      </c>
      <c r="G1640" s="45" t="s">
        <v>648</v>
      </c>
      <c r="H1640" s="29">
        <v>123</v>
      </c>
    </row>
    <row r="1641" spans="1:8" ht="30" x14ac:dyDescent="0.25">
      <c r="A1641" s="40" t="s">
        <v>1990</v>
      </c>
      <c r="B1641" s="35" t="s">
        <v>486</v>
      </c>
      <c r="C1641" s="26">
        <v>1</v>
      </c>
      <c r="D1641" s="34" t="s">
        <v>2172</v>
      </c>
      <c r="E1641" s="27">
        <v>43734</v>
      </c>
      <c r="F1641" s="27">
        <v>43734</v>
      </c>
      <c r="G1641" s="45" t="s">
        <v>648</v>
      </c>
      <c r="H1641" s="29">
        <v>1977</v>
      </c>
    </row>
    <row r="1642" spans="1:8" ht="30" x14ac:dyDescent="0.25">
      <c r="A1642" s="40" t="s">
        <v>1990</v>
      </c>
      <c r="B1642" s="35" t="s">
        <v>1420</v>
      </c>
      <c r="C1642" s="26">
        <v>2</v>
      </c>
      <c r="D1642" s="34" t="s">
        <v>1355</v>
      </c>
      <c r="E1642" s="27">
        <v>43738</v>
      </c>
      <c r="F1642" s="27">
        <v>43738</v>
      </c>
      <c r="G1642" s="45" t="s">
        <v>648</v>
      </c>
      <c r="H1642" s="29">
        <v>257.79000000000002</v>
      </c>
    </row>
    <row r="1643" spans="1:8" ht="30" x14ac:dyDescent="0.25">
      <c r="A1643" s="40" t="s">
        <v>1990</v>
      </c>
      <c r="B1643" s="35" t="s">
        <v>486</v>
      </c>
      <c r="C1643" s="26">
        <v>1</v>
      </c>
      <c r="D1643" s="34" t="s">
        <v>1355</v>
      </c>
      <c r="E1643" s="27">
        <v>43714</v>
      </c>
      <c r="F1643" s="27">
        <v>43714</v>
      </c>
      <c r="G1643" s="45" t="s">
        <v>648</v>
      </c>
      <c r="H1643" s="29">
        <v>200</v>
      </c>
    </row>
    <row r="1644" spans="1:8" ht="30" x14ac:dyDescent="0.25">
      <c r="A1644" s="40" t="s">
        <v>1990</v>
      </c>
      <c r="B1644" s="35" t="s">
        <v>486</v>
      </c>
      <c r="C1644" s="26">
        <v>1</v>
      </c>
      <c r="D1644" s="34" t="s">
        <v>1355</v>
      </c>
      <c r="E1644" s="27">
        <v>43714</v>
      </c>
      <c r="F1644" s="27">
        <v>43714</v>
      </c>
      <c r="G1644" s="45" t="s">
        <v>648</v>
      </c>
      <c r="H1644" s="29">
        <v>94</v>
      </c>
    </row>
    <row r="1645" spans="1:8" ht="30" x14ac:dyDescent="0.25">
      <c r="A1645" s="40" t="s">
        <v>1990</v>
      </c>
      <c r="B1645" s="35" t="s">
        <v>486</v>
      </c>
      <c r="C1645" s="26">
        <v>1</v>
      </c>
      <c r="D1645" s="34" t="s">
        <v>1355</v>
      </c>
      <c r="E1645" s="27">
        <v>43714</v>
      </c>
      <c r="F1645" s="27">
        <v>43714</v>
      </c>
      <c r="G1645" s="45" t="s">
        <v>648</v>
      </c>
      <c r="H1645" s="29">
        <v>62</v>
      </c>
    </row>
    <row r="1646" spans="1:8" ht="30" x14ac:dyDescent="0.25">
      <c r="A1646" s="40" t="s">
        <v>1990</v>
      </c>
      <c r="B1646" s="35" t="s">
        <v>2262</v>
      </c>
      <c r="C1646" s="26">
        <v>2</v>
      </c>
      <c r="D1646" s="34" t="s">
        <v>1355</v>
      </c>
      <c r="E1646" s="27">
        <v>43699</v>
      </c>
      <c r="F1646" s="27">
        <v>43699</v>
      </c>
      <c r="G1646" s="45" t="s">
        <v>648</v>
      </c>
      <c r="H1646" s="29">
        <v>300</v>
      </c>
    </row>
    <row r="1647" spans="1:8" ht="30" x14ac:dyDescent="0.25">
      <c r="A1647" s="40" t="s">
        <v>1990</v>
      </c>
      <c r="B1647" s="35" t="s">
        <v>2262</v>
      </c>
      <c r="C1647" s="26">
        <v>2</v>
      </c>
      <c r="D1647" s="34" t="s">
        <v>1355</v>
      </c>
      <c r="E1647" s="27">
        <v>43699</v>
      </c>
      <c r="F1647" s="27">
        <v>43699</v>
      </c>
      <c r="G1647" s="45" t="s">
        <v>648</v>
      </c>
      <c r="H1647" s="29">
        <v>84</v>
      </c>
    </row>
    <row r="1648" spans="1:8" ht="30" x14ac:dyDescent="0.25">
      <c r="A1648" s="40" t="s">
        <v>1990</v>
      </c>
      <c r="B1648" s="35" t="s">
        <v>2262</v>
      </c>
      <c r="C1648" s="26">
        <v>2</v>
      </c>
      <c r="D1648" s="34" t="s">
        <v>1355</v>
      </c>
      <c r="E1648" s="27">
        <v>43699</v>
      </c>
      <c r="F1648" s="27">
        <v>43699</v>
      </c>
      <c r="G1648" s="45" t="s">
        <v>648</v>
      </c>
      <c r="H1648" s="29">
        <v>430.08</v>
      </c>
    </row>
    <row r="1649" spans="1:8" ht="30" x14ac:dyDescent="0.25">
      <c r="A1649" s="40" t="s">
        <v>1990</v>
      </c>
      <c r="B1649" s="35" t="s">
        <v>2262</v>
      </c>
      <c r="C1649" s="26">
        <v>2</v>
      </c>
      <c r="D1649" s="34" t="s">
        <v>1355</v>
      </c>
      <c r="E1649" s="27">
        <v>43699</v>
      </c>
      <c r="F1649" s="27">
        <v>43699</v>
      </c>
      <c r="G1649" s="45" t="s">
        <v>648</v>
      </c>
      <c r="H1649" s="29">
        <v>94</v>
      </c>
    </row>
    <row r="1650" spans="1:8" ht="30" x14ac:dyDescent="0.25">
      <c r="A1650" s="40" t="s">
        <v>1990</v>
      </c>
      <c r="B1650" s="35" t="s">
        <v>2262</v>
      </c>
      <c r="C1650" s="26">
        <v>2</v>
      </c>
      <c r="D1650" s="34" t="s">
        <v>1355</v>
      </c>
      <c r="E1650" s="27">
        <v>43699</v>
      </c>
      <c r="F1650" s="27">
        <v>43699</v>
      </c>
      <c r="G1650" s="45" t="s">
        <v>648</v>
      </c>
      <c r="H1650" s="29">
        <v>124</v>
      </c>
    </row>
    <row r="1651" spans="1:8" ht="30" x14ac:dyDescent="0.25">
      <c r="A1651" s="40" t="s">
        <v>1990</v>
      </c>
      <c r="B1651" s="35" t="s">
        <v>486</v>
      </c>
      <c r="C1651" s="26">
        <v>1</v>
      </c>
      <c r="D1651" s="34" t="s">
        <v>2172</v>
      </c>
      <c r="E1651" s="27">
        <v>43737</v>
      </c>
      <c r="F1651" s="27">
        <v>43736</v>
      </c>
      <c r="G1651" s="45" t="s">
        <v>648</v>
      </c>
      <c r="H1651" s="29">
        <v>274</v>
      </c>
    </row>
    <row r="1652" spans="1:8" ht="30" x14ac:dyDescent="0.25">
      <c r="A1652" s="40" t="s">
        <v>1990</v>
      </c>
      <c r="B1652" s="35" t="s">
        <v>486</v>
      </c>
      <c r="C1652" s="26">
        <v>1</v>
      </c>
      <c r="D1652" s="34" t="s">
        <v>2172</v>
      </c>
      <c r="E1652" s="27">
        <v>43715</v>
      </c>
      <c r="F1652" s="27">
        <v>43715</v>
      </c>
      <c r="G1652" s="45" t="s">
        <v>648</v>
      </c>
      <c r="H1652" s="29">
        <v>62.5</v>
      </c>
    </row>
    <row r="1653" spans="1:8" ht="30" x14ac:dyDescent="0.25">
      <c r="A1653" s="40" t="s">
        <v>1990</v>
      </c>
      <c r="B1653" s="35" t="s">
        <v>486</v>
      </c>
      <c r="C1653" s="26">
        <v>1</v>
      </c>
      <c r="D1653" s="34" t="s">
        <v>2172</v>
      </c>
      <c r="E1653" s="27">
        <v>43737</v>
      </c>
      <c r="F1653" s="27">
        <v>43736</v>
      </c>
      <c r="G1653" s="45" t="s">
        <v>648</v>
      </c>
      <c r="H1653" s="29">
        <v>105</v>
      </c>
    </row>
    <row r="1654" spans="1:8" ht="30" x14ac:dyDescent="0.25">
      <c r="A1654" s="40" t="s">
        <v>1990</v>
      </c>
      <c r="B1654" s="35" t="s">
        <v>486</v>
      </c>
      <c r="C1654" s="26">
        <v>1</v>
      </c>
      <c r="D1654" s="34" t="s">
        <v>2172</v>
      </c>
      <c r="E1654" s="27">
        <v>43737</v>
      </c>
      <c r="F1654" s="27">
        <v>43736</v>
      </c>
      <c r="G1654" s="45" t="s">
        <v>648</v>
      </c>
      <c r="H1654" s="29">
        <v>310</v>
      </c>
    </row>
    <row r="1655" spans="1:8" ht="30" x14ac:dyDescent="0.25">
      <c r="A1655" s="40" t="s">
        <v>1990</v>
      </c>
      <c r="B1655" s="35" t="s">
        <v>486</v>
      </c>
      <c r="C1655" s="26">
        <v>1</v>
      </c>
      <c r="D1655" s="34" t="s">
        <v>2172</v>
      </c>
      <c r="E1655" s="27">
        <v>43737</v>
      </c>
      <c r="F1655" s="27">
        <v>43736</v>
      </c>
      <c r="G1655" s="45" t="s">
        <v>648</v>
      </c>
      <c r="H1655" s="29">
        <v>420</v>
      </c>
    </row>
    <row r="1656" spans="1:8" ht="30" x14ac:dyDescent="0.25">
      <c r="A1656" s="40" t="s">
        <v>1990</v>
      </c>
      <c r="B1656" s="35" t="s">
        <v>486</v>
      </c>
      <c r="C1656" s="26">
        <v>1</v>
      </c>
      <c r="D1656" s="34" t="s">
        <v>2172</v>
      </c>
      <c r="E1656" s="27">
        <v>43715</v>
      </c>
      <c r="F1656" s="27">
        <v>43715</v>
      </c>
      <c r="G1656" s="45" t="s">
        <v>648</v>
      </c>
      <c r="H1656" s="29">
        <v>123</v>
      </c>
    </row>
    <row r="1657" spans="1:8" ht="30" x14ac:dyDescent="0.25">
      <c r="A1657" s="40" t="s">
        <v>1990</v>
      </c>
      <c r="B1657" s="35" t="s">
        <v>486</v>
      </c>
      <c r="C1657" s="26">
        <v>1</v>
      </c>
      <c r="D1657" s="34" t="s">
        <v>2172</v>
      </c>
      <c r="E1657" s="27">
        <v>43715</v>
      </c>
      <c r="F1657" s="27">
        <v>43715</v>
      </c>
      <c r="G1657" s="45" t="s">
        <v>648</v>
      </c>
      <c r="H1657" s="29">
        <v>420</v>
      </c>
    </row>
    <row r="1658" spans="1:8" ht="30" x14ac:dyDescent="0.25">
      <c r="A1658" s="40" t="s">
        <v>1990</v>
      </c>
      <c r="B1658" s="35" t="s">
        <v>486</v>
      </c>
      <c r="C1658" s="26">
        <v>1</v>
      </c>
      <c r="D1658" s="34" t="s">
        <v>2172</v>
      </c>
      <c r="E1658" s="27">
        <v>43737</v>
      </c>
      <c r="F1658" s="27">
        <v>43736</v>
      </c>
      <c r="G1658" s="45" t="s">
        <v>648</v>
      </c>
      <c r="H1658" s="29">
        <v>320</v>
      </c>
    </row>
    <row r="1659" spans="1:8" ht="30" x14ac:dyDescent="0.25">
      <c r="A1659" s="40" t="s">
        <v>1990</v>
      </c>
      <c r="B1659" s="35" t="s">
        <v>486</v>
      </c>
      <c r="C1659" s="26">
        <v>1</v>
      </c>
      <c r="D1659" s="34" t="s">
        <v>2172</v>
      </c>
      <c r="E1659" s="27">
        <v>43737</v>
      </c>
      <c r="F1659" s="27">
        <v>43736</v>
      </c>
      <c r="G1659" s="45" t="s">
        <v>648</v>
      </c>
      <c r="H1659" s="29">
        <v>123</v>
      </c>
    </row>
    <row r="1660" spans="1:8" ht="30" x14ac:dyDescent="0.25">
      <c r="A1660" s="40" t="s">
        <v>1990</v>
      </c>
      <c r="B1660" s="35" t="s">
        <v>486</v>
      </c>
      <c r="C1660" s="26">
        <v>1</v>
      </c>
      <c r="D1660" s="34" t="s">
        <v>2172</v>
      </c>
      <c r="E1660" s="27">
        <v>43715</v>
      </c>
      <c r="F1660" s="27">
        <v>43715</v>
      </c>
      <c r="G1660" s="45" t="s">
        <v>648</v>
      </c>
      <c r="H1660" s="29">
        <v>48</v>
      </c>
    </row>
    <row r="1661" spans="1:8" ht="30" x14ac:dyDescent="0.25">
      <c r="A1661" s="40" t="s">
        <v>1990</v>
      </c>
      <c r="B1661" s="35" t="s">
        <v>486</v>
      </c>
      <c r="C1661" s="26">
        <v>1</v>
      </c>
      <c r="D1661" s="34" t="s">
        <v>2172</v>
      </c>
      <c r="E1661" s="27">
        <v>43715</v>
      </c>
      <c r="F1661" s="27">
        <v>43715</v>
      </c>
      <c r="G1661" s="45" t="s">
        <v>648</v>
      </c>
      <c r="H1661" s="29">
        <v>85</v>
      </c>
    </row>
    <row r="1662" spans="1:8" ht="30" x14ac:dyDescent="0.25">
      <c r="A1662" s="40" t="s">
        <v>1990</v>
      </c>
      <c r="B1662" s="35" t="s">
        <v>486</v>
      </c>
      <c r="C1662" s="26">
        <v>1</v>
      </c>
      <c r="D1662" s="34" t="s">
        <v>2172</v>
      </c>
      <c r="E1662" s="27">
        <v>43737</v>
      </c>
      <c r="F1662" s="27">
        <v>43736</v>
      </c>
      <c r="G1662" s="45" t="s">
        <v>648</v>
      </c>
      <c r="H1662" s="29">
        <v>295</v>
      </c>
    </row>
    <row r="1663" spans="1:8" ht="30" x14ac:dyDescent="0.25">
      <c r="A1663" s="40" t="s">
        <v>1990</v>
      </c>
      <c r="B1663" s="35" t="s">
        <v>486</v>
      </c>
      <c r="C1663" s="26">
        <v>1</v>
      </c>
      <c r="D1663" s="34" t="s">
        <v>1355</v>
      </c>
      <c r="E1663" s="27">
        <v>43732</v>
      </c>
      <c r="F1663" s="27">
        <v>43733</v>
      </c>
      <c r="G1663" s="45" t="s">
        <v>648</v>
      </c>
      <c r="H1663" s="29">
        <v>300</v>
      </c>
    </row>
    <row r="1664" spans="1:8" ht="30" x14ac:dyDescent="0.25">
      <c r="A1664" s="40" t="s">
        <v>1990</v>
      </c>
      <c r="B1664" s="35" t="s">
        <v>1420</v>
      </c>
      <c r="C1664" s="26">
        <v>1</v>
      </c>
      <c r="D1664" s="34" t="s">
        <v>2172</v>
      </c>
      <c r="E1664" s="27">
        <v>43745</v>
      </c>
      <c r="F1664" s="27">
        <v>43746</v>
      </c>
      <c r="G1664" s="45" t="s">
        <v>648</v>
      </c>
      <c r="H1664" s="29">
        <v>124</v>
      </c>
    </row>
    <row r="1665" spans="1:8" ht="30" x14ac:dyDescent="0.25">
      <c r="A1665" s="40" t="s">
        <v>1990</v>
      </c>
      <c r="B1665" s="35" t="s">
        <v>1420</v>
      </c>
      <c r="C1665" s="26">
        <v>1</v>
      </c>
      <c r="D1665" s="34" t="s">
        <v>2172</v>
      </c>
      <c r="E1665" s="27">
        <v>43745</v>
      </c>
      <c r="F1665" s="27">
        <v>43746</v>
      </c>
      <c r="G1665" s="45" t="s">
        <v>648</v>
      </c>
      <c r="H1665" s="29">
        <v>94</v>
      </c>
    </row>
    <row r="1666" spans="1:8" ht="30" x14ac:dyDescent="0.25">
      <c r="A1666" s="40" t="s">
        <v>1990</v>
      </c>
      <c r="B1666" s="35" t="s">
        <v>2367</v>
      </c>
      <c r="C1666" s="26">
        <v>1</v>
      </c>
      <c r="D1666" s="34" t="s">
        <v>1217</v>
      </c>
      <c r="E1666" s="27">
        <v>43734</v>
      </c>
      <c r="F1666" s="27">
        <v>43735</v>
      </c>
      <c r="G1666" s="45" t="s">
        <v>648</v>
      </c>
      <c r="H1666" s="29">
        <v>1634</v>
      </c>
    </row>
    <row r="1667" spans="1:8" ht="30" x14ac:dyDescent="0.25">
      <c r="A1667" s="40" t="s">
        <v>1990</v>
      </c>
      <c r="B1667" s="35" t="s">
        <v>2367</v>
      </c>
      <c r="C1667" s="26">
        <v>1</v>
      </c>
      <c r="D1667" s="34" t="s">
        <v>1217</v>
      </c>
      <c r="E1667" s="27">
        <v>43734</v>
      </c>
      <c r="F1667" s="27">
        <v>43735</v>
      </c>
      <c r="G1667" s="45" t="s">
        <v>648</v>
      </c>
      <c r="H1667" s="29">
        <v>1325.69</v>
      </c>
    </row>
    <row r="1668" spans="1:8" ht="30" x14ac:dyDescent="0.25">
      <c r="A1668" s="40" t="s">
        <v>1990</v>
      </c>
      <c r="B1668" s="35" t="s">
        <v>2367</v>
      </c>
      <c r="C1668" s="26">
        <v>1</v>
      </c>
      <c r="D1668" s="34" t="s">
        <v>1217</v>
      </c>
      <c r="E1668" s="27">
        <v>43734</v>
      </c>
      <c r="F1668" s="27">
        <v>43735</v>
      </c>
      <c r="G1668" s="45" t="s">
        <v>648</v>
      </c>
      <c r="H1668" s="29">
        <v>239</v>
      </c>
    </row>
    <row r="1669" spans="1:8" ht="30" x14ac:dyDescent="0.25">
      <c r="A1669" s="40" t="s">
        <v>1990</v>
      </c>
      <c r="B1669" s="35" t="s">
        <v>2367</v>
      </c>
      <c r="C1669" s="26">
        <v>1</v>
      </c>
      <c r="D1669" s="34" t="s">
        <v>1217</v>
      </c>
      <c r="E1669" s="27">
        <v>43734</v>
      </c>
      <c r="F1669" s="27">
        <v>43735</v>
      </c>
      <c r="G1669" s="45" t="s">
        <v>648</v>
      </c>
      <c r="H1669" s="29">
        <v>198</v>
      </c>
    </row>
    <row r="1670" spans="1:8" ht="30" x14ac:dyDescent="0.25">
      <c r="A1670" s="40" t="s">
        <v>1990</v>
      </c>
      <c r="B1670" s="35" t="s">
        <v>2368</v>
      </c>
      <c r="C1670" s="26">
        <v>1</v>
      </c>
      <c r="D1670" s="34" t="s">
        <v>2172</v>
      </c>
      <c r="E1670" s="27">
        <v>43732</v>
      </c>
      <c r="F1670" s="27">
        <v>43736</v>
      </c>
      <c r="G1670" s="45" t="s">
        <v>648</v>
      </c>
      <c r="H1670" s="29">
        <v>1296</v>
      </c>
    </row>
    <row r="1671" spans="1:8" ht="30" x14ac:dyDescent="0.25">
      <c r="A1671" s="40" t="s">
        <v>1990</v>
      </c>
      <c r="B1671" s="35" t="s">
        <v>2367</v>
      </c>
      <c r="C1671" s="26">
        <v>1</v>
      </c>
      <c r="D1671" s="34" t="s">
        <v>2172</v>
      </c>
      <c r="E1671" s="27">
        <v>43759</v>
      </c>
      <c r="F1671" s="27">
        <v>43759</v>
      </c>
      <c r="G1671" s="45" t="s">
        <v>648</v>
      </c>
      <c r="H1671" s="29">
        <v>2242</v>
      </c>
    </row>
    <row r="1672" spans="1:8" ht="30" x14ac:dyDescent="0.25">
      <c r="A1672" s="40" t="s">
        <v>1990</v>
      </c>
      <c r="B1672" s="35" t="s">
        <v>2367</v>
      </c>
      <c r="C1672" s="26">
        <v>1</v>
      </c>
      <c r="D1672" s="34" t="s">
        <v>2172</v>
      </c>
      <c r="E1672" s="27">
        <v>43759</v>
      </c>
      <c r="F1672" s="27">
        <v>43759</v>
      </c>
      <c r="G1672" s="45" t="s">
        <v>648</v>
      </c>
      <c r="H1672" s="29">
        <v>2597</v>
      </c>
    </row>
    <row r="1673" spans="1:8" ht="30" x14ac:dyDescent="0.25">
      <c r="A1673" s="40" t="s">
        <v>1990</v>
      </c>
      <c r="B1673" s="35" t="s">
        <v>1420</v>
      </c>
      <c r="C1673" s="26">
        <v>1</v>
      </c>
      <c r="D1673" s="34" t="s">
        <v>2172</v>
      </c>
      <c r="E1673" s="27">
        <v>43759</v>
      </c>
      <c r="F1673" s="27">
        <v>43760</v>
      </c>
      <c r="G1673" s="45" t="s">
        <v>648</v>
      </c>
      <c r="H1673" s="29">
        <v>6093</v>
      </c>
    </row>
    <row r="1674" spans="1:8" ht="30" x14ac:dyDescent="0.25">
      <c r="A1674" s="40" t="s">
        <v>1990</v>
      </c>
      <c r="B1674" s="35" t="s">
        <v>2396</v>
      </c>
      <c r="C1674" s="26">
        <v>1</v>
      </c>
      <c r="D1674" s="34" t="s">
        <v>2172</v>
      </c>
      <c r="E1674" s="27">
        <v>43741</v>
      </c>
      <c r="F1674" s="27">
        <v>43745</v>
      </c>
      <c r="G1674" s="45" t="s">
        <v>648</v>
      </c>
      <c r="H1674" s="29">
        <v>3745</v>
      </c>
    </row>
    <row r="1675" spans="1:8" ht="30" x14ac:dyDescent="0.25">
      <c r="A1675" s="40" t="s">
        <v>1990</v>
      </c>
      <c r="B1675" s="35" t="s">
        <v>2292</v>
      </c>
      <c r="C1675" s="26">
        <v>1</v>
      </c>
      <c r="D1675" s="34" t="s">
        <v>29</v>
      </c>
      <c r="E1675" s="27">
        <v>43781</v>
      </c>
      <c r="F1675" s="27">
        <v>43782</v>
      </c>
      <c r="G1675" s="45" t="s">
        <v>648</v>
      </c>
      <c r="H1675" s="29">
        <v>47</v>
      </c>
    </row>
    <row r="1676" spans="1:8" ht="30" x14ac:dyDescent="0.25">
      <c r="A1676" s="40" t="s">
        <v>1990</v>
      </c>
      <c r="B1676" s="35" t="s">
        <v>2548</v>
      </c>
      <c r="C1676" s="26">
        <v>2</v>
      </c>
      <c r="D1676" s="34" t="s">
        <v>2660</v>
      </c>
      <c r="E1676" s="27">
        <v>43768</v>
      </c>
      <c r="F1676" s="27">
        <v>43769</v>
      </c>
      <c r="G1676" s="45" t="s">
        <v>648</v>
      </c>
      <c r="H1676" s="29">
        <v>60</v>
      </c>
    </row>
    <row r="1677" spans="1:8" ht="30" x14ac:dyDescent="0.25">
      <c r="A1677" s="40" t="s">
        <v>1990</v>
      </c>
      <c r="B1677" s="35" t="s">
        <v>2548</v>
      </c>
      <c r="C1677" s="26">
        <v>2</v>
      </c>
      <c r="D1677" s="34" t="s">
        <v>2660</v>
      </c>
      <c r="E1677" s="27">
        <v>43768</v>
      </c>
      <c r="F1677" s="27">
        <v>43769</v>
      </c>
      <c r="G1677" s="45" t="s">
        <v>648</v>
      </c>
      <c r="H1677" s="29">
        <v>62</v>
      </c>
    </row>
    <row r="1678" spans="1:8" ht="30" x14ac:dyDescent="0.25">
      <c r="A1678" s="40" t="s">
        <v>1990</v>
      </c>
      <c r="B1678" s="35" t="s">
        <v>2548</v>
      </c>
      <c r="C1678" s="26">
        <v>2</v>
      </c>
      <c r="D1678" s="34" t="s">
        <v>2660</v>
      </c>
      <c r="E1678" s="27">
        <v>43768</v>
      </c>
      <c r="F1678" s="27">
        <v>43769</v>
      </c>
      <c r="G1678" s="45" t="s">
        <v>648</v>
      </c>
      <c r="H1678" s="29">
        <v>47</v>
      </c>
    </row>
    <row r="1679" spans="1:8" ht="30" x14ac:dyDescent="0.25">
      <c r="A1679" s="40" t="s">
        <v>1990</v>
      </c>
      <c r="B1679" s="35" t="s">
        <v>2548</v>
      </c>
      <c r="C1679" s="26">
        <v>2</v>
      </c>
      <c r="D1679" s="34" t="s">
        <v>2660</v>
      </c>
      <c r="E1679" s="27">
        <v>43768</v>
      </c>
      <c r="F1679" s="27">
        <v>43769</v>
      </c>
      <c r="G1679" s="45" t="s">
        <v>648</v>
      </c>
      <c r="H1679" s="29">
        <v>298</v>
      </c>
    </row>
    <row r="1680" spans="1:8" ht="30" x14ac:dyDescent="0.25">
      <c r="A1680" s="40" t="s">
        <v>1990</v>
      </c>
      <c r="B1680" s="35" t="s">
        <v>2549</v>
      </c>
      <c r="C1680" s="26">
        <v>2</v>
      </c>
      <c r="D1680" s="34" t="s">
        <v>2172</v>
      </c>
      <c r="E1680" s="27">
        <v>43734</v>
      </c>
      <c r="F1680" s="27">
        <v>43734</v>
      </c>
      <c r="G1680" s="45" t="s">
        <v>648</v>
      </c>
      <c r="H1680" s="29">
        <v>5299</v>
      </c>
    </row>
    <row r="1681" spans="1:8" ht="30" x14ac:dyDescent="0.25">
      <c r="A1681" s="40" t="s">
        <v>1990</v>
      </c>
      <c r="B1681" s="35" t="s">
        <v>2549</v>
      </c>
      <c r="C1681" s="26">
        <v>2</v>
      </c>
      <c r="D1681" s="34" t="s">
        <v>2172</v>
      </c>
      <c r="E1681" s="27">
        <v>43734</v>
      </c>
      <c r="F1681" s="27">
        <v>43734</v>
      </c>
      <c r="G1681" s="45" t="s">
        <v>648</v>
      </c>
      <c r="H1681" s="29">
        <v>5299</v>
      </c>
    </row>
    <row r="1682" spans="1:8" x14ac:dyDescent="0.25">
      <c r="A1682" s="40" t="s">
        <v>2550</v>
      </c>
      <c r="B1682" s="35" t="s">
        <v>1420</v>
      </c>
      <c r="C1682" s="26">
        <v>2</v>
      </c>
      <c r="D1682" s="34" t="s">
        <v>29</v>
      </c>
      <c r="E1682" s="27">
        <v>43763</v>
      </c>
      <c r="F1682" s="27">
        <v>43763</v>
      </c>
      <c r="G1682" s="45" t="s">
        <v>648</v>
      </c>
      <c r="H1682" s="29">
        <v>500</v>
      </c>
    </row>
    <row r="1683" spans="1:8" x14ac:dyDescent="0.25">
      <c r="A1683" s="40" t="s">
        <v>2550</v>
      </c>
      <c r="B1683" s="35" t="s">
        <v>2267</v>
      </c>
      <c r="C1683" s="26">
        <v>1</v>
      </c>
      <c r="D1683" s="34" t="s">
        <v>15</v>
      </c>
      <c r="E1683" s="27">
        <v>43752</v>
      </c>
      <c r="F1683" s="27">
        <v>43756</v>
      </c>
      <c r="G1683" s="45" t="s">
        <v>648</v>
      </c>
      <c r="H1683" s="29">
        <v>423</v>
      </c>
    </row>
    <row r="1684" spans="1:8" x14ac:dyDescent="0.25">
      <c r="A1684" s="40" t="s">
        <v>2550</v>
      </c>
      <c r="B1684" s="35" t="s">
        <v>2267</v>
      </c>
      <c r="C1684" s="26">
        <v>1</v>
      </c>
      <c r="D1684" s="34" t="s">
        <v>15</v>
      </c>
      <c r="E1684" s="27">
        <v>43744</v>
      </c>
      <c r="F1684" s="27">
        <v>43749</v>
      </c>
      <c r="G1684" s="45" t="s">
        <v>648</v>
      </c>
      <c r="H1684" s="29">
        <v>432</v>
      </c>
    </row>
    <row r="1685" spans="1:8" x14ac:dyDescent="0.25">
      <c r="A1685" s="40" t="s">
        <v>2550</v>
      </c>
      <c r="B1685" s="35" t="s">
        <v>2267</v>
      </c>
      <c r="C1685" s="26">
        <v>1</v>
      </c>
      <c r="D1685" s="34" t="s">
        <v>15</v>
      </c>
      <c r="E1685" s="27">
        <v>43752</v>
      </c>
      <c r="F1685" s="27">
        <v>43756</v>
      </c>
      <c r="G1685" s="45" t="s">
        <v>648</v>
      </c>
      <c r="H1685" s="29">
        <v>100</v>
      </c>
    </row>
    <row r="1686" spans="1:8" x14ac:dyDescent="0.25">
      <c r="A1686" s="40" t="s">
        <v>2550</v>
      </c>
      <c r="B1686" s="35" t="s">
        <v>2551</v>
      </c>
      <c r="C1686" s="26">
        <v>1</v>
      </c>
      <c r="D1686" s="34" t="s">
        <v>2661</v>
      </c>
      <c r="E1686" s="27">
        <v>43753</v>
      </c>
      <c r="F1686" s="27">
        <v>43768</v>
      </c>
      <c r="G1686" s="45" t="s">
        <v>648</v>
      </c>
      <c r="H1686" s="29">
        <v>700</v>
      </c>
    </row>
    <row r="1687" spans="1:8" x14ac:dyDescent="0.25">
      <c r="A1687" s="40" t="s">
        <v>2550</v>
      </c>
      <c r="B1687" s="35" t="s">
        <v>2551</v>
      </c>
      <c r="C1687" s="26">
        <v>1</v>
      </c>
      <c r="D1687" s="34" t="s">
        <v>2661</v>
      </c>
      <c r="E1687" s="27">
        <v>43739</v>
      </c>
      <c r="F1687" s="27">
        <v>43753</v>
      </c>
      <c r="G1687" s="45" t="s">
        <v>648</v>
      </c>
      <c r="H1687" s="29">
        <v>700</v>
      </c>
    </row>
    <row r="1688" spans="1:8" x14ac:dyDescent="0.25">
      <c r="A1688" s="40" t="s">
        <v>2550</v>
      </c>
      <c r="B1688" s="35" t="s">
        <v>2551</v>
      </c>
      <c r="C1688" s="26">
        <v>1</v>
      </c>
      <c r="D1688" s="34" t="s">
        <v>2661</v>
      </c>
      <c r="E1688" s="27">
        <v>43723</v>
      </c>
      <c r="F1688" s="27">
        <v>43738</v>
      </c>
      <c r="G1688" s="45" t="s">
        <v>648</v>
      </c>
      <c r="H1688" s="29">
        <v>453.43</v>
      </c>
    </row>
    <row r="1689" spans="1:8" x14ac:dyDescent="0.25">
      <c r="A1689" s="40" t="s">
        <v>2550</v>
      </c>
      <c r="B1689" s="35" t="s">
        <v>2551</v>
      </c>
      <c r="C1689" s="26">
        <v>1</v>
      </c>
      <c r="D1689" s="34" t="s">
        <v>2661</v>
      </c>
      <c r="E1689" s="27">
        <v>43770</v>
      </c>
      <c r="F1689" s="27">
        <v>43782</v>
      </c>
      <c r="G1689" s="45" t="s">
        <v>648</v>
      </c>
      <c r="H1689" s="29">
        <v>700</v>
      </c>
    </row>
    <row r="1690" spans="1:8" x14ac:dyDescent="0.25">
      <c r="A1690" s="40" t="s">
        <v>1993</v>
      </c>
      <c r="B1690" s="35" t="s">
        <v>2552</v>
      </c>
      <c r="C1690" s="26">
        <v>1</v>
      </c>
      <c r="D1690" s="34" t="s">
        <v>15</v>
      </c>
      <c r="E1690" s="27">
        <v>43532</v>
      </c>
      <c r="F1690" s="27">
        <v>43533</v>
      </c>
      <c r="G1690" s="45" t="s">
        <v>648</v>
      </c>
      <c r="H1690" s="29">
        <v>8921.51</v>
      </c>
    </row>
    <row r="1691" spans="1:8" x14ac:dyDescent="0.25">
      <c r="A1691" s="40" t="s">
        <v>1993</v>
      </c>
      <c r="B1691" s="35" t="s">
        <v>1420</v>
      </c>
      <c r="C1691" s="26">
        <v>1</v>
      </c>
      <c r="D1691" s="34" t="s">
        <v>2121</v>
      </c>
      <c r="E1691" s="27">
        <v>43705</v>
      </c>
      <c r="F1691" s="27">
        <v>43705</v>
      </c>
      <c r="G1691" s="45" t="s">
        <v>648</v>
      </c>
      <c r="H1691" s="29">
        <v>718</v>
      </c>
    </row>
    <row r="1692" spans="1:8" x14ac:dyDescent="0.25">
      <c r="A1692" s="40" t="s">
        <v>1993</v>
      </c>
      <c r="B1692" s="35" t="s">
        <v>1420</v>
      </c>
      <c r="C1692" s="26">
        <v>1</v>
      </c>
      <c r="D1692" s="34" t="s">
        <v>2121</v>
      </c>
      <c r="E1692" s="27">
        <v>43696</v>
      </c>
      <c r="F1692" s="27">
        <v>43696</v>
      </c>
      <c r="G1692" s="45" t="s">
        <v>648</v>
      </c>
      <c r="H1692" s="29">
        <v>218</v>
      </c>
    </row>
    <row r="1693" spans="1:8" x14ac:dyDescent="0.25">
      <c r="A1693" s="40" t="s">
        <v>1993</v>
      </c>
      <c r="B1693" s="35" t="s">
        <v>486</v>
      </c>
      <c r="C1693" s="26">
        <v>1</v>
      </c>
      <c r="D1693" s="34" t="s">
        <v>2121</v>
      </c>
      <c r="E1693" s="27">
        <v>43704</v>
      </c>
      <c r="F1693" s="27">
        <v>43704</v>
      </c>
      <c r="G1693" s="45" t="s">
        <v>648</v>
      </c>
      <c r="H1693" s="29">
        <v>522</v>
      </c>
    </row>
    <row r="1694" spans="1:8" x14ac:dyDescent="0.25">
      <c r="A1694" s="40" t="s">
        <v>1993</v>
      </c>
      <c r="B1694" s="35" t="s">
        <v>2447</v>
      </c>
      <c r="C1694" s="26">
        <v>1</v>
      </c>
      <c r="D1694" s="34" t="s">
        <v>1355</v>
      </c>
      <c r="E1694" s="27">
        <v>43658</v>
      </c>
      <c r="F1694" s="27">
        <v>43658</v>
      </c>
      <c r="G1694" s="45" t="s">
        <v>648</v>
      </c>
      <c r="H1694" s="29">
        <v>40</v>
      </c>
    </row>
    <row r="1695" spans="1:8" x14ac:dyDescent="0.25">
      <c r="A1695" s="40" t="s">
        <v>1993</v>
      </c>
      <c r="B1695" s="35" t="s">
        <v>2447</v>
      </c>
      <c r="C1695" s="26">
        <v>1</v>
      </c>
      <c r="D1695" s="34" t="s">
        <v>1355</v>
      </c>
      <c r="E1695" s="27">
        <v>43658</v>
      </c>
      <c r="F1695" s="27">
        <v>43658</v>
      </c>
      <c r="G1695" s="45" t="s">
        <v>648</v>
      </c>
      <c r="H1695" s="29">
        <v>35</v>
      </c>
    </row>
    <row r="1696" spans="1:8" x14ac:dyDescent="0.25">
      <c r="A1696" s="40" t="s">
        <v>1993</v>
      </c>
      <c r="B1696" s="35" t="s">
        <v>1420</v>
      </c>
      <c r="C1696" s="26">
        <v>2</v>
      </c>
      <c r="D1696" s="34" t="s">
        <v>1355</v>
      </c>
      <c r="E1696" s="27">
        <v>43742</v>
      </c>
      <c r="F1696" s="27">
        <v>43742</v>
      </c>
      <c r="G1696" s="45" t="s">
        <v>648</v>
      </c>
      <c r="H1696" s="29">
        <v>45</v>
      </c>
    </row>
    <row r="1697" spans="1:8" x14ac:dyDescent="0.25">
      <c r="A1697" s="40" t="s">
        <v>1993</v>
      </c>
      <c r="B1697" s="35" t="s">
        <v>486</v>
      </c>
      <c r="C1697" s="26">
        <v>1</v>
      </c>
      <c r="D1697" s="34" t="s">
        <v>1355</v>
      </c>
      <c r="E1697" s="27">
        <v>43741</v>
      </c>
      <c r="F1697" s="27">
        <v>43741</v>
      </c>
      <c r="G1697" s="45" t="s">
        <v>648</v>
      </c>
      <c r="H1697" s="29">
        <v>228</v>
      </c>
    </row>
    <row r="1698" spans="1:8" x14ac:dyDescent="0.25">
      <c r="A1698" s="40" t="s">
        <v>1993</v>
      </c>
      <c r="B1698" s="35" t="s">
        <v>1279</v>
      </c>
      <c r="C1698" s="26">
        <v>1</v>
      </c>
      <c r="D1698" s="34" t="s">
        <v>29</v>
      </c>
      <c r="E1698" s="27">
        <v>43776</v>
      </c>
      <c r="F1698" s="27">
        <v>43776</v>
      </c>
      <c r="G1698" s="45" t="s">
        <v>648</v>
      </c>
      <c r="H1698" s="29">
        <v>124</v>
      </c>
    </row>
    <row r="1699" spans="1:8" ht="30" x14ac:dyDescent="0.25">
      <c r="A1699" s="40" t="s">
        <v>1993</v>
      </c>
      <c r="B1699" s="35" t="s">
        <v>2553</v>
      </c>
      <c r="C1699" s="26">
        <v>1</v>
      </c>
      <c r="D1699" s="34" t="s">
        <v>2656</v>
      </c>
      <c r="E1699" s="27">
        <v>43797</v>
      </c>
      <c r="F1699" s="27">
        <v>43798</v>
      </c>
      <c r="G1699" s="45" t="s">
        <v>648</v>
      </c>
      <c r="H1699" s="29">
        <v>6197</v>
      </c>
    </row>
    <row r="1700" spans="1:8" x14ac:dyDescent="0.25">
      <c r="A1700" s="40" t="s">
        <v>1993</v>
      </c>
      <c r="B1700" s="35" t="s">
        <v>486</v>
      </c>
      <c r="C1700" s="26">
        <v>1</v>
      </c>
      <c r="D1700" s="34" t="s">
        <v>29</v>
      </c>
      <c r="E1700" s="27">
        <v>43768</v>
      </c>
      <c r="F1700" s="27">
        <v>43768</v>
      </c>
      <c r="G1700" s="45" t="s">
        <v>648</v>
      </c>
      <c r="H1700" s="29">
        <v>340</v>
      </c>
    </row>
    <row r="1701" spans="1:8" ht="30" x14ac:dyDescent="0.25">
      <c r="A1701" s="40" t="s">
        <v>1993</v>
      </c>
      <c r="B1701" s="35" t="s">
        <v>2554</v>
      </c>
      <c r="C1701" s="26">
        <v>1</v>
      </c>
      <c r="D1701" s="34" t="s">
        <v>1217</v>
      </c>
      <c r="E1701" s="27">
        <v>43699</v>
      </c>
      <c r="F1701" s="27">
        <v>43700</v>
      </c>
      <c r="G1701" s="45" t="s">
        <v>648</v>
      </c>
      <c r="H1701" s="29">
        <v>2866.98</v>
      </c>
    </row>
    <row r="1702" spans="1:8" ht="30" x14ac:dyDescent="0.25">
      <c r="A1702" s="40" t="s">
        <v>1998</v>
      </c>
      <c r="B1702" s="35" t="s">
        <v>2141</v>
      </c>
      <c r="C1702" s="26">
        <v>2</v>
      </c>
      <c r="D1702" s="34" t="s">
        <v>2142</v>
      </c>
      <c r="E1702" s="27">
        <v>43519</v>
      </c>
      <c r="F1702" s="27">
        <v>43519</v>
      </c>
      <c r="G1702" s="45" t="s">
        <v>648</v>
      </c>
      <c r="H1702" s="29">
        <v>220</v>
      </c>
    </row>
    <row r="1703" spans="1:8" ht="30" x14ac:dyDescent="0.25">
      <c r="A1703" s="40" t="s">
        <v>1998</v>
      </c>
      <c r="B1703" s="35" t="s">
        <v>2141</v>
      </c>
      <c r="C1703" s="26">
        <v>2</v>
      </c>
      <c r="D1703" s="34" t="s">
        <v>2142</v>
      </c>
      <c r="E1703" s="27">
        <v>43519</v>
      </c>
      <c r="F1703" s="27">
        <v>43519</v>
      </c>
      <c r="G1703" s="45" t="s">
        <v>648</v>
      </c>
      <c r="H1703" s="29">
        <v>220</v>
      </c>
    </row>
    <row r="1704" spans="1:8" ht="30" x14ac:dyDescent="0.25">
      <c r="A1704" s="40" t="s">
        <v>1998</v>
      </c>
      <c r="B1704" s="35" t="s">
        <v>2555</v>
      </c>
      <c r="C1704" s="26">
        <v>1</v>
      </c>
      <c r="D1704" s="34" t="s">
        <v>15</v>
      </c>
      <c r="E1704" s="27">
        <v>43531</v>
      </c>
      <c r="F1704" s="27">
        <v>43531</v>
      </c>
      <c r="G1704" s="45" t="s">
        <v>648</v>
      </c>
      <c r="H1704" s="29">
        <v>610</v>
      </c>
    </row>
    <row r="1705" spans="1:8" ht="30" x14ac:dyDescent="0.25">
      <c r="A1705" s="40" t="s">
        <v>1998</v>
      </c>
      <c r="B1705" s="35" t="s">
        <v>2141</v>
      </c>
      <c r="C1705" s="26">
        <v>1</v>
      </c>
      <c r="D1705" s="34" t="s">
        <v>15</v>
      </c>
      <c r="E1705" s="27">
        <v>43534</v>
      </c>
      <c r="F1705" s="27">
        <v>43534</v>
      </c>
      <c r="G1705" s="45" t="s">
        <v>648</v>
      </c>
      <c r="H1705" s="29">
        <v>129.91999999999999</v>
      </c>
    </row>
    <row r="1706" spans="1:8" ht="30" x14ac:dyDescent="0.25">
      <c r="A1706" s="40" t="s">
        <v>1998</v>
      </c>
      <c r="B1706" s="35" t="s">
        <v>1420</v>
      </c>
      <c r="C1706" s="26">
        <v>2</v>
      </c>
      <c r="D1706" s="34" t="s">
        <v>2121</v>
      </c>
      <c r="E1706" s="27">
        <v>43677</v>
      </c>
      <c r="F1706" s="27">
        <v>43678</v>
      </c>
      <c r="G1706" s="45" t="s">
        <v>648</v>
      </c>
      <c r="H1706" s="29">
        <v>4235</v>
      </c>
    </row>
    <row r="1707" spans="1:8" ht="30" x14ac:dyDescent="0.25">
      <c r="A1707" s="40" t="s">
        <v>1998</v>
      </c>
      <c r="B1707" s="35" t="s">
        <v>2556</v>
      </c>
      <c r="C1707" s="26">
        <v>1</v>
      </c>
      <c r="D1707" s="34" t="s">
        <v>2121</v>
      </c>
      <c r="E1707" s="27">
        <v>43704</v>
      </c>
      <c r="F1707" s="27">
        <v>43704</v>
      </c>
      <c r="G1707" s="45" t="s">
        <v>648</v>
      </c>
      <c r="H1707" s="29">
        <v>7108</v>
      </c>
    </row>
    <row r="1708" spans="1:8" ht="30" x14ac:dyDescent="0.25">
      <c r="A1708" s="40" t="s">
        <v>1998</v>
      </c>
      <c r="B1708" s="35" t="s">
        <v>2361</v>
      </c>
      <c r="C1708" s="26">
        <v>1</v>
      </c>
      <c r="D1708" s="34" t="s">
        <v>2121</v>
      </c>
      <c r="E1708" s="27">
        <v>43676</v>
      </c>
      <c r="F1708" s="27">
        <v>43676</v>
      </c>
      <c r="G1708" s="45" t="s">
        <v>648</v>
      </c>
      <c r="H1708" s="29">
        <v>7472</v>
      </c>
    </row>
    <row r="1709" spans="1:8" ht="30" x14ac:dyDescent="0.25">
      <c r="A1709" s="40" t="s">
        <v>1998</v>
      </c>
      <c r="B1709" s="35" t="s">
        <v>486</v>
      </c>
      <c r="C1709" s="26">
        <v>1</v>
      </c>
      <c r="D1709" s="34" t="s">
        <v>2172</v>
      </c>
      <c r="E1709" s="27">
        <v>43752</v>
      </c>
      <c r="F1709" s="27">
        <v>43752</v>
      </c>
      <c r="G1709" s="45" t="s">
        <v>648</v>
      </c>
      <c r="H1709" s="29">
        <v>123</v>
      </c>
    </row>
    <row r="1710" spans="1:8" ht="30" x14ac:dyDescent="0.25">
      <c r="A1710" s="40" t="s">
        <v>1998</v>
      </c>
      <c r="B1710" s="35" t="s">
        <v>486</v>
      </c>
      <c r="C1710" s="26">
        <v>1</v>
      </c>
      <c r="D1710" s="34" t="s">
        <v>29</v>
      </c>
      <c r="E1710" s="27">
        <v>43756</v>
      </c>
      <c r="F1710" s="27">
        <v>43756</v>
      </c>
      <c r="G1710" s="45" t="s">
        <v>648</v>
      </c>
      <c r="H1710" s="29">
        <v>280</v>
      </c>
    </row>
    <row r="1711" spans="1:8" ht="30" x14ac:dyDescent="0.25">
      <c r="A1711" s="40" t="s">
        <v>1998</v>
      </c>
      <c r="B1711" s="35" t="s">
        <v>486</v>
      </c>
      <c r="C1711" s="26">
        <v>1</v>
      </c>
      <c r="D1711" s="34" t="s">
        <v>29</v>
      </c>
      <c r="E1711" s="27">
        <v>43749</v>
      </c>
      <c r="F1711" s="27">
        <v>43749</v>
      </c>
      <c r="G1711" s="45" t="s">
        <v>648</v>
      </c>
      <c r="H1711" s="29">
        <v>500</v>
      </c>
    </row>
    <row r="1712" spans="1:8" ht="30" x14ac:dyDescent="0.25">
      <c r="A1712" s="40" t="s">
        <v>1998</v>
      </c>
      <c r="B1712" s="35" t="s">
        <v>1420</v>
      </c>
      <c r="C1712" s="26">
        <v>1</v>
      </c>
      <c r="D1712" s="34" t="s">
        <v>29</v>
      </c>
      <c r="E1712" s="27">
        <v>43760</v>
      </c>
      <c r="F1712" s="27">
        <v>43760</v>
      </c>
      <c r="G1712" s="45" t="s">
        <v>648</v>
      </c>
      <c r="H1712" s="29">
        <v>47</v>
      </c>
    </row>
    <row r="1713" spans="1:8" ht="30" x14ac:dyDescent="0.25">
      <c r="A1713" s="40" t="s">
        <v>1998</v>
      </c>
      <c r="B1713" s="35" t="s">
        <v>1420</v>
      </c>
      <c r="C1713" s="26">
        <v>1</v>
      </c>
      <c r="D1713" s="34" t="s">
        <v>29</v>
      </c>
      <c r="E1713" s="27">
        <v>43760</v>
      </c>
      <c r="F1713" s="27">
        <v>43760</v>
      </c>
      <c r="G1713" s="45" t="s">
        <v>648</v>
      </c>
      <c r="H1713" s="29">
        <v>62</v>
      </c>
    </row>
    <row r="1714" spans="1:8" ht="30" x14ac:dyDescent="0.25">
      <c r="A1714" s="40" t="s">
        <v>1998</v>
      </c>
      <c r="B1714" s="35" t="s">
        <v>486</v>
      </c>
      <c r="C1714" s="26">
        <v>1</v>
      </c>
      <c r="D1714" s="34" t="s">
        <v>29</v>
      </c>
      <c r="E1714" s="27">
        <v>43756</v>
      </c>
      <c r="F1714" s="27">
        <v>43756</v>
      </c>
      <c r="G1714" s="45" t="s">
        <v>648</v>
      </c>
      <c r="H1714" s="29">
        <v>280</v>
      </c>
    </row>
    <row r="1715" spans="1:8" ht="30" x14ac:dyDescent="0.25">
      <c r="A1715" s="40" t="s">
        <v>1998</v>
      </c>
      <c r="B1715" s="35" t="s">
        <v>489</v>
      </c>
      <c r="C1715" s="26">
        <v>1</v>
      </c>
      <c r="D1715" s="34" t="s">
        <v>29</v>
      </c>
      <c r="E1715" s="27">
        <v>43717</v>
      </c>
      <c r="F1715" s="27">
        <v>43717</v>
      </c>
      <c r="G1715" s="45" t="s">
        <v>648</v>
      </c>
      <c r="H1715" s="29">
        <v>94</v>
      </c>
    </row>
    <row r="1716" spans="1:8" ht="30" x14ac:dyDescent="0.25">
      <c r="A1716" s="40" t="s">
        <v>1998</v>
      </c>
      <c r="B1716" s="35" t="s">
        <v>489</v>
      </c>
      <c r="C1716" s="26">
        <v>1</v>
      </c>
      <c r="D1716" s="34" t="s">
        <v>29</v>
      </c>
      <c r="E1716" s="27">
        <v>43717</v>
      </c>
      <c r="F1716" s="27">
        <v>43717</v>
      </c>
      <c r="G1716" s="45" t="s">
        <v>648</v>
      </c>
      <c r="H1716" s="29">
        <v>94</v>
      </c>
    </row>
    <row r="1717" spans="1:8" ht="30" x14ac:dyDescent="0.25">
      <c r="A1717" s="40" t="s">
        <v>1998</v>
      </c>
      <c r="B1717" s="35" t="s">
        <v>489</v>
      </c>
      <c r="C1717" s="26">
        <v>1</v>
      </c>
      <c r="D1717" s="34" t="s">
        <v>29</v>
      </c>
      <c r="E1717" s="27">
        <v>43760</v>
      </c>
      <c r="F1717" s="27">
        <v>43760</v>
      </c>
      <c r="G1717" s="45" t="s">
        <v>648</v>
      </c>
      <c r="H1717" s="29">
        <v>124</v>
      </c>
    </row>
    <row r="1718" spans="1:8" ht="30" x14ac:dyDescent="0.25">
      <c r="A1718" s="40" t="s">
        <v>1998</v>
      </c>
      <c r="B1718" s="35" t="s">
        <v>489</v>
      </c>
      <c r="C1718" s="26">
        <v>1</v>
      </c>
      <c r="D1718" s="34" t="s">
        <v>29</v>
      </c>
      <c r="E1718" s="27">
        <v>43755</v>
      </c>
      <c r="F1718" s="27">
        <v>43755</v>
      </c>
      <c r="G1718" s="45" t="s">
        <v>648</v>
      </c>
      <c r="H1718" s="29">
        <v>124</v>
      </c>
    </row>
    <row r="1719" spans="1:8" ht="30" x14ac:dyDescent="0.25">
      <c r="A1719" s="40" t="s">
        <v>1998</v>
      </c>
      <c r="B1719" s="35" t="s">
        <v>2557</v>
      </c>
      <c r="C1719" s="26">
        <v>1</v>
      </c>
      <c r="D1719" s="34" t="s">
        <v>1355</v>
      </c>
      <c r="E1719" s="27">
        <v>43720</v>
      </c>
      <c r="F1719" s="27">
        <v>43720</v>
      </c>
      <c r="G1719" s="45" t="s">
        <v>648</v>
      </c>
      <c r="H1719" s="29">
        <v>102</v>
      </c>
    </row>
    <row r="1720" spans="1:8" ht="30" x14ac:dyDescent="0.25">
      <c r="A1720" s="40" t="s">
        <v>1998</v>
      </c>
      <c r="B1720" s="35" t="s">
        <v>486</v>
      </c>
      <c r="C1720" s="26">
        <v>1</v>
      </c>
      <c r="D1720" s="34" t="s">
        <v>29</v>
      </c>
      <c r="E1720" s="27">
        <v>43768</v>
      </c>
      <c r="F1720" s="27">
        <v>43768</v>
      </c>
      <c r="G1720" s="45" t="s">
        <v>648</v>
      </c>
      <c r="H1720" s="29">
        <v>80</v>
      </c>
    </row>
    <row r="1721" spans="1:8" ht="30" x14ac:dyDescent="0.25">
      <c r="A1721" s="40" t="s">
        <v>2001</v>
      </c>
      <c r="B1721" s="35" t="s">
        <v>2118</v>
      </c>
      <c r="C1721" s="26">
        <v>2</v>
      </c>
      <c r="D1721" s="34" t="s">
        <v>2121</v>
      </c>
      <c r="E1721" s="27">
        <v>43486</v>
      </c>
      <c r="F1721" s="27">
        <v>43496</v>
      </c>
      <c r="G1721" s="45" t="s">
        <v>648</v>
      </c>
      <c r="H1721" s="29">
        <v>700</v>
      </c>
    </row>
    <row r="1722" spans="1:8" ht="30" x14ac:dyDescent="0.25">
      <c r="A1722" s="40" t="s">
        <v>2001</v>
      </c>
      <c r="B1722" s="35" t="s">
        <v>2119</v>
      </c>
      <c r="C1722" s="26">
        <v>3</v>
      </c>
      <c r="D1722" s="34" t="s">
        <v>15</v>
      </c>
      <c r="E1722" s="27">
        <v>43521</v>
      </c>
      <c r="F1722" s="27">
        <v>43521</v>
      </c>
      <c r="G1722" s="45" t="s">
        <v>648</v>
      </c>
      <c r="H1722" s="29">
        <v>240</v>
      </c>
    </row>
    <row r="1723" spans="1:8" ht="30" x14ac:dyDescent="0.25">
      <c r="A1723" s="40" t="s">
        <v>2001</v>
      </c>
      <c r="B1723" s="35" t="s">
        <v>2120</v>
      </c>
      <c r="C1723" s="26">
        <v>3</v>
      </c>
      <c r="D1723" s="34" t="s">
        <v>2122</v>
      </c>
      <c r="E1723" s="27">
        <v>43516</v>
      </c>
      <c r="F1723" s="27">
        <v>43516</v>
      </c>
      <c r="G1723" s="45" t="s">
        <v>648</v>
      </c>
      <c r="H1723" s="29">
        <v>240</v>
      </c>
    </row>
    <row r="1724" spans="1:8" ht="45" x14ac:dyDescent="0.25">
      <c r="A1724" s="40" t="s">
        <v>2001</v>
      </c>
      <c r="B1724" s="35" t="s">
        <v>2558</v>
      </c>
      <c r="C1724" s="26">
        <v>1</v>
      </c>
      <c r="D1724" s="34" t="s">
        <v>15</v>
      </c>
      <c r="E1724" s="27">
        <v>43517</v>
      </c>
      <c r="F1724" s="27">
        <v>43519</v>
      </c>
      <c r="G1724" s="45" t="s">
        <v>648</v>
      </c>
      <c r="H1724" s="29">
        <v>2300.48</v>
      </c>
    </row>
    <row r="1725" spans="1:8" ht="45" x14ac:dyDescent="0.25">
      <c r="A1725" s="40" t="s">
        <v>2001</v>
      </c>
      <c r="B1725" s="35" t="s">
        <v>2558</v>
      </c>
      <c r="C1725" s="26">
        <v>1</v>
      </c>
      <c r="D1725" s="34" t="s">
        <v>15</v>
      </c>
      <c r="E1725" s="27">
        <v>43517</v>
      </c>
      <c r="F1725" s="27">
        <v>43519</v>
      </c>
      <c r="G1725" s="45" t="s">
        <v>648</v>
      </c>
      <c r="H1725" s="29">
        <v>2641.16</v>
      </c>
    </row>
    <row r="1726" spans="1:8" ht="45" x14ac:dyDescent="0.25">
      <c r="A1726" s="40" t="s">
        <v>2001</v>
      </c>
      <c r="B1726" s="35" t="s">
        <v>2558</v>
      </c>
      <c r="C1726" s="26">
        <v>1</v>
      </c>
      <c r="D1726" s="34" t="s">
        <v>15</v>
      </c>
      <c r="E1726" s="27">
        <v>43517</v>
      </c>
      <c r="F1726" s="27">
        <v>43519</v>
      </c>
      <c r="G1726" s="45" t="s">
        <v>648</v>
      </c>
      <c r="H1726" s="29">
        <v>10548.36</v>
      </c>
    </row>
    <row r="1727" spans="1:8" ht="45" x14ac:dyDescent="0.25">
      <c r="A1727" s="40" t="s">
        <v>2001</v>
      </c>
      <c r="B1727" s="35" t="s">
        <v>2559</v>
      </c>
      <c r="C1727" s="26">
        <v>1</v>
      </c>
      <c r="D1727" s="34" t="s">
        <v>15</v>
      </c>
      <c r="E1727" s="27">
        <v>43514</v>
      </c>
      <c r="F1727" s="27">
        <v>43517</v>
      </c>
      <c r="G1727" s="45" t="s">
        <v>648</v>
      </c>
      <c r="H1727" s="29">
        <v>800</v>
      </c>
    </row>
    <row r="1728" spans="1:8" x14ac:dyDescent="0.25">
      <c r="A1728" s="40" t="s">
        <v>2001</v>
      </c>
      <c r="B1728" s="35" t="s">
        <v>2560</v>
      </c>
      <c r="C1728" s="26">
        <v>2</v>
      </c>
      <c r="D1728" s="34" t="s">
        <v>15</v>
      </c>
      <c r="E1728" s="27">
        <v>43530</v>
      </c>
      <c r="F1728" s="27">
        <v>43530</v>
      </c>
      <c r="G1728" s="45" t="s">
        <v>648</v>
      </c>
      <c r="H1728" s="29">
        <v>100</v>
      </c>
    </row>
    <row r="1729" spans="1:8" ht="30" x14ac:dyDescent="0.25">
      <c r="A1729" s="40" t="s">
        <v>2001</v>
      </c>
      <c r="B1729" s="35" t="s">
        <v>2561</v>
      </c>
      <c r="C1729" s="26">
        <v>1</v>
      </c>
      <c r="D1729" s="34" t="s">
        <v>15</v>
      </c>
      <c r="E1729" s="27">
        <v>43515</v>
      </c>
      <c r="F1729" s="27">
        <v>43515</v>
      </c>
      <c r="G1729" s="45" t="s">
        <v>648</v>
      </c>
      <c r="H1729" s="29">
        <v>1011</v>
      </c>
    </row>
    <row r="1730" spans="1:8" ht="30" x14ac:dyDescent="0.25">
      <c r="A1730" s="40" t="s">
        <v>2001</v>
      </c>
      <c r="B1730" s="35" t="s">
        <v>2561</v>
      </c>
      <c r="C1730" s="26">
        <v>2</v>
      </c>
      <c r="D1730" s="34" t="s">
        <v>15</v>
      </c>
      <c r="E1730" s="27">
        <v>43515</v>
      </c>
      <c r="F1730" s="27">
        <v>43515</v>
      </c>
      <c r="G1730" s="45" t="s">
        <v>648</v>
      </c>
      <c r="H1730" s="29">
        <v>738.71</v>
      </c>
    </row>
    <row r="1731" spans="1:8" ht="45" x14ac:dyDescent="0.25">
      <c r="A1731" s="40" t="s">
        <v>2001</v>
      </c>
      <c r="B1731" s="35" t="s">
        <v>2562</v>
      </c>
      <c r="C1731" s="26">
        <v>1</v>
      </c>
      <c r="D1731" s="34" t="s">
        <v>15</v>
      </c>
      <c r="E1731" s="27">
        <v>43523</v>
      </c>
      <c r="F1731" s="27">
        <v>43523</v>
      </c>
      <c r="G1731" s="45" t="s">
        <v>648</v>
      </c>
      <c r="H1731" s="29">
        <v>3214</v>
      </c>
    </row>
    <row r="1732" spans="1:8" ht="45" x14ac:dyDescent="0.25">
      <c r="A1732" s="40" t="s">
        <v>2001</v>
      </c>
      <c r="B1732" s="35" t="s">
        <v>2562</v>
      </c>
      <c r="C1732" s="26">
        <v>1</v>
      </c>
      <c r="D1732" s="34" t="s">
        <v>15</v>
      </c>
      <c r="E1732" s="27">
        <v>43523</v>
      </c>
      <c r="F1732" s="27">
        <v>43523</v>
      </c>
      <c r="G1732" s="45" t="s">
        <v>648</v>
      </c>
      <c r="H1732" s="29">
        <v>1425</v>
      </c>
    </row>
    <row r="1733" spans="1:8" ht="45" x14ac:dyDescent="0.25">
      <c r="A1733" s="40" t="s">
        <v>2001</v>
      </c>
      <c r="B1733" s="35" t="s">
        <v>2559</v>
      </c>
      <c r="C1733" s="26">
        <v>1</v>
      </c>
      <c r="D1733" s="34" t="s">
        <v>15</v>
      </c>
      <c r="E1733" s="27">
        <v>43497</v>
      </c>
      <c r="F1733" s="27">
        <v>43511</v>
      </c>
      <c r="G1733" s="45" t="s">
        <v>648</v>
      </c>
      <c r="H1733" s="29">
        <v>1000</v>
      </c>
    </row>
    <row r="1734" spans="1:8" ht="45" x14ac:dyDescent="0.25">
      <c r="A1734" s="40" t="s">
        <v>2001</v>
      </c>
      <c r="B1734" s="35" t="s">
        <v>2559</v>
      </c>
      <c r="C1734" s="26">
        <v>2</v>
      </c>
      <c r="D1734" s="34" t="s">
        <v>15</v>
      </c>
      <c r="E1734" s="27">
        <v>43530</v>
      </c>
      <c r="F1734" s="27">
        <v>43532</v>
      </c>
      <c r="G1734" s="45" t="s">
        <v>648</v>
      </c>
      <c r="H1734" s="29">
        <v>838</v>
      </c>
    </row>
    <row r="1735" spans="1:8" ht="45" x14ac:dyDescent="0.25">
      <c r="A1735" s="40" t="s">
        <v>2001</v>
      </c>
      <c r="B1735" s="35" t="s">
        <v>2563</v>
      </c>
      <c r="C1735" s="26">
        <v>1</v>
      </c>
      <c r="D1735" s="34" t="s">
        <v>15</v>
      </c>
      <c r="E1735" s="27">
        <v>43549</v>
      </c>
      <c r="F1735" s="27">
        <v>43549</v>
      </c>
      <c r="G1735" s="45" t="s">
        <v>648</v>
      </c>
      <c r="H1735" s="29">
        <v>120</v>
      </c>
    </row>
    <row r="1736" spans="1:8" ht="30" x14ac:dyDescent="0.25">
      <c r="A1736" s="40" t="s">
        <v>2001</v>
      </c>
      <c r="B1736" s="35" t="s">
        <v>2564</v>
      </c>
      <c r="C1736" s="26">
        <v>1</v>
      </c>
      <c r="D1736" s="34" t="s">
        <v>15</v>
      </c>
      <c r="E1736" s="27">
        <v>43532</v>
      </c>
      <c r="F1736" s="27">
        <v>43532</v>
      </c>
      <c r="G1736" s="45" t="s">
        <v>648</v>
      </c>
      <c r="H1736" s="29">
        <v>120</v>
      </c>
    </row>
    <row r="1737" spans="1:8" ht="30" x14ac:dyDescent="0.25">
      <c r="A1737" s="40" t="s">
        <v>2001</v>
      </c>
      <c r="B1737" s="35" t="s">
        <v>2326</v>
      </c>
      <c r="C1737" s="26">
        <v>1</v>
      </c>
      <c r="D1737" s="34" t="s">
        <v>15</v>
      </c>
      <c r="E1737" s="27">
        <v>43469</v>
      </c>
      <c r="F1737" s="27">
        <v>43551</v>
      </c>
      <c r="G1737" s="45" t="s">
        <v>648</v>
      </c>
      <c r="H1737" s="29">
        <v>270</v>
      </c>
    </row>
    <row r="1738" spans="1:8" x14ac:dyDescent="0.25">
      <c r="A1738" s="40" t="s">
        <v>2001</v>
      </c>
      <c r="B1738" s="35" t="s">
        <v>2565</v>
      </c>
      <c r="C1738" s="26">
        <v>1</v>
      </c>
      <c r="D1738" s="34" t="s">
        <v>15</v>
      </c>
      <c r="E1738" s="27">
        <v>43543</v>
      </c>
      <c r="F1738" s="27">
        <v>43553</v>
      </c>
      <c r="G1738" s="45" t="s">
        <v>648</v>
      </c>
      <c r="H1738" s="29">
        <v>351</v>
      </c>
    </row>
    <row r="1739" spans="1:8" ht="30" x14ac:dyDescent="0.25">
      <c r="A1739" s="40" t="s">
        <v>2001</v>
      </c>
      <c r="B1739" s="35" t="s">
        <v>2566</v>
      </c>
      <c r="C1739" s="26">
        <v>1</v>
      </c>
      <c r="D1739" s="34" t="s">
        <v>15</v>
      </c>
      <c r="E1739" s="27">
        <v>43566</v>
      </c>
      <c r="F1739" s="27">
        <v>43566</v>
      </c>
      <c r="G1739" s="45" t="s">
        <v>648</v>
      </c>
      <c r="H1739" s="29">
        <v>3305.99</v>
      </c>
    </row>
    <row r="1740" spans="1:8" ht="30" x14ac:dyDescent="0.25">
      <c r="A1740" s="40" t="s">
        <v>2001</v>
      </c>
      <c r="B1740" s="35" t="s">
        <v>2566</v>
      </c>
      <c r="C1740" s="26">
        <v>1</v>
      </c>
      <c r="D1740" s="34" t="s">
        <v>15</v>
      </c>
      <c r="E1740" s="27">
        <v>43566</v>
      </c>
      <c r="F1740" s="27">
        <v>43566</v>
      </c>
      <c r="G1740" s="45" t="s">
        <v>648</v>
      </c>
      <c r="H1740" s="29">
        <v>1854.01</v>
      </c>
    </row>
    <row r="1741" spans="1:8" ht="30" x14ac:dyDescent="0.25">
      <c r="A1741" s="40" t="s">
        <v>2001</v>
      </c>
      <c r="B1741" s="35" t="s">
        <v>2567</v>
      </c>
      <c r="C1741" s="26">
        <v>1</v>
      </c>
      <c r="D1741" s="34" t="s">
        <v>15</v>
      </c>
      <c r="E1741" s="27">
        <v>43557</v>
      </c>
      <c r="F1741" s="27">
        <v>43557</v>
      </c>
      <c r="G1741" s="45" t="s">
        <v>648</v>
      </c>
      <c r="H1741" s="29">
        <v>4112</v>
      </c>
    </row>
    <row r="1742" spans="1:8" x14ac:dyDescent="0.25">
      <c r="A1742" s="40" t="s">
        <v>2001</v>
      </c>
      <c r="B1742" s="35" t="s">
        <v>2081</v>
      </c>
      <c r="C1742" s="26">
        <v>1</v>
      </c>
      <c r="D1742" s="34" t="s">
        <v>15</v>
      </c>
      <c r="E1742" s="27">
        <v>43469</v>
      </c>
      <c r="F1742" s="27">
        <v>43552</v>
      </c>
      <c r="G1742" s="45" t="s">
        <v>648</v>
      </c>
      <c r="H1742" s="29">
        <v>342</v>
      </c>
    </row>
    <row r="1743" spans="1:8" x14ac:dyDescent="0.25">
      <c r="A1743" s="40" t="s">
        <v>2001</v>
      </c>
      <c r="B1743" s="35" t="s">
        <v>2568</v>
      </c>
      <c r="C1743" s="26">
        <v>2</v>
      </c>
      <c r="D1743" s="34" t="s">
        <v>15</v>
      </c>
      <c r="E1743" s="27">
        <v>43553</v>
      </c>
      <c r="F1743" s="27">
        <v>43553</v>
      </c>
      <c r="G1743" s="45" t="s">
        <v>648</v>
      </c>
      <c r="H1743" s="29">
        <v>240</v>
      </c>
    </row>
    <row r="1744" spans="1:8" ht="30" x14ac:dyDescent="0.25">
      <c r="A1744" s="40" t="s">
        <v>2001</v>
      </c>
      <c r="B1744" s="35" t="s">
        <v>2569</v>
      </c>
      <c r="C1744" s="26">
        <v>1</v>
      </c>
      <c r="D1744" s="34" t="s">
        <v>15</v>
      </c>
      <c r="E1744" s="27">
        <v>43566</v>
      </c>
      <c r="F1744" s="27">
        <v>43566</v>
      </c>
      <c r="G1744" s="45" t="s">
        <v>648</v>
      </c>
      <c r="H1744" s="29">
        <v>4840</v>
      </c>
    </row>
    <row r="1745" spans="1:8" ht="30" x14ac:dyDescent="0.25">
      <c r="A1745" s="40" t="s">
        <v>2001</v>
      </c>
      <c r="B1745" s="35" t="s">
        <v>2569</v>
      </c>
      <c r="C1745" s="26">
        <v>1</v>
      </c>
      <c r="D1745" s="34" t="s">
        <v>15</v>
      </c>
      <c r="E1745" s="27">
        <v>43566</v>
      </c>
      <c r="F1745" s="27">
        <v>43566</v>
      </c>
      <c r="G1745" s="45" t="s">
        <v>648</v>
      </c>
      <c r="H1745" s="29">
        <v>1290</v>
      </c>
    </row>
    <row r="1746" spans="1:8" x14ac:dyDescent="0.25">
      <c r="A1746" s="40" t="s">
        <v>2001</v>
      </c>
      <c r="B1746" s="35" t="s">
        <v>2081</v>
      </c>
      <c r="C1746" s="26">
        <v>1</v>
      </c>
      <c r="D1746" s="34" t="s">
        <v>15</v>
      </c>
      <c r="E1746" s="27">
        <v>43577</v>
      </c>
      <c r="F1746" s="27">
        <v>43581</v>
      </c>
      <c r="G1746" s="45" t="s">
        <v>648</v>
      </c>
      <c r="H1746" s="29">
        <v>494.97</v>
      </c>
    </row>
    <row r="1747" spans="1:8" x14ac:dyDescent="0.25">
      <c r="A1747" s="40" t="s">
        <v>2001</v>
      </c>
      <c r="B1747" s="35" t="s">
        <v>2081</v>
      </c>
      <c r="C1747" s="26">
        <v>2</v>
      </c>
      <c r="D1747" s="34" t="s">
        <v>15</v>
      </c>
      <c r="E1747" s="27">
        <v>43563</v>
      </c>
      <c r="F1747" s="27">
        <v>43567</v>
      </c>
      <c r="G1747" s="45" t="s">
        <v>648</v>
      </c>
      <c r="H1747" s="29">
        <v>521</v>
      </c>
    </row>
    <row r="1748" spans="1:8" ht="30" x14ac:dyDescent="0.25">
      <c r="A1748" s="40" t="s">
        <v>2001</v>
      </c>
      <c r="B1748" s="35" t="s">
        <v>2570</v>
      </c>
      <c r="C1748" s="26">
        <v>2</v>
      </c>
      <c r="D1748" s="34" t="s">
        <v>15</v>
      </c>
      <c r="E1748" s="27">
        <v>43564</v>
      </c>
      <c r="F1748" s="27">
        <v>43564</v>
      </c>
      <c r="G1748" s="45" t="s">
        <v>648</v>
      </c>
      <c r="H1748" s="29">
        <v>1220</v>
      </c>
    </row>
    <row r="1749" spans="1:8" ht="30" x14ac:dyDescent="0.25">
      <c r="A1749" s="40" t="s">
        <v>2001</v>
      </c>
      <c r="B1749" s="35" t="s">
        <v>2571</v>
      </c>
      <c r="C1749" s="26">
        <v>1</v>
      </c>
      <c r="D1749" s="34" t="s">
        <v>15</v>
      </c>
      <c r="E1749" s="27">
        <v>43567</v>
      </c>
      <c r="F1749" s="27">
        <v>43567</v>
      </c>
      <c r="G1749" s="45" t="s">
        <v>648</v>
      </c>
      <c r="H1749" s="29">
        <v>120</v>
      </c>
    </row>
    <row r="1750" spans="1:8" ht="30" x14ac:dyDescent="0.25">
      <c r="A1750" s="40" t="s">
        <v>2001</v>
      </c>
      <c r="B1750" s="35" t="s">
        <v>2340</v>
      </c>
      <c r="C1750" s="26">
        <v>1</v>
      </c>
      <c r="D1750" s="34" t="s">
        <v>15</v>
      </c>
      <c r="E1750" s="27">
        <v>43584</v>
      </c>
      <c r="F1750" s="27">
        <v>43588</v>
      </c>
      <c r="G1750" s="45" t="s">
        <v>648</v>
      </c>
      <c r="H1750" s="29">
        <v>450</v>
      </c>
    </row>
    <row r="1751" spans="1:8" ht="30" x14ac:dyDescent="0.25">
      <c r="A1751" s="40" t="s">
        <v>2001</v>
      </c>
      <c r="B1751" s="35" t="s">
        <v>2572</v>
      </c>
      <c r="C1751" s="26">
        <v>1</v>
      </c>
      <c r="D1751" s="34" t="s">
        <v>15</v>
      </c>
      <c r="E1751" s="27">
        <v>43587</v>
      </c>
      <c r="F1751" s="27">
        <v>43588</v>
      </c>
      <c r="G1751" s="45" t="s">
        <v>648</v>
      </c>
      <c r="H1751" s="29">
        <v>36</v>
      </c>
    </row>
    <row r="1752" spans="1:8" ht="30" x14ac:dyDescent="0.25">
      <c r="A1752" s="40" t="s">
        <v>2001</v>
      </c>
      <c r="B1752" s="35" t="s">
        <v>2572</v>
      </c>
      <c r="C1752" s="26">
        <v>1</v>
      </c>
      <c r="D1752" s="34" t="s">
        <v>15</v>
      </c>
      <c r="E1752" s="27">
        <v>43587</v>
      </c>
      <c r="F1752" s="27">
        <v>43588</v>
      </c>
      <c r="G1752" s="45" t="s">
        <v>648</v>
      </c>
      <c r="H1752" s="29">
        <v>130</v>
      </c>
    </row>
    <row r="1753" spans="1:8" ht="30" x14ac:dyDescent="0.25">
      <c r="A1753" s="40" t="s">
        <v>2001</v>
      </c>
      <c r="B1753" s="35" t="s">
        <v>2340</v>
      </c>
      <c r="C1753" s="26">
        <v>1</v>
      </c>
      <c r="D1753" s="34" t="s">
        <v>15</v>
      </c>
      <c r="E1753" s="27">
        <v>43591</v>
      </c>
      <c r="F1753" s="27">
        <v>43595</v>
      </c>
      <c r="G1753" s="45" t="s">
        <v>648</v>
      </c>
      <c r="H1753" s="29">
        <v>63</v>
      </c>
    </row>
    <row r="1754" spans="1:8" ht="30" x14ac:dyDescent="0.25">
      <c r="A1754" s="40" t="s">
        <v>2001</v>
      </c>
      <c r="B1754" s="35" t="s">
        <v>2572</v>
      </c>
      <c r="C1754" s="26">
        <v>1</v>
      </c>
      <c r="D1754" s="34" t="s">
        <v>15</v>
      </c>
      <c r="E1754" s="27">
        <v>43593</v>
      </c>
      <c r="F1754" s="27">
        <v>43594</v>
      </c>
      <c r="G1754" s="45" t="s">
        <v>648</v>
      </c>
      <c r="H1754" s="29">
        <v>18</v>
      </c>
    </row>
    <row r="1755" spans="1:8" ht="30" x14ac:dyDescent="0.25">
      <c r="A1755" s="40" t="s">
        <v>2001</v>
      </c>
      <c r="B1755" s="35" t="s">
        <v>2572</v>
      </c>
      <c r="C1755" s="26">
        <v>1</v>
      </c>
      <c r="D1755" s="34" t="s">
        <v>15</v>
      </c>
      <c r="E1755" s="27">
        <v>43593</v>
      </c>
      <c r="F1755" s="27">
        <v>43594</v>
      </c>
      <c r="G1755" s="45" t="s">
        <v>648</v>
      </c>
      <c r="H1755" s="29">
        <v>95</v>
      </c>
    </row>
    <row r="1756" spans="1:8" ht="30" x14ac:dyDescent="0.25">
      <c r="A1756" s="40" t="s">
        <v>2001</v>
      </c>
      <c r="B1756" s="35" t="s">
        <v>2573</v>
      </c>
      <c r="C1756" s="26">
        <v>1</v>
      </c>
      <c r="D1756" s="34" t="s">
        <v>15</v>
      </c>
      <c r="E1756" s="27">
        <v>43585</v>
      </c>
      <c r="F1756" s="27">
        <v>43570</v>
      </c>
      <c r="G1756" s="45" t="s">
        <v>648</v>
      </c>
      <c r="H1756" s="29">
        <v>120</v>
      </c>
    </row>
    <row r="1757" spans="1:8" ht="30" x14ac:dyDescent="0.25">
      <c r="A1757" s="40" t="s">
        <v>2001</v>
      </c>
      <c r="B1757" s="35" t="s">
        <v>2340</v>
      </c>
      <c r="C1757" s="26">
        <v>1</v>
      </c>
      <c r="D1757" s="34" t="s">
        <v>15</v>
      </c>
      <c r="E1757" s="27">
        <v>43564</v>
      </c>
      <c r="F1757" s="27">
        <v>43570</v>
      </c>
      <c r="G1757" s="45" t="s">
        <v>648</v>
      </c>
      <c r="H1757" s="29">
        <v>360</v>
      </c>
    </row>
    <row r="1758" spans="1:8" x14ac:dyDescent="0.25">
      <c r="A1758" s="40" t="s">
        <v>2001</v>
      </c>
      <c r="B1758" s="35" t="s">
        <v>2574</v>
      </c>
      <c r="C1758" s="26">
        <v>1</v>
      </c>
      <c r="D1758" s="34" t="s">
        <v>15</v>
      </c>
      <c r="E1758" s="27">
        <v>43605</v>
      </c>
      <c r="F1758" s="27">
        <v>43605</v>
      </c>
      <c r="G1758" s="45" t="s">
        <v>648</v>
      </c>
      <c r="H1758" s="29">
        <v>240</v>
      </c>
    </row>
    <row r="1759" spans="1:8" x14ac:dyDescent="0.25">
      <c r="A1759" s="40" t="s">
        <v>2001</v>
      </c>
      <c r="B1759" s="35" t="s">
        <v>2081</v>
      </c>
      <c r="C1759" s="26">
        <v>1</v>
      </c>
      <c r="D1759" s="34" t="s">
        <v>15</v>
      </c>
      <c r="E1759" s="27">
        <v>43605</v>
      </c>
      <c r="F1759" s="27">
        <v>43609</v>
      </c>
      <c r="G1759" s="45" t="s">
        <v>648</v>
      </c>
      <c r="H1759" s="29">
        <v>495</v>
      </c>
    </row>
    <row r="1760" spans="1:8" ht="30" x14ac:dyDescent="0.25">
      <c r="A1760" s="40" t="s">
        <v>2001</v>
      </c>
      <c r="B1760" s="35" t="s">
        <v>2575</v>
      </c>
      <c r="C1760" s="26">
        <v>1</v>
      </c>
      <c r="D1760" s="34" t="s">
        <v>15</v>
      </c>
      <c r="E1760" s="27">
        <v>43605</v>
      </c>
      <c r="F1760" s="27">
        <v>43609</v>
      </c>
      <c r="G1760" s="45" t="s">
        <v>648</v>
      </c>
      <c r="H1760" s="29">
        <v>328</v>
      </c>
    </row>
    <row r="1761" spans="1:8" ht="30" x14ac:dyDescent="0.25">
      <c r="A1761" s="40" t="s">
        <v>2001</v>
      </c>
      <c r="B1761" s="35" t="s">
        <v>2575</v>
      </c>
      <c r="C1761" s="26">
        <v>1</v>
      </c>
      <c r="D1761" s="34" t="s">
        <v>15</v>
      </c>
      <c r="E1761" s="27">
        <v>43605</v>
      </c>
      <c r="F1761" s="27">
        <v>43608</v>
      </c>
      <c r="G1761" s="45" t="s">
        <v>648</v>
      </c>
      <c r="H1761" s="29">
        <v>340</v>
      </c>
    </row>
    <row r="1762" spans="1:8" x14ac:dyDescent="0.25">
      <c r="A1762" s="40" t="s">
        <v>2001</v>
      </c>
      <c r="B1762" s="35" t="s">
        <v>2081</v>
      </c>
      <c r="C1762" s="26">
        <v>1</v>
      </c>
      <c r="D1762" s="34" t="s">
        <v>15</v>
      </c>
      <c r="E1762" s="27">
        <v>43598</v>
      </c>
      <c r="F1762" s="27">
        <v>43602</v>
      </c>
      <c r="G1762" s="45" t="s">
        <v>648</v>
      </c>
      <c r="H1762" s="29">
        <v>351</v>
      </c>
    </row>
    <row r="1763" spans="1:8" x14ac:dyDescent="0.25">
      <c r="A1763" s="40" t="s">
        <v>2001</v>
      </c>
      <c r="B1763" s="35" t="s">
        <v>2576</v>
      </c>
      <c r="C1763" s="26">
        <v>1</v>
      </c>
      <c r="D1763" s="34" t="s">
        <v>15</v>
      </c>
      <c r="E1763" s="27">
        <v>43601</v>
      </c>
      <c r="F1763" s="27">
        <v>43602</v>
      </c>
      <c r="G1763" s="45" t="s">
        <v>648</v>
      </c>
      <c r="H1763" s="29">
        <v>126</v>
      </c>
    </row>
    <row r="1764" spans="1:8" ht="30" x14ac:dyDescent="0.25">
      <c r="A1764" s="40" t="s">
        <v>2001</v>
      </c>
      <c r="B1764" s="35" t="s">
        <v>2572</v>
      </c>
      <c r="C1764" s="26">
        <v>1</v>
      </c>
      <c r="D1764" s="34" t="s">
        <v>15</v>
      </c>
      <c r="E1764" s="27">
        <v>43599</v>
      </c>
      <c r="F1764" s="27">
        <v>43599</v>
      </c>
      <c r="G1764" s="45" t="s">
        <v>648</v>
      </c>
      <c r="H1764" s="29">
        <v>80</v>
      </c>
    </row>
    <row r="1765" spans="1:8" ht="30" x14ac:dyDescent="0.25">
      <c r="A1765" s="40" t="s">
        <v>2001</v>
      </c>
      <c r="B1765" s="35" t="s">
        <v>2577</v>
      </c>
      <c r="C1765" s="26">
        <v>2</v>
      </c>
      <c r="D1765" s="34" t="s">
        <v>2121</v>
      </c>
      <c r="E1765" s="27">
        <v>43616</v>
      </c>
      <c r="F1765" s="27">
        <v>43616</v>
      </c>
      <c r="G1765" s="45" t="s">
        <v>648</v>
      </c>
      <c r="H1765" s="29">
        <v>769.5</v>
      </c>
    </row>
    <row r="1766" spans="1:8" ht="60" x14ac:dyDescent="0.25">
      <c r="A1766" s="40" t="s">
        <v>2001</v>
      </c>
      <c r="B1766" s="35" t="s">
        <v>2578</v>
      </c>
      <c r="C1766" s="26">
        <v>1</v>
      </c>
      <c r="D1766" s="34" t="s">
        <v>2121</v>
      </c>
      <c r="E1766" s="27">
        <v>43647</v>
      </c>
      <c r="F1766" s="27">
        <v>43647</v>
      </c>
      <c r="G1766" s="45" t="s">
        <v>648</v>
      </c>
      <c r="H1766" s="29">
        <v>609</v>
      </c>
    </row>
    <row r="1767" spans="1:8" ht="60" x14ac:dyDescent="0.25">
      <c r="A1767" s="40" t="s">
        <v>2001</v>
      </c>
      <c r="B1767" s="35" t="s">
        <v>2579</v>
      </c>
      <c r="C1767" s="26">
        <v>19</v>
      </c>
      <c r="D1767" s="34" t="s">
        <v>2121</v>
      </c>
      <c r="E1767" s="27">
        <v>43639</v>
      </c>
      <c r="F1767" s="27">
        <v>43639</v>
      </c>
      <c r="G1767" s="45" t="s">
        <v>648</v>
      </c>
      <c r="H1767" s="29">
        <v>1815</v>
      </c>
    </row>
    <row r="1768" spans="1:8" ht="30" x14ac:dyDescent="0.25">
      <c r="A1768" s="40" t="s">
        <v>2001</v>
      </c>
      <c r="B1768" s="35" t="s">
        <v>2580</v>
      </c>
      <c r="C1768" s="26">
        <v>1</v>
      </c>
      <c r="D1768" s="34" t="s">
        <v>2121</v>
      </c>
      <c r="E1768" s="27">
        <v>43649</v>
      </c>
      <c r="F1768" s="27">
        <v>43649</v>
      </c>
      <c r="G1768" s="45" t="s">
        <v>648</v>
      </c>
      <c r="H1768" s="29">
        <v>1961</v>
      </c>
    </row>
    <row r="1769" spans="1:8" x14ac:dyDescent="0.25">
      <c r="A1769" s="40" t="s">
        <v>2001</v>
      </c>
      <c r="B1769" s="35" t="s">
        <v>2143</v>
      </c>
      <c r="C1769" s="26">
        <v>2</v>
      </c>
      <c r="D1769" s="34" t="s">
        <v>2121</v>
      </c>
      <c r="E1769" s="27">
        <v>43658</v>
      </c>
      <c r="F1769" s="27">
        <v>43658</v>
      </c>
      <c r="G1769" s="45" t="s">
        <v>648</v>
      </c>
      <c r="H1769" s="29">
        <v>1279</v>
      </c>
    </row>
    <row r="1770" spans="1:8" x14ac:dyDescent="0.25">
      <c r="A1770" s="40" t="s">
        <v>2001</v>
      </c>
      <c r="B1770" s="35" t="s">
        <v>2075</v>
      </c>
      <c r="C1770" s="26">
        <v>2</v>
      </c>
      <c r="D1770" s="34" t="s">
        <v>2121</v>
      </c>
      <c r="E1770" s="27">
        <v>43640</v>
      </c>
      <c r="F1770" s="27">
        <v>43640</v>
      </c>
      <c r="G1770" s="45" t="s">
        <v>648</v>
      </c>
      <c r="H1770" s="29">
        <v>998</v>
      </c>
    </row>
    <row r="1771" spans="1:8" ht="30" x14ac:dyDescent="0.25">
      <c r="A1771" s="40" t="s">
        <v>2001</v>
      </c>
      <c r="B1771" s="35" t="s">
        <v>2581</v>
      </c>
      <c r="C1771" s="26">
        <v>1</v>
      </c>
      <c r="D1771" s="34" t="s">
        <v>2121</v>
      </c>
      <c r="E1771" s="27">
        <v>43658</v>
      </c>
      <c r="F1771" s="27">
        <v>43658</v>
      </c>
      <c r="G1771" s="45" t="s">
        <v>648</v>
      </c>
      <c r="H1771" s="29">
        <v>340</v>
      </c>
    </row>
    <row r="1772" spans="1:8" x14ac:dyDescent="0.25">
      <c r="A1772" s="40" t="s">
        <v>2001</v>
      </c>
      <c r="B1772" s="35" t="s">
        <v>2352</v>
      </c>
      <c r="C1772" s="26">
        <v>1</v>
      </c>
      <c r="D1772" s="34" t="s">
        <v>2121</v>
      </c>
      <c r="E1772" s="27">
        <v>43658</v>
      </c>
      <c r="F1772" s="27">
        <v>43658</v>
      </c>
      <c r="G1772" s="45" t="s">
        <v>648</v>
      </c>
      <c r="H1772" s="29">
        <v>795</v>
      </c>
    </row>
    <row r="1773" spans="1:8" x14ac:dyDescent="0.25">
      <c r="A1773" s="40" t="s">
        <v>2001</v>
      </c>
      <c r="B1773" s="35" t="s">
        <v>2582</v>
      </c>
      <c r="C1773" s="26">
        <v>2</v>
      </c>
      <c r="D1773" s="34" t="s">
        <v>2121</v>
      </c>
      <c r="E1773" s="27">
        <v>43679</v>
      </c>
      <c r="F1773" s="27">
        <v>43679</v>
      </c>
      <c r="G1773" s="45" t="s">
        <v>648</v>
      </c>
      <c r="H1773" s="29">
        <v>1060</v>
      </c>
    </row>
    <row r="1774" spans="1:8" x14ac:dyDescent="0.25">
      <c r="A1774" s="40" t="s">
        <v>2001</v>
      </c>
      <c r="B1774" s="35" t="s">
        <v>2583</v>
      </c>
      <c r="C1774" s="26">
        <v>2</v>
      </c>
      <c r="D1774" s="34" t="s">
        <v>2121</v>
      </c>
      <c r="E1774" s="27">
        <v>43678</v>
      </c>
      <c r="F1774" s="27">
        <v>43678</v>
      </c>
      <c r="G1774" s="45" t="s">
        <v>648</v>
      </c>
      <c r="H1774" s="29">
        <v>1169</v>
      </c>
    </row>
    <row r="1775" spans="1:8" ht="30" x14ac:dyDescent="0.25">
      <c r="A1775" s="40" t="s">
        <v>2001</v>
      </c>
      <c r="B1775" s="35" t="s">
        <v>2357</v>
      </c>
      <c r="C1775" s="26">
        <v>1</v>
      </c>
      <c r="D1775" s="34" t="s">
        <v>2121</v>
      </c>
      <c r="E1775" s="27">
        <v>43679</v>
      </c>
      <c r="F1775" s="27">
        <v>43679</v>
      </c>
      <c r="G1775" s="45" t="s">
        <v>648</v>
      </c>
      <c r="H1775" s="29">
        <v>105</v>
      </c>
    </row>
    <row r="1776" spans="1:8" ht="30" x14ac:dyDescent="0.25">
      <c r="A1776" s="40" t="s">
        <v>2001</v>
      </c>
      <c r="B1776" s="35" t="s">
        <v>2357</v>
      </c>
      <c r="C1776" s="26">
        <v>1</v>
      </c>
      <c r="D1776" s="34" t="s">
        <v>2121</v>
      </c>
      <c r="E1776" s="27">
        <v>43679</v>
      </c>
      <c r="F1776" s="27">
        <v>43679</v>
      </c>
      <c r="G1776" s="45" t="s">
        <v>648</v>
      </c>
      <c r="H1776" s="29">
        <v>111</v>
      </c>
    </row>
    <row r="1777" spans="1:8" ht="30" x14ac:dyDescent="0.25">
      <c r="A1777" s="40" t="s">
        <v>2001</v>
      </c>
      <c r="B1777" s="35" t="s">
        <v>2357</v>
      </c>
      <c r="C1777" s="26">
        <v>1</v>
      </c>
      <c r="D1777" s="34" t="s">
        <v>2121</v>
      </c>
      <c r="E1777" s="27">
        <v>43679</v>
      </c>
      <c r="F1777" s="27">
        <v>43679</v>
      </c>
      <c r="G1777" s="45" t="s">
        <v>648</v>
      </c>
      <c r="H1777" s="29">
        <v>32</v>
      </c>
    </row>
    <row r="1778" spans="1:8" ht="30" x14ac:dyDescent="0.25">
      <c r="A1778" s="40" t="s">
        <v>2001</v>
      </c>
      <c r="B1778" s="35" t="s">
        <v>2357</v>
      </c>
      <c r="C1778" s="26">
        <v>1</v>
      </c>
      <c r="D1778" s="34" t="s">
        <v>2121</v>
      </c>
      <c r="E1778" s="27">
        <v>43679</v>
      </c>
      <c r="F1778" s="27">
        <v>43679</v>
      </c>
      <c r="G1778" s="45" t="s">
        <v>648</v>
      </c>
      <c r="H1778" s="29">
        <v>32</v>
      </c>
    </row>
    <row r="1779" spans="1:8" ht="30" x14ac:dyDescent="0.25">
      <c r="A1779" s="40" t="s">
        <v>2001</v>
      </c>
      <c r="B1779" s="35" t="s">
        <v>2357</v>
      </c>
      <c r="C1779" s="26">
        <v>1</v>
      </c>
      <c r="D1779" s="34" t="s">
        <v>2121</v>
      </c>
      <c r="E1779" s="27">
        <v>43679</v>
      </c>
      <c r="F1779" s="27">
        <v>43679</v>
      </c>
      <c r="G1779" s="45" t="s">
        <v>648</v>
      </c>
      <c r="H1779" s="29">
        <v>111</v>
      </c>
    </row>
    <row r="1780" spans="1:8" ht="30" x14ac:dyDescent="0.25">
      <c r="A1780" s="40" t="s">
        <v>2001</v>
      </c>
      <c r="B1780" s="35" t="s">
        <v>2357</v>
      </c>
      <c r="C1780" s="26">
        <v>1</v>
      </c>
      <c r="D1780" s="34" t="s">
        <v>2121</v>
      </c>
      <c r="E1780" s="27">
        <v>43679</v>
      </c>
      <c r="F1780" s="27">
        <v>43679</v>
      </c>
      <c r="G1780" s="45" t="s">
        <v>648</v>
      </c>
      <c r="H1780" s="29">
        <v>696.29</v>
      </c>
    </row>
    <row r="1781" spans="1:8" x14ac:dyDescent="0.25">
      <c r="A1781" s="40" t="s">
        <v>2001</v>
      </c>
      <c r="B1781" s="35" t="s">
        <v>2584</v>
      </c>
      <c r="C1781" s="26">
        <v>1</v>
      </c>
      <c r="D1781" s="34" t="s">
        <v>2121</v>
      </c>
      <c r="E1781" s="27">
        <v>43682</v>
      </c>
      <c r="F1781" s="27">
        <v>43682</v>
      </c>
      <c r="G1781" s="45" t="s">
        <v>648</v>
      </c>
      <c r="H1781" s="29">
        <v>898.99</v>
      </c>
    </row>
    <row r="1782" spans="1:8" ht="30" x14ac:dyDescent="0.25">
      <c r="A1782" s="40" t="s">
        <v>2001</v>
      </c>
      <c r="B1782" s="35" t="s">
        <v>2585</v>
      </c>
      <c r="C1782" s="26">
        <v>1</v>
      </c>
      <c r="D1782" s="34" t="s">
        <v>2121</v>
      </c>
      <c r="E1782" s="27">
        <v>43683</v>
      </c>
      <c r="F1782" s="27">
        <v>43683</v>
      </c>
      <c r="G1782" s="45" t="s">
        <v>648</v>
      </c>
      <c r="H1782" s="29">
        <v>124</v>
      </c>
    </row>
    <row r="1783" spans="1:8" ht="30" x14ac:dyDescent="0.25">
      <c r="A1783" s="40" t="s">
        <v>2001</v>
      </c>
      <c r="B1783" s="35" t="s">
        <v>2585</v>
      </c>
      <c r="C1783" s="26">
        <v>1</v>
      </c>
      <c r="D1783" s="34" t="s">
        <v>2121</v>
      </c>
      <c r="E1783" s="27">
        <v>43683</v>
      </c>
      <c r="F1783" s="27">
        <v>43683</v>
      </c>
      <c r="G1783" s="45" t="s">
        <v>648</v>
      </c>
      <c r="H1783" s="29">
        <v>94</v>
      </c>
    </row>
    <row r="1784" spans="1:8" ht="30" x14ac:dyDescent="0.25">
      <c r="A1784" s="40" t="s">
        <v>2001</v>
      </c>
      <c r="B1784" s="35" t="s">
        <v>2585</v>
      </c>
      <c r="C1784" s="26">
        <v>1</v>
      </c>
      <c r="D1784" s="34" t="s">
        <v>2121</v>
      </c>
      <c r="E1784" s="27">
        <v>43683</v>
      </c>
      <c r="F1784" s="27">
        <v>43683</v>
      </c>
      <c r="G1784" s="45" t="s">
        <v>648</v>
      </c>
      <c r="H1784" s="29">
        <v>500</v>
      </c>
    </row>
    <row r="1785" spans="1:8" ht="30" x14ac:dyDescent="0.25">
      <c r="A1785" s="40" t="s">
        <v>2001</v>
      </c>
      <c r="B1785" s="35" t="s">
        <v>2585</v>
      </c>
      <c r="C1785" s="26">
        <v>1</v>
      </c>
      <c r="D1785" s="34" t="s">
        <v>2121</v>
      </c>
      <c r="E1785" s="27">
        <v>43683</v>
      </c>
      <c r="F1785" s="27">
        <v>43683</v>
      </c>
      <c r="G1785" s="45" t="s">
        <v>648</v>
      </c>
      <c r="H1785" s="29">
        <v>143</v>
      </c>
    </row>
    <row r="1786" spans="1:8" x14ac:dyDescent="0.25">
      <c r="A1786" s="40" t="s">
        <v>2001</v>
      </c>
      <c r="B1786" s="35" t="s">
        <v>2091</v>
      </c>
      <c r="C1786" s="26">
        <v>1</v>
      </c>
      <c r="D1786" s="34" t="s">
        <v>2121</v>
      </c>
      <c r="E1786" s="27">
        <v>43654</v>
      </c>
      <c r="F1786" s="27">
        <v>43654</v>
      </c>
      <c r="G1786" s="45" t="s">
        <v>648</v>
      </c>
      <c r="H1786" s="29">
        <v>47</v>
      </c>
    </row>
    <row r="1787" spans="1:8" x14ac:dyDescent="0.25">
      <c r="A1787" s="40" t="s">
        <v>2001</v>
      </c>
      <c r="B1787" s="35" t="s">
        <v>2091</v>
      </c>
      <c r="C1787" s="26">
        <v>1</v>
      </c>
      <c r="D1787" s="34" t="s">
        <v>2121</v>
      </c>
      <c r="E1787" s="27">
        <v>43654</v>
      </c>
      <c r="F1787" s="27">
        <v>43654</v>
      </c>
      <c r="G1787" s="45" t="s">
        <v>648</v>
      </c>
      <c r="H1787" s="29">
        <v>500</v>
      </c>
    </row>
    <row r="1788" spans="1:8" x14ac:dyDescent="0.25">
      <c r="A1788" s="40" t="s">
        <v>2001</v>
      </c>
      <c r="B1788" s="35" t="s">
        <v>486</v>
      </c>
      <c r="C1788" s="26">
        <v>2</v>
      </c>
      <c r="D1788" s="34" t="s">
        <v>2121</v>
      </c>
      <c r="E1788" s="27">
        <v>43684</v>
      </c>
      <c r="F1788" s="27">
        <v>43684</v>
      </c>
      <c r="G1788" s="45" t="s">
        <v>648</v>
      </c>
      <c r="H1788" s="29">
        <v>94</v>
      </c>
    </row>
    <row r="1789" spans="1:8" x14ac:dyDescent="0.25">
      <c r="A1789" s="40" t="s">
        <v>2001</v>
      </c>
      <c r="B1789" s="35" t="s">
        <v>486</v>
      </c>
      <c r="C1789" s="26">
        <v>2</v>
      </c>
      <c r="D1789" s="34" t="s">
        <v>2121</v>
      </c>
      <c r="E1789" s="27">
        <v>43684</v>
      </c>
      <c r="F1789" s="27">
        <v>43684</v>
      </c>
      <c r="G1789" s="45" t="s">
        <v>648</v>
      </c>
      <c r="H1789" s="29">
        <v>141</v>
      </c>
    </row>
    <row r="1790" spans="1:8" x14ac:dyDescent="0.25">
      <c r="A1790" s="40" t="s">
        <v>2001</v>
      </c>
      <c r="B1790" s="35" t="s">
        <v>2358</v>
      </c>
      <c r="C1790" s="26">
        <v>1</v>
      </c>
      <c r="D1790" s="34" t="s">
        <v>2121</v>
      </c>
      <c r="E1790" s="27">
        <v>43683</v>
      </c>
      <c r="F1790" s="27">
        <v>43683</v>
      </c>
      <c r="G1790" s="45" t="s">
        <v>648</v>
      </c>
      <c r="H1790" s="29">
        <v>188</v>
      </c>
    </row>
    <row r="1791" spans="1:8" x14ac:dyDescent="0.25">
      <c r="A1791" s="40" t="s">
        <v>2001</v>
      </c>
      <c r="B1791" s="35" t="s">
        <v>2359</v>
      </c>
      <c r="C1791" s="26">
        <v>1</v>
      </c>
      <c r="D1791" s="34" t="s">
        <v>2121</v>
      </c>
      <c r="E1791" s="27">
        <v>43689</v>
      </c>
      <c r="F1791" s="27">
        <v>43689</v>
      </c>
      <c r="G1791" s="45" t="s">
        <v>648</v>
      </c>
      <c r="H1791" s="29">
        <v>3595.16</v>
      </c>
    </row>
    <row r="1792" spans="1:8" x14ac:dyDescent="0.25">
      <c r="A1792" s="40" t="s">
        <v>2001</v>
      </c>
      <c r="B1792" s="35" t="s">
        <v>2430</v>
      </c>
      <c r="C1792" s="26">
        <v>1</v>
      </c>
      <c r="D1792" s="34" t="s">
        <v>2121</v>
      </c>
      <c r="E1792" s="27">
        <v>43614</v>
      </c>
      <c r="F1792" s="27">
        <v>43645</v>
      </c>
      <c r="G1792" s="45" t="s">
        <v>648</v>
      </c>
      <c r="H1792" s="29">
        <v>486</v>
      </c>
    </row>
    <row r="1793" spans="1:8" x14ac:dyDescent="0.25">
      <c r="A1793" s="40" t="s">
        <v>2001</v>
      </c>
      <c r="B1793" s="35" t="s">
        <v>2352</v>
      </c>
      <c r="C1793" s="26">
        <v>1</v>
      </c>
      <c r="D1793" s="34" t="s">
        <v>2121</v>
      </c>
      <c r="E1793" s="27">
        <v>43696</v>
      </c>
      <c r="F1793" s="27">
        <v>43700</v>
      </c>
      <c r="G1793" s="45" t="s">
        <v>648</v>
      </c>
      <c r="H1793" s="29">
        <v>442</v>
      </c>
    </row>
    <row r="1794" spans="1:8" x14ac:dyDescent="0.25">
      <c r="A1794" s="40" t="s">
        <v>2001</v>
      </c>
      <c r="B1794" s="35" t="s">
        <v>2352</v>
      </c>
      <c r="C1794" s="26">
        <v>1</v>
      </c>
      <c r="D1794" s="34" t="s">
        <v>2121</v>
      </c>
      <c r="E1794" s="27">
        <v>43696</v>
      </c>
      <c r="F1794" s="27">
        <v>43700</v>
      </c>
      <c r="G1794" s="45" t="s">
        <v>648</v>
      </c>
      <c r="H1794" s="29">
        <v>480</v>
      </c>
    </row>
    <row r="1795" spans="1:8" x14ac:dyDescent="0.25">
      <c r="A1795" s="40" t="s">
        <v>2001</v>
      </c>
      <c r="B1795" s="35" t="s">
        <v>2352</v>
      </c>
      <c r="C1795" s="26">
        <v>1</v>
      </c>
      <c r="D1795" s="34" t="s">
        <v>2121</v>
      </c>
      <c r="E1795" s="27">
        <v>43689</v>
      </c>
      <c r="F1795" s="27">
        <v>43693</v>
      </c>
      <c r="G1795" s="45" t="s">
        <v>648</v>
      </c>
      <c r="H1795" s="29">
        <v>388</v>
      </c>
    </row>
    <row r="1796" spans="1:8" x14ac:dyDescent="0.25">
      <c r="A1796" s="40" t="s">
        <v>2001</v>
      </c>
      <c r="B1796" s="35" t="s">
        <v>2586</v>
      </c>
      <c r="C1796" s="26">
        <v>1</v>
      </c>
      <c r="D1796" s="34" t="s">
        <v>2121</v>
      </c>
      <c r="E1796" s="27">
        <v>43689</v>
      </c>
      <c r="F1796" s="27">
        <v>43689</v>
      </c>
      <c r="G1796" s="45" t="s">
        <v>648</v>
      </c>
      <c r="H1796" s="29">
        <v>200</v>
      </c>
    </row>
    <row r="1797" spans="1:8" x14ac:dyDescent="0.25">
      <c r="A1797" s="40" t="s">
        <v>2001</v>
      </c>
      <c r="B1797" s="35" t="s">
        <v>2352</v>
      </c>
      <c r="C1797" s="26">
        <v>1</v>
      </c>
      <c r="D1797" s="34" t="s">
        <v>2121</v>
      </c>
      <c r="E1797" s="27">
        <v>43560</v>
      </c>
      <c r="F1797" s="27">
        <v>43697</v>
      </c>
      <c r="G1797" s="45" t="s">
        <v>648</v>
      </c>
      <c r="H1797" s="29">
        <v>396</v>
      </c>
    </row>
    <row r="1798" spans="1:8" x14ac:dyDescent="0.25">
      <c r="A1798" s="40" t="s">
        <v>2001</v>
      </c>
      <c r="B1798" s="35" t="s">
        <v>2298</v>
      </c>
      <c r="C1798" s="26">
        <v>1</v>
      </c>
      <c r="D1798" s="34" t="s">
        <v>2121</v>
      </c>
      <c r="E1798" s="27">
        <v>43687</v>
      </c>
      <c r="F1798" s="27">
        <v>43688</v>
      </c>
      <c r="G1798" s="45" t="s">
        <v>648</v>
      </c>
      <c r="H1798" s="29">
        <v>36</v>
      </c>
    </row>
    <row r="1799" spans="1:8" ht="30" x14ac:dyDescent="0.25">
      <c r="A1799" s="40" t="s">
        <v>2001</v>
      </c>
      <c r="B1799" s="35" t="s">
        <v>2536</v>
      </c>
      <c r="C1799" s="26">
        <v>1</v>
      </c>
      <c r="D1799" s="34" t="s">
        <v>2121</v>
      </c>
      <c r="E1799" s="27">
        <v>43699</v>
      </c>
      <c r="F1799" s="27">
        <v>43699</v>
      </c>
      <c r="G1799" s="45" t="s">
        <v>648</v>
      </c>
      <c r="H1799" s="29">
        <v>360</v>
      </c>
    </row>
    <row r="1800" spans="1:8" ht="30" x14ac:dyDescent="0.25">
      <c r="A1800" s="40" t="s">
        <v>2001</v>
      </c>
      <c r="B1800" s="35" t="s">
        <v>2536</v>
      </c>
      <c r="C1800" s="26">
        <v>1</v>
      </c>
      <c r="D1800" s="34" t="s">
        <v>2121</v>
      </c>
      <c r="E1800" s="27">
        <v>43699</v>
      </c>
      <c r="F1800" s="27">
        <v>43699</v>
      </c>
      <c r="G1800" s="45" t="s">
        <v>648</v>
      </c>
      <c r="H1800" s="29">
        <v>171</v>
      </c>
    </row>
    <row r="1801" spans="1:8" x14ac:dyDescent="0.25">
      <c r="A1801" s="40" t="s">
        <v>2001</v>
      </c>
      <c r="B1801" s="35" t="s">
        <v>2352</v>
      </c>
      <c r="C1801" s="26">
        <v>1</v>
      </c>
      <c r="D1801" s="34" t="s">
        <v>2121</v>
      </c>
      <c r="E1801" s="27">
        <v>43654</v>
      </c>
      <c r="F1801" s="27">
        <v>43661</v>
      </c>
      <c r="G1801" s="45" t="s">
        <v>648</v>
      </c>
      <c r="H1801" s="29">
        <v>414</v>
      </c>
    </row>
    <row r="1802" spans="1:8" x14ac:dyDescent="0.25">
      <c r="A1802" s="40" t="s">
        <v>2001</v>
      </c>
      <c r="B1802" s="35" t="s">
        <v>2283</v>
      </c>
      <c r="C1802" s="26">
        <v>1</v>
      </c>
      <c r="D1802" s="34" t="s">
        <v>29</v>
      </c>
      <c r="E1802" s="27">
        <v>43724</v>
      </c>
      <c r="F1802" s="27">
        <v>43735</v>
      </c>
      <c r="G1802" s="45" t="s">
        <v>648</v>
      </c>
      <c r="H1802" s="29">
        <v>234</v>
      </c>
    </row>
    <row r="1803" spans="1:8" ht="45" x14ac:dyDescent="0.25">
      <c r="A1803" s="40" t="s">
        <v>2001</v>
      </c>
      <c r="B1803" s="35" t="s">
        <v>2395</v>
      </c>
      <c r="C1803" s="26">
        <v>1</v>
      </c>
      <c r="D1803" s="34" t="s">
        <v>2172</v>
      </c>
      <c r="E1803" s="27">
        <v>43736</v>
      </c>
      <c r="F1803" s="27">
        <v>43736</v>
      </c>
      <c r="G1803" s="45" t="s">
        <v>648</v>
      </c>
      <c r="H1803" s="29">
        <v>2199</v>
      </c>
    </row>
    <row r="1804" spans="1:8" ht="45" x14ac:dyDescent="0.25">
      <c r="A1804" s="40" t="s">
        <v>2001</v>
      </c>
      <c r="B1804" s="35" t="s">
        <v>2395</v>
      </c>
      <c r="C1804" s="26">
        <v>1</v>
      </c>
      <c r="D1804" s="34" t="s">
        <v>2172</v>
      </c>
      <c r="E1804" s="27">
        <v>43736</v>
      </c>
      <c r="F1804" s="27">
        <v>43736</v>
      </c>
      <c r="G1804" s="45" t="s">
        <v>648</v>
      </c>
      <c r="H1804" s="29">
        <v>2199</v>
      </c>
    </row>
    <row r="1805" spans="1:8" ht="45" x14ac:dyDescent="0.25">
      <c r="A1805" s="40" t="s">
        <v>2001</v>
      </c>
      <c r="B1805" s="35" t="s">
        <v>2395</v>
      </c>
      <c r="C1805" s="26">
        <v>1</v>
      </c>
      <c r="D1805" s="34" t="s">
        <v>2172</v>
      </c>
      <c r="E1805" s="27">
        <v>43732</v>
      </c>
      <c r="F1805" s="27">
        <v>43736</v>
      </c>
      <c r="G1805" s="45" t="s">
        <v>648</v>
      </c>
      <c r="H1805" s="29">
        <v>139.19999999999999</v>
      </c>
    </row>
    <row r="1806" spans="1:8" ht="45" x14ac:dyDescent="0.25">
      <c r="A1806" s="40" t="s">
        <v>2001</v>
      </c>
      <c r="B1806" s="35" t="s">
        <v>2395</v>
      </c>
      <c r="C1806" s="26">
        <v>1</v>
      </c>
      <c r="D1806" s="34" t="s">
        <v>2172</v>
      </c>
      <c r="E1806" s="27">
        <v>43732</v>
      </c>
      <c r="F1806" s="27">
        <v>43736</v>
      </c>
      <c r="G1806" s="45" t="s">
        <v>648</v>
      </c>
      <c r="H1806" s="29">
        <v>842</v>
      </c>
    </row>
    <row r="1807" spans="1:8" ht="45" x14ac:dyDescent="0.25">
      <c r="A1807" s="40" t="s">
        <v>2001</v>
      </c>
      <c r="B1807" s="35" t="s">
        <v>2395</v>
      </c>
      <c r="C1807" s="26">
        <v>1</v>
      </c>
      <c r="D1807" s="34" t="s">
        <v>2172</v>
      </c>
      <c r="E1807" s="27">
        <v>43732</v>
      </c>
      <c r="F1807" s="27">
        <v>43736</v>
      </c>
      <c r="G1807" s="45" t="s">
        <v>648</v>
      </c>
      <c r="H1807" s="29">
        <v>254</v>
      </c>
    </row>
    <row r="1808" spans="1:8" ht="45" x14ac:dyDescent="0.25">
      <c r="A1808" s="40" t="s">
        <v>2001</v>
      </c>
      <c r="B1808" s="35" t="s">
        <v>2395</v>
      </c>
      <c r="C1808" s="26">
        <v>1</v>
      </c>
      <c r="D1808" s="34" t="s">
        <v>2172</v>
      </c>
      <c r="E1808" s="27">
        <v>43732</v>
      </c>
      <c r="F1808" s="27">
        <v>43736</v>
      </c>
      <c r="G1808" s="45" t="s">
        <v>648</v>
      </c>
      <c r="H1808" s="29">
        <v>251</v>
      </c>
    </row>
    <row r="1809" spans="1:8" ht="45" x14ac:dyDescent="0.25">
      <c r="A1809" s="40" t="s">
        <v>2001</v>
      </c>
      <c r="B1809" s="35" t="s">
        <v>2395</v>
      </c>
      <c r="C1809" s="26">
        <v>1</v>
      </c>
      <c r="D1809" s="34" t="s">
        <v>2172</v>
      </c>
      <c r="E1809" s="27">
        <v>43732</v>
      </c>
      <c r="F1809" s="27">
        <v>43736</v>
      </c>
      <c r="G1809" s="45" t="s">
        <v>648</v>
      </c>
      <c r="H1809" s="29">
        <v>250</v>
      </c>
    </row>
    <row r="1810" spans="1:8" ht="45" x14ac:dyDescent="0.25">
      <c r="A1810" s="40" t="s">
        <v>2001</v>
      </c>
      <c r="B1810" s="35" t="s">
        <v>2395</v>
      </c>
      <c r="C1810" s="26">
        <v>1</v>
      </c>
      <c r="D1810" s="34" t="s">
        <v>2172</v>
      </c>
      <c r="E1810" s="27">
        <v>43732</v>
      </c>
      <c r="F1810" s="27">
        <v>43736</v>
      </c>
      <c r="G1810" s="45" t="s">
        <v>648</v>
      </c>
      <c r="H1810" s="29">
        <v>308</v>
      </c>
    </row>
    <row r="1811" spans="1:8" ht="45" x14ac:dyDescent="0.25">
      <c r="A1811" s="40" t="s">
        <v>2001</v>
      </c>
      <c r="B1811" s="35" t="s">
        <v>2395</v>
      </c>
      <c r="C1811" s="26">
        <v>1</v>
      </c>
      <c r="D1811" s="34" t="s">
        <v>2172</v>
      </c>
      <c r="E1811" s="27">
        <v>43732</v>
      </c>
      <c r="F1811" s="27">
        <v>43736</v>
      </c>
      <c r="G1811" s="45" t="s">
        <v>648</v>
      </c>
      <c r="H1811" s="29">
        <v>280</v>
      </c>
    </row>
    <row r="1812" spans="1:8" ht="45" x14ac:dyDescent="0.25">
      <c r="A1812" s="40" t="s">
        <v>2001</v>
      </c>
      <c r="B1812" s="35" t="s">
        <v>2395</v>
      </c>
      <c r="C1812" s="26">
        <v>1</v>
      </c>
      <c r="D1812" s="34" t="s">
        <v>2172</v>
      </c>
      <c r="E1812" s="27">
        <v>43732</v>
      </c>
      <c r="F1812" s="27">
        <v>43736</v>
      </c>
      <c r="G1812" s="45" t="s">
        <v>648</v>
      </c>
      <c r="H1812" s="29">
        <v>280</v>
      </c>
    </row>
    <row r="1813" spans="1:8" ht="45" x14ac:dyDescent="0.25">
      <c r="A1813" s="40" t="s">
        <v>2001</v>
      </c>
      <c r="B1813" s="35" t="s">
        <v>2395</v>
      </c>
      <c r="C1813" s="26">
        <v>1</v>
      </c>
      <c r="D1813" s="34" t="s">
        <v>2172</v>
      </c>
      <c r="E1813" s="27">
        <v>43732</v>
      </c>
      <c r="F1813" s="27">
        <v>43736</v>
      </c>
      <c r="G1813" s="45" t="s">
        <v>648</v>
      </c>
      <c r="H1813" s="29">
        <v>492</v>
      </c>
    </row>
    <row r="1814" spans="1:8" ht="45" x14ac:dyDescent="0.25">
      <c r="A1814" s="40" t="s">
        <v>2001</v>
      </c>
      <c r="B1814" s="35" t="s">
        <v>2395</v>
      </c>
      <c r="C1814" s="26">
        <v>1</v>
      </c>
      <c r="D1814" s="34" t="s">
        <v>2172</v>
      </c>
      <c r="E1814" s="27">
        <v>43732</v>
      </c>
      <c r="F1814" s="27">
        <v>43736</v>
      </c>
      <c r="G1814" s="45" t="s">
        <v>648</v>
      </c>
      <c r="H1814" s="29">
        <v>204.52</v>
      </c>
    </row>
    <row r="1815" spans="1:8" ht="45" x14ac:dyDescent="0.25">
      <c r="A1815" s="40" t="s">
        <v>2001</v>
      </c>
      <c r="B1815" s="35" t="s">
        <v>2395</v>
      </c>
      <c r="C1815" s="26">
        <v>1</v>
      </c>
      <c r="D1815" s="34" t="s">
        <v>2172</v>
      </c>
      <c r="E1815" s="27">
        <v>43732</v>
      </c>
      <c r="F1815" s="27">
        <v>43736</v>
      </c>
      <c r="G1815" s="45" t="s">
        <v>648</v>
      </c>
      <c r="H1815" s="29">
        <v>231</v>
      </c>
    </row>
    <row r="1816" spans="1:8" ht="45" x14ac:dyDescent="0.25">
      <c r="A1816" s="40" t="s">
        <v>2001</v>
      </c>
      <c r="B1816" s="35" t="s">
        <v>2395</v>
      </c>
      <c r="C1816" s="26">
        <v>1</v>
      </c>
      <c r="D1816" s="34" t="s">
        <v>2172</v>
      </c>
      <c r="E1816" s="27">
        <v>43732</v>
      </c>
      <c r="F1816" s="27">
        <v>43736</v>
      </c>
      <c r="G1816" s="45" t="s">
        <v>648</v>
      </c>
      <c r="H1816" s="29">
        <v>468</v>
      </c>
    </row>
    <row r="1817" spans="1:8" ht="45" x14ac:dyDescent="0.25">
      <c r="A1817" s="40" t="s">
        <v>2001</v>
      </c>
      <c r="B1817" s="35" t="s">
        <v>2395</v>
      </c>
      <c r="C1817" s="26">
        <v>1</v>
      </c>
      <c r="D1817" s="34" t="s">
        <v>2172</v>
      </c>
      <c r="E1817" s="27">
        <v>43732</v>
      </c>
      <c r="F1817" s="27">
        <v>43736</v>
      </c>
      <c r="G1817" s="45" t="s">
        <v>648</v>
      </c>
      <c r="H1817" s="29">
        <v>300</v>
      </c>
    </row>
    <row r="1818" spans="1:8" ht="45" x14ac:dyDescent="0.25">
      <c r="A1818" s="40" t="s">
        <v>2001</v>
      </c>
      <c r="B1818" s="35" t="s">
        <v>2395</v>
      </c>
      <c r="C1818" s="26">
        <v>1</v>
      </c>
      <c r="D1818" s="34" t="s">
        <v>2172</v>
      </c>
      <c r="E1818" s="27">
        <v>43732</v>
      </c>
      <c r="F1818" s="27">
        <v>43736</v>
      </c>
      <c r="G1818" s="45" t="s">
        <v>648</v>
      </c>
      <c r="H1818" s="29">
        <v>335</v>
      </c>
    </row>
    <row r="1819" spans="1:8" ht="30" x14ac:dyDescent="0.25">
      <c r="A1819" s="40" t="s">
        <v>2001</v>
      </c>
      <c r="B1819" s="35" t="s">
        <v>2266</v>
      </c>
      <c r="C1819" s="26">
        <v>1</v>
      </c>
      <c r="D1819" s="34" t="s">
        <v>29</v>
      </c>
      <c r="E1819" s="27">
        <v>43706</v>
      </c>
      <c r="F1819" s="27">
        <v>43706</v>
      </c>
      <c r="G1819" s="45" t="s">
        <v>648</v>
      </c>
      <c r="H1819" s="29">
        <v>975</v>
      </c>
    </row>
    <row r="1820" spans="1:8" x14ac:dyDescent="0.25">
      <c r="A1820" s="40" t="s">
        <v>2001</v>
      </c>
      <c r="B1820" s="35" t="s">
        <v>2267</v>
      </c>
      <c r="C1820" s="26">
        <v>1</v>
      </c>
      <c r="D1820" s="34" t="s">
        <v>15</v>
      </c>
      <c r="E1820" s="27">
        <v>43678</v>
      </c>
      <c r="F1820" s="27">
        <v>43707</v>
      </c>
      <c r="G1820" s="45" t="s">
        <v>648</v>
      </c>
      <c r="H1820" s="29">
        <v>306</v>
      </c>
    </row>
    <row r="1821" spans="1:8" x14ac:dyDescent="0.25">
      <c r="A1821" s="40" t="s">
        <v>2001</v>
      </c>
      <c r="B1821" s="35" t="s">
        <v>2267</v>
      </c>
      <c r="C1821" s="26">
        <v>1</v>
      </c>
      <c r="D1821" s="34" t="s">
        <v>15</v>
      </c>
      <c r="E1821" s="27">
        <v>43739</v>
      </c>
      <c r="F1821" s="27">
        <v>43742</v>
      </c>
      <c r="G1821" s="45" t="s">
        <v>648</v>
      </c>
      <c r="H1821" s="29">
        <v>288</v>
      </c>
    </row>
    <row r="1822" spans="1:8" ht="30" x14ac:dyDescent="0.25">
      <c r="A1822" s="40" t="s">
        <v>2001</v>
      </c>
      <c r="B1822" s="35" t="s">
        <v>2368</v>
      </c>
      <c r="C1822" s="26">
        <v>1</v>
      </c>
      <c r="D1822" s="34" t="s">
        <v>2172</v>
      </c>
      <c r="E1822" s="27">
        <v>43732</v>
      </c>
      <c r="F1822" s="27">
        <v>43736</v>
      </c>
      <c r="G1822" s="45" t="s">
        <v>648</v>
      </c>
      <c r="H1822" s="29">
        <v>2447</v>
      </c>
    </row>
    <row r="1823" spans="1:8" x14ac:dyDescent="0.25">
      <c r="A1823" s="40" t="s">
        <v>2001</v>
      </c>
      <c r="B1823" s="35" t="s">
        <v>2367</v>
      </c>
      <c r="C1823" s="26">
        <v>1</v>
      </c>
      <c r="D1823" s="34" t="s">
        <v>2172</v>
      </c>
      <c r="E1823" s="27">
        <v>43759</v>
      </c>
      <c r="F1823" s="27">
        <v>43759</v>
      </c>
      <c r="G1823" s="45" t="s">
        <v>648</v>
      </c>
      <c r="H1823" s="29">
        <v>275</v>
      </c>
    </row>
    <row r="1824" spans="1:8" x14ac:dyDescent="0.25">
      <c r="A1824" s="40" t="s">
        <v>2001</v>
      </c>
      <c r="B1824" s="35" t="s">
        <v>2367</v>
      </c>
      <c r="C1824" s="26">
        <v>1</v>
      </c>
      <c r="D1824" s="34" t="s">
        <v>2172</v>
      </c>
      <c r="E1824" s="27">
        <v>43759</v>
      </c>
      <c r="F1824" s="27">
        <v>43759</v>
      </c>
      <c r="G1824" s="45" t="s">
        <v>648</v>
      </c>
      <c r="H1824" s="29">
        <v>120</v>
      </c>
    </row>
    <row r="1825" spans="1:8" x14ac:dyDescent="0.25">
      <c r="A1825" s="40" t="s">
        <v>2001</v>
      </c>
      <c r="B1825" s="35" t="s">
        <v>2367</v>
      </c>
      <c r="C1825" s="26">
        <v>1</v>
      </c>
      <c r="D1825" s="34" t="s">
        <v>2172</v>
      </c>
      <c r="E1825" s="27">
        <v>43759</v>
      </c>
      <c r="F1825" s="27">
        <v>43759</v>
      </c>
      <c r="G1825" s="45" t="s">
        <v>648</v>
      </c>
      <c r="H1825" s="29">
        <v>244</v>
      </c>
    </row>
    <row r="1826" spans="1:8" x14ac:dyDescent="0.25">
      <c r="A1826" s="40" t="s">
        <v>2001</v>
      </c>
      <c r="B1826" s="35" t="s">
        <v>2367</v>
      </c>
      <c r="C1826" s="26">
        <v>1</v>
      </c>
      <c r="D1826" s="34" t="s">
        <v>2172</v>
      </c>
      <c r="E1826" s="27">
        <v>43759</v>
      </c>
      <c r="F1826" s="27">
        <v>43759</v>
      </c>
      <c r="G1826" s="45" t="s">
        <v>648</v>
      </c>
      <c r="H1826" s="29">
        <v>170</v>
      </c>
    </row>
    <row r="1827" spans="1:8" x14ac:dyDescent="0.25">
      <c r="A1827" s="40" t="s">
        <v>2001</v>
      </c>
      <c r="B1827" s="35" t="s">
        <v>2367</v>
      </c>
      <c r="C1827" s="26">
        <v>1</v>
      </c>
      <c r="D1827" s="34" t="s">
        <v>2172</v>
      </c>
      <c r="E1827" s="27">
        <v>43759</v>
      </c>
      <c r="F1827" s="27">
        <v>43759</v>
      </c>
      <c r="G1827" s="45" t="s">
        <v>648</v>
      </c>
      <c r="H1827" s="29">
        <v>170</v>
      </c>
    </row>
    <row r="1828" spans="1:8" x14ac:dyDescent="0.25">
      <c r="A1828" s="40" t="s">
        <v>2001</v>
      </c>
      <c r="B1828" s="35" t="s">
        <v>2587</v>
      </c>
      <c r="C1828" s="26">
        <v>1</v>
      </c>
      <c r="D1828" s="34" t="s">
        <v>1355</v>
      </c>
      <c r="E1828" s="27">
        <v>43727</v>
      </c>
      <c r="F1828" s="27">
        <v>43727</v>
      </c>
      <c r="G1828" s="45" t="s">
        <v>648</v>
      </c>
      <c r="H1828" s="29">
        <v>101</v>
      </c>
    </row>
    <row r="1829" spans="1:8" x14ac:dyDescent="0.25">
      <c r="A1829" s="40" t="s">
        <v>2001</v>
      </c>
      <c r="B1829" s="35" t="s">
        <v>2587</v>
      </c>
      <c r="C1829" s="26">
        <v>1</v>
      </c>
      <c r="D1829" s="34" t="s">
        <v>1355</v>
      </c>
      <c r="E1829" s="27">
        <v>43727</v>
      </c>
      <c r="F1829" s="27">
        <v>43727</v>
      </c>
      <c r="G1829" s="45" t="s">
        <v>648</v>
      </c>
      <c r="H1829" s="29">
        <v>170</v>
      </c>
    </row>
    <row r="1830" spans="1:8" x14ac:dyDescent="0.25">
      <c r="A1830" s="40" t="s">
        <v>2001</v>
      </c>
      <c r="B1830" s="35" t="s">
        <v>2588</v>
      </c>
      <c r="C1830" s="26">
        <v>1</v>
      </c>
      <c r="D1830" s="34" t="s">
        <v>1355</v>
      </c>
      <c r="E1830" s="27">
        <v>43727</v>
      </c>
      <c r="F1830" s="27">
        <v>43727</v>
      </c>
      <c r="G1830" s="45" t="s">
        <v>648</v>
      </c>
      <c r="H1830" s="29">
        <v>101</v>
      </c>
    </row>
    <row r="1831" spans="1:8" x14ac:dyDescent="0.25">
      <c r="A1831" s="40" t="s">
        <v>2001</v>
      </c>
      <c r="B1831" s="35" t="s">
        <v>2588</v>
      </c>
      <c r="C1831" s="26">
        <v>1</v>
      </c>
      <c r="D1831" s="34" t="s">
        <v>1355</v>
      </c>
      <c r="E1831" s="27">
        <v>43727</v>
      </c>
      <c r="F1831" s="27">
        <v>43727</v>
      </c>
      <c r="G1831" s="45" t="s">
        <v>648</v>
      </c>
      <c r="H1831" s="29">
        <v>170</v>
      </c>
    </row>
    <row r="1832" spans="1:8" x14ac:dyDescent="0.25">
      <c r="A1832" s="40" t="s">
        <v>2001</v>
      </c>
      <c r="B1832" s="35" t="s">
        <v>2323</v>
      </c>
      <c r="C1832" s="26">
        <v>1</v>
      </c>
      <c r="D1832" s="34" t="s">
        <v>1355</v>
      </c>
      <c r="E1832" s="27">
        <v>43727</v>
      </c>
      <c r="F1832" s="27">
        <v>43727</v>
      </c>
      <c r="G1832" s="45" t="s">
        <v>648</v>
      </c>
      <c r="H1832" s="29">
        <v>170</v>
      </c>
    </row>
    <row r="1833" spans="1:8" x14ac:dyDescent="0.25">
      <c r="A1833" s="40" t="s">
        <v>2001</v>
      </c>
      <c r="B1833" s="35" t="s">
        <v>2323</v>
      </c>
      <c r="C1833" s="26">
        <v>1</v>
      </c>
      <c r="D1833" s="34" t="s">
        <v>1355</v>
      </c>
      <c r="E1833" s="27">
        <v>43727</v>
      </c>
      <c r="F1833" s="27">
        <v>43727</v>
      </c>
      <c r="G1833" s="45" t="s">
        <v>648</v>
      </c>
      <c r="H1833" s="29">
        <v>109</v>
      </c>
    </row>
    <row r="1834" spans="1:8" x14ac:dyDescent="0.25">
      <c r="A1834" s="40" t="s">
        <v>2001</v>
      </c>
      <c r="B1834" s="35" t="s">
        <v>486</v>
      </c>
      <c r="C1834" s="26">
        <v>1</v>
      </c>
      <c r="D1834" s="34" t="s">
        <v>1355</v>
      </c>
      <c r="E1834" s="27">
        <v>43749</v>
      </c>
      <c r="F1834" s="27">
        <v>43749</v>
      </c>
      <c r="G1834" s="45" t="s">
        <v>648</v>
      </c>
      <c r="H1834" s="29">
        <v>62</v>
      </c>
    </row>
    <row r="1835" spans="1:8" x14ac:dyDescent="0.25">
      <c r="A1835" s="40" t="s">
        <v>2001</v>
      </c>
      <c r="B1835" s="35" t="s">
        <v>2588</v>
      </c>
      <c r="C1835" s="26">
        <v>1</v>
      </c>
      <c r="D1835" s="34" t="s">
        <v>1355</v>
      </c>
      <c r="E1835" s="27">
        <v>43727</v>
      </c>
      <c r="F1835" s="27">
        <v>43727</v>
      </c>
      <c r="G1835" s="45" t="s">
        <v>648</v>
      </c>
      <c r="H1835" s="29">
        <v>125</v>
      </c>
    </row>
    <row r="1836" spans="1:8" x14ac:dyDescent="0.25">
      <c r="A1836" s="40" t="s">
        <v>2001</v>
      </c>
      <c r="B1836" s="35" t="s">
        <v>2588</v>
      </c>
      <c r="C1836" s="26">
        <v>1</v>
      </c>
      <c r="D1836" s="34" t="s">
        <v>1355</v>
      </c>
      <c r="E1836" s="27">
        <v>43727</v>
      </c>
      <c r="F1836" s="27">
        <v>43727</v>
      </c>
      <c r="G1836" s="45" t="s">
        <v>648</v>
      </c>
      <c r="H1836" s="29">
        <v>21</v>
      </c>
    </row>
    <row r="1837" spans="1:8" x14ac:dyDescent="0.25">
      <c r="A1837" s="40" t="s">
        <v>2001</v>
      </c>
      <c r="B1837" s="35" t="s">
        <v>486</v>
      </c>
      <c r="C1837" s="26">
        <v>1</v>
      </c>
      <c r="D1837" s="34" t="s">
        <v>1355</v>
      </c>
      <c r="E1837" s="27">
        <v>43749</v>
      </c>
      <c r="F1837" s="27">
        <v>43749</v>
      </c>
      <c r="G1837" s="45" t="s">
        <v>648</v>
      </c>
      <c r="H1837" s="29">
        <v>220</v>
      </c>
    </row>
    <row r="1838" spans="1:8" x14ac:dyDescent="0.25">
      <c r="A1838" s="40" t="s">
        <v>2001</v>
      </c>
      <c r="B1838" s="35" t="s">
        <v>486</v>
      </c>
      <c r="C1838" s="26">
        <v>1</v>
      </c>
      <c r="D1838" s="34" t="s">
        <v>1355</v>
      </c>
      <c r="E1838" s="27">
        <v>43719</v>
      </c>
      <c r="F1838" s="27">
        <v>43719</v>
      </c>
      <c r="G1838" s="45" t="s">
        <v>648</v>
      </c>
      <c r="H1838" s="29">
        <v>500</v>
      </c>
    </row>
    <row r="1839" spans="1:8" x14ac:dyDescent="0.25">
      <c r="A1839" s="40" t="s">
        <v>2001</v>
      </c>
      <c r="B1839" s="35" t="s">
        <v>486</v>
      </c>
      <c r="C1839" s="26">
        <v>1</v>
      </c>
      <c r="D1839" s="34" t="s">
        <v>1355</v>
      </c>
      <c r="E1839" s="27">
        <v>43749</v>
      </c>
      <c r="F1839" s="27">
        <v>43749</v>
      </c>
      <c r="G1839" s="45" t="s">
        <v>648</v>
      </c>
      <c r="H1839" s="29">
        <v>62</v>
      </c>
    </row>
    <row r="1840" spans="1:8" x14ac:dyDescent="0.25">
      <c r="A1840" s="40" t="s">
        <v>2001</v>
      </c>
      <c r="B1840" s="35" t="s">
        <v>2323</v>
      </c>
      <c r="C1840" s="26">
        <v>1</v>
      </c>
      <c r="D1840" s="34" t="s">
        <v>1355</v>
      </c>
      <c r="E1840" s="27">
        <v>43727</v>
      </c>
      <c r="F1840" s="27">
        <v>43727</v>
      </c>
      <c r="G1840" s="45" t="s">
        <v>648</v>
      </c>
      <c r="H1840" s="29">
        <v>184</v>
      </c>
    </row>
    <row r="1841" spans="1:8" x14ac:dyDescent="0.25">
      <c r="A1841" s="40" t="s">
        <v>2001</v>
      </c>
      <c r="B1841" s="35" t="s">
        <v>2323</v>
      </c>
      <c r="C1841" s="26">
        <v>1</v>
      </c>
      <c r="D1841" s="34" t="s">
        <v>1355</v>
      </c>
      <c r="E1841" s="27">
        <v>43727</v>
      </c>
      <c r="F1841" s="27">
        <v>43727</v>
      </c>
      <c r="G1841" s="45" t="s">
        <v>648</v>
      </c>
      <c r="H1841" s="29">
        <v>55</v>
      </c>
    </row>
    <row r="1842" spans="1:8" x14ac:dyDescent="0.25">
      <c r="A1842" s="40" t="s">
        <v>2001</v>
      </c>
      <c r="B1842" s="35" t="s">
        <v>486</v>
      </c>
      <c r="C1842" s="26">
        <v>1</v>
      </c>
      <c r="D1842" s="34" t="s">
        <v>1355</v>
      </c>
      <c r="E1842" s="27">
        <v>43749</v>
      </c>
      <c r="F1842" s="27">
        <v>43749</v>
      </c>
      <c r="G1842" s="45" t="s">
        <v>648</v>
      </c>
      <c r="H1842" s="29">
        <v>47</v>
      </c>
    </row>
    <row r="1843" spans="1:8" x14ac:dyDescent="0.25">
      <c r="A1843" s="40" t="s">
        <v>2001</v>
      </c>
      <c r="B1843" s="35" t="s">
        <v>2588</v>
      </c>
      <c r="C1843" s="26">
        <v>1</v>
      </c>
      <c r="D1843" s="34" t="s">
        <v>1355</v>
      </c>
      <c r="E1843" s="27">
        <v>43727</v>
      </c>
      <c r="F1843" s="27">
        <v>43727</v>
      </c>
      <c r="G1843" s="45" t="s">
        <v>648</v>
      </c>
      <c r="H1843" s="29">
        <v>214</v>
      </c>
    </row>
    <row r="1844" spans="1:8" x14ac:dyDescent="0.25">
      <c r="A1844" s="40" t="s">
        <v>2001</v>
      </c>
      <c r="B1844" s="35" t="s">
        <v>2323</v>
      </c>
      <c r="C1844" s="26">
        <v>1</v>
      </c>
      <c r="D1844" s="34" t="s">
        <v>1355</v>
      </c>
      <c r="E1844" s="27">
        <v>43727</v>
      </c>
      <c r="F1844" s="27">
        <v>43727</v>
      </c>
      <c r="G1844" s="45" t="s">
        <v>648</v>
      </c>
      <c r="H1844" s="29">
        <v>120</v>
      </c>
    </row>
    <row r="1845" spans="1:8" x14ac:dyDescent="0.25">
      <c r="A1845" s="40" t="s">
        <v>2001</v>
      </c>
      <c r="B1845" s="35" t="s">
        <v>2588</v>
      </c>
      <c r="C1845" s="26">
        <v>1</v>
      </c>
      <c r="D1845" s="34" t="s">
        <v>1355</v>
      </c>
      <c r="E1845" s="27">
        <v>43727</v>
      </c>
      <c r="F1845" s="27">
        <v>43727</v>
      </c>
      <c r="G1845" s="45" t="s">
        <v>648</v>
      </c>
      <c r="H1845" s="29">
        <v>210</v>
      </c>
    </row>
    <row r="1846" spans="1:8" x14ac:dyDescent="0.25">
      <c r="A1846" s="40" t="s">
        <v>2001</v>
      </c>
      <c r="B1846" s="35" t="s">
        <v>486</v>
      </c>
      <c r="C1846" s="26">
        <v>1</v>
      </c>
      <c r="D1846" s="34" t="s">
        <v>1355</v>
      </c>
      <c r="E1846" s="27">
        <v>43749</v>
      </c>
      <c r="F1846" s="27">
        <v>43749</v>
      </c>
      <c r="G1846" s="45" t="s">
        <v>648</v>
      </c>
      <c r="H1846" s="29">
        <v>47</v>
      </c>
    </row>
    <row r="1847" spans="1:8" ht="30" x14ac:dyDescent="0.25">
      <c r="A1847" s="40" t="s">
        <v>2001</v>
      </c>
      <c r="B1847" s="35" t="s">
        <v>2589</v>
      </c>
      <c r="C1847" s="26">
        <v>1</v>
      </c>
      <c r="D1847" s="34" t="s">
        <v>2172</v>
      </c>
      <c r="E1847" s="27">
        <v>43769</v>
      </c>
      <c r="F1847" s="27">
        <v>43770</v>
      </c>
      <c r="G1847" s="45" t="s">
        <v>648</v>
      </c>
      <c r="H1847" s="29">
        <v>3964</v>
      </c>
    </row>
    <row r="1848" spans="1:8" x14ac:dyDescent="0.25">
      <c r="A1848" s="40" t="s">
        <v>2001</v>
      </c>
      <c r="B1848" s="35" t="s">
        <v>2267</v>
      </c>
      <c r="C1848" s="26">
        <v>1</v>
      </c>
      <c r="D1848" s="34" t="s">
        <v>15</v>
      </c>
      <c r="E1848" s="27">
        <v>43739</v>
      </c>
      <c r="F1848" s="27">
        <v>43753</v>
      </c>
      <c r="G1848" s="45" t="s">
        <v>648</v>
      </c>
      <c r="H1848" s="29">
        <v>198</v>
      </c>
    </row>
    <row r="1849" spans="1:8" x14ac:dyDescent="0.25">
      <c r="A1849" s="40" t="s">
        <v>2001</v>
      </c>
      <c r="B1849" s="35" t="s">
        <v>2267</v>
      </c>
      <c r="C1849" s="26">
        <v>1</v>
      </c>
      <c r="D1849" s="34" t="s">
        <v>15</v>
      </c>
      <c r="E1849" s="27">
        <v>43753</v>
      </c>
      <c r="F1849" s="27">
        <v>43756</v>
      </c>
      <c r="G1849" s="45" t="s">
        <v>648</v>
      </c>
      <c r="H1849" s="29">
        <v>288</v>
      </c>
    </row>
    <row r="1850" spans="1:8" x14ac:dyDescent="0.25">
      <c r="A1850" s="40" t="s">
        <v>2001</v>
      </c>
      <c r="B1850" s="35" t="s">
        <v>486</v>
      </c>
      <c r="C1850" s="26">
        <v>1</v>
      </c>
      <c r="D1850" s="34" t="s">
        <v>2172</v>
      </c>
      <c r="E1850" s="27">
        <v>43752</v>
      </c>
      <c r="F1850" s="27">
        <v>43752</v>
      </c>
      <c r="G1850" s="45" t="s">
        <v>648</v>
      </c>
      <c r="H1850" s="29">
        <v>531</v>
      </c>
    </row>
    <row r="1851" spans="1:8" x14ac:dyDescent="0.25">
      <c r="A1851" s="40" t="s">
        <v>2001</v>
      </c>
      <c r="B1851" s="35" t="s">
        <v>486</v>
      </c>
      <c r="C1851" s="26">
        <v>1</v>
      </c>
      <c r="D1851" s="34" t="s">
        <v>2172</v>
      </c>
      <c r="E1851" s="27">
        <v>43759</v>
      </c>
      <c r="F1851" s="27">
        <v>43759</v>
      </c>
      <c r="G1851" s="45" t="s">
        <v>648</v>
      </c>
      <c r="H1851" s="29">
        <v>648</v>
      </c>
    </row>
    <row r="1852" spans="1:8" x14ac:dyDescent="0.25">
      <c r="A1852" s="40" t="s">
        <v>2001</v>
      </c>
      <c r="B1852" s="35" t="s">
        <v>1420</v>
      </c>
      <c r="C1852" s="26">
        <v>1</v>
      </c>
      <c r="D1852" s="34" t="s">
        <v>29</v>
      </c>
      <c r="E1852" s="27">
        <v>43761</v>
      </c>
      <c r="F1852" s="27">
        <v>43761</v>
      </c>
      <c r="G1852" s="45" t="s">
        <v>648</v>
      </c>
      <c r="H1852" s="29">
        <v>340</v>
      </c>
    </row>
    <row r="1853" spans="1:8" x14ac:dyDescent="0.25">
      <c r="A1853" s="40" t="s">
        <v>2001</v>
      </c>
      <c r="B1853" s="35" t="s">
        <v>1420</v>
      </c>
      <c r="C1853" s="26">
        <v>1</v>
      </c>
      <c r="D1853" s="34" t="s">
        <v>29</v>
      </c>
      <c r="E1853" s="27">
        <v>43746</v>
      </c>
      <c r="F1853" s="27">
        <v>43746</v>
      </c>
      <c r="G1853" s="45" t="s">
        <v>648</v>
      </c>
      <c r="H1853" s="29">
        <v>340</v>
      </c>
    </row>
    <row r="1854" spans="1:8" x14ac:dyDescent="0.25">
      <c r="A1854" s="40" t="s">
        <v>2001</v>
      </c>
      <c r="B1854" s="35" t="s">
        <v>486</v>
      </c>
      <c r="C1854" s="26">
        <v>1</v>
      </c>
      <c r="D1854" s="34" t="s">
        <v>2172</v>
      </c>
      <c r="E1854" s="27">
        <v>43752</v>
      </c>
      <c r="F1854" s="27">
        <v>43752</v>
      </c>
      <c r="G1854" s="45" t="s">
        <v>648</v>
      </c>
      <c r="H1854" s="29">
        <v>648</v>
      </c>
    </row>
    <row r="1855" spans="1:8" x14ac:dyDescent="0.25">
      <c r="A1855" s="40" t="s">
        <v>2001</v>
      </c>
      <c r="B1855" s="35" t="s">
        <v>1420</v>
      </c>
      <c r="C1855" s="26">
        <v>1</v>
      </c>
      <c r="D1855" s="34" t="s">
        <v>29</v>
      </c>
      <c r="E1855" s="27">
        <v>43761</v>
      </c>
      <c r="F1855" s="27">
        <v>43761</v>
      </c>
      <c r="G1855" s="45" t="s">
        <v>648</v>
      </c>
      <c r="H1855" s="29">
        <v>205</v>
      </c>
    </row>
    <row r="1856" spans="1:8" x14ac:dyDescent="0.25">
      <c r="A1856" s="40" t="s">
        <v>2001</v>
      </c>
      <c r="B1856" s="35" t="s">
        <v>486</v>
      </c>
      <c r="C1856" s="26">
        <v>1</v>
      </c>
      <c r="D1856" s="34" t="s">
        <v>2172</v>
      </c>
      <c r="E1856" s="27">
        <v>43759</v>
      </c>
      <c r="F1856" s="27">
        <v>43759</v>
      </c>
      <c r="G1856" s="45" t="s">
        <v>648</v>
      </c>
      <c r="H1856" s="29">
        <v>648</v>
      </c>
    </row>
    <row r="1857" spans="1:8" x14ac:dyDescent="0.25">
      <c r="A1857" s="40" t="s">
        <v>2001</v>
      </c>
      <c r="B1857" s="35" t="s">
        <v>2267</v>
      </c>
      <c r="C1857" s="26">
        <v>1</v>
      </c>
      <c r="D1857" s="34" t="s">
        <v>15</v>
      </c>
      <c r="E1857" s="27">
        <v>43752</v>
      </c>
      <c r="F1857" s="27">
        <v>43756</v>
      </c>
      <c r="G1857" s="45" t="s">
        <v>648</v>
      </c>
      <c r="H1857" s="29">
        <v>47</v>
      </c>
    </row>
    <row r="1858" spans="1:8" x14ac:dyDescent="0.25">
      <c r="A1858" s="40" t="s">
        <v>2001</v>
      </c>
      <c r="B1858" s="35" t="s">
        <v>2590</v>
      </c>
      <c r="C1858" s="26">
        <v>1</v>
      </c>
      <c r="D1858" s="34" t="s">
        <v>29</v>
      </c>
      <c r="E1858" s="27">
        <v>43748</v>
      </c>
      <c r="F1858" s="27">
        <v>43748</v>
      </c>
      <c r="G1858" s="45" t="s">
        <v>648</v>
      </c>
      <c r="H1858" s="29">
        <v>244</v>
      </c>
    </row>
    <row r="1859" spans="1:8" x14ac:dyDescent="0.25">
      <c r="A1859" s="40" t="s">
        <v>2001</v>
      </c>
      <c r="B1859" s="35" t="s">
        <v>2590</v>
      </c>
      <c r="C1859" s="26">
        <v>1</v>
      </c>
      <c r="D1859" s="34" t="s">
        <v>29</v>
      </c>
      <c r="E1859" s="27">
        <v>43748</v>
      </c>
      <c r="F1859" s="27">
        <v>43748</v>
      </c>
      <c r="G1859" s="45" t="s">
        <v>648</v>
      </c>
      <c r="H1859" s="29">
        <v>62</v>
      </c>
    </row>
    <row r="1860" spans="1:8" x14ac:dyDescent="0.25">
      <c r="A1860" s="40" t="s">
        <v>2001</v>
      </c>
      <c r="B1860" s="35" t="s">
        <v>2292</v>
      </c>
      <c r="C1860" s="26">
        <v>1</v>
      </c>
      <c r="D1860" s="34" t="s">
        <v>29</v>
      </c>
      <c r="E1860" s="27">
        <v>43766</v>
      </c>
      <c r="F1860" s="27">
        <v>43766</v>
      </c>
      <c r="G1860" s="45" t="s">
        <v>648</v>
      </c>
      <c r="H1860" s="29">
        <v>47</v>
      </c>
    </row>
    <row r="1861" spans="1:8" x14ac:dyDescent="0.25">
      <c r="A1861" s="40" t="s">
        <v>2001</v>
      </c>
      <c r="B1861" s="35" t="s">
        <v>2590</v>
      </c>
      <c r="C1861" s="26">
        <v>1</v>
      </c>
      <c r="D1861" s="34" t="s">
        <v>29</v>
      </c>
      <c r="E1861" s="27">
        <v>43748</v>
      </c>
      <c r="F1861" s="27">
        <v>43748</v>
      </c>
      <c r="G1861" s="45" t="s">
        <v>648</v>
      </c>
      <c r="H1861" s="29">
        <v>62</v>
      </c>
    </row>
    <row r="1862" spans="1:8" x14ac:dyDescent="0.25">
      <c r="A1862" s="40" t="s">
        <v>2001</v>
      </c>
      <c r="B1862" s="35" t="s">
        <v>2590</v>
      </c>
      <c r="C1862" s="26">
        <v>1</v>
      </c>
      <c r="D1862" s="34" t="s">
        <v>29</v>
      </c>
      <c r="E1862" s="27">
        <v>43748</v>
      </c>
      <c r="F1862" s="27">
        <v>43748</v>
      </c>
      <c r="G1862" s="45" t="s">
        <v>648</v>
      </c>
      <c r="H1862" s="29">
        <v>163</v>
      </c>
    </row>
    <row r="1863" spans="1:8" x14ac:dyDescent="0.25">
      <c r="A1863" s="40" t="s">
        <v>2001</v>
      </c>
      <c r="B1863" s="35" t="s">
        <v>2590</v>
      </c>
      <c r="C1863" s="26">
        <v>1</v>
      </c>
      <c r="D1863" s="34" t="s">
        <v>29</v>
      </c>
      <c r="E1863" s="27">
        <v>43748</v>
      </c>
      <c r="F1863" s="27">
        <v>43748</v>
      </c>
      <c r="G1863" s="45" t="s">
        <v>648</v>
      </c>
      <c r="H1863" s="29">
        <v>100</v>
      </c>
    </row>
    <row r="1864" spans="1:8" x14ac:dyDescent="0.25">
      <c r="A1864" s="40" t="s">
        <v>2001</v>
      </c>
      <c r="B1864" s="35" t="s">
        <v>2590</v>
      </c>
      <c r="C1864" s="26">
        <v>1</v>
      </c>
      <c r="D1864" s="34" t="s">
        <v>29</v>
      </c>
      <c r="E1864" s="27">
        <v>43748</v>
      </c>
      <c r="F1864" s="27">
        <v>43748</v>
      </c>
      <c r="G1864" s="45" t="s">
        <v>648</v>
      </c>
      <c r="H1864" s="29">
        <v>103</v>
      </c>
    </row>
    <row r="1865" spans="1:8" x14ac:dyDescent="0.25">
      <c r="A1865" s="40" t="s">
        <v>2001</v>
      </c>
      <c r="B1865" s="35" t="s">
        <v>486</v>
      </c>
      <c r="C1865" s="26">
        <v>1</v>
      </c>
      <c r="D1865" s="34" t="s">
        <v>29</v>
      </c>
      <c r="E1865" s="27">
        <v>43775</v>
      </c>
      <c r="F1865" s="27">
        <v>43775</v>
      </c>
      <c r="G1865" s="45" t="s">
        <v>648</v>
      </c>
      <c r="H1865" s="29">
        <v>164.01</v>
      </c>
    </row>
    <row r="1866" spans="1:8" x14ac:dyDescent="0.25">
      <c r="A1866" s="40" t="s">
        <v>2001</v>
      </c>
      <c r="B1866" s="35" t="s">
        <v>2292</v>
      </c>
      <c r="C1866" s="26">
        <v>1</v>
      </c>
      <c r="D1866" s="34" t="s">
        <v>29</v>
      </c>
      <c r="E1866" s="27">
        <v>43781</v>
      </c>
      <c r="F1866" s="27">
        <v>43782</v>
      </c>
      <c r="G1866" s="45" t="s">
        <v>648</v>
      </c>
      <c r="H1866" s="29">
        <v>500</v>
      </c>
    </row>
    <row r="1867" spans="1:8" x14ac:dyDescent="0.25">
      <c r="A1867" s="40" t="s">
        <v>2001</v>
      </c>
      <c r="B1867" s="35" t="s">
        <v>2292</v>
      </c>
      <c r="C1867" s="26">
        <v>1</v>
      </c>
      <c r="D1867" s="34" t="s">
        <v>29</v>
      </c>
      <c r="E1867" s="27">
        <v>43781</v>
      </c>
      <c r="F1867" s="27">
        <v>43782</v>
      </c>
      <c r="G1867" s="45" t="s">
        <v>648</v>
      </c>
      <c r="H1867" s="29">
        <v>62</v>
      </c>
    </row>
    <row r="1868" spans="1:8" x14ac:dyDescent="0.25">
      <c r="A1868" s="40" t="s">
        <v>2001</v>
      </c>
      <c r="B1868" s="35" t="s">
        <v>2292</v>
      </c>
      <c r="C1868" s="26">
        <v>1</v>
      </c>
      <c r="D1868" s="34" t="s">
        <v>29</v>
      </c>
      <c r="E1868" s="27">
        <v>43770</v>
      </c>
      <c r="F1868" s="27">
        <v>43770</v>
      </c>
      <c r="G1868" s="45" t="s">
        <v>648</v>
      </c>
      <c r="H1868" s="29">
        <v>120</v>
      </c>
    </row>
    <row r="1869" spans="1:8" x14ac:dyDescent="0.25">
      <c r="A1869" s="40" t="s">
        <v>2001</v>
      </c>
      <c r="B1869" s="35" t="s">
        <v>486</v>
      </c>
      <c r="C1869" s="26">
        <v>1</v>
      </c>
      <c r="D1869" s="34" t="s">
        <v>29</v>
      </c>
      <c r="E1869" s="27">
        <v>43773</v>
      </c>
      <c r="F1869" s="27">
        <v>43773</v>
      </c>
      <c r="G1869" s="45" t="s">
        <v>648</v>
      </c>
      <c r="H1869" s="29">
        <v>94</v>
      </c>
    </row>
    <row r="1870" spans="1:8" x14ac:dyDescent="0.25">
      <c r="A1870" s="40" t="s">
        <v>2001</v>
      </c>
      <c r="B1870" s="35" t="s">
        <v>486</v>
      </c>
      <c r="C1870" s="26">
        <v>1</v>
      </c>
      <c r="D1870" s="34" t="s">
        <v>29</v>
      </c>
      <c r="E1870" s="27">
        <v>43773</v>
      </c>
      <c r="F1870" s="27">
        <v>43773</v>
      </c>
      <c r="G1870" s="45" t="s">
        <v>648</v>
      </c>
      <c r="H1870" s="29">
        <v>124</v>
      </c>
    </row>
    <row r="1871" spans="1:8" x14ac:dyDescent="0.25">
      <c r="A1871" s="40" t="s">
        <v>2001</v>
      </c>
      <c r="B1871" s="35" t="s">
        <v>2292</v>
      </c>
      <c r="C1871" s="26">
        <v>1</v>
      </c>
      <c r="D1871" s="34" t="s">
        <v>29</v>
      </c>
      <c r="E1871" s="27">
        <v>43756</v>
      </c>
      <c r="F1871" s="27">
        <v>43756</v>
      </c>
      <c r="G1871" s="45" t="s">
        <v>648</v>
      </c>
      <c r="H1871" s="29">
        <v>124</v>
      </c>
    </row>
    <row r="1872" spans="1:8" x14ac:dyDescent="0.25">
      <c r="A1872" s="40" t="s">
        <v>2001</v>
      </c>
      <c r="B1872" s="35" t="s">
        <v>2292</v>
      </c>
      <c r="C1872" s="26">
        <v>1</v>
      </c>
      <c r="D1872" s="34" t="s">
        <v>29</v>
      </c>
      <c r="E1872" s="27">
        <v>43756</v>
      </c>
      <c r="F1872" s="27">
        <v>43756</v>
      </c>
      <c r="G1872" s="45" t="s">
        <v>648</v>
      </c>
      <c r="H1872" s="29">
        <v>94</v>
      </c>
    </row>
    <row r="1873" spans="1:8" x14ac:dyDescent="0.25">
      <c r="A1873" s="40" t="s">
        <v>2001</v>
      </c>
      <c r="B1873" s="35" t="s">
        <v>486</v>
      </c>
      <c r="C1873" s="26">
        <v>1</v>
      </c>
      <c r="D1873" s="34" t="s">
        <v>29</v>
      </c>
      <c r="E1873" s="27">
        <v>43773</v>
      </c>
      <c r="F1873" s="27">
        <v>43773</v>
      </c>
      <c r="G1873" s="45" t="s">
        <v>648</v>
      </c>
      <c r="H1873" s="29">
        <v>500</v>
      </c>
    </row>
    <row r="1874" spans="1:8" x14ac:dyDescent="0.25">
      <c r="A1874" s="40" t="s">
        <v>2001</v>
      </c>
      <c r="B1874" s="35" t="s">
        <v>486</v>
      </c>
      <c r="C1874" s="26">
        <v>1</v>
      </c>
      <c r="D1874" s="34" t="s">
        <v>29</v>
      </c>
      <c r="E1874" s="27">
        <v>43763</v>
      </c>
      <c r="F1874" s="27">
        <v>43763</v>
      </c>
      <c r="G1874" s="45" t="s">
        <v>648</v>
      </c>
      <c r="H1874" s="29">
        <v>94</v>
      </c>
    </row>
    <row r="1875" spans="1:8" x14ac:dyDescent="0.25">
      <c r="A1875" s="40" t="s">
        <v>2001</v>
      </c>
      <c r="B1875" s="35" t="s">
        <v>2292</v>
      </c>
      <c r="C1875" s="26">
        <v>1</v>
      </c>
      <c r="D1875" s="34" t="s">
        <v>29</v>
      </c>
      <c r="E1875" s="27">
        <v>43770</v>
      </c>
      <c r="F1875" s="27">
        <v>43770</v>
      </c>
      <c r="G1875" s="45" t="s">
        <v>648</v>
      </c>
      <c r="H1875" s="29">
        <v>220</v>
      </c>
    </row>
    <row r="1876" spans="1:8" x14ac:dyDescent="0.25">
      <c r="A1876" s="40" t="s">
        <v>2001</v>
      </c>
      <c r="B1876" s="35" t="s">
        <v>486</v>
      </c>
      <c r="C1876" s="26">
        <v>1</v>
      </c>
      <c r="D1876" s="34" t="s">
        <v>29</v>
      </c>
      <c r="E1876" s="27">
        <v>43775</v>
      </c>
      <c r="F1876" s="27">
        <v>43775</v>
      </c>
      <c r="G1876" s="45" t="s">
        <v>648</v>
      </c>
      <c r="H1876" s="29">
        <v>200</v>
      </c>
    </row>
    <row r="1877" spans="1:8" x14ac:dyDescent="0.25">
      <c r="A1877" s="40" t="s">
        <v>2001</v>
      </c>
      <c r="B1877" s="35" t="s">
        <v>486</v>
      </c>
      <c r="C1877" s="26">
        <v>1</v>
      </c>
      <c r="D1877" s="34" t="s">
        <v>29</v>
      </c>
      <c r="E1877" s="27">
        <v>43775</v>
      </c>
      <c r="F1877" s="27">
        <v>43775</v>
      </c>
      <c r="G1877" s="45" t="s">
        <v>648</v>
      </c>
      <c r="H1877" s="29">
        <v>300</v>
      </c>
    </row>
    <row r="1878" spans="1:8" x14ac:dyDescent="0.25">
      <c r="A1878" s="40" t="s">
        <v>2001</v>
      </c>
      <c r="B1878" s="35" t="s">
        <v>486</v>
      </c>
      <c r="C1878" s="26">
        <v>1</v>
      </c>
      <c r="D1878" s="34" t="s">
        <v>29</v>
      </c>
      <c r="E1878" s="27">
        <v>43763</v>
      </c>
      <c r="F1878" s="27">
        <v>43763</v>
      </c>
      <c r="G1878" s="45" t="s">
        <v>648</v>
      </c>
      <c r="H1878" s="29">
        <v>364</v>
      </c>
    </row>
    <row r="1879" spans="1:8" x14ac:dyDescent="0.25">
      <c r="A1879" s="40" t="s">
        <v>2001</v>
      </c>
      <c r="B1879" s="35" t="s">
        <v>1279</v>
      </c>
      <c r="C1879" s="26">
        <v>1</v>
      </c>
      <c r="D1879" s="34" t="s">
        <v>29</v>
      </c>
      <c r="E1879" s="27">
        <v>43747</v>
      </c>
      <c r="F1879" s="27">
        <v>43749</v>
      </c>
      <c r="G1879" s="45" t="s">
        <v>648</v>
      </c>
      <c r="H1879" s="29">
        <v>300</v>
      </c>
    </row>
    <row r="1880" spans="1:8" x14ac:dyDescent="0.25">
      <c r="A1880" s="40" t="s">
        <v>2001</v>
      </c>
      <c r="B1880" s="35" t="s">
        <v>1279</v>
      </c>
      <c r="C1880" s="26">
        <v>1</v>
      </c>
      <c r="D1880" s="34" t="s">
        <v>29</v>
      </c>
      <c r="E1880" s="27">
        <v>43747</v>
      </c>
      <c r="F1880" s="27">
        <v>43749</v>
      </c>
      <c r="G1880" s="45" t="s">
        <v>648</v>
      </c>
      <c r="H1880" s="29">
        <v>124</v>
      </c>
    </row>
    <row r="1881" spans="1:8" x14ac:dyDescent="0.25">
      <c r="A1881" s="40" t="s">
        <v>2001</v>
      </c>
      <c r="B1881" s="35" t="s">
        <v>1279</v>
      </c>
      <c r="C1881" s="26">
        <v>1</v>
      </c>
      <c r="D1881" s="34" t="s">
        <v>29</v>
      </c>
      <c r="E1881" s="27">
        <v>43747</v>
      </c>
      <c r="F1881" s="27">
        <v>43749</v>
      </c>
      <c r="G1881" s="45" t="s">
        <v>648</v>
      </c>
      <c r="H1881" s="29">
        <v>94</v>
      </c>
    </row>
    <row r="1882" spans="1:8" x14ac:dyDescent="0.25">
      <c r="A1882" s="40" t="s">
        <v>2001</v>
      </c>
      <c r="B1882" s="35" t="s">
        <v>486</v>
      </c>
      <c r="C1882" s="26">
        <v>1</v>
      </c>
      <c r="D1882" s="34" t="s">
        <v>29</v>
      </c>
      <c r="E1882" s="27">
        <v>43763</v>
      </c>
      <c r="F1882" s="27">
        <v>43763</v>
      </c>
      <c r="G1882" s="45" t="s">
        <v>648</v>
      </c>
      <c r="H1882" s="29">
        <v>124</v>
      </c>
    </row>
    <row r="1883" spans="1:8" x14ac:dyDescent="0.25">
      <c r="A1883" s="40" t="s">
        <v>2001</v>
      </c>
      <c r="B1883" s="35" t="s">
        <v>486</v>
      </c>
      <c r="C1883" s="26">
        <v>1</v>
      </c>
      <c r="D1883" s="34" t="s">
        <v>29</v>
      </c>
      <c r="E1883" s="27">
        <v>43773</v>
      </c>
      <c r="F1883" s="27">
        <v>43773</v>
      </c>
      <c r="G1883" s="45" t="s">
        <v>648</v>
      </c>
      <c r="H1883" s="29">
        <v>124</v>
      </c>
    </row>
    <row r="1884" spans="1:8" x14ac:dyDescent="0.25">
      <c r="A1884" s="40" t="s">
        <v>2001</v>
      </c>
      <c r="B1884" s="35" t="s">
        <v>486</v>
      </c>
      <c r="C1884" s="26">
        <v>1</v>
      </c>
      <c r="D1884" s="34" t="s">
        <v>29</v>
      </c>
      <c r="E1884" s="27">
        <v>43773</v>
      </c>
      <c r="F1884" s="27">
        <v>43773</v>
      </c>
      <c r="G1884" s="45" t="s">
        <v>648</v>
      </c>
      <c r="H1884" s="29">
        <v>47</v>
      </c>
    </row>
    <row r="1885" spans="1:8" x14ac:dyDescent="0.25">
      <c r="A1885" s="40" t="s">
        <v>2001</v>
      </c>
      <c r="B1885" s="35" t="s">
        <v>1279</v>
      </c>
      <c r="C1885" s="26">
        <v>1</v>
      </c>
      <c r="D1885" s="34" t="s">
        <v>29</v>
      </c>
      <c r="E1885" s="27">
        <v>43774</v>
      </c>
      <c r="F1885" s="27">
        <v>43774</v>
      </c>
      <c r="G1885" s="45" t="s">
        <v>648</v>
      </c>
      <c r="H1885" s="29">
        <v>62</v>
      </c>
    </row>
    <row r="1886" spans="1:8" x14ac:dyDescent="0.25">
      <c r="A1886" s="40" t="s">
        <v>2001</v>
      </c>
      <c r="B1886" s="35" t="s">
        <v>486</v>
      </c>
      <c r="C1886" s="26">
        <v>1</v>
      </c>
      <c r="D1886" s="34" t="s">
        <v>29</v>
      </c>
      <c r="E1886" s="27">
        <v>43773</v>
      </c>
      <c r="F1886" s="27">
        <v>43773</v>
      </c>
      <c r="G1886" s="45" t="s">
        <v>648</v>
      </c>
      <c r="H1886" s="29">
        <v>500</v>
      </c>
    </row>
    <row r="1887" spans="1:8" x14ac:dyDescent="0.25">
      <c r="A1887" s="40" t="s">
        <v>2001</v>
      </c>
      <c r="B1887" s="35" t="s">
        <v>486</v>
      </c>
      <c r="C1887" s="26">
        <v>1</v>
      </c>
      <c r="D1887" s="34" t="s">
        <v>29</v>
      </c>
      <c r="E1887" s="27">
        <v>43775</v>
      </c>
      <c r="F1887" s="27">
        <v>43775</v>
      </c>
      <c r="G1887" s="45" t="s">
        <v>648</v>
      </c>
      <c r="H1887" s="29">
        <v>475.99</v>
      </c>
    </row>
    <row r="1888" spans="1:8" x14ac:dyDescent="0.25">
      <c r="A1888" s="40" t="s">
        <v>2001</v>
      </c>
      <c r="B1888" s="35" t="s">
        <v>2292</v>
      </c>
      <c r="C1888" s="26">
        <v>1</v>
      </c>
      <c r="D1888" s="34" t="s">
        <v>29</v>
      </c>
      <c r="E1888" s="27">
        <v>43781</v>
      </c>
      <c r="F1888" s="27">
        <v>43782</v>
      </c>
      <c r="G1888" s="45" t="s">
        <v>648</v>
      </c>
      <c r="H1888" s="29">
        <v>160</v>
      </c>
    </row>
    <row r="1889" spans="1:8" x14ac:dyDescent="0.25">
      <c r="A1889" s="40" t="s">
        <v>2001</v>
      </c>
      <c r="B1889" s="35" t="s">
        <v>2292</v>
      </c>
      <c r="C1889" s="26">
        <v>1</v>
      </c>
      <c r="D1889" s="34" t="s">
        <v>29</v>
      </c>
      <c r="E1889" s="27">
        <v>43756</v>
      </c>
      <c r="F1889" s="27">
        <v>43756</v>
      </c>
      <c r="G1889" s="45" t="s">
        <v>648</v>
      </c>
      <c r="H1889" s="29">
        <v>500</v>
      </c>
    </row>
    <row r="1890" spans="1:8" x14ac:dyDescent="0.25">
      <c r="A1890" s="40" t="s">
        <v>2001</v>
      </c>
      <c r="B1890" s="35" t="s">
        <v>486</v>
      </c>
      <c r="C1890" s="26">
        <v>1</v>
      </c>
      <c r="D1890" s="34" t="s">
        <v>29</v>
      </c>
      <c r="E1890" s="27">
        <v>43773</v>
      </c>
      <c r="F1890" s="27">
        <v>43773</v>
      </c>
      <c r="G1890" s="45" t="s">
        <v>648</v>
      </c>
      <c r="H1890" s="29">
        <v>500</v>
      </c>
    </row>
    <row r="1891" spans="1:8" x14ac:dyDescent="0.25">
      <c r="A1891" s="40" t="s">
        <v>2001</v>
      </c>
      <c r="B1891" s="35" t="s">
        <v>1279</v>
      </c>
      <c r="C1891" s="26">
        <v>1</v>
      </c>
      <c r="D1891" s="34" t="s">
        <v>29</v>
      </c>
      <c r="E1891" s="27">
        <v>43774</v>
      </c>
      <c r="F1891" s="27">
        <v>43774</v>
      </c>
      <c r="G1891" s="45" t="s">
        <v>648</v>
      </c>
      <c r="H1891" s="29">
        <v>300</v>
      </c>
    </row>
    <row r="1892" spans="1:8" x14ac:dyDescent="0.25">
      <c r="A1892" s="40" t="s">
        <v>2001</v>
      </c>
      <c r="B1892" s="35" t="s">
        <v>2267</v>
      </c>
      <c r="C1892" s="26">
        <v>1</v>
      </c>
      <c r="D1892" s="34" t="s">
        <v>15</v>
      </c>
      <c r="E1892" s="27">
        <v>43759</v>
      </c>
      <c r="F1892" s="27">
        <v>43763</v>
      </c>
      <c r="G1892" s="45" t="s">
        <v>648</v>
      </c>
      <c r="H1892" s="29">
        <v>360</v>
      </c>
    </row>
    <row r="1893" spans="1:8" x14ac:dyDescent="0.25">
      <c r="A1893" s="40" t="s">
        <v>2001</v>
      </c>
      <c r="B1893" s="35" t="s">
        <v>1279</v>
      </c>
      <c r="C1893" s="26">
        <v>1</v>
      </c>
      <c r="D1893" s="34" t="s">
        <v>29</v>
      </c>
      <c r="E1893" s="27">
        <v>43774</v>
      </c>
      <c r="F1893" s="27">
        <v>43774</v>
      </c>
      <c r="G1893" s="45" t="s">
        <v>648</v>
      </c>
      <c r="H1893" s="29">
        <v>62</v>
      </c>
    </row>
    <row r="1894" spans="1:8" x14ac:dyDescent="0.25">
      <c r="A1894" s="40" t="s">
        <v>2001</v>
      </c>
      <c r="B1894" s="35" t="s">
        <v>486</v>
      </c>
      <c r="C1894" s="26">
        <v>1</v>
      </c>
      <c r="D1894" s="34" t="s">
        <v>29</v>
      </c>
      <c r="E1894" s="27">
        <v>43773</v>
      </c>
      <c r="F1894" s="27">
        <v>43773</v>
      </c>
      <c r="G1894" s="45" t="s">
        <v>648</v>
      </c>
      <c r="H1894" s="29">
        <v>47</v>
      </c>
    </row>
    <row r="1895" spans="1:8" x14ac:dyDescent="0.25">
      <c r="A1895" s="40" t="s">
        <v>2001</v>
      </c>
      <c r="B1895" s="35" t="s">
        <v>1279</v>
      </c>
      <c r="C1895" s="26">
        <v>1</v>
      </c>
      <c r="D1895" s="34" t="s">
        <v>29</v>
      </c>
      <c r="E1895" s="27">
        <v>43774</v>
      </c>
      <c r="F1895" s="27">
        <v>43774</v>
      </c>
      <c r="G1895" s="45" t="s">
        <v>648</v>
      </c>
      <c r="H1895" s="29">
        <v>196</v>
      </c>
    </row>
    <row r="1896" spans="1:8" x14ac:dyDescent="0.25">
      <c r="A1896" s="40" t="s">
        <v>2001</v>
      </c>
      <c r="B1896" s="35" t="s">
        <v>1279</v>
      </c>
      <c r="C1896" s="26">
        <v>1</v>
      </c>
      <c r="D1896" s="34" t="s">
        <v>29</v>
      </c>
      <c r="E1896" s="27">
        <v>43774</v>
      </c>
      <c r="F1896" s="27">
        <v>43774</v>
      </c>
      <c r="G1896" s="45" t="s">
        <v>648</v>
      </c>
      <c r="H1896" s="29">
        <v>21</v>
      </c>
    </row>
    <row r="1897" spans="1:8" x14ac:dyDescent="0.25">
      <c r="A1897" s="40" t="s">
        <v>2001</v>
      </c>
      <c r="B1897" s="35" t="s">
        <v>1279</v>
      </c>
      <c r="C1897" s="26">
        <v>1</v>
      </c>
      <c r="D1897" s="34" t="s">
        <v>29</v>
      </c>
      <c r="E1897" s="27">
        <v>43774</v>
      </c>
      <c r="F1897" s="27">
        <v>43774</v>
      </c>
      <c r="G1897" s="45" t="s">
        <v>648</v>
      </c>
      <c r="H1897" s="29">
        <v>47</v>
      </c>
    </row>
    <row r="1898" spans="1:8" x14ac:dyDescent="0.25">
      <c r="A1898" s="40" t="s">
        <v>2001</v>
      </c>
      <c r="B1898" s="35" t="s">
        <v>1279</v>
      </c>
      <c r="C1898" s="26">
        <v>1</v>
      </c>
      <c r="D1898" s="34" t="s">
        <v>29</v>
      </c>
      <c r="E1898" s="27">
        <v>43774</v>
      </c>
      <c r="F1898" s="27">
        <v>43774</v>
      </c>
      <c r="G1898" s="45" t="s">
        <v>648</v>
      </c>
      <c r="H1898" s="29">
        <v>100</v>
      </c>
    </row>
    <row r="1899" spans="1:8" x14ac:dyDescent="0.25">
      <c r="A1899" s="40" t="s">
        <v>2001</v>
      </c>
      <c r="B1899" s="35" t="s">
        <v>486</v>
      </c>
      <c r="C1899" s="26">
        <v>1</v>
      </c>
      <c r="D1899" s="34" t="s">
        <v>29</v>
      </c>
      <c r="E1899" s="27">
        <v>43775</v>
      </c>
      <c r="F1899" s="27">
        <v>43775</v>
      </c>
      <c r="G1899" s="45" t="s">
        <v>648</v>
      </c>
      <c r="H1899" s="29">
        <v>94</v>
      </c>
    </row>
    <row r="1900" spans="1:8" x14ac:dyDescent="0.25">
      <c r="A1900" s="40" t="s">
        <v>2001</v>
      </c>
      <c r="B1900" s="35" t="s">
        <v>486</v>
      </c>
      <c r="C1900" s="26">
        <v>1</v>
      </c>
      <c r="D1900" s="34" t="s">
        <v>29</v>
      </c>
      <c r="E1900" s="27">
        <v>43775</v>
      </c>
      <c r="F1900" s="27">
        <v>43775</v>
      </c>
      <c r="G1900" s="45" t="s">
        <v>648</v>
      </c>
      <c r="H1900" s="29">
        <v>124</v>
      </c>
    </row>
    <row r="1901" spans="1:8" x14ac:dyDescent="0.25">
      <c r="A1901" s="40" t="s">
        <v>2001</v>
      </c>
      <c r="B1901" s="35" t="s">
        <v>2323</v>
      </c>
      <c r="C1901" s="26">
        <v>1</v>
      </c>
      <c r="D1901" s="34" t="s">
        <v>2172</v>
      </c>
      <c r="E1901" s="27">
        <v>43740</v>
      </c>
      <c r="F1901" s="27">
        <v>43742</v>
      </c>
      <c r="G1901" s="45" t="s">
        <v>648</v>
      </c>
      <c r="H1901" s="29">
        <v>1274</v>
      </c>
    </row>
    <row r="1902" spans="1:8" x14ac:dyDescent="0.25">
      <c r="A1902" s="40" t="s">
        <v>2001</v>
      </c>
      <c r="B1902" s="35" t="s">
        <v>2206</v>
      </c>
      <c r="C1902" s="26">
        <v>1</v>
      </c>
      <c r="D1902" s="34" t="s">
        <v>29</v>
      </c>
      <c r="E1902" s="27">
        <v>43752</v>
      </c>
      <c r="F1902" s="27">
        <v>43753</v>
      </c>
      <c r="G1902" s="45" t="s">
        <v>648</v>
      </c>
      <c r="H1902" s="29">
        <v>748</v>
      </c>
    </row>
    <row r="1903" spans="1:8" ht="30" x14ac:dyDescent="0.25">
      <c r="A1903" s="40" t="s">
        <v>2001</v>
      </c>
      <c r="B1903" s="35" t="s">
        <v>2591</v>
      </c>
      <c r="C1903" s="26">
        <v>1</v>
      </c>
      <c r="D1903" s="34" t="s">
        <v>2172</v>
      </c>
      <c r="E1903" s="27">
        <v>43740</v>
      </c>
      <c r="F1903" s="27">
        <v>43742</v>
      </c>
      <c r="G1903" s="45" t="s">
        <v>648</v>
      </c>
      <c r="H1903" s="29">
        <v>738</v>
      </c>
    </row>
    <row r="1904" spans="1:8" ht="30" x14ac:dyDescent="0.25">
      <c r="A1904" s="40" t="s">
        <v>2001</v>
      </c>
      <c r="B1904" s="35" t="s">
        <v>2591</v>
      </c>
      <c r="C1904" s="26">
        <v>1</v>
      </c>
      <c r="D1904" s="34" t="s">
        <v>2172</v>
      </c>
      <c r="E1904" s="27">
        <v>43740</v>
      </c>
      <c r="F1904" s="27">
        <v>43742</v>
      </c>
      <c r="G1904" s="45" t="s">
        <v>648</v>
      </c>
      <c r="H1904" s="29">
        <v>637</v>
      </c>
    </row>
    <row r="1905" spans="1:8" x14ac:dyDescent="0.25">
      <c r="A1905" s="40" t="s">
        <v>2001</v>
      </c>
      <c r="B1905" s="35" t="s">
        <v>1279</v>
      </c>
      <c r="C1905" s="26">
        <v>1</v>
      </c>
      <c r="D1905" s="34" t="s">
        <v>2172</v>
      </c>
      <c r="E1905" s="27">
        <v>43770</v>
      </c>
      <c r="F1905" s="27">
        <v>43770</v>
      </c>
      <c r="G1905" s="45" t="s">
        <v>648</v>
      </c>
      <c r="H1905" s="29">
        <v>1948</v>
      </c>
    </row>
    <row r="1906" spans="1:8" x14ac:dyDescent="0.25">
      <c r="A1906" s="40" t="s">
        <v>2001</v>
      </c>
      <c r="B1906" s="35" t="s">
        <v>1279</v>
      </c>
      <c r="C1906" s="26">
        <v>1</v>
      </c>
      <c r="D1906" s="34" t="s">
        <v>2172</v>
      </c>
      <c r="E1906" s="27">
        <v>43770</v>
      </c>
      <c r="F1906" s="27">
        <v>43770</v>
      </c>
      <c r="G1906" s="45" t="s">
        <v>648</v>
      </c>
      <c r="H1906" s="29">
        <v>1842</v>
      </c>
    </row>
    <row r="1907" spans="1:8" ht="30" x14ac:dyDescent="0.25">
      <c r="A1907" s="40" t="s">
        <v>2001</v>
      </c>
      <c r="B1907" s="35" t="s">
        <v>2548</v>
      </c>
      <c r="C1907" s="26">
        <v>2</v>
      </c>
      <c r="D1907" s="34" t="s">
        <v>2660</v>
      </c>
      <c r="E1907" s="27">
        <v>43768</v>
      </c>
      <c r="F1907" s="27">
        <v>43769</v>
      </c>
      <c r="G1907" s="45" t="s">
        <v>648</v>
      </c>
      <c r="H1907" s="29">
        <v>1920</v>
      </c>
    </row>
    <row r="1908" spans="1:8" ht="30" x14ac:dyDescent="0.25">
      <c r="A1908" s="40" t="s">
        <v>2001</v>
      </c>
      <c r="B1908" s="35" t="s">
        <v>2548</v>
      </c>
      <c r="C1908" s="26">
        <v>2</v>
      </c>
      <c r="D1908" s="34" t="s">
        <v>2660</v>
      </c>
      <c r="E1908" s="27">
        <v>43768</v>
      </c>
      <c r="F1908" s="27">
        <v>43769</v>
      </c>
      <c r="G1908" s="45" t="s">
        <v>648</v>
      </c>
      <c r="H1908" s="29">
        <v>1920</v>
      </c>
    </row>
    <row r="1909" spans="1:8" x14ac:dyDescent="0.25">
      <c r="A1909" s="40" t="s">
        <v>2001</v>
      </c>
      <c r="B1909" s="35" t="s">
        <v>489</v>
      </c>
      <c r="C1909" s="26">
        <v>1</v>
      </c>
      <c r="D1909" s="34" t="s">
        <v>29</v>
      </c>
      <c r="E1909" s="27">
        <v>43732</v>
      </c>
      <c r="F1909" s="27">
        <v>43732</v>
      </c>
      <c r="G1909" s="45" t="s">
        <v>648</v>
      </c>
      <c r="H1909" s="29">
        <v>188</v>
      </c>
    </row>
    <row r="1910" spans="1:8" x14ac:dyDescent="0.25">
      <c r="A1910" s="40" t="s">
        <v>2001</v>
      </c>
      <c r="B1910" s="35" t="s">
        <v>489</v>
      </c>
      <c r="C1910" s="26">
        <v>1</v>
      </c>
      <c r="D1910" s="34" t="s">
        <v>29</v>
      </c>
      <c r="E1910" s="27">
        <v>43732</v>
      </c>
      <c r="F1910" s="27">
        <v>43732</v>
      </c>
      <c r="G1910" s="45" t="s">
        <v>648</v>
      </c>
      <c r="H1910" s="29">
        <v>248</v>
      </c>
    </row>
    <row r="1911" spans="1:8" ht="30" x14ac:dyDescent="0.25">
      <c r="A1911" s="40" t="s">
        <v>2001</v>
      </c>
      <c r="B1911" s="35" t="s">
        <v>2592</v>
      </c>
      <c r="C1911" s="26">
        <v>1</v>
      </c>
      <c r="D1911" s="34" t="s">
        <v>2655</v>
      </c>
      <c r="E1911" s="27">
        <v>43780</v>
      </c>
      <c r="F1911" s="27">
        <v>43780</v>
      </c>
      <c r="G1911" s="45" t="s">
        <v>648</v>
      </c>
      <c r="H1911" s="29">
        <v>1296</v>
      </c>
    </row>
    <row r="1912" spans="1:8" x14ac:dyDescent="0.25">
      <c r="A1912" s="40" t="s">
        <v>2001</v>
      </c>
      <c r="B1912" s="35" t="s">
        <v>2287</v>
      </c>
      <c r="C1912" s="26">
        <v>1</v>
      </c>
      <c r="D1912" s="34" t="s">
        <v>15</v>
      </c>
      <c r="E1912" s="27">
        <v>43794</v>
      </c>
      <c r="F1912" s="27">
        <v>43794</v>
      </c>
      <c r="G1912" s="45" t="s">
        <v>648</v>
      </c>
      <c r="H1912" s="29">
        <v>300</v>
      </c>
    </row>
    <row r="1913" spans="1:8" x14ac:dyDescent="0.25">
      <c r="A1913" s="40" t="s">
        <v>2001</v>
      </c>
      <c r="B1913" s="35" t="s">
        <v>2287</v>
      </c>
      <c r="C1913" s="26">
        <v>1</v>
      </c>
      <c r="D1913" s="34" t="s">
        <v>15</v>
      </c>
      <c r="E1913" s="27">
        <v>43794</v>
      </c>
      <c r="F1913" s="27">
        <v>43794</v>
      </c>
      <c r="G1913" s="45" t="s">
        <v>648</v>
      </c>
      <c r="H1913" s="29">
        <v>300</v>
      </c>
    </row>
    <row r="1914" spans="1:8" x14ac:dyDescent="0.25">
      <c r="A1914" s="40" t="s">
        <v>2001</v>
      </c>
      <c r="B1914" s="35" t="s">
        <v>2287</v>
      </c>
      <c r="C1914" s="26">
        <v>1</v>
      </c>
      <c r="D1914" s="34" t="s">
        <v>15</v>
      </c>
      <c r="E1914" s="27">
        <v>43794</v>
      </c>
      <c r="F1914" s="27">
        <v>43794</v>
      </c>
      <c r="G1914" s="45" t="s">
        <v>648</v>
      </c>
      <c r="H1914" s="29">
        <v>250</v>
      </c>
    </row>
    <row r="1915" spans="1:8" x14ac:dyDescent="0.25">
      <c r="A1915" s="40" t="s">
        <v>2001</v>
      </c>
      <c r="B1915" s="35" t="s">
        <v>2287</v>
      </c>
      <c r="C1915" s="26">
        <v>1</v>
      </c>
      <c r="D1915" s="34" t="s">
        <v>15</v>
      </c>
      <c r="E1915" s="27">
        <v>43794</v>
      </c>
      <c r="F1915" s="27">
        <v>43794</v>
      </c>
      <c r="G1915" s="45" t="s">
        <v>648</v>
      </c>
      <c r="H1915" s="29">
        <v>290</v>
      </c>
    </row>
    <row r="1916" spans="1:8" x14ac:dyDescent="0.25">
      <c r="A1916" s="40" t="s">
        <v>2001</v>
      </c>
      <c r="B1916" s="35" t="s">
        <v>486</v>
      </c>
      <c r="C1916" s="26">
        <v>1</v>
      </c>
      <c r="D1916" s="34" t="s">
        <v>29</v>
      </c>
      <c r="E1916" s="27">
        <v>43768</v>
      </c>
      <c r="F1916" s="27">
        <v>43768</v>
      </c>
      <c r="G1916" s="45" t="s">
        <v>648</v>
      </c>
      <c r="H1916" s="29">
        <v>500</v>
      </c>
    </row>
    <row r="1917" spans="1:8" x14ac:dyDescent="0.25">
      <c r="A1917" s="40" t="s">
        <v>2001</v>
      </c>
      <c r="B1917" s="35" t="s">
        <v>2432</v>
      </c>
      <c r="C1917" s="26">
        <v>3</v>
      </c>
      <c r="D1917" s="34" t="s">
        <v>2172</v>
      </c>
      <c r="E1917" s="27">
        <v>43810</v>
      </c>
      <c r="F1917" s="27">
        <v>43810</v>
      </c>
      <c r="G1917" s="45" t="s">
        <v>648</v>
      </c>
      <c r="H1917" s="29">
        <v>3635</v>
      </c>
    </row>
    <row r="1918" spans="1:8" ht="30" x14ac:dyDescent="0.25">
      <c r="A1918" s="40" t="s">
        <v>2001</v>
      </c>
      <c r="B1918" s="35" t="s">
        <v>2593</v>
      </c>
      <c r="C1918" s="26">
        <v>1</v>
      </c>
      <c r="D1918" s="34" t="s">
        <v>15</v>
      </c>
      <c r="E1918" s="27">
        <v>43778</v>
      </c>
      <c r="F1918" s="27">
        <v>43812</v>
      </c>
      <c r="G1918" s="45" t="s">
        <v>648</v>
      </c>
      <c r="H1918" s="29">
        <v>288</v>
      </c>
    </row>
    <row r="1919" spans="1:8" x14ac:dyDescent="0.25">
      <c r="A1919" s="40" t="s">
        <v>2001</v>
      </c>
      <c r="B1919" s="35" t="s">
        <v>2083</v>
      </c>
      <c r="C1919" s="26">
        <v>1</v>
      </c>
      <c r="D1919" s="34" t="s">
        <v>15</v>
      </c>
      <c r="E1919" s="27">
        <v>43809</v>
      </c>
      <c r="F1919" s="27">
        <v>43809</v>
      </c>
      <c r="G1919" s="45" t="s">
        <v>648</v>
      </c>
      <c r="H1919" s="29">
        <v>70</v>
      </c>
    </row>
    <row r="1920" spans="1:8" x14ac:dyDescent="0.25">
      <c r="A1920" s="40" t="s">
        <v>2001</v>
      </c>
      <c r="B1920" s="35" t="s">
        <v>2397</v>
      </c>
      <c r="C1920" s="26">
        <v>1</v>
      </c>
      <c r="D1920" s="34" t="s">
        <v>2657</v>
      </c>
      <c r="E1920" s="27">
        <v>43820</v>
      </c>
      <c r="F1920" s="27">
        <v>43820</v>
      </c>
      <c r="G1920" s="45" t="s">
        <v>648</v>
      </c>
      <c r="H1920" s="29">
        <v>271</v>
      </c>
    </row>
    <row r="1921" spans="1:8" x14ac:dyDescent="0.25">
      <c r="A1921" s="40" t="s">
        <v>2001</v>
      </c>
      <c r="B1921" s="35" t="s">
        <v>1279</v>
      </c>
      <c r="C1921" s="26">
        <v>1</v>
      </c>
      <c r="D1921" s="34" t="s">
        <v>29</v>
      </c>
      <c r="E1921" s="27">
        <v>43825</v>
      </c>
      <c r="F1921" s="27">
        <v>43825</v>
      </c>
      <c r="G1921" s="45" t="s">
        <v>648</v>
      </c>
      <c r="H1921" s="29">
        <v>640</v>
      </c>
    </row>
    <row r="1922" spans="1:8" x14ac:dyDescent="0.25">
      <c r="A1922" s="40" t="s">
        <v>2001</v>
      </c>
      <c r="B1922" s="35" t="s">
        <v>2093</v>
      </c>
      <c r="C1922" s="26">
        <v>1</v>
      </c>
      <c r="D1922" s="34" t="s">
        <v>29</v>
      </c>
      <c r="E1922" s="27">
        <v>43823</v>
      </c>
      <c r="F1922" s="27">
        <v>43823</v>
      </c>
      <c r="G1922" s="45" t="s">
        <v>648</v>
      </c>
      <c r="H1922" s="29">
        <v>289</v>
      </c>
    </row>
    <row r="1923" spans="1:8" x14ac:dyDescent="0.25">
      <c r="A1923" s="40" t="s">
        <v>2001</v>
      </c>
      <c r="B1923" s="35" t="s">
        <v>2093</v>
      </c>
      <c r="C1923" s="26">
        <v>1</v>
      </c>
      <c r="D1923" s="34" t="s">
        <v>29</v>
      </c>
      <c r="E1923" s="27">
        <v>43823</v>
      </c>
      <c r="F1923" s="27">
        <v>43823</v>
      </c>
      <c r="G1923" s="45" t="s">
        <v>648</v>
      </c>
      <c r="H1923" s="29">
        <v>71</v>
      </c>
    </row>
    <row r="1924" spans="1:8" x14ac:dyDescent="0.25">
      <c r="A1924" s="40" t="s">
        <v>2001</v>
      </c>
      <c r="B1924" s="35" t="s">
        <v>2093</v>
      </c>
      <c r="C1924" s="26">
        <v>1</v>
      </c>
      <c r="D1924" s="34" t="s">
        <v>29</v>
      </c>
      <c r="E1924" s="27">
        <v>43795</v>
      </c>
      <c r="F1924" s="27">
        <v>43796</v>
      </c>
      <c r="G1924" s="45" t="s">
        <v>648</v>
      </c>
      <c r="H1924" s="29">
        <v>46</v>
      </c>
    </row>
    <row r="1925" spans="1:8" x14ac:dyDescent="0.25">
      <c r="A1925" s="40" t="s">
        <v>2001</v>
      </c>
      <c r="B1925" s="35" t="s">
        <v>2093</v>
      </c>
      <c r="C1925" s="26">
        <v>1</v>
      </c>
      <c r="D1925" s="34" t="s">
        <v>29</v>
      </c>
      <c r="E1925" s="27">
        <v>43795</v>
      </c>
      <c r="F1925" s="27">
        <v>43796</v>
      </c>
      <c r="G1925" s="45" t="s">
        <v>648</v>
      </c>
      <c r="H1925" s="29">
        <v>33.5</v>
      </c>
    </row>
    <row r="1926" spans="1:8" x14ac:dyDescent="0.25">
      <c r="A1926" s="40" t="s">
        <v>2001</v>
      </c>
      <c r="B1926" s="35" t="s">
        <v>2093</v>
      </c>
      <c r="C1926" s="26">
        <v>1</v>
      </c>
      <c r="D1926" s="34" t="s">
        <v>29</v>
      </c>
      <c r="E1926" s="27">
        <v>43796</v>
      </c>
      <c r="F1926" s="27">
        <v>43797</v>
      </c>
      <c r="G1926" s="45" t="s">
        <v>648</v>
      </c>
      <c r="H1926" s="29">
        <v>242</v>
      </c>
    </row>
    <row r="1927" spans="1:8" x14ac:dyDescent="0.25">
      <c r="A1927" s="40" t="s">
        <v>2001</v>
      </c>
      <c r="B1927" s="35" t="s">
        <v>2594</v>
      </c>
      <c r="C1927" s="26">
        <v>1</v>
      </c>
      <c r="D1927" s="34" t="s">
        <v>2656</v>
      </c>
      <c r="E1927" s="27">
        <v>43810</v>
      </c>
      <c r="F1927" s="27">
        <v>43810</v>
      </c>
      <c r="G1927" s="45" t="s">
        <v>648</v>
      </c>
      <c r="H1927" s="29">
        <v>684</v>
      </c>
    </row>
    <row r="1928" spans="1:8" x14ac:dyDescent="0.25">
      <c r="A1928" s="40" t="s">
        <v>2001</v>
      </c>
      <c r="B1928" s="35" t="s">
        <v>2594</v>
      </c>
      <c r="C1928" s="26">
        <v>1</v>
      </c>
      <c r="D1928" s="34" t="s">
        <v>2656</v>
      </c>
      <c r="E1928" s="27">
        <v>43810</v>
      </c>
      <c r="F1928" s="27">
        <v>43810</v>
      </c>
      <c r="G1928" s="45" t="s">
        <v>648</v>
      </c>
      <c r="H1928" s="29">
        <v>679</v>
      </c>
    </row>
    <row r="1929" spans="1:8" x14ac:dyDescent="0.25">
      <c r="A1929" s="40" t="s">
        <v>2001</v>
      </c>
      <c r="B1929" s="35" t="s">
        <v>2107</v>
      </c>
      <c r="C1929" s="26">
        <v>1</v>
      </c>
      <c r="D1929" s="34" t="s">
        <v>2656</v>
      </c>
      <c r="E1929" s="27">
        <v>43811</v>
      </c>
      <c r="F1929" s="27">
        <v>43811</v>
      </c>
      <c r="G1929" s="45" t="s">
        <v>648</v>
      </c>
      <c r="H1929" s="29">
        <v>4840</v>
      </c>
    </row>
    <row r="1930" spans="1:8" x14ac:dyDescent="0.25">
      <c r="A1930" s="40" t="s">
        <v>2001</v>
      </c>
      <c r="B1930" s="35" t="s">
        <v>2107</v>
      </c>
      <c r="C1930" s="26">
        <v>1</v>
      </c>
      <c r="D1930" s="34" t="s">
        <v>2656</v>
      </c>
      <c r="E1930" s="27">
        <v>43811</v>
      </c>
      <c r="F1930" s="27">
        <v>43811</v>
      </c>
      <c r="G1930" s="45" t="s">
        <v>648</v>
      </c>
      <c r="H1930" s="29">
        <v>2539</v>
      </c>
    </row>
    <row r="1931" spans="1:8" ht="30" x14ac:dyDescent="0.25">
      <c r="A1931" s="40" t="s">
        <v>528</v>
      </c>
      <c r="B1931" s="35" t="s">
        <v>2123</v>
      </c>
      <c r="C1931" s="26">
        <v>3</v>
      </c>
      <c r="D1931" s="34" t="s">
        <v>29</v>
      </c>
      <c r="E1931" s="27">
        <v>43495</v>
      </c>
      <c r="F1931" s="27">
        <v>43495</v>
      </c>
      <c r="G1931" s="45" t="s">
        <v>648</v>
      </c>
      <c r="H1931" s="29">
        <v>972</v>
      </c>
    </row>
    <row r="1932" spans="1:8" ht="30" x14ac:dyDescent="0.25">
      <c r="A1932" s="40" t="s">
        <v>528</v>
      </c>
      <c r="B1932" s="35" t="s">
        <v>2124</v>
      </c>
      <c r="C1932" s="26">
        <v>4</v>
      </c>
      <c r="D1932" s="34" t="s">
        <v>2121</v>
      </c>
      <c r="E1932" s="27">
        <v>43481</v>
      </c>
      <c r="F1932" s="27">
        <v>43496</v>
      </c>
      <c r="G1932" s="45" t="s">
        <v>648</v>
      </c>
      <c r="H1932" s="29">
        <v>666</v>
      </c>
    </row>
    <row r="1933" spans="1:8" x14ac:dyDescent="0.25">
      <c r="A1933" s="40" t="s">
        <v>528</v>
      </c>
      <c r="B1933" s="35" t="s">
        <v>2083</v>
      </c>
      <c r="C1933" s="26">
        <v>2</v>
      </c>
      <c r="D1933" s="34" t="s">
        <v>2121</v>
      </c>
      <c r="E1933" s="27">
        <v>43494</v>
      </c>
      <c r="F1933" s="27">
        <v>43501</v>
      </c>
      <c r="G1933" s="45" t="s">
        <v>648</v>
      </c>
      <c r="H1933" s="29">
        <v>270</v>
      </c>
    </row>
    <row r="1934" spans="1:8" x14ac:dyDescent="0.25">
      <c r="A1934" s="40" t="s">
        <v>528</v>
      </c>
      <c r="B1934" s="35" t="s">
        <v>2093</v>
      </c>
      <c r="C1934" s="26">
        <v>2</v>
      </c>
      <c r="D1934" s="34" t="s">
        <v>1355</v>
      </c>
      <c r="E1934" s="27">
        <v>43503</v>
      </c>
      <c r="F1934" s="27">
        <v>43503</v>
      </c>
      <c r="G1934" s="45" t="s">
        <v>648</v>
      </c>
      <c r="H1934" s="29">
        <v>212</v>
      </c>
    </row>
    <row r="1935" spans="1:8" ht="30" x14ac:dyDescent="0.25">
      <c r="A1935" s="40" t="s">
        <v>528</v>
      </c>
      <c r="B1935" s="35" t="s">
        <v>2125</v>
      </c>
      <c r="C1935" s="26">
        <v>2</v>
      </c>
      <c r="D1935" s="34" t="s">
        <v>15</v>
      </c>
      <c r="E1935" s="27">
        <v>43476</v>
      </c>
      <c r="F1935" s="27">
        <v>43490</v>
      </c>
      <c r="G1935" s="45" t="s">
        <v>648</v>
      </c>
      <c r="H1935" s="29">
        <v>324</v>
      </c>
    </row>
    <row r="1936" spans="1:8" x14ac:dyDescent="0.25">
      <c r="A1936" s="40" t="s">
        <v>528</v>
      </c>
      <c r="B1936" s="35" t="s">
        <v>2093</v>
      </c>
      <c r="C1936" s="26">
        <v>2</v>
      </c>
      <c r="D1936" s="34" t="s">
        <v>1355</v>
      </c>
      <c r="E1936" s="27">
        <v>43515</v>
      </c>
      <c r="F1936" s="27">
        <v>43515</v>
      </c>
      <c r="G1936" s="45" t="s">
        <v>648</v>
      </c>
      <c r="H1936" s="29">
        <v>831</v>
      </c>
    </row>
    <row r="1937" spans="1:8" x14ac:dyDescent="0.25">
      <c r="A1937" s="40" t="s">
        <v>528</v>
      </c>
      <c r="B1937" s="35" t="s">
        <v>2458</v>
      </c>
      <c r="C1937" s="26">
        <v>1</v>
      </c>
      <c r="D1937" s="34" t="s">
        <v>15</v>
      </c>
      <c r="E1937" s="27">
        <v>43536</v>
      </c>
      <c r="F1937" s="27">
        <v>43539</v>
      </c>
      <c r="G1937" s="45" t="s">
        <v>648</v>
      </c>
      <c r="H1937" s="29">
        <v>288</v>
      </c>
    </row>
    <row r="1938" spans="1:8" ht="30" x14ac:dyDescent="0.25">
      <c r="A1938" s="40" t="s">
        <v>528</v>
      </c>
      <c r="B1938" s="35" t="s">
        <v>2595</v>
      </c>
      <c r="C1938" s="26">
        <v>3</v>
      </c>
      <c r="D1938" s="34" t="s">
        <v>15</v>
      </c>
      <c r="E1938" s="27">
        <v>43514</v>
      </c>
      <c r="F1938" s="27">
        <v>43524</v>
      </c>
      <c r="G1938" s="45" t="s">
        <v>648</v>
      </c>
      <c r="H1938" s="29">
        <v>486</v>
      </c>
    </row>
    <row r="1939" spans="1:8" ht="45" x14ac:dyDescent="0.25">
      <c r="A1939" s="40" t="s">
        <v>528</v>
      </c>
      <c r="B1939" s="35" t="s">
        <v>2596</v>
      </c>
      <c r="C1939" s="26">
        <v>1</v>
      </c>
      <c r="D1939" s="34" t="s">
        <v>15</v>
      </c>
      <c r="E1939" s="27">
        <v>43515</v>
      </c>
      <c r="F1939" s="27">
        <v>43515</v>
      </c>
      <c r="G1939" s="45" t="s">
        <v>648</v>
      </c>
      <c r="H1939" s="29">
        <v>170</v>
      </c>
    </row>
    <row r="1940" spans="1:8" x14ac:dyDescent="0.25">
      <c r="A1940" s="40" t="s">
        <v>528</v>
      </c>
      <c r="B1940" s="35" t="s">
        <v>2081</v>
      </c>
      <c r="C1940" s="26">
        <v>1</v>
      </c>
      <c r="D1940" s="34" t="s">
        <v>15</v>
      </c>
      <c r="E1940" s="27">
        <v>43521</v>
      </c>
      <c r="F1940" s="27">
        <v>43524</v>
      </c>
      <c r="G1940" s="45" t="s">
        <v>648</v>
      </c>
      <c r="H1940" s="29">
        <v>288</v>
      </c>
    </row>
    <row r="1941" spans="1:8" x14ac:dyDescent="0.25">
      <c r="A1941" s="40" t="s">
        <v>528</v>
      </c>
      <c r="B1941" s="35" t="s">
        <v>2081</v>
      </c>
      <c r="C1941" s="26">
        <v>1</v>
      </c>
      <c r="D1941" s="34" t="s">
        <v>15</v>
      </c>
      <c r="E1941" s="27">
        <v>43515</v>
      </c>
      <c r="F1941" s="27">
        <v>43517</v>
      </c>
      <c r="G1941" s="45" t="s">
        <v>648</v>
      </c>
      <c r="H1941" s="29">
        <v>216</v>
      </c>
    </row>
    <row r="1942" spans="1:8" ht="30" x14ac:dyDescent="0.25">
      <c r="A1942" s="40" t="s">
        <v>528</v>
      </c>
      <c r="B1942" s="35" t="s">
        <v>2597</v>
      </c>
      <c r="C1942" s="26">
        <v>4</v>
      </c>
      <c r="D1942" s="34" t="s">
        <v>15</v>
      </c>
      <c r="E1942" s="27">
        <v>43497</v>
      </c>
      <c r="F1942" s="27">
        <v>43511</v>
      </c>
      <c r="G1942" s="45" t="s">
        <v>648</v>
      </c>
      <c r="H1942" s="29">
        <v>540</v>
      </c>
    </row>
    <row r="1943" spans="1:8" x14ac:dyDescent="0.25">
      <c r="A1943" s="40" t="s">
        <v>528</v>
      </c>
      <c r="B1943" s="35" t="s">
        <v>2081</v>
      </c>
      <c r="C1943" s="26">
        <v>1</v>
      </c>
      <c r="D1943" s="34" t="s">
        <v>15</v>
      </c>
      <c r="E1943" s="27">
        <v>43508</v>
      </c>
      <c r="F1943" s="27">
        <v>43510</v>
      </c>
      <c r="G1943" s="45" t="s">
        <v>648</v>
      </c>
      <c r="H1943" s="29">
        <v>216</v>
      </c>
    </row>
    <row r="1944" spans="1:8" ht="30" x14ac:dyDescent="0.25">
      <c r="A1944" s="40" t="s">
        <v>528</v>
      </c>
      <c r="B1944" s="35" t="s">
        <v>2598</v>
      </c>
      <c r="C1944" s="26">
        <v>1</v>
      </c>
      <c r="D1944" s="34" t="s">
        <v>15</v>
      </c>
      <c r="E1944" s="27">
        <v>43536</v>
      </c>
      <c r="F1944" s="27">
        <v>43536</v>
      </c>
      <c r="G1944" s="45" t="s">
        <v>648</v>
      </c>
      <c r="H1944" s="29">
        <v>1017</v>
      </c>
    </row>
    <row r="1945" spans="1:8" ht="30" x14ac:dyDescent="0.25">
      <c r="A1945" s="40" t="s">
        <v>528</v>
      </c>
      <c r="B1945" s="35" t="s">
        <v>2326</v>
      </c>
      <c r="C1945" s="26">
        <v>1</v>
      </c>
      <c r="D1945" s="34" t="s">
        <v>15</v>
      </c>
      <c r="E1945" s="27">
        <v>43530</v>
      </c>
      <c r="F1945" s="27">
        <v>43530</v>
      </c>
      <c r="G1945" s="45" t="s">
        <v>648</v>
      </c>
      <c r="H1945" s="29">
        <v>718</v>
      </c>
    </row>
    <row r="1946" spans="1:8" x14ac:dyDescent="0.25">
      <c r="A1946" s="40" t="s">
        <v>528</v>
      </c>
      <c r="B1946" s="35" t="s">
        <v>2507</v>
      </c>
      <c r="C1946" s="26">
        <v>1</v>
      </c>
      <c r="D1946" s="34" t="s">
        <v>15</v>
      </c>
      <c r="E1946" s="27">
        <v>43558</v>
      </c>
      <c r="F1946" s="27">
        <v>43558</v>
      </c>
      <c r="G1946" s="45" t="s">
        <v>648</v>
      </c>
      <c r="H1946" s="29">
        <v>718</v>
      </c>
    </row>
    <row r="1947" spans="1:8" ht="30" x14ac:dyDescent="0.25">
      <c r="A1947" s="40" t="s">
        <v>528</v>
      </c>
      <c r="B1947" s="35" t="s">
        <v>2380</v>
      </c>
      <c r="C1947" s="26">
        <v>1</v>
      </c>
      <c r="D1947" s="34" t="s">
        <v>2121</v>
      </c>
      <c r="E1947" s="27">
        <v>43601</v>
      </c>
      <c r="F1947" s="27">
        <v>43616</v>
      </c>
      <c r="G1947" s="45" t="s">
        <v>648</v>
      </c>
      <c r="H1947" s="29">
        <v>216</v>
      </c>
    </row>
    <row r="1948" spans="1:8" x14ac:dyDescent="0.25">
      <c r="A1948" s="40" t="s">
        <v>528</v>
      </c>
      <c r="B1948" s="35" t="s">
        <v>2260</v>
      </c>
      <c r="C1948" s="26">
        <v>1</v>
      </c>
      <c r="D1948" s="34" t="s">
        <v>2121</v>
      </c>
      <c r="E1948" s="27">
        <v>43633</v>
      </c>
      <c r="F1948" s="27">
        <v>43633</v>
      </c>
      <c r="G1948" s="45" t="s">
        <v>648</v>
      </c>
      <c r="H1948" s="29">
        <v>999</v>
      </c>
    </row>
    <row r="1949" spans="1:8" x14ac:dyDescent="0.25">
      <c r="A1949" s="40" t="s">
        <v>528</v>
      </c>
      <c r="B1949" s="35" t="s">
        <v>2260</v>
      </c>
      <c r="C1949" s="26">
        <v>2</v>
      </c>
      <c r="D1949" s="34" t="s">
        <v>2121</v>
      </c>
      <c r="E1949" s="27">
        <v>43630</v>
      </c>
      <c r="F1949" s="27">
        <v>43630</v>
      </c>
      <c r="G1949" s="45" t="s">
        <v>648</v>
      </c>
      <c r="H1949" s="29">
        <v>753</v>
      </c>
    </row>
    <row r="1950" spans="1:8" x14ac:dyDescent="0.25">
      <c r="A1950" s="40" t="s">
        <v>528</v>
      </c>
      <c r="B1950" s="35" t="s">
        <v>2260</v>
      </c>
      <c r="C1950" s="26">
        <v>2</v>
      </c>
      <c r="D1950" s="34" t="s">
        <v>2121</v>
      </c>
      <c r="E1950" s="27">
        <v>43635</v>
      </c>
      <c r="F1950" s="27">
        <v>43635</v>
      </c>
      <c r="G1950" s="45" t="s">
        <v>648</v>
      </c>
      <c r="H1950" s="29">
        <v>500</v>
      </c>
    </row>
    <row r="1951" spans="1:8" x14ac:dyDescent="0.25">
      <c r="A1951" s="40" t="s">
        <v>528</v>
      </c>
      <c r="B1951" s="35" t="s">
        <v>2260</v>
      </c>
      <c r="C1951" s="26">
        <v>1</v>
      </c>
      <c r="D1951" s="34" t="s">
        <v>2121</v>
      </c>
      <c r="E1951" s="27">
        <v>43628</v>
      </c>
      <c r="F1951" s="27">
        <v>43628</v>
      </c>
      <c r="G1951" s="45" t="s">
        <v>648</v>
      </c>
      <c r="H1951" s="29">
        <v>999</v>
      </c>
    </row>
    <row r="1952" spans="1:8" x14ac:dyDescent="0.25">
      <c r="A1952" s="40" t="s">
        <v>528</v>
      </c>
      <c r="B1952" s="35" t="s">
        <v>2370</v>
      </c>
      <c r="C1952" s="26">
        <v>1</v>
      </c>
      <c r="D1952" s="34" t="s">
        <v>29</v>
      </c>
      <c r="E1952" s="27">
        <v>43720</v>
      </c>
      <c r="F1952" s="27">
        <v>43720</v>
      </c>
      <c r="G1952" s="45" t="s">
        <v>648</v>
      </c>
      <c r="H1952" s="29">
        <v>218</v>
      </c>
    </row>
    <row r="1953" spans="1:8" x14ac:dyDescent="0.25">
      <c r="A1953" s="40" t="s">
        <v>528</v>
      </c>
      <c r="B1953" s="35" t="s">
        <v>486</v>
      </c>
      <c r="C1953" s="26">
        <v>1</v>
      </c>
      <c r="D1953" s="34" t="s">
        <v>29</v>
      </c>
      <c r="E1953" s="27">
        <v>43749</v>
      </c>
      <c r="F1953" s="27">
        <v>43749</v>
      </c>
      <c r="G1953" s="45" t="s">
        <v>648</v>
      </c>
      <c r="H1953" s="29">
        <v>109</v>
      </c>
    </row>
    <row r="1954" spans="1:8" x14ac:dyDescent="0.25">
      <c r="A1954" s="40" t="s">
        <v>528</v>
      </c>
      <c r="B1954" s="35" t="s">
        <v>2268</v>
      </c>
      <c r="C1954" s="26">
        <v>1</v>
      </c>
      <c r="D1954" s="34" t="s">
        <v>15</v>
      </c>
      <c r="E1954" s="27">
        <v>43783</v>
      </c>
      <c r="F1954" s="27">
        <v>43783</v>
      </c>
      <c r="G1954" s="45" t="s">
        <v>648</v>
      </c>
      <c r="H1954" s="29">
        <v>534</v>
      </c>
    </row>
    <row r="1955" spans="1:8" ht="30" x14ac:dyDescent="0.25">
      <c r="A1955" s="40" t="s">
        <v>2599</v>
      </c>
      <c r="B1955" s="35" t="s">
        <v>2600</v>
      </c>
      <c r="C1955" s="26">
        <v>1</v>
      </c>
      <c r="D1955" s="34" t="s">
        <v>15</v>
      </c>
      <c r="E1955" s="27">
        <v>43726</v>
      </c>
      <c r="F1955" s="27">
        <v>43734</v>
      </c>
      <c r="G1955" s="45" t="s">
        <v>648</v>
      </c>
      <c r="H1955" s="29">
        <v>972</v>
      </c>
    </row>
    <row r="1956" spans="1:8" ht="30" x14ac:dyDescent="0.25">
      <c r="A1956" s="40" t="s">
        <v>2599</v>
      </c>
      <c r="B1956" s="35" t="s">
        <v>2600</v>
      </c>
      <c r="C1956" s="26">
        <v>1</v>
      </c>
      <c r="D1956" s="34" t="s">
        <v>15</v>
      </c>
      <c r="E1956" s="27">
        <v>43726</v>
      </c>
      <c r="F1956" s="27">
        <v>43734</v>
      </c>
      <c r="G1956" s="45" t="s">
        <v>648</v>
      </c>
      <c r="H1956" s="29">
        <v>972</v>
      </c>
    </row>
    <row r="1957" spans="1:8" x14ac:dyDescent="0.25">
      <c r="A1957" s="40" t="s">
        <v>569</v>
      </c>
      <c r="B1957" s="35" t="s">
        <v>2091</v>
      </c>
      <c r="C1957" s="26">
        <v>2</v>
      </c>
      <c r="D1957" s="34" t="s">
        <v>1355</v>
      </c>
      <c r="E1957" s="27">
        <v>43481</v>
      </c>
      <c r="F1957" s="27">
        <v>43481</v>
      </c>
      <c r="G1957" s="45" t="s">
        <v>648</v>
      </c>
      <c r="H1957" s="29">
        <v>106</v>
      </c>
    </row>
    <row r="1958" spans="1:8" x14ac:dyDescent="0.25">
      <c r="A1958" s="40" t="s">
        <v>569</v>
      </c>
      <c r="B1958" s="35" t="s">
        <v>2091</v>
      </c>
      <c r="C1958" s="26">
        <v>2</v>
      </c>
      <c r="D1958" s="34" t="s">
        <v>1355</v>
      </c>
      <c r="E1958" s="27">
        <v>43481</v>
      </c>
      <c r="F1958" s="27">
        <v>43481</v>
      </c>
      <c r="G1958" s="45" t="s">
        <v>648</v>
      </c>
      <c r="H1958" s="29">
        <v>500</v>
      </c>
    </row>
    <row r="1959" spans="1:8" x14ac:dyDescent="0.25">
      <c r="A1959" s="40" t="s">
        <v>569</v>
      </c>
      <c r="B1959" s="35" t="s">
        <v>2091</v>
      </c>
      <c r="C1959" s="26">
        <v>2</v>
      </c>
      <c r="D1959" s="34" t="s">
        <v>1355</v>
      </c>
      <c r="E1959" s="27">
        <v>43481</v>
      </c>
      <c r="F1959" s="27">
        <v>43481</v>
      </c>
      <c r="G1959" s="45" t="s">
        <v>648</v>
      </c>
      <c r="H1959" s="29">
        <v>220</v>
      </c>
    </row>
    <row r="1960" spans="1:8" x14ac:dyDescent="0.25">
      <c r="A1960" s="40" t="s">
        <v>569</v>
      </c>
      <c r="B1960" s="35" t="s">
        <v>2091</v>
      </c>
      <c r="C1960" s="26">
        <v>1</v>
      </c>
      <c r="D1960" s="34" t="s">
        <v>15</v>
      </c>
      <c r="E1960" s="27">
        <v>43509</v>
      </c>
      <c r="F1960" s="27">
        <v>43509</v>
      </c>
      <c r="G1960" s="45" t="s">
        <v>648</v>
      </c>
      <c r="H1960" s="29">
        <v>938</v>
      </c>
    </row>
    <row r="1961" spans="1:8" x14ac:dyDescent="0.25">
      <c r="A1961" s="40" t="s">
        <v>569</v>
      </c>
      <c r="B1961" s="35" t="s">
        <v>2372</v>
      </c>
      <c r="C1961" s="26">
        <v>1</v>
      </c>
      <c r="D1961" s="34" t="s">
        <v>15</v>
      </c>
      <c r="E1961" s="27">
        <v>43524</v>
      </c>
      <c r="F1961" s="27">
        <v>43524</v>
      </c>
      <c r="G1961" s="45" t="s">
        <v>648</v>
      </c>
      <c r="H1961" s="29">
        <v>938</v>
      </c>
    </row>
    <row r="1962" spans="1:8" x14ac:dyDescent="0.25">
      <c r="A1962" s="40" t="s">
        <v>569</v>
      </c>
      <c r="B1962" s="35" t="s">
        <v>2601</v>
      </c>
      <c r="C1962" s="26">
        <v>1</v>
      </c>
      <c r="D1962" s="34" t="s">
        <v>15</v>
      </c>
      <c r="E1962" s="27">
        <v>43588</v>
      </c>
      <c r="F1962" s="27">
        <v>43588</v>
      </c>
      <c r="G1962" s="45" t="s">
        <v>648</v>
      </c>
      <c r="H1962" s="29">
        <v>1375</v>
      </c>
    </row>
    <row r="1963" spans="1:8" ht="30" x14ac:dyDescent="0.25">
      <c r="A1963" s="40" t="s">
        <v>569</v>
      </c>
      <c r="B1963" s="35" t="s">
        <v>2512</v>
      </c>
      <c r="C1963" s="26">
        <v>1</v>
      </c>
      <c r="D1963" s="34" t="s">
        <v>15</v>
      </c>
      <c r="E1963" s="27">
        <v>43557</v>
      </c>
      <c r="F1963" s="27">
        <v>43557</v>
      </c>
      <c r="G1963" s="45" t="s">
        <v>648</v>
      </c>
      <c r="H1963" s="29">
        <v>879</v>
      </c>
    </row>
    <row r="1964" spans="1:8" x14ac:dyDescent="0.25">
      <c r="A1964" s="40" t="s">
        <v>569</v>
      </c>
      <c r="B1964" s="35" t="s">
        <v>2507</v>
      </c>
      <c r="C1964" s="26">
        <v>2</v>
      </c>
      <c r="D1964" s="34" t="s">
        <v>15</v>
      </c>
      <c r="E1964" s="27">
        <v>43592</v>
      </c>
      <c r="F1964" s="27">
        <v>43592</v>
      </c>
      <c r="G1964" s="45" t="s">
        <v>648</v>
      </c>
      <c r="H1964" s="29">
        <v>1188</v>
      </c>
    </row>
    <row r="1965" spans="1:8" x14ac:dyDescent="0.25">
      <c r="A1965" s="40" t="s">
        <v>569</v>
      </c>
      <c r="B1965" s="35" t="s">
        <v>198</v>
      </c>
      <c r="C1965" s="26">
        <v>1</v>
      </c>
      <c r="D1965" s="34" t="s">
        <v>15</v>
      </c>
      <c r="E1965" s="27">
        <v>43579</v>
      </c>
      <c r="F1965" s="27">
        <v>43579</v>
      </c>
      <c r="G1965" s="45" t="s">
        <v>648</v>
      </c>
      <c r="H1965" s="29">
        <v>891</v>
      </c>
    </row>
    <row r="1966" spans="1:8" x14ac:dyDescent="0.25">
      <c r="A1966" s="40" t="s">
        <v>569</v>
      </c>
      <c r="B1966" s="35" t="s">
        <v>198</v>
      </c>
      <c r="C1966" s="26">
        <v>1</v>
      </c>
      <c r="D1966" s="34" t="s">
        <v>15</v>
      </c>
      <c r="E1966" s="27">
        <v>43572</v>
      </c>
      <c r="F1966" s="27">
        <v>43572</v>
      </c>
      <c r="G1966" s="45" t="s">
        <v>648</v>
      </c>
      <c r="H1966" s="29">
        <v>829</v>
      </c>
    </row>
    <row r="1967" spans="1:8" x14ac:dyDescent="0.25">
      <c r="A1967" s="40" t="s">
        <v>569</v>
      </c>
      <c r="B1967" s="35" t="s">
        <v>2292</v>
      </c>
      <c r="C1967" s="26">
        <v>1</v>
      </c>
      <c r="D1967" s="34" t="s">
        <v>15</v>
      </c>
      <c r="E1967" s="27">
        <v>43581</v>
      </c>
      <c r="F1967" s="27">
        <v>43581</v>
      </c>
      <c r="G1967" s="45" t="s">
        <v>648</v>
      </c>
      <c r="H1967" s="29">
        <v>876</v>
      </c>
    </row>
    <row r="1968" spans="1:8" ht="30" x14ac:dyDescent="0.25">
      <c r="A1968" s="40" t="s">
        <v>569</v>
      </c>
      <c r="B1968" s="35" t="s">
        <v>2602</v>
      </c>
      <c r="C1968" s="26">
        <v>1</v>
      </c>
      <c r="D1968" s="34" t="s">
        <v>2121</v>
      </c>
      <c r="E1968" s="27">
        <v>43591</v>
      </c>
      <c r="F1968" s="27">
        <v>43591</v>
      </c>
      <c r="G1968" s="45" t="s">
        <v>648</v>
      </c>
      <c r="H1968" s="29">
        <v>1145</v>
      </c>
    </row>
    <row r="1969" spans="1:8" x14ac:dyDescent="0.25">
      <c r="A1969" s="40" t="s">
        <v>569</v>
      </c>
      <c r="B1969" s="35" t="s">
        <v>2091</v>
      </c>
      <c r="C1969" s="26">
        <v>1</v>
      </c>
      <c r="D1969" s="34" t="s">
        <v>2121</v>
      </c>
      <c r="E1969" s="27">
        <v>43671</v>
      </c>
      <c r="F1969" s="27">
        <v>43671</v>
      </c>
      <c r="G1969" s="45" t="s">
        <v>648</v>
      </c>
      <c r="H1969" s="29">
        <v>938</v>
      </c>
    </row>
    <row r="1970" spans="1:8" x14ac:dyDescent="0.25">
      <c r="A1970" s="40" t="s">
        <v>569</v>
      </c>
      <c r="B1970" s="35" t="s">
        <v>2603</v>
      </c>
      <c r="C1970" s="26">
        <v>1</v>
      </c>
      <c r="D1970" s="34" t="s">
        <v>15</v>
      </c>
      <c r="E1970" s="27">
        <v>43739</v>
      </c>
      <c r="F1970" s="27">
        <v>43739</v>
      </c>
      <c r="G1970" s="45" t="s">
        <v>648</v>
      </c>
      <c r="H1970" s="29">
        <v>5000</v>
      </c>
    </row>
    <row r="1971" spans="1:8" x14ac:dyDescent="0.25">
      <c r="A1971" s="40" t="s">
        <v>569</v>
      </c>
      <c r="B1971" s="35" t="s">
        <v>486</v>
      </c>
      <c r="C1971" s="26">
        <v>2</v>
      </c>
      <c r="D1971" s="34" t="s">
        <v>1355</v>
      </c>
      <c r="E1971" s="27">
        <v>43719</v>
      </c>
      <c r="F1971" s="27">
        <v>43725</v>
      </c>
      <c r="G1971" s="45" t="s">
        <v>648</v>
      </c>
      <c r="H1971" s="29">
        <v>500</v>
      </c>
    </row>
    <row r="1972" spans="1:8" x14ac:dyDescent="0.25">
      <c r="A1972" s="40" t="s">
        <v>569</v>
      </c>
      <c r="B1972" s="35" t="s">
        <v>486</v>
      </c>
      <c r="C1972" s="26">
        <v>2</v>
      </c>
      <c r="D1972" s="34" t="s">
        <v>1355</v>
      </c>
      <c r="E1972" s="27">
        <v>43749</v>
      </c>
      <c r="F1972" s="27">
        <v>43749</v>
      </c>
      <c r="G1972" s="45" t="s">
        <v>648</v>
      </c>
      <c r="H1972" s="29">
        <v>94</v>
      </c>
    </row>
    <row r="1973" spans="1:8" x14ac:dyDescent="0.25">
      <c r="A1973" s="40" t="s">
        <v>569</v>
      </c>
      <c r="B1973" s="35" t="s">
        <v>486</v>
      </c>
      <c r="C1973" s="26">
        <v>2</v>
      </c>
      <c r="D1973" s="34" t="s">
        <v>1355</v>
      </c>
      <c r="E1973" s="27">
        <v>43749</v>
      </c>
      <c r="F1973" s="27">
        <v>43749</v>
      </c>
      <c r="G1973" s="45" t="s">
        <v>648</v>
      </c>
      <c r="H1973" s="29">
        <v>124</v>
      </c>
    </row>
    <row r="1974" spans="1:8" ht="45" x14ac:dyDescent="0.25">
      <c r="A1974" s="40" t="s">
        <v>569</v>
      </c>
      <c r="B1974" s="35" t="s">
        <v>2604</v>
      </c>
      <c r="C1974" s="26">
        <v>1</v>
      </c>
      <c r="D1974" s="34" t="s">
        <v>1355</v>
      </c>
      <c r="E1974" s="27">
        <v>43741</v>
      </c>
      <c r="F1974" s="27">
        <v>43741</v>
      </c>
      <c r="G1974" s="45" t="s">
        <v>648</v>
      </c>
      <c r="H1974" s="29">
        <v>500</v>
      </c>
    </row>
    <row r="1975" spans="1:8" ht="45" x14ac:dyDescent="0.25">
      <c r="A1975" s="40" t="s">
        <v>569</v>
      </c>
      <c r="B1975" s="35" t="s">
        <v>2604</v>
      </c>
      <c r="C1975" s="26">
        <v>1</v>
      </c>
      <c r="D1975" s="34" t="s">
        <v>1355</v>
      </c>
      <c r="E1975" s="27">
        <v>43741</v>
      </c>
      <c r="F1975" s="27">
        <v>43741</v>
      </c>
      <c r="G1975" s="45" t="s">
        <v>648</v>
      </c>
      <c r="H1975" s="29">
        <v>124</v>
      </c>
    </row>
    <row r="1976" spans="1:8" ht="45" x14ac:dyDescent="0.25">
      <c r="A1976" s="40" t="s">
        <v>569</v>
      </c>
      <c r="B1976" s="35" t="s">
        <v>2604</v>
      </c>
      <c r="C1976" s="26">
        <v>1</v>
      </c>
      <c r="D1976" s="34" t="s">
        <v>1355</v>
      </c>
      <c r="E1976" s="27">
        <v>43741</v>
      </c>
      <c r="F1976" s="27">
        <v>43741</v>
      </c>
      <c r="G1976" s="45" t="s">
        <v>648</v>
      </c>
      <c r="H1976" s="29">
        <v>94</v>
      </c>
    </row>
    <row r="1977" spans="1:8" ht="45" x14ac:dyDescent="0.25">
      <c r="A1977" s="40" t="s">
        <v>569</v>
      </c>
      <c r="B1977" s="35" t="s">
        <v>2604</v>
      </c>
      <c r="C1977" s="26">
        <v>1</v>
      </c>
      <c r="D1977" s="34" t="s">
        <v>1355</v>
      </c>
      <c r="E1977" s="27">
        <v>43741</v>
      </c>
      <c r="F1977" s="27">
        <v>43741</v>
      </c>
      <c r="G1977" s="45" t="s">
        <v>648</v>
      </c>
      <c r="H1977" s="29">
        <v>250</v>
      </c>
    </row>
    <row r="1978" spans="1:8" x14ac:dyDescent="0.25">
      <c r="A1978" s="40" t="s">
        <v>569</v>
      </c>
      <c r="B1978" s="35" t="s">
        <v>2367</v>
      </c>
      <c r="C1978" s="26">
        <v>1</v>
      </c>
      <c r="D1978" s="34" t="s">
        <v>1217</v>
      </c>
      <c r="E1978" s="27">
        <v>43734</v>
      </c>
      <c r="F1978" s="27">
        <v>43735</v>
      </c>
      <c r="G1978" s="45" t="s">
        <v>648</v>
      </c>
      <c r="H1978" s="29">
        <v>528</v>
      </c>
    </row>
    <row r="1979" spans="1:8" x14ac:dyDescent="0.25">
      <c r="A1979" s="40" t="s">
        <v>569</v>
      </c>
      <c r="B1979" s="35" t="s">
        <v>2367</v>
      </c>
      <c r="C1979" s="26">
        <v>1</v>
      </c>
      <c r="D1979" s="34" t="s">
        <v>1217</v>
      </c>
      <c r="E1979" s="27">
        <v>43734</v>
      </c>
      <c r="F1979" s="27">
        <v>43735</v>
      </c>
      <c r="G1979" s="45" t="s">
        <v>648</v>
      </c>
      <c r="H1979" s="29">
        <v>417</v>
      </c>
    </row>
    <row r="1980" spans="1:8" x14ac:dyDescent="0.25">
      <c r="A1980" s="40" t="s">
        <v>569</v>
      </c>
      <c r="B1980" s="35" t="s">
        <v>2367</v>
      </c>
      <c r="C1980" s="26">
        <v>1</v>
      </c>
      <c r="D1980" s="34" t="s">
        <v>1217</v>
      </c>
      <c r="E1980" s="27">
        <v>43734</v>
      </c>
      <c r="F1980" s="27">
        <v>43735</v>
      </c>
      <c r="G1980" s="45" t="s">
        <v>648</v>
      </c>
      <c r="H1980" s="29">
        <v>5533.5</v>
      </c>
    </row>
    <row r="1981" spans="1:8" x14ac:dyDescent="0.25">
      <c r="A1981" s="40" t="s">
        <v>569</v>
      </c>
      <c r="B1981" s="35" t="s">
        <v>2367</v>
      </c>
      <c r="C1981" s="26">
        <v>1</v>
      </c>
      <c r="D1981" s="34" t="s">
        <v>1217</v>
      </c>
      <c r="E1981" s="27">
        <v>43734</v>
      </c>
      <c r="F1981" s="27">
        <v>43735</v>
      </c>
      <c r="G1981" s="45" t="s">
        <v>648</v>
      </c>
      <c r="H1981" s="29">
        <v>989.81</v>
      </c>
    </row>
    <row r="1982" spans="1:8" x14ac:dyDescent="0.25">
      <c r="A1982" s="40" t="s">
        <v>569</v>
      </c>
      <c r="B1982" s="35" t="s">
        <v>2367</v>
      </c>
      <c r="C1982" s="26">
        <v>1</v>
      </c>
      <c r="D1982" s="34" t="s">
        <v>1217</v>
      </c>
      <c r="E1982" s="27">
        <v>43734</v>
      </c>
      <c r="F1982" s="27">
        <v>43735</v>
      </c>
      <c r="G1982" s="45" t="s">
        <v>648</v>
      </c>
      <c r="H1982" s="29">
        <v>690</v>
      </c>
    </row>
    <row r="1983" spans="1:8" x14ac:dyDescent="0.25">
      <c r="A1983" s="40" t="s">
        <v>569</v>
      </c>
      <c r="B1983" s="35" t="s">
        <v>2367</v>
      </c>
      <c r="C1983" s="26">
        <v>1</v>
      </c>
      <c r="D1983" s="34" t="s">
        <v>1217</v>
      </c>
      <c r="E1983" s="27">
        <v>43734</v>
      </c>
      <c r="F1983" s="27">
        <v>43735</v>
      </c>
      <c r="G1983" s="45" t="s">
        <v>648</v>
      </c>
      <c r="H1983" s="29">
        <v>2445</v>
      </c>
    </row>
    <row r="1984" spans="1:8" x14ac:dyDescent="0.25">
      <c r="A1984" s="40" t="s">
        <v>569</v>
      </c>
      <c r="B1984" s="35" t="s">
        <v>1420</v>
      </c>
      <c r="C1984" s="26">
        <v>2</v>
      </c>
      <c r="D1984" s="34" t="s">
        <v>1355</v>
      </c>
      <c r="E1984" s="27">
        <v>43742</v>
      </c>
      <c r="F1984" s="27">
        <v>43742</v>
      </c>
      <c r="G1984" s="45" t="s">
        <v>648</v>
      </c>
      <c r="H1984" s="29">
        <v>55</v>
      </c>
    </row>
    <row r="1985" spans="1:8" x14ac:dyDescent="0.25">
      <c r="A1985" s="40" t="s">
        <v>569</v>
      </c>
      <c r="B1985" s="35" t="s">
        <v>2323</v>
      </c>
      <c r="C1985" s="26">
        <v>4</v>
      </c>
      <c r="D1985" s="34" t="s">
        <v>1355</v>
      </c>
      <c r="E1985" s="27">
        <v>43748</v>
      </c>
      <c r="F1985" s="27">
        <v>43748</v>
      </c>
      <c r="G1985" s="45" t="s">
        <v>648</v>
      </c>
      <c r="H1985" s="29">
        <v>316</v>
      </c>
    </row>
    <row r="1986" spans="1:8" x14ac:dyDescent="0.25">
      <c r="A1986" s="40" t="s">
        <v>569</v>
      </c>
      <c r="B1986" s="35" t="s">
        <v>2323</v>
      </c>
      <c r="C1986" s="26">
        <v>4</v>
      </c>
      <c r="D1986" s="34" t="s">
        <v>1355</v>
      </c>
      <c r="E1986" s="27">
        <v>43748</v>
      </c>
      <c r="F1986" s="27">
        <v>43748</v>
      </c>
      <c r="G1986" s="45" t="s">
        <v>648</v>
      </c>
      <c r="H1986" s="29">
        <v>155</v>
      </c>
    </row>
    <row r="1987" spans="1:8" x14ac:dyDescent="0.25">
      <c r="A1987" s="40" t="s">
        <v>569</v>
      </c>
      <c r="B1987" s="35" t="s">
        <v>2323</v>
      </c>
      <c r="C1987" s="26">
        <v>4</v>
      </c>
      <c r="D1987" s="34" t="s">
        <v>1355</v>
      </c>
      <c r="E1987" s="27">
        <v>43748</v>
      </c>
      <c r="F1987" s="27">
        <v>43748</v>
      </c>
      <c r="G1987" s="45" t="s">
        <v>648</v>
      </c>
      <c r="H1987" s="29">
        <v>413</v>
      </c>
    </row>
    <row r="1988" spans="1:8" x14ac:dyDescent="0.25">
      <c r="A1988" s="40" t="s">
        <v>569</v>
      </c>
      <c r="B1988" s="35" t="s">
        <v>2323</v>
      </c>
      <c r="C1988" s="26">
        <v>4</v>
      </c>
      <c r="D1988" s="34" t="s">
        <v>1355</v>
      </c>
      <c r="E1988" s="27">
        <v>43748</v>
      </c>
      <c r="F1988" s="27">
        <v>43748</v>
      </c>
      <c r="G1988" s="45" t="s">
        <v>648</v>
      </c>
      <c r="H1988" s="29">
        <v>155</v>
      </c>
    </row>
    <row r="1989" spans="1:8" x14ac:dyDescent="0.25">
      <c r="A1989" s="40" t="s">
        <v>569</v>
      </c>
      <c r="B1989" s="35" t="s">
        <v>486</v>
      </c>
      <c r="C1989" s="26">
        <v>1</v>
      </c>
      <c r="D1989" s="34" t="s">
        <v>1355</v>
      </c>
      <c r="E1989" s="27">
        <v>43741</v>
      </c>
      <c r="F1989" s="27">
        <v>43741</v>
      </c>
      <c r="G1989" s="45" t="s">
        <v>648</v>
      </c>
      <c r="H1989" s="29">
        <v>35</v>
      </c>
    </row>
    <row r="1990" spans="1:8" x14ac:dyDescent="0.25">
      <c r="A1990" s="40" t="s">
        <v>569</v>
      </c>
      <c r="B1990" s="35" t="s">
        <v>1420</v>
      </c>
      <c r="C1990" s="26">
        <v>2</v>
      </c>
      <c r="D1990" s="34" t="s">
        <v>1355</v>
      </c>
      <c r="E1990" s="27">
        <v>43742</v>
      </c>
      <c r="F1990" s="27">
        <v>43742</v>
      </c>
      <c r="G1990" s="45" t="s">
        <v>648</v>
      </c>
      <c r="H1990" s="29">
        <v>179</v>
      </c>
    </row>
    <row r="1991" spans="1:8" x14ac:dyDescent="0.25">
      <c r="A1991" s="40" t="s">
        <v>569</v>
      </c>
      <c r="B1991" s="35" t="s">
        <v>1420</v>
      </c>
      <c r="C1991" s="26">
        <v>2</v>
      </c>
      <c r="D1991" s="34" t="s">
        <v>1355</v>
      </c>
      <c r="E1991" s="27">
        <v>43742</v>
      </c>
      <c r="F1991" s="27">
        <v>43742</v>
      </c>
      <c r="G1991" s="45" t="s">
        <v>648</v>
      </c>
      <c r="H1991" s="29">
        <v>125</v>
      </c>
    </row>
    <row r="1992" spans="1:8" x14ac:dyDescent="0.25">
      <c r="A1992" s="40" t="s">
        <v>569</v>
      </c>
      <c r="B1992" s="35" t="s">
        <v>2447</v>
      </c>
      <c r="C1992" s="26">
        <v>1</v>
      </c>
      <c r="D1992" s="34" t="s">
        <v>1355</v>
      </c>
      <c r="E1992" s="27">
        <v>43658</v>
      </c>
      <c r="F1992" s="27">
        <v>43658</v>
      </c>
      <c r="G1992" s="45" t="s">
        <v>648</v>
      </c>
      <c r="H1992" s="29">
        <v>45</v>
      </c>
    </row>
    <row r="1993" spans="1:8" x14ac:dyDescent="0.25">
      <c r="A1993" s="40" t="s">
        <v>569</v>
      </c>
      <c r="B1993" s="35" t="s">
        <v>2292</v>
      </c>
      <c r="C1993" s="26">
        <v>1</v>
      </c>
      <c r="D1993" s="34" t="s">
        <v>29</v>
      </c>
      <c r="E1993" s="27">
        <v>43747</v>
      </c>
      <c r="F1993" s="27">
        <v>43748</v>
      </c>
      <c r="G1993" s="45" t="s">
        <v>648</v>
      </c>
      <c r="H1993" s="29">
        <v>110</v>
      </c>
    </row>
    <row r="1994" spans="1:8" x14ac:dyDescent="0.25">
      <c r="A1994" s="40" t="s">
        <v>569</v>
      </c>
      <c r="B1994" s="35" t="s">
        <v>2590</v>
      </c>
      <c r="C1994" s="26">
        <v>1</v>
      </c>
      <c r="D1994" s="34" t="s">
        <v>29</v>
      </c>
      <c r="E1994" s="27">
        <v>43748</v>
      </c>
      <c r="F1994" s="27">
        <v>43748</v>
      </c>
      <c r="G1994" s="45" t="s">
        <v>648</v>
      </c>
      <c r="H1994" s="29">
        <v>47</v>
      </c>
    </row>
    <row r="1995" spans="1:8" x14ac:dyDescent="0.25">
      <c r="A1995" s="40" t="s">
        <v>569</v>
      </c>
      <c r="B1995" s="35" t="s">
        <v>2292</v>
      </c>
      <c r="C1995" s="26">
        <v>1</v>
      </c>
      <c r="D1995" s="34" t="s">
        <v>29</v>
      </c>
      <c r="E1995" s="27">
        <v>43766</v>
      </c>
      <c r="F1995" s="27">
        <v>43766</v>
      </c>
      <c r="G1995" s="45" t="s">
        <v>648</v>
      </c>
      <c r="H1995" s="29">
        <v>124</v>
      </c>
    </row>
    <row r="1996" spans="1:8" x14ac:dyDescent="0.25">
      <c r="A1996" s="40" t="s">
        <v>569</v>
      </c>
      <c r="B1996" s="35" t="s">
        <v>2292</v>
      </c>
      <c r="C1996" s="26">
        <v>1</v>
      </c>
      <c r="D1996" s="34" t="s">
        <v>29</v>
      </c>
      <c r="E1996" s="27">
        <v>43766</v>
      </c>
      <c r="F1996" s="27">
        <v>43766</v>
      </c>
      <c r="G1996" s="45" t="s">
        <v>648</v>
      </c>
      <c r="H1996" s="29">
        <v>450.05</v>
      </c>
    </row>
    <row r="1997" spans="1:8" x14ac:dyDescent="0.25">
      <c r="A1997" s="40" t="s">
        <v>569</v>
      </c>
      <c r="B1997" s="35" t="s">
        <v>2292</v>
      </c>
      <c r="C1997" s="26">
        <v>1</v>
      </c>
      <c r="D1997" s="34" t="s">
        <v>29</v>
      </c>
      <c r="E1997" s="27">
        <v>43747</v>
      </c>
      <c r="F1997" s="27">
        <v>43748</v>
      </c>
      <c r="G1997" s="45" t="s">
        <v>648</v>
      </c>
      <c r="H1997" s="29">
        <v>46</v>
      </c>
    </row>
    <row r="1998" spans="1:8" x14ac:dyDescent="0.25">
      <c r="A1998" s="40" t="s">
        <v>569</v>
      </c>
      <c r="B1998" s="35" t="s">
        <v>2292</v>
      </c>
      <c r="C1998" s="26">
        <v>1</v>
      </c>
      <c r="D1998" s="34" t="s">
        <v>29</v>
      </c>
      <c r="E1998" s="27">
        <v>43747</v>
      </c>
      <c r="F1998" s="27">
        <v>43748</v>
      </c>
      <c r="G1998" s="45" t="s">
        <v>648</v>
      </c>
      <c r="H1998" s="29">
        <v>31</v>
      </c>
    </row>
    <row r="1999" spans="1:8" x14ac:dyDescent="0.25">
      <c r="A1999" s="40" t="s">
        <v>569</v>
      </c>
      <c r="B1999" s="35" t="s">
        <v>2396</v>
      </c>
      <c r="C1999" s="26">
        <v>1</v>
      </c>
      <c r="D1999" s="34" t="s">
        <v>2172</v>
      </c>
      <c r="E1999" s="27">
        <v>43741</v>
      </c>
      <c r="F1999" s="27">
        <v>43745</v>
      </c>
      <c r="G1999" s="45" t="s">
        <v>648</v>
      </c>
      <c r="H1999" s="29">
        <v>100</v>
      </c>
    </row>
    <row r="2000" spans="1:8" x14ac:dyDescent="0.25">
      <c r="A2000" s="40" t="s">
        <v>569</v>
      </c>
      <c r="B2000" s="35" t="s">
        <v>2396</v>
      </c>
      <c r="C2000" s="26">
        <v>1</v>
      </c>
      <c r="D2000" s="34" t="s">
        <v>2172</v>
      </c>
      <c r="E2000" s="27">
        <v>43741</v>
      </c>
      <c r="F2000" s="27">
        <v>43745</v>
      </c>
      <c r="G2000" s="45" t="s">
        <v>648</v>
      </c>
      <c r="H2000" s="29">
        <v>310</v>
      </c>
    </row>
    <row r="2001" spans="1:8" x14ac:dyDescent="0.25">
      <c r="A2001" s="40" t="s">
        <v>569</v>
      </c>
      <c r="B2001" s="35" t="s">
        <v>2396</v>
      </c>
      <c r="C2001" s="26">
        <v>1</v>
      </c>
      <c r="D2001" s="34" t="s">
        <v>2172</v>
      </c>
      <c r="E2001" s="27">
        <v>43741</v>
      </c>
      <c r="F2001" s="27">
        <v>43745</v>
      </c>
      <c r="G2001" s="45" t="s">
        <v>648</v>
      </c>
      <c r="H2001" s="29">
        <v>540</v>
      </c>
    </row>
    <row r="2002" spans="1:8" x14ac:dyDescent="0.25">
      <c r="A2002" s="40" t="s">
        <v>569</v>
      </c>
      <c r="B2002" s="35" t="s">
        <v>2396</v>
      </c>
      <c r="C2002" s="26">
        <v>1</v>
      </c>
      <c r="D2002" s="34" t="s">
        <v>2172</v>
      </c>
      <c r="E2002" s="27">
        <v>43741</v>
      </c>
      <c r="F2002" s="27">
        <v>43745</v>
      </c>
      <c r="G2002" s="45" t="s">
        <v>648</v>
      </c>
      <c r="H2002" s="29">
        <v>36.64</v>
      </c>
    </row>
    <row r="2003" spans="1:8" x14ac:dyDescent="0.25">
      <c r="A2003" s="40" t="s">
        <v>569</v>
      </c>
      <c r="B2003" s="35" t="s">
        <v>2396</v>
      </c>
      <c r="C2003" s="26">
        <v>1</v>
      </c>
      <c r="D2003" s="34" t="s">
        <v>2172</v>
      </c>
      <c r="E2003" s="27">
        <v>43741</v>
      </c>
      <c r="F2003" s="27">
        <v>43745</v>
      </c>
      <c r="G2003" s="45" t="s">
        <v>648</v>
      </c>
      <c r="H2003" s="29">
        <v>120</v>
      </c>
    </row>
    <row r="2004" spans="1:8" x14ac:dyDescent="0.25">
      <c r="A2004" s="40" t="s">
        <v>569</v>
      </c>
      <c r="B2004" s="35" t="s">
        <v>2396</v>
      </c>
      <c r="C2004" s="26">
        <v>1</v>
      </c>
      <c r="D2004" s="34" t="s">
        <v>2172</v>
      </c>
      <c r="E2004" s="27">
        <v>43741</v>
      </c>
      <c r="F2004" s="27">
        <v>43745</v>
      </c>
      <c r="G2004" s="45" t="s">
        <v>648</v>
      </c>
      <c r="H2004" s="29">
        <v>36.64</v>
      </c>
    </row>
    <row r="2005" spans="1:8" x14ac:dyDescent="0.25">
      <c r="A2005" s="40" t="s">
        <v>569</v>
      </c>
      <c r="B2005" s="35" t="s">
        <v>2396</v>
      </c>
      <c r="C2005" s="26">
        <v>1</v>
      </c>
      <c r="D2005" s="34" t="s">
        <v>2172</v>
      </c>
      <c r="E2005" s="27">
        <v>43741</v>
      </c>
      <c r="F2005" s="27">
        <v>43745</v>
      </c>
      <c r="G2005" s="45" t="s">
        <v>648</v>
      </c>
      <c r="H2005" s="29">
        <v>59.93</v>
      </c>
    </row>
    <row r="2006" spans="1:8" x14ac:dyDescent="0.25">
      <c r="A2006" s="40" t="s">
        <v>569</v>
      </c>
      <c r="B2006" s="35" t="s">
        <v>2396</v>
      </c>
      <c r="C2006" s="26">
        <v>1</v>
      </c>
      <c r="D2006" s="34" t="s">
        <v>2172</v>
      </c>
      <c r="E2006" s="27">
        <v>43741</v>
      </c>
      <c r="F2006" s="27">
        <v>43745</v>
      </c>
      <c r="G2006" s="45" t="s">
        <v>648</v>
      </c>
      <c r="H2006" s="29">
        <v>300</v>
      </c>
    </row>
    <row r="2007" spans="1:8" x14ac:dyDescent="0.25">
      <c r="A2007" s="40" t="s">
        <v>569</v>
      </c>
      <c r="B2007" s="35" t="s">
        <v>2396</v>
      </c>
      <c r="C2007" s="26">
        <v>1</v>
      </c>
      <c r="D2007" s="34" t="s">
        <v>2172</v>
      </c>
      <c r="E2007" s="27">
        <v>43741</v>
      </c>
      <c r="F2007" s="27">
        <v>43745</v>
      </c>
      <c r="G2007" s="45" t="s">
        <v>648</v>
      </c>
      <c r="H2007" s="29">
        <v>36.64</v>
      </c>
    </row>
    <row r="2008" spans="1:8" x14ac:dyDescent="0.25">
      <c r="A2008" s="40" t="s">
        <v>569</v>
      </c>
      <c r="B2008" s="35" t="s">
        <v>2396</v>
      </c>
      <c r="C2008" s="26">
        <v>1</v>
      </c>
      <c r="D2008" s="34" t="s">
        <v>2172</v>
      </c>
      <c r="E2008" s="27">
        <v>43741</v>
      </c>
      <c r="F2008" s="27">
        <v>43745</v>
      </c>
      <c r="G2008" s="45" t="s">
        <v>648</v>
      </c>
      <c r="H2008" s="29">
        <v>57.9</v>
      </c>
    </row>
    <row r="2009" spans="1:8" x14ac:dyDescent="0.25">
      <c r="A2009" s="40" t="s">
        <v>569</v>
      </c>
      <c r="B2009" s="35" t="s">
        <v>486</v>
      </c>
      <c r="C2009" s="26">
        <v>1</v>
      </c>
      <c r="D2009" s="34" t="s">
        <v>29</v>
      </c>
      <c r="E2009" s="27">
        <v>43784</v>
      </c>
      <c r="F2009" s="27">
        <v>43784</v>
      </c>
      <c r="G2009" s="45" t="s">
        <v>648</v>
      </c>
      <c r="H2009" s="29">
        <v>500</v>
      </c>
    </row>
    <row r="2010" spans="1:8" x14ac:dyDescent="0.25">
      <c r="A2010" s="40" t="s">
        <v>569</v>
      </c>
      <c r="B2010" s="35" t="s">
        <v>486</v>
      </c>
      <c r="C2010" s="26">
        <v>1</v>
      </c>
      <c r="D2010" s="34" t="s">
        <v>29</v>
      </c>
      <c r="E2010" s="27">
        <v>43784</v>
      </c>
      <c r="F2010" s="27">
        <v>43784</v>
      </c>
      <c r="G2010" s="45" t="s">
        <v>648</v>
      </c>
      <c r="H2010" s="29">
        <v>352</v>
      </c>
    </row>
    <row r="2011" spans="1:8" ht="30" x14ac:dyDescent="0.25">
      <c r="A2011" s="40" t="s">
        <v>2022</v>
      </c>
      <c r="B2011" s="35" t="s">
        <v>2126</v>
      </c>
      <c r="C2011" s="26">
        <v>2</v>
      </c>
      <c r="D2011" s="34" t="s">
        <v>2121</v>
      </c>
      <c r="E2011" s="27">
        <v>43482</v>
      </c>
      <c r="F2011" s="27">
        <v>43496</v>
      </c>
      <c r="G2011" s="45" t="s">
        <v>648</v>
      </c>
      <c r="H2011" s="29">
        <v>126</v>
      </c>
    </row>
    <row r="2012" spans="1:8" ht="30" x14ac:dyDescent="0.25">
      <c r="A2012" s="40" t="s">
        <v>2022</v>
      </c>
      <c r="B2012" s="35" t="s">
        <v>2127</v>
      </c>
      <c r="C2012" s="26">
        <v>2</v>
      </c>
      <c r="D2012" s="34" t="s">
        <v>29</v>
      </c>
      <c r="E2012" s="27">
        <v>43497</v>
      </c>
      <c r="F2012" s="27">
        <v>43497</v>
      </c>
      <c r="G2012" s="45" t="s">
        <v>648</v>
      </c>
      <c r="H2012" s="29">
        <v>712</v>
      </c>
    </row>
    <row r="2013" spans="1:8" ht="30" x14ac:dyDescent="0.25">
      <c r="A2013" s="40" t="s">
        <v>2022</v>
      </c>
      <c r="B2013" s="35" t="s">
        <v>2605</v>
      </c>
      <c r="C2013" s="26">
        <v>1</v>
      </c>
      <c r="D2013" s="34" t="s">
        <v>15</v>
      </c>
      <c r="E2013" s="27">
        <v>43537</v>
      </c>
      <c r="F2013" s="27">
        <v>43537</v>
      </c>
      <c r="G2013" s="45"/>
      <c r="H2013" s="29">
        <v>218</v>
      </c>
    </row>
    <row r="2014" spans="1:8" ht="30" x14ac:dyDescent="0.25">
      <c r="A2014" s="40" t="s">
        <v>2022</v>
      </c>
      <c r="B2014" s="35" t="s">
        <v>2245</v>
      </c>
      <c r="C2014" s="26">
        <v>4</v>
      </c>
      <c r="D2014" s="34" t="s">
        <v>15</v>
      </c>
      <c r="E2014" s="27">
        <v>43542</v>
      </c>
      <c r="F2014" s="27">
        <v>43553</v>
      </c>
      <c r="G2014" s="45"/>
      <c r="H2014" s="29">
        <v>486</v>
      </c>
    </row>
    <row r="2015" spans="1:8" ht="30" x14ac:dyDescent="0.25">
      <c r="A2015" s="40" t="s">
        <v>2022</v>
      </c>
      <c r="B2015" s="35" t="s">
        <v>2606</v>
      </c>
      <c r="C2015" s="26">
        <v>1</v>
      </c>
      <c r="D2015" s="34" t="s">
        <v>15</v>
      </c>
      <c r="E2015" s="27">
        <v>43571</v>
      </c>
      <c r="F2015" s="27">
        <v>43585</v>
      </c>
      <c r="G2015" s="45"/>
      <c r="H2015" s="29">
        <v>405</v>
      </c>
    </row>
    <row r="2016" spans="1:8" ht="45" x14ac:dyDescent="0.25">
      <c r="A2016" s="40" t="s">
        <v>2022</v>
      </c>
      <c r="B2016" s="35" t="s">
        <v>2607</v>
      </c>
      <c r="C2016" s="26">
        <v>1</v>
      </c>
      <c r="D2016" s="34" t="s">
        <v>15</v>
      </c>
      <c r="E2016" s="27">
        <v>43559</v>
      </c>
      <c r="F2016" s="27">
        <v>43559</v>
      </c>
      <c r="G2016" s="45"/>
      <c r="H2016" s="29">
        <v>150</v>
      </c>
    </row>
    <row r="2017" spans="1:8" ht="30" x14ac:dyDescent="0.25">
      <c r="A2017" s="40" t="s">
        <v>2022</v>
      </c>
      <c r="B2017" s="35" t="s">
        <v>2340</v>
      </c>
      <c r="C2017" s="26">
        <v>1</v>
      </c>
      <c r="D2017" s="34" t="s">
        <v>15</v>
      </c>
      <c r="E2017" s="27">
        <v>43556</v>
      </c>
      <c r="F2017" s="27">
        <v>43585</v>
      </c>
      <c r="G2017" s="45"/>
      <c r="H2017" s="29">
        <v>288</v>
      </c>
    </row>
    <row r="2018" spans="1:8" ht="30" x14ac:dyDescent="0.25">
      <c r="A2018" s="40" t="s">
        <v>2022</v>
      </c>
      <c r="B2018" s="35" t="s">
        <v>2608</v>
      </c>
      <c r="C2018" s="26">
        <v>1</v>
      </c>
      <c r="D2018" s="34" t="s">
        <v>15</v>
      </c>
      <c r="E2018" s="27">
        <v>43581</v>
      </c>
      <c r="F2018" s="27">
        <v>43581</v>
      </c>
      <c r="G2018" s="45"/>
      <c r="H2018" s="29">
        <v>998</v>
      </c>
    </row>
    <row r="2019" spans="1:8" ht="30" x14ac:dyDescent="0.25">
      <c r="A2019" s="40" t="s">
        <v>2022</v>
      </c>
      <c r="B2019" s="35" t="s">
        <v>2609</v>
      </c>
      <c r="C2019" s="26">
        <v>1</v>
      </c>
      <c r="D2019" s="34" t="s">
        <v>2121</v>
      </c>
      <c r="E2019" s="27">
        <v>43598</v>
      </c>
      <c r="F2019" s="27">
        <v>43609</v>
      </c>
      <c r="G2019" s="45" t="s">
        <v>648</v>
      </c>
      <c r="H2019" s="29">
        <v>180</v>
      </c>
    </row>
    <row r="2020" spans="1:8" ht="30" x14ac:dyDescent="0.25">
      <c r="A2020" s="40" t="s">
        <v>2022</v>
      </c>
      <c r="B2020" s="35" t="s">
        <v>2609</v>
      </c>
      <c r="C2020" s="26">
        <v>1</v>
      </c>
      <c r="D2020" s="34" t="s">
        <v>2121</v>
      </c>
      <c r="E2020" s="27">
        <v>43598</v>
      </c>
      <c r="F2020" s="27">
        <v>43609</v>
      </c>
      <c r="G2020" s="45" t="s">
        <v>648</v>
      </c>
      <c r="H2020" s="29">
        <v>180</v>
      </c>
    </row>
    <row r="2021" spans="1:8" ht="30" x14ac:dyDescent="0.25">
      <c r="A2021" s="40" t="s">
        <v>2022</v>
      </c>
      <c r="B2021" s="35" t="s">
        <v>2609</v>
      </c>
      <c r="C2021" s="26">
        <v>1</v>
      </c>
      <c r="D2021" s="34" t="s">
        <v>2121</v>
      </c>
      <c r="E2021" s="27">
        <v>43598</v>
      </c>
      <c r="F2021" s="27">
        <v>43609</v>
      </c>
      <c r="G2021" s="45" t="s">
        <v>648</v>
      </c>
      <c r="H2021" s="29">
        <v>180</v>
      </c>
    </row>
    <row r="2022" spans="1:8" ht="30" x14ac:dyDescent="0.25">
      <c r="A2022" s="40" t="s">
        <v>2022</v>
      </c>
      <c r="B2022" s="35" t="s">
        <v>2609</v>
      </c>
      <c r="C2022" s="26">
        <v>1</v>
      </c>
      <c r="D2022" s="34" t="s">
        <v>2121</v>
      </c>
      <c r="E2022" s="27">
        <v>43598</v>
      </c>
      <c r="F2022" s="27">
        <v>43609</v>
      </c>
      <c r="G2022" s="45" t="s">
        <v>648</v>
      </c>
      <c r="H2022" s="29">
        <v>180</v>
      </c>
    </row>
    <row r="2023" spans="1:8" ht="30" x14ac:dyDescent="0.25">
      <c r="A2023" s="40" t="s">
        <v>2022</v>
      </c>
      <c r="B2023" s="35" t="s">
        <v>2609</v>
      </c>
      <c r="C2023" s="26">
        <v>1</v>
      </c>
      <c r="D2023" s="34" t="s">
        <v>2121</v>
      </c>
      <c r="E2023" s="27">
        <v>43598</v>
      </c>
      <c r="F2023" s="27">
        <v>43609</v>
      </c>
      <c r="G2023" s="45" t="s">
        <v>648</v>
      </c>
      <c r="H2023" s="29">
        <v>180</v>
      </c>
    </row>
    <row r="2024" spans="1:8" ht="30" x14ac:dyDescent="0.25">
      <c r="A2024" s="40" t="s">
        <v>2022</v>
      </c>
      <c r="B2024" s="35" t="s">
        <v>2609</v>
      </c>
      <c r="C2024" s="26">
        <v>1</v>
      </c>
      <c r="D2024" s="34" t="s">
        <v>2121</v>
      </c>
      <c r="E2024" s="27">
        <v>43598</v>
      </c>
      <c r="F2024" s="27">
        <v>43609</v>
      </c>
      <c r="G2024" s="45" t="s">
        <v>648</v>
      </c>
      <c r="H2024" s="29">
        <v>180</v>
      </c>
    </row>
    <row r="2025" spans="1:8" ht="30" x14ac:dyDescent="0.25">
      <c r="A2025" s="40" t="s">
        <v>2022</v>
      </c>
      <c r="B2025" s="35" t="s">
        <v>2609</v>
      </c>
      <c r="C2025" s="26">
        <v>1</v>
      </c>
      <c r="D2025" s="34" t="s">
        <v>2121</v>
      </c>
      <c r="E2025" s="27">
        <v>43598</v>
      </c>
      <c r="F2025" s="27">
        <v>43609</v>
      </c>
      <c r="G2025" s="45" t="s">
        <v>648</v>
      </c>
      <c r="H2025" s="29">
        <v>180</v>
      </c>
    </row>
    <row r="2026" spans="1:8" ht="30" x14ac:dyDescent="0.25">
      <c r="A2026" s="40" t="s">
        <v>2022</v>
      </c>
      <c r="B2026" s="35" t="s">
        <v>2609</v>
      </c>
      <c r="C2026" s="26">
        <v>1</v>
      </c>
      <c r="D2026" s="34" t="s">
        <v>2121</v>
      </c>
      <c r="E2026" s="27">
        <v>43598</v>
      </c>
      <c r="F2026" s="27">
        <v>43609</v>
      </c>
      <c r="G2026" s="45" t="s">
        <v>648</v>
      </c>
      <c r="H2026" s="29">
        <v>180</v>
      </c>
    </row>
    <row r="2027" spans="1:8" ht="30" x14ac:dyDescent="0.25">
      <c r="A2027" s="40" t="s">
        <v>2022</v>
      </c>
      <c r="B2027" s="35" t="s">
        <v>2609</v>
      </c>
      <c r="C2027" s="26">
        <v>1</v>
      </c>
      <c r="D2027" s="34" t="s">
        <v>2121</v>
      </c>
      <c r="E2027" s="27">
        <v>43598</v>
      </c>
      <c r="F2027" s="27">
        <v>43609</v>
      </c>
      <c r="G2027" s="45" t="s">
        <v>648</v>
      </c>
      <c r="H2027" s="29">
        <v>180</v>
      </c>
    </row>
    <row r="2028" spans="1:8" ht="30" x14ac:dyDescent="0.25">
      <c r="A2028" s="40" t="s">
        <v>2022</v>
      </c>
      <c r="B2028" s="35" t="s">
        <v>2609</v>
      </c>
      <c r="C2028" s="26">
        <v>1</v>
      </c>
      <c r="D2028" s="34" t="s">
        <v>2121</v>
      </c>
      <c r="E2028" s="27">
        <v>43598</v>
      </c>
      <c r="F2028" s="27">
        <v>43609</v>
      </c>
      <c r="G2028" s="45" t="s">
        <v>648</v>
      </c>
      <c r="H2028" s="29">
        <v>180</v>
      </c>
    </row>
    <row r="2029" spans="1:8" ht="30" x14ac:dyDescent="0.25">
      <c r="A2029" s="40" t="s">
        <v>2022</v>
      </c>
      <c r="B2029" s="35" t="s">
        <v>2609</v>
      </c>
      <c r="C2029" s="26">
        <v>1</v>
      </c>
      <c r="D2029" s="34" t="s">
        <v>2121</v>
      </c>
      <c r="E2029" s="27">
        <v>43598</v>
      </c>
      <c r="F2029" s="27">
        <v>43609</v>
      </c>
      <c r="G2029" s="45" t="s">
        <v>648</v>
      </c>
      <c r="H2029" s="29">
        <v>180</v>
      </c>
    </row>
    <row r="2030" spans="1:8" ht="30" x14ac:dyDescent="0.25">
      <c r="A2030" s="40" t="s">
        <v>2022</v>
      </c>
      <c r="B2030" s="35" t="s">
        <v>2609</v>
      </c>
      <c r="C2030" s="26">
        <v>1</v>
      </c>
      <c r="D2030" s="34" t="s">
        <v>2121</v>
      </c>
      <c r="E2030" s="27">
        <v>43598</v>
      </c>
      <c r="F2030" s="27">
        <v>43609</v>
      </c>
      <c r="G2030" s="45" t="s">
        <v>648</v>
      </c>
      <c r="H2030" s="29">
        <v>180</v>
      </c>
    </row>
    <row r="2031" spans="1:8" ht="30" x14ac:dyDescent="0.25">
      <c r="A2031" s="40" t="s">
        <v>2022</v>
      </c>
      <c r="B2031" s="35" t="s">
        <v>2609</v>
      </c>
      <c r="C2031" s="26">
        <v>1</v>
      </c>
      <c r="D2031" s="34" t="s">
        <v>2121</v>
      </c>
      <c r="E2031" s="27">
        <v>43598</v>
      </c>
      <c r="F2031" s="27">
        <v>43609</v>
      </c>
      <c r="G2031" s="45" t="s">
        <v>648</v>
      </c>
      <c r="H2031" s="29">
        <v>180</v>
      </c>
    </row>
    <row r="2032" spans="1:8" ht="30" x14ac:dyDescent="0.25">
      <c r="A2032" s="40" t="s">
        <v>2022</v>
      </c>
      <c r="B2032" s="35" t="s">
        <v>2609</v>
      </c>
      <c r="C2032" s="26">
        <v>1</v>
      </c>
      <c r="D2032" s="34" t="s">
        <v>2121</v>
      </c>
      <c r="E2032" s="27">
        <v>43598</v>
      </c>
      <c r="F2032" s="27">
        <v>43609</v>
      </c>
      <c r="G2032" s="45" t="s">
        <v>648</v>
      </c>
      <c r="H2032" s="29">
        <v>180</v>
      </c>
    </row>
    <row r="2033" spans="1:8" ht="30" x14ac:dyDescent="0.25">
      <c r="A2033" s="40" t="s">
        <v>2022</v>
      </c>
      <c r="B2033" s="35" t="s">
        <v>2272</v>
      </c>
      <c r="C2033" s="26">
        <v>1</v>
      </c>
      <c r="D2033" s="34" t="s">
        <v>2121</v>
      </c>
      <c r="E2033" s="27">
        <v>43640</v>
      </c>
      <c r="F2033" s="27">
        <v>43640</v>
      </c>
      <c r="G2033" s="45" t="s">
        <v>648</v>
      </c>
      <c r="H2033" s="29">
        <v>90</v>
      </c>
    </row>
    <row r="2034" spans="1:8" ht="30" x14ac:dyDescent="0.25">
      <c r="A2034" s="40" t="s">
        <v>2022</v>
      </c>
      <c r="B2034" s="35" t="s">
        <v>2277</v>
      </c>
      <c r="C2034" s="26">
        <v>1</v>
      </c>
      <c r="D2034" s="34" t="s">
        <v>2121</v>
      </c>
      <c r="E2034" s="27">
        <v>43609</v>
      </c>
      <c r="F2034" s="27">
        <v>43609</v>
      </c>
      <c r="G2034" s="45" t="s">
        <v>648</v>
      </c>
      <c r="H2034" s="29">
        <v>1212</v>
      </c>
    </row>
    <row r="2035" spans="1:8" ht="30" x14ac:dyDescent="0.25">
      <c r="A2035" s="40" t="s">
        <v>2022</v>
      </c>
      <c r="B2035" s="35" t="s">
        <v>2353</v>
      </c>
      <c r="C2035" s="26">
        <v>1</v>
      </c>
      <c r="D2035" s="34" t="s">
        <v>2121</v>
      </c>
      <c r="E2035" s="27">
        <v>43614</v>
      </c>
      <c r="F2035" s="27">
        <v>43617</v>
      </c>
      <c r="G2035" s="45" t="s">
        <v>648</v>
      </c>
      <c r="H2035" s="29">
        <v>2405</v>
      </c>
    </row>
    <row r="2036" spans="1:8" ht="30" x14ac:dyDescent="0.25">
      <c r="A2036" s="40" t="s">
        <v>2022</v>
      </c>
      <c r="B2036" s="35" t="s">
        <v>2353</v>
      </c>
      <c r="C2036" s="26">
        <v>1</v>
      </c>
      <c r="D2036" s="34" t="s">
        <v>2121</v>
      </c>
      <c r="E2036" s="27">
        <v>43614</v>
      </c>
      <c r="F2036" s="27">
        <v>43617</v>
      </c>
      <c r="G2036" s="45" t="s">
        <v>648</v>
      </c>
      <c r="H2036" s="29">
        <v>1159</v>
      </c>
    </row>
    <row r="2037" spans="1:8" ht="30" x14ac:dyDescent="0.25">
      <c r="A2037" s="40" t="s">
        <v>2022</v>
      </c>
      <c r="B2037" s="35" t="s">
        <v>2353</v>
      </c>
      <c r="C2037" s="26">
        <v>1</v>
      </c>
      <c r="D2037" s="34" t="s">
        <v>2121</v>
      </c>
      <c r="E2037" s="27">
        <v>43614</v>
      </c>
      <c r="F2037" s="27">
        <v>43617</v>
      </c>
      <c r="G2037" s="45" t="s">
        <v>648</v>
      </c>
      <c r="H2037" s="29">
        <v>3079</v>
      </c>
    </row>
    <row r="2038" spans="1:8" ht="30" x14ac:dyDescent="0.25">
      <c r="A2038" s="40" t="s">
        <v>2022</v>
      </c>
      <c r="B2038" s="35" t="s">
        <v>2585</v>
      </c>
      <c r="C2038" s="26">
        <v>1</v>
      </c>
      <c r="D2038" s="34" t="s">
        <v>2121</v>
      </c>
      <c r="E2038" s="27">
        <v>43657</v>
      </c>
      <c r="F2038" s="27">
        <v>43657</v>
      </c>
      <c r="G2038" s="45" t="s">
        <v>648</v>
      </c>
      <c r="H2038" s="29">
        <v>984</v>
      </c>
    </row>
    <row r="2039" spans="1:8" ht="30" x14ac:dyDescent="0.25">
      <c r="A2039" s="40" t="s">
        <v>2022</v>
      </c>
      <c r="B2039" s="35" t="s">
        <v>2610</v>
      </c>
      <c r="C2039" s="26">
        <v>1</v>
      </c>
      <c r="D2039" s="34" t="s">
        <v>2121</v>
      </c>
      <c r="E2039" s="27">
        <v>43658</v>
      </c>
      <c r="F2039" s="27">
        <v>43658</v>
      </c>
      <c r="G2039" s="45" t="s">
        <v>648</v>
      </c>
      <c r="H2039" s="29">
        <v>863</v>
      </c>
    </row>
    <row r="2040" spans="1:8" ht="30" x14ac:dyDescent="0.25">
      <c r="A2040" s="40" t="s">
        <v>2022</v>
      </c>
      <c r="B2040" s="35" t="s">
        <v>1420</v>
      </c>
      <c r="C2040" s="26">
        <v>1</v>
      </c>
      <c r="D2040" s="34" t="s">
        <v>2121</v>
      </c>
      <c r="E2040" s="27">
        <v>43669</v>
      </c>
      <c r="F2040" s="27">
        <v>43669</v>
      </c>
      <c r="G2040" s="45" t="s">
        <v>648</v>
      </c>
      <c r="H2040" s="29">
        <v>718</v>
      </c>
    </row>
    <row r="2041" spans="1:8" ht="30" x14ac:dyDescent="0.25">
      <c r="A2041" s="40" t="s">
        <v>2022</v>
      </c>
      <c r="B2041" s="35" t="s">
        <v>2585</v>
      </c>
      <c r="C2041" s="26">
        <v>1</v>
      </c>
      <c r="D2041" s="34" t="s">
        <v>2121</v>
      </c>
      <c r="E2041" s="27">
        <v>43683</v>
      </c>
      <c r="F2041" s="27">
        <v>43683</v>
      </c>
      <c r="G2041" s="45" t="s">
        <v>648</v>
      </c>
      <c r="H2041" s="29">
        <v>143</v>
      </c>
    </row>
    <row r="2042" spans="1:8" ht="30" x14ac:dyDescent="0.25">
      <c r="A2042" s="40" t="s">
        <v>2022</v>
      </c>
      <c r="B2042" s="35" t="s">
        <v>2091</v>
      </c>
      <c r="C2042" s="26">
        <v>1</v>
      </c>
      <c r="D2042" s="34" t="s">
        <v>2121</v>
      </c>
      <c r="E2042" s="27">
        <v>43654</v>
      </c>
      <c r="F2042" s="27">
        <v>43654</v>
      </c>
      <c r="G2042" s="45" t="s">
        <v>648</v>
      </c>
      <c r="H2042" s="29">
        <v>62</v>
      </c>
    </row>
    <row r="2043" spans="1:8" ht="30" x14ac:dyDescent="0.25">
      <c r="A2043" s="40" t="s">
        <v>2022</v>
      </c>
      <c r="B2043" s="35" t="s">
        <v>486</v>
      </c>
      <c r="C2043" s="26">
        <v>2</v>
      </c>
      <c r="D2043" s="34" t="s">
        <v>2121</v>
      </c>
      <c r="E2043" s="27">
        <v>43684</v>
      </c>
      <c r="F2043" s="27">
        <v>43684</v>
      </c>
      <c r="G2043" s="45" t="s">
        <v>648</v>
      </c>
      <c r="H2043" s="29">
        <v>49.66</v>
      </c>
    </row>
    <row r="2044" spans="1:8" ht="30" x14ac:dyDescent="0.25">
      <c r="A2044" s="40" t="s">
        <v>2022</v>
      </c>
      <c r="B2044" s="35" t="s">
        <v>486</v>
      </c>
      <c r="C2044" s="26">
        <v>2</v>
      </c>
      <c r="D2044" s="34" t="s">
        <v>2121</v>
      </c>
      <c r="E2044" s="27">
        <v>43684</v>
      </c>
      <c r="F2044" s="27">
        <v>43684</v>
      </c>
      <c r="G2044" s="45" t="s">
        <v>648</v>
      </c>
      <c r="H2044" s="29">
        <v>62</v>
      </c>
    </row>
    <row r="2045" spans="1:8" ht="30" x14ac:dyDescent="0.25">
      <c r="A2045" s="40" t="s">
        <v>2022</v>
      </c>
      <c r="B2045" s="35" t="s">
        <v>486</v>
      </c>
      <c r="C2045" s="26">
        <v>2</v>
      </c>
      <c r="D2045" s="34" t="s">
        <v>2121</v>
      </c>
      <c r="E2045" s="27">
        <v>43684</v>
      </c>
      <c r="F2045" s="27">
        <v>43684</v>
      </c>
      <c r="G2045" s="45" t="s">
        <v>648</v>
      </c>
      <c r="H2045" s="29">
        <v>560</v>
      </c>
    </row>
    <row r="2046" spans="1:8" ht="30" x14ac:dyDescent="0.25">
      <c r="A2046" s="40" t="s">
        <v>2022</v>
      </c>
      <c r="B2046" s="35" t="s">
        <v>489</v>
      </c>
      <c r="C2046" s="26">
        <v>1</v>
      </c>
      <c r="D2046" s="34" t="s">
        <v>15</v>
      </c>
      <c r="E2046" s="27">
        <v>43682</v>
      </c>
      <c r="F2046" s="27">
        <v>43707</v>
      </c>
      <c r="G2046" s="45" t="s">
        <v>648</v>
      </c>
      <c r="H2046" s="29">
        <v>324</v>
      </c>
    </row>
    <row r="2047" spans="1:8" ht="30" x14ac:dyDescent="0.25">
      <c r="A2047" s="40" t="s">
        <v>2022</v>
      </c>
      <c r="B2047" s="35" t="s">
        <v>2283</v>
      </c>
      <c r="C2047" s="26">
        <v>1</v>
      </c>
      <c r="D2047" s="34" t="s">
        <v>15</v>
      </c>
      <c r="E2047" s="27">
        <v>43704</v>
      </c>
      <c r="F2047" s="27">
        <v>43704</v>
      </c>
      <c r="G2047" s="45" t="s">
        <v>648</v>
      </c>
      <c r="H2047" s="29">
        <v>91.54</v>
      </c>
    </row>
    <row r="2048" spans="1:8" ht="30" x14ac:dyDescent="0.25">
      <c r="A2048" s="40" t="s">
        <v>2022</v>
      </c>
      <c r="B2048" s="35" t="s">
        <v>2262</v>
      </c>
      <c r="C2048" s="26">
        <v>2</v>
      </c>
      <c r="D2048" s="34" t="s">
        <v>29</v>
      </c>
      <c r="E2048" s="27">
        <v>43693</v>
      </c>
      <c r="F2048" s="27">
        <v>43693</v>
      </c>
      <c r="G2048" s="45" t="s">
        <v>648</v>
      </c>
      <c r="H2048" s="29">
        <v>718</v>
      </c>
    </row>
    <row r="2049" spans="1:8" ht="30" x14ac:dyDescent="0.25">
      <c r="A2049" s="40" t="s">
        <v>2022</v>
      </c>
      <c r="B2049" s="35" t="s">
        <v>2262</v>
      </c>
      <c r="C2049" s="26">
        <v>2</v>
      </c>
      <c r="D2049" s="34" t="s">
        <v>29</v>
      </c>
      <c r="E2049" s="27">
        <v>43693</v>
      </c>
      <c r="F2049" s="27">
        <v>43693</v>
      </c>
      <c r="G2049" s="45" t="s">
        <v>648</v>
      </c>
      <c r="H2049" s="29">
        <v>914</v>
      </c>
    </row>
    <row r="2050" spans="1:8" ht="30" x14ac:dyDescent="0.25">
      <c r="A2050" s="40" t="s">
        <v>2022</v>
      </c>
      <c r="B2050" s="35" t="s">
        <v>2396</v>
      </c>
      <c r="C2050" s="26">
        <v>1</v>
      </c>
      <c r="D2050" s="34" t="s">
        <v>1355</v>
      </c>
      <c r="E2050" s="27">
        <v>43690</v>
      </c>
      <c r="F2050" s="27">
        <v>43690</v>
      </c>
      <c r="G2050" s="45" t="s">
        <v>648</v>
      </c>
      <c r="H2050" s="29">
        <v>170</v>
      </c>
    </row>
    <row r="2051" spans="1:8" ht="30" x14ac:dyDescent="0.25">
      <c r="A2051" s="40" t="s">
        <v>2022</v>
      </c>
      <c r="B2051" s="35" t="s">
        <v>2396</v>
      </c>
      <c r="C2051" s="26">
        <v>1</v>
      </c>
      <c r="D2051" s="34" t="s">
        <v>1355</v>
      </c>
      <c r="E2051" s="27">
        <v>43690</v>
      </c>
      <c r="F2051" s="27">
        <v>43690</v>
      </c>
      <c r="G2051" s="45" t="s">
        <v>648</v>
      </c>
      <c r="H2051" s="29">
        <v>170</v>
      </c>
    </row>
    <row r="2052" spans="1:8" ht="30" x14ac:dyDescent="0.25">
      <c r="A2052" s="40" t="s">
        <v>2022</v>
      </c>
      <c r="B2052" s="35" t="s">
        <v>2396</v>
      </c>
      <c r="C2052" s="26">
        <v>1</v>
      </c>
      <c r="D2052" s="34" t="s">
        <v>1355</v>
      </c>
      <c r="E2052" s="27">
        <v>43690</v>
      </c>
      <c r="F2052" s="27">
        <v>43690</v>
      </c>
      <c r="G2052" s="45" t="s">
        <v>648</v>
      </c>
      <c r="H2052" s="29">
        <v>170</v>
      </c>
    </row>
    <row r="2053" spans="1:8" ht="30" x14ac:dyDescent="0.25">
      <c r="A2053" s="40" t="s">
        <v>2022</v>
      </c>
      <c r="B2053" s="35" t="s">
        <v>2396</v>
      </c>
      <c r="C2053" s="26">
        <v>1</v>
      </c>
      <c r="D2053" s="34" t="s">
        <v>1355</v>
      </c>
      <c r="E2053" s="27">
        <v>43690</v>
      </c>
      <c r="F2053" s="27">
        <v>43690</v>
      </c>
      <c r="G2053" s="45" t="s">
        <v>648</v>
      </c>
      <c r="H2053" s="29">
        <v>170</v>
      </c>
    </row>
    <row r="2054" spans="1:8" ht="30" x14ac:dyDescent="0.25">
      <c r="A2054" s="40" t="s">
        <v>2022</v>
      </c>
      <c r="B2054" s="35" t="s">
        <v>2396</v>
      </c>
      <c r="C2054" s="26">
        <v>1</v>
      </c>
      <c r="D2054" s="34" t="s">
        <v>1355</v>
      </c>
      <c r="E2054" s="27">
        <v>43690</v>
      </c>
      <c r="F2054" s="27">
        <v>43690</v>
      </c>
      <c r="G2054" s="45" t="s">
        <v>648</v>
      </c>
      <c r="H2054" s="29">
        <v>170</v>
      </c>
    </row>
    <row r="2055" spans="1:8" ht="30" x14ac:dyDescent="0.25">
      <c r="A2055" s="40" t="s">
        <v>2022</v>
      </c>
      <c r="B2055" s="35" t="s">
        <v>2396</v>
      </c>
      <c r="C2055" s="26">
        <v>1</v>
      </c>
      <c r="D2055" s="34" t="s">
        <v>1355</v>
      </c>
      <c r="E2055" s="27">
        <v>43690</v>
      </c>
      <c r="F2055" s="27">
        <v>43690</v>
      </c>
      <c r="G2055" s="45" t="s">
        <v>648</v>
      </c>
      <c r="H2055" s="29">
        <v>115</v>
      </c>
    </row>
    <row r="2056" spans="1:8" ht="30" x14ac:dyDescent="0.25">
      <c r="A2056" s="40" t="s">
        <v>2022</v>
      </c>
      <c r="B2056" s="35" t="s">
        <v>2396</v>
      </c>
      <c r="C2056" s="26">
        <v>1</v>
      </c>
      <c r="D2056" s="34" t="s">
        <v>1355</v>
      </c>
      <c r="E2056" s="27">
        <v>43690</v>
      </c>
      <c r="F2056" s="27">
        <v>43690</v>
      </c>
      <c r="G2056" s="45" t="s">
        <v>648</v>
      </c>
      <c r="H2056" s="29">
        <v>182</v>
      </c>
    </row>
    <row r="2057" spans="1:8" ht="30" x14ac:dyDescent="0.25">
      <c r="A2057" s="40" t="s">
        <v>2022</v>
      </c>
      <c r="B2057" s="35" t="s">
        <v>2396</v>
      </c>
      <c r="C2057" s="26">
        <v>1</v>
      </c>
      <c r="D2057" s="34" t="s">
        <v>1355</v>
      </c>
      <c r="E2057" s="27">
        <v>43690</v>
      </c>
      <c r="F2057" s="27">
        <v>43690</v>
      </c>
      <c r="G2057" s="45" t="s">
        <v>648</v>
      </c>
      <c r="H2057" s="29">
        <v>35</v>
      </c>
    </row>
    <row r="2058" spans="1:8" ht="30" x14ac:dyDescent="0.25">
      <c r="A2058" s="40" t="s">
        <v>2022</v>
      </c>
      <c r="B2058" s="35" t="s">
        <v>2396</v>
      </c>
      <c r="C2058" s="26">
        <v>1</v>
      </c>
      <c r="D2058" s="34" t="s">
        <v>1355</v>
      </c>
      <c r="E2058" s="27">
        <v>43690</v>
      </c>
      <c r="F2058" s="27">
        <v>43690</v>
      </c>
      <c r="G2058" s="45" t="s">
        <v>648</v>
      </c>
      <c r="H2058" s="29">
        <v>45</v>
      </c>
    </row>
    <row r="2059" spans="1:8" ht="30" x14ac:dyDescent="0.25">
      <c r="A2059" s="40" t="s">
        <v>2022</v>
      </c>
      <c r="B2059" s="35" t="s">
        <v>2396</v>
      </c>
      <c r="C2059" s="26">
        <v>1</v>
      </c>
      <c r="D2059" s="34" t="s">
        <v>1355</v>
      </c>
      <c r="E2059" s="27">
        <v>43690</v>
      </c>
      <c r="F2059" s="27">
        <v>43690</v>
      </c>
      <c r="G2059" s="45" t="s">
        <v>648</v>
      </c>
      <c r="H2059" s="29">
        <v>180</v>
      </c>
    </row>
    <row r="2060" spans="1:8" ht="30" x14ac:dyDescent="0.25">
      <c r="A2060" s="40" t="s">
        <v>2022</v>
      </c>
      <c r="B2060" s="35" t="s">
        <v>486</v>
      </c>
      <c r="C2060" s="26">
        <v>1</v>
      </c>
      <c r="D2060" s="34" t="s">
        <v>1355</v>
      </c>
      <c r="E2060" s="27">
        <v>43756</v>
      </c>
      <c r="F2060" s="27">
        <v>43756</v>
      </c>
      <c r="G2060" s="45" t="s">
        <v>648</v>
      </c>
      <c r="H2060" s="29">
        <v>94</v>
      </c>
    </row>
    <row r="2061" spans="1:8" ht="30" x14ac:dyDescent="0.25">
      <c r="A2061" s="40" t="s">
        <v>2022</v>
      </c>
      <c r="B2061" s="35" t="s">
        <v>486</v>
      </c>
      <c r="C2061" s="26">
        <v>1</v>
      </c>
      <c r="D2061" s="34" t="s">
        <v>1355</v>
      </c>
      <c r="E2061" s="27">
        <v>43767</v>
      </c>
      <c r="F2061" s="27">
        <v>43767</v>
      </c>
      <c r="G2061" s="45" t="s">
        <v>648</v>
      </c>
      <c r="H2061" s="29">
        <v>50</v>
      </c>
    </row>
    <row r="2062" spans="1:8" ht="30" x14ac:dyDescent="0.25">
      <c r="A2062" s="40" t="s">
        <v>2022</v>
      </c>
      <c r="B2062" s="35" t="s">
        <v>486</v>
      </c>
      <c r="C2062" s="26">
        <v>1</v>
      </c>
      <c r="D2062" s="34" t="s">
        <v>1355</v>
      </c>
      <c r="E2062" s="27">
        <v>43767</v>
      </c>
      <c r="F2062" s="27">
        <v>43767</v>
      </c>
      <c r="G2062" s="45" t="s">
        <v>648</v>
      </c>
      <c r="H2062" s="29">
        <v>490</v>
      </c>
    </row>
    <row r="2063" spans="1:8" ht="30" x14ac:dyDescent="0.25">
      <c r="A2063" s="40" t="s">
        <v>2022</v>
      </c>
      <c r="B2063" s="35" t="s">
        <v>486</v>
      </c>
      <c r="C2063" s="26">
        <v>1</v>
      </c>
      <c r="D2063" s="34" t="s">
        <v>1355</v>
      </c>
      <c r="E2063" s="27">
        <v>43756</v>
      </c>
      <c r="F2063" s="27">
        <v>43756</v>
      </c>
      <c r="G2063" s="45" t="s">
        <v>648</v>
      </c>
      <c r="H2063" s="29">
        <v>500</v>
      </c>
    </row>
    <row r="2064" spans="1:8" ht="30" x14ac:dyDescent="0.25">
      <c r="A2064" s="40" t="s">
        <v>2022</v>
      </c>
      <c r="B2064" s="35" t="s">
        <v>486</v>
      </c>
      <c r="C2064" s="26">
        <v>1</v>
      </c>
      <c r="D2064" s="34" t="s">
        <v>1355</v>
      </c>
      <c r="E2064" s="27">
        <v>43756</v>
      </c>
      <c r="F2064" s="27">
        <v>43756</v>
      </c>
      <c r="G2064" s="45" t="s">
        <v>648</v>
      </c>
      <c r="H2064" s="29">
        <v>124</v>
      </c>
    </row>
    <row r="2065" spans="1:8" ht="30" x14ac:dyDescent="0.25">
      <c r="A2065" s="40" t="s">
        <v>2022</v>
      </c>
      <c r="B2065" s="35" t="s">
        <v>486</v>
      </c>
      <c r="C2065" s="26">
        <v>1</v>
      </c>
      <c r="D2065" s="34" t="s">
        <v>1355</v>
      </c>
      <c r="E2065" s="27">
        <v>43767</v>
      </c>
      <c r="F2065" s="27">
        <v>43767</v>
      </c>
      <c r="G2065" s="45" t="s">
        <v>648</v>
      </c>
      <c r="H2065" s="29">
        <v>64.5</v>
      </c>
    </row>
    <row r="2066" spans="1:8" ht="30" x14ac:dyDescent="0.25">
      <c r="A2066" s="40" t="s">
        <v>2022</v>
      </c>
      <c r="B2066" s="35" t="s">
        <v>2323</v>
      </c>
      <c r="C2066" s="26">
        <v>2</v>
      </c>
      <c r="D2066" s="34" t="s">
        <v>29</v>
      </c>
      <c r="E2066" s="27">
        <v>43769</v>
      </c>
      <c r="F2066" s="27">
        <v>43769</v>
      </c>
      <c r="G2066" s="45" t="s">
        <v>648</v>
      </c>
      <c r="H2066" s="29">
        <v>115</v>
      </c>
    </row>
    <row r="2067" spans="1:8" ht="30" x14ac:dyDescent="0.25">
      <c r="A2067" s="40" t="s">
        <v>2022</v>
      </c>
      <c r="B2067" s="35" t="s">
        <v>2292</v>
      </c>
      <c r="C2067" s="26">
        <v>1</v>
      </c>
      <c r="D2067" s="34" t="s">
        <v>29</v>
      </c>
      <c r="E2067" s="27">
        <v>43768</v>
      </c>
      <c r="F2067" s="27">
        <v>43769</v>
      </c>
      <c r="G2067" s="45" t="s">
        <v>648</v>
      </c>
      <c r="H2067" s="29">
        <v>340</v>
      </c>
    </row>
    <row r="2068" spans="1:8" ht="30" x14ac:dyDescent="0.25">
      <c r="A2068" s="40" t="s">
        <v>2022</v>
      </c>
      <c r="B2068" s="35" t="s">
        <v>2323</v>
      </c>
      <c r="C2068" s="26">
        <v>2</v>
      </c>
      <c r="D2068" s="34" t="s">
        <v>29</v>
      </c>
      <c r="E2068" s="27">
        <v>43769</v>
      </c>
      <c r="F2068" s="27">
        <v>43769</v>
      </c>
      <c r="G2068" s="45" t="s">
        <v>648</v>
      </c>
      <c r="H2068" s="29">
        <v>285</v>
      </c>
    </row>
    <row r="2069" spans="1:8" ht="30" x14ac:dyDescent="0.25">
      <c r="A2069" s="40" t="s">
        <v>2022</v>
      </c>
      <c r="B2069" s="35" t="s">
        <v>2323</v>
      </c>
      <c r="C2069" s="26">
        <v>2</v>
      </c>
      <c r="D2069" s="34" t="s">
        <v>29</v>
      </c>
      <c r="E2069" s="27">
        <v>43769</v>
      </c>
      <c r="F2069" s="27">
        <v>43769</v>
      </c>
      <c r="G2069" s="45" t="s">
        <v>648</v>
      </c>
      <c r="H2069" s="29">
        <v>170</v>
      </c>
    </row>
    <row r="2070" spans="1:8" ht="30" x14ac:dyDescent="0.25">
      <c r="A2070" s="40" t="s">
        <v>2022</v>
      </c>
      <c r="B2070" s="35" t="s">
        <v>2396</v>
      </c>
      <c r="C2070" s="26">
        <v>1</v>
      </c>
      <c r="D2070" s="34" t="s">
        <v>2172</v>
      </c>
      <c r="E2070" s="27">
        <v>43741</v>
      </c>
      <c r="F2070" s="27">
        <v>43745</v>
      </c>
      <c r="G2070" s="45" t="s">
        <v>648</v>
      </c>
      <c r="H2070" s="29">
        <v>36.64</v>
      </c>
    </row>
    <row r="2071" spans="1:8" ht="30" x14ac:dyDescent="0.25">
      <c r="A2071" s="40" t="s">
        <v>2022</v>
      </c>
      <c r="B2071" s="35" t="s">
        <v>2396</v>
      </c>
      <c r="C2071" s="26">
        <v>1</v>
      </c>
      <c r="D2071" s="34" t="s">
        <v>2172</v>
      </c>
      <c r="E2071" s="27">
        <v>43741</v>
      </c>
      <c r="F2071" s="27">
        <v>43745</v>
      </c>
      <c r="G2071" s="45" t="s">
        <v>648</v>
      </c>
      <c r="H2071" s="29">
        <v>36.64</v>
      </c>
    </row>
    <row r="2072" spans="1:8" ht="30" x14ac:dyDescent="0.25">
      <c r="A2072" s="40" t="s">
        <v>2022</v>
      </c>
      <c r="B2072" s="35" t="s">
        <v>2396</v>
      </c>
      <c r="C2072" s="26">
        <v>1</v>
      </c>
      <c r="D2072" s="34" t="s">
        <v>2172</v>
      </c>
      <c r="E2072" s="27">
        <v>43741</v>
      </c>
      <c r="F2072" s="27">
        <v>43745</v>
      </c>
      <c r="G2072" s="45" t="s">
        <v>648</v>
      </c>
      <c r="H2072" s="29">
        <v>36.64</v>
      </c>
    </row>
    <row r="2073" spans="1:8" ht="30" x14ac:dyDescent="0.25">
      <c r="A2073" s="40" t="s">
        <v>2022</v>
      </c>
      <c r="B2073" s="35" t="s">
        <v>2396</v>
      </c>
      <c r="C2073" s="26">
        <v>1</v>
      </c>
      <c r="D2073" s="34" t="s">
        <v>2172</v>
      </c>
      <c r="E2073" s="27">
        <v>43741</v>
      </c>
      <c r="F2073" s="27">
        <v>43745</v>
      </c>
      <c r="G2073" s="45" t="s">
        <v>648</v>
      </c>
      <c r="H2073" s="29">
        <v>36.64</v>
      </c>
    </row>
    <row r="2074" spans="1:8" ht="30" x14ac:dyDescent="0.25">
      <c r="A2074" s="40" t="s">
        <v>2022</v>
      </c>
      <c r="B2074" s="35" t="s">
        <v>1279</v>
      </c>
      <c r="C2074" s="26">
        <v>1</v>
      </c>
      <c r="D2074" s="34" t="s">
        <v>29</v>
      </c>
      <c r="E2074" s="27">
        <v>43774</v>
      </c>
      <c r="F2074" s="27">
        <v>43774</v>
      </c>
      <c r="G2074" s="45" t="s">
        <v>648</v>
      </c>
      <c r="H2074" s="29">
        <v>47</v>
      </c>
    </row>
    <row r="2075" spans="1:8" ht="30" x14ac:dyDescent="0.25">
      <c r="A2075" s="40" t="s">
        <v>2022</v>
      </c>
      <c r="B2075" s="35" t="s">
        <v>486</v>
      </c>
      <c r="C2075" s="26">
        <v>1</v>
      </c>
      <c r="D2075" s="34" t="s">
        <v>15</v>
      </c>
      <c r="E2075" s="27">
        <v>43723</v>
      </c>
      <c r="F2075" s="27">
        <v>43723</v>
      </c>
      <c r="G2075" s="45" t="s">
        <v>648</v>
      </c>
      <c r="H2075" s="29">
        <v>200</v>
      </c>
    </row>
    <row r="2076" spans="1:8" ht="30" x14ac:dyDescent="0.25">
      <c r="A2076" s="40" t="s">
        <v>2022</v>
      </c>
      <c r="B2076" s="35" t="s">
        <v>2548</v>
      </c>
      <c r="C2076" s="26">
        <v>2</v>
      </c>
      <c r="D2076" s="34" t="s">
        <v>2660</v>
      </c>
      <c r="E2076" s="27">
        <v>43768</v>
      </c>
      <c r="F2076" s="27">
        <v>43769</v>
      </c>
      <c r="G2076" s="45" t="s">
        <v>648</v>
      </c>
      <c r="H2076" s="29">
        <v>190</v>
      </c>
    </row>
    <row r="2077" spans="1:8" ht="30" x14ac:dyDescent="0.25">
      <c r="A2077" s="40" t="s">
        <v>2022</v>
      </c>
      <c r="B2077" s="35" t="s">
        <v>2548</v>
      </c>
      <c r="C2077" s="26">
        <v>2</v>
      </c>
      <c r="D2077" s="34" t="s">
        <v>2660</v>
      </c>
      <c r="E2077" s="27">
        <v>43768</v>
      </c>
      <c r="F2077" s="27">
        <v>43769</v>
      </c>
      <c r="G2077" s="45" t="s">
        <v>648</v>
      </c>
      <c r="H2077" s="29">
        <v>290.01</v>
      </c>
    </row>
    <row r="2078" spans="1:8" ht="30" x14ac:dyDescent="0.25">
      <c r="A2078" s="40" t="s">
        <v>2022</v>
      </c>
      <c r="B2078" s="35" t="s">
        <v>2611</v>
      </c>
      <c r="C2078" s="26">
        <v>4</v>
      </c>
      <c r="D2078" s="34" t="s">
        <v>1355</v>
      </c>
      <c r="E2078" s="27">
        <v>43780</v>
      </c>
      <c r="F2078" s="27">
        <v>43780</v>
      </c>
      <c r="G2078" s="45" t="s">
        <v>648</v>
      </c>
      <c r="H2078" s="29">
        <v>926</v>
      </c>
    </row>
    <row r="2079" spans="1:8" ht="45" x14ac:dyDescent="0.25">
      <c r="A2079" s="40" t="s">
        <v>2022</v>
      </c>
      <c r="B2079" s="35" t="s">
        <v>2612</v>
      </c>
      <c r="C2079" s="26">
        <v>2</v>
      </c>
      <c r="D2079" s="34" t="s">
        <v>1355</v>
      </c>
      <c r="E2079" s="27">
        <v>43774</v>
      </c>
      <c r="F2079" s="27">
        <v>43774</v>
      </c>
      <c r="G2079" s="45" t="s">
        <v>648</v>
      </c>
      <c r="H2079" s="29">
        <v>184</v>
      </c>
    </row>
    <row r="2080" spans="1:8" ht="45" x14ac:dyDescent="0.25">
      <c r="A2080" s="40" t="s">
        <v>2022</v>
      </c>
      <c r="B2080" s="35" t="s">
        <v>2612</v>
      </c>
      <c r="C2080" s="26">
        <v>2</v>
      </c>
      <c r="D2080" s="34" t="s">
        <v>1355</v>
      </c>
      <c r="E2080" s="27">
        <v>43774</v>
      </c>
      <c r="F2080" s="27">
        <v>43774</v>
      </c>
      <c r="G2080" s="45" t="s">
        <v>648</v>
      </c>
      <c r="H2080" s="29">
        <v>184</v>
      </c>
    </row>
    <row r="2081" spans="1:8" ht="30" x14ac:dyDescent="0.25">
      <c r="A2081" s="40" t="s">
        <v>2022</v>
      </c>
      <c r="B2081" s="35" t="s">
        <v>2613</v>
      </c>
      <c r="C2081" s="26">
        <v>1</v>
      </c>
      <c r="D2081" s="34" t="s">
        <v>1355</v>
      </c>
      <c r="E2081" s="27">
        <v>43777</v>
      </c>
      <c r="F2081" s="27">
        <v>43777</v>
      </c>
      <c r="G2081" s="45" t="s">
        <v>648</v>
      </c>
      <c r="H2081" s="29">
        <v>340</v>
      </c>
    </row>
    <row r="2082" spans="1:8" ht="30" x14ac:dyDescent="0.25">
      <c r="A2082" s="40" t="s">
        <v>2022</v>
      </c>
      <c r="B2082" s="35" t="s">
        <v>2093</v>
      </c>
      <c r="C2082" s="26">
        <v>1</v>
      </c>
      <c r="D2082" s="34" t="s">
        <v>2655</v>
      </c>
      <c r="E2082" s="27">
        <v>43773</v>
      </c>
      <c r="F2082" s="27">
        <v>43773</v>
      </c>
      <c r="G2082" s="45" t="s">
        <v>648</v>
      </c>
      <c r="H2082" s="29">
        <v>1418</v>
      </c>
    </row>
    <row r="2083" spans="1:8" ht="30" x14ac:dyDescent="0.25">
      <c r="A2083" s="40" t="s">
        <v>2022</v>
      </c>
      <c r="B2083" s="35" t="s">
        <v>2614</v>
      </c>
      <c r="C2083" s="26">
        <v>1</v>
      </c>
      <c r="D2083" s="34" t="s">
        <v>29</v>
      </c>
      <c r="E2083" s="27">
        <v>43698</v>
      </c>
      <c r="F2083" s="27">
        <v>43698</v>
      </c>
      <c r="G2083" s="45" t="s">
        <v>648</v>
      </c>
      <c r="H2083" s="29">
        <v>340</v>
      </c>
    </row>
    <row r="2084" spans="1:8" ht="30" x14ac:dyDescent="0.25">
      <c r="A2084" s="40" t="s">
        <v>2022</v>
      </c>
      <c r="B2084" s="35" t="s">
        <v>2615</v>
      </c>
      <c r="C2084" s="26">
        <v>1</v>
      </c>
      <c r="D2084" s="34" t="s">
        <v>2656</v>
      </c>
      <c r="E2084" s="27">
        <v>43775</v>
      </c>
      <c r="F2084" s="27">
        <v>43775</v>
      </c>
      <c r="G2084" s="45" t="s">
        <v>648</v>
      </c>
      <c r="H2084" s="29">
        <v>1104</v>
      </c>
    </row>
    <row r="2085" spans="1:8" ht="30" x14ac:dyDescent="0.25">
      <c r="A2085" s="40" t="s">
        <v>2022</v>
      </c>
      <c r="B2085" s="35" t="s">
        <v>2616</v>
      </c>
      <c r="C2085" s="26">
        <v>1</v>
      </c>
      <c r="D2085" s="34" t="s">
        <v>2656</v>
      </c>
      <c r="E2085" s="27">
        <v>43773</v>
      </c>
      <c r="F2085" s="27">
        <v>43773</v>
      </c>
      <c r="G2085" s="45" t="s">
        <v>648</v>
      </c>
      <c r="H2085" s="29">
        <v>1296</v>
      </c>
    </row>
    <row r="2086" spans="1:8" ht="30" x14ac:dyDescent="0.25">
      <c r="A2086" s="40" t="s">
        <v>2022</v>
      </c>
      <c r="B2086" s="35" t="s">
        <v>2617</v>
      </c>
      <c r="C2086" s="26">
        <v>1</v>
      </c>
      <c r="D2086" s="34" t="s">
        <v>2656</v>
      </c>
      <c r="E2086" s="27">
        <v>43780</v>
      </c>
      <c r="F2086" s="27">
        <v>43780</v>
      </c>
      <c r="G2086" s="45" t="s">
        <v>648</v>
      </c>
      <c r="H2086" s="29">
        <v>1296</v>
      </c>
    </row>
    <row r="2087" spans="1:8" ht="30" x14ac:dyDescent="0.25">
      <c r="A2087" s="40" t="s">
        <v>2022</v>
      </c>
      <c r="B2087" s="35" t="s">
        <v>2615</v>
      </c>
      <c r="C2087" s="26">
        <v>1</v>
      </c>
      <c r="D2087" s="34" t="s">
        <v>2656</v>
      </c>
      <c r="E2087" s="27">
        <v>43775</v>
      </c>
      <c r="F2087" s="27">
        <v>43775</v>
      </c>
      <c r="G2087" s="45" t="s">
        <v>648</v>
      </c>
      <c r="H2087" s="29">
        <v>1104</v>
      </c>
    </row>
    <row r="2088" spans="1:8" ht="30" x14ac:dyDescent="0.25">
      <c r="A2088" s="40" t="s">
        <v>2022</v>
      </c>
      <c r="B2088" s="35" t="s">
        <v>2618</v>
      </c>
      <c r="C2088" s="26">
        <v>1</v>
      </c>
      <c r="D2088" s="34" t="s">
        <v>2656</v>
      </c>
      <c r="E2088" s="27">
        <v>43791</v>
      </c>
      <c r="F2088" s="27">
        <v>43791</v>
      </c>
      <c r="G2088" s="45" t="s">
        <v>648</v>
      </c>
      <c r="H2088" s="29">
        <v>1265</v>
      </c>
    </row>
    <row r="2089" spans="1:8" ht="30" x14ac:dyDescent="0.25">
      <c r="A2089" s="40" t="s">
        <v>2022</v>
      </c>
      <c r="B2089" s="35" t="s">
        <v>2615</v>
      </c>
      <c r="C2089" s="26">
        <v>1</v>
      </c>
      <c r="D2089" s="34" t="s">
        <v>2656</v>
      </c>
      <c r="E2089" s="27">
        <v>43775</v>
      </c>
      <c r="F2089" s="27">
        <v>43775</v>
      </c>
      <c r="G2089" s="45" t="s">
        <v>648</v>
      </c>
      <c r="H2089" s="29">
        <v>1104</v>
      </c>
    </row>
    <row r="2090" spans="1:8" ht="30" x14ac:dyDescent="0.25">
      <c r="A2090" s="40" t="s">
        <v>2022</v>
      </c>
      <c r="B2090" s="35" t="s">
        <v>2616</v>
      </c>
      <c r="C2090" s="26">
        <v>1</v>
      </c>
      <c r="D2090" s="34" t="s">
        <v>2656</v>
      </c>
      <c r="E2090" s="27">
        <v>43783</v>
      </c>
      <c r="F2090" s="27">
        <v>43783</v>
      </c>
      <c r="G2090" s="45" t="s">
        <v>648</v>
      </c>
      <c r="H2090" s="29">
        <v>1168</v>
      </c>
    </row>
    <row r="2091" spans="1:8" ht="30" x14ac:dyDescent="0.25">
      <c r="A2091" s="40" t="s">
        <v>2022</v>
      </c>
      <c r="B2091" s="35" t="s">
        <v>2287</v>
      </c>
      <c r="C2091" s="26">
        <v>1</v>
      </c>
      <c r="D2091" s="34" t="s">
        <v>29</v>
      </c>
      <c r="E2091" s="27">
        <v>43794</v>
      </c>
      <c r="F2091" s="27">
        <v>43794</v>
      </c>
      <c r="G2091" s="45" t="s">
        <v>648</v>
      </c>
      <c r="H2091" s="29">
        <v>360</v>
      </c>
    </row>
    <row r="2092" spans="1:8" x14ac:dyDescent="0.25">
      <c r="A2092" s="40" t="s">
        <v>2032</v>
      </c>
      <c r="B2092" s="35" t="s">
        <v>1420</v>
      </c>
      <c r="C2092" s="26">
        <v>2</v>
      </c>
      <c r="D2092" s="34" t="s">
        <v>1355</v>
      </c>
      <c r="E2092" s="27">
        <v>43479</v>
      </c>
      <c r="F2092" s="27">
        <v>43479</v>
      </c>
      <c r="G2092" s="45" t="s">
        <v>648</v>
      </c>
      <c r="H2092" s="29">
        <v>1000</v>
      </c>
    </row>
    <row r="2093" spans="1:8" x14ac:dyDescent="0.25">
      <c r="A2093" s="40" t="s">
        <v>2032</v>
      </c>
      <c r="B2093" s="35" t="s">
        <v>1420</v>
      </c>
      <c r="C2093" s="26">
        <v>2</v>
      </c>
      <c r="D2093" s="34" t="s">
        <v>1355</v>
      </c>
      <c r="E2093" s="27">
        <v>43479</v>
      </c>
      <c r="F2093" s="27">
        <v>43479</v>
      </c>
      <c r="G2093" s="45" t="s">
        <v>648</v>
      </c>
      <c r="H2093" s="29">
        <v>424</v>
      </c>
    </row>
    <row r="2094" spans="1:8" x14ac:dyDescent="0.25">
      <c r="A2094" s="40" t="s">
        <v>2032</v>
      </c>
      <c r="B2094" s="35" t="s">
        <v>2083</v>
      </c>
      <c r="C2094" s="26">
        <v>2</v>
      </c>
      <c r="D2094" s="34" t="s">
        <v>1355</v>
      </c>
      <c r="E2094" s="27">
        <v>43484</v>
      </c>
      <c r="F2094" s="27">
        <v>43485</v>
      </c>
      <c r="G2094" s="45" t="s">
        <v>648</v>
      </c>
      <c r="H2094" s="29">
        <v>226</v>
      </c>
    </row>
    <row r="2095" spans="1:8" x14ac:dyDescent="0.25">
      <c r="A2095" s="40" t="s">
        <v>2032</v>
      </c>
      <c r="B2095" s="35" t="s">
        <v>2083</v>
      </c>
      <c r="C2095" s="26">
        <v>2</v>
      </c>
      <c r="D2095" s="34" t="s">
        <v>1355</v>
      </c>
      <c r="E2095" s="27">
        <v>43484</v>
      </c>
      <c r="F2095" s="27">
        <v>43485</v>
      </c>
      <c r="G2095" s="45" t="s">
        <v>648</v>
      </c>
      <c r="H2095" s="29">
        <v>424</v>
      </c>
    </row>
    <row r="2096" spans="1:8" x14ac:dyDescent="0.25">
      <c r="A2096" s="40" t="s">
        <v>2032</v>
      </c>
      <c r="B2096" s="35" t="s">
        <v>2552</v>
      </c>
      <c r="C2096" s="26">
        <v>1</v>
      </c>
      <c r="D2096" s="34" t="s">
        <v>15</v>
      </c>
      <c r="E2096" s="27">
        <v>43532</v>
      </c>
      <c r="F2096" s="27">
        <v>43533</v>
      </c>
      <c r="G2096" s="45" t="s">
        <v>648</v>
      </c>
      <c r="H2096" s="29">
        <v>1502</v>
      </c>
    </row>
    <row r="2097" spans="1:8" x14ac:dyDescent="0.25">
      <c r="A2097" s="40" t="s">
        <v>2032</v>
      </c>
      <c r="B2097" s="35" t="s">
        <v>2374</v>
      </c>
      <c r="C2097" s="26">
        <v>1</v>
      </c>
      <c r="D2097" s="34" t="s">
        <v>2121</v>
      </c>
      <c r="E2097" s="27">
        <v>43658</v>
      </c>
      <c r="F2097" s="27">
        <v>43658</v>
      </c>
      <c r="G2097" s="45" t="s">
        <v>648</v>
      </c>
      <c r="H2097" s="29">
        <v>337</v>
      </c>
    </row>
    <row r="2098" spans="1:8" x14ac:dyDescent="0.25">
      <c r="A2098" s="40" t="s">
        <v>2032</v>
      </c>
      <c r="B2098" s="35" t="s">
        <v>586</v>
      </c>
      <c r="C2098" s="26">
        <v>1</v>
      </c>
      <c r="D2098" s="34" t="s">
        <v>2121</v>
      </c>
      <c r="E2098" s="27">
        <v>43635</v>
      </c>
      <c r="F2098" s="27">
        <v>43635</v>
      </c>
      <c r="G2098" s="45" t="s">
        <v>648</v>
      </c>
      <c r="H2098" s="29">
        <v>391</v>
      </c>
    </row>
    <row r="2099" spans="1:8" x14ac:dyDescent="0.25">
      <c r="A2099" s="40" t="s">
        <v>2032</v>
      </c>
      <c r="B2099" s="35" t="s">
        <v>2619</v>
      </c>
      <c r="C2099" s="26">
        <v>1</v>
      </c>
      <c r="D2099" s="34" t="s">
        <v>2121</v>
      </c>
      <c r="E2099" s="27">
        <v>43655</v>
      </c>
      <c r="F2099" s="27">
        <v>43655</v>
      </c>
      <c r="G2099" s="45" t="s">
        <v>648</v>
      </c>
      <c r="H2099" s="29">
        <v>218</v>
      </c>
    </row>
    <row r="2100" spans="1:8" x14ac:dyDescent="0.25">
      <c r="A2100" s="40" t="s">
        <v>2032</v>
      </c>
      <c r="B2100" s="35" t="s">
        <v>2619</v>
      </c>
      <c r="C2100" s="26">
        <v>1</v>
      </c>
      <c r="D2100" s="34" t="s">
        <v>2121</v>
      </c>
      <c r="E2100" s="27">
        <v>43657</v>
      </c>
      <c r="F2100" s="27">
        <v>43657</v>
      </c>
      <c r="G2100" s="45" t="s">
        <v>648</v>
      </c>
      <c r="H2100" s="29">
        <v>844</v>
      </c>
    </row>
    <row r="2101" spans="1:8" x14ac:dyDescent="0.25">
      <c r="A2101" s="40" t="s">
        <v>2032</v>
      </c>
      <c r="B2101" s="35" t="s">
        <v>2620</v>
      </c>
      <c r="C2101" s="26">
        <v>1</v>
      </c>
      <c r="D2101" s="34" t="s">
        <v>2121</v>
      </c>
      <c r="E2101" s="27">
        <v>43648</v>
      </c>
      <c r="F2101" s="27">
        <v>43648</v>
      </c>
      <c r="G2101" s="45" t="s">
        <v>648</v>
      </c>
      <c r="H2101" s="29">
        <v>3181</v>
      </c>
    </row>
    <row r="2102" spans="1:8" x14ac:dyDescent="0.25">
      <c r="A2102" s="40" t="s">
        <v>2032</v>
      </c>
      <c r="B2102" s="35" t="s">
        <v>2621</v>
      </c>
      <c r="C2102" s="26">
        <v>1</v>
      </c>
      <c r="D2102" s="34" t="s">
        <v>2121</v>
      </c>
      <c r="E2102" s="27">
        <v>43641</v>
      </c>
      <c r="F2102" s="27">
        <v>43641</v>
      </c>
      <c r="G2102" s="45" t="s">
        <v>648</v>
      </c>
      <c r="H2102" s="29">
        <v>343</v>
      </c>
    </row>
    <row r="2103" spans="1:8" x14ac:dyDescent="0.25">
      <c r="A2103" s="40" t="s">
        <v>2032</v>
      </c>
      <c r="B2103" s="35" t="s">
        <v>2622</v>
      </c>
      <c r="C2103" s="26">
        <v>1</v>
      </c>
      <c r="D2103" s="34" t="s">
        <v>2121</v>
      </c>
      <c r="E2103" s="27">
        <v>43669</v>
      </c>
      <c r="F2103" s="27">
        <v>43669</v>
      </c>
      <c r="G2103" s="45" t="s">
        <v>648</v>
      </c>
      <c r="H2103" s="29">
        <v>506</v>
      </c>
    </row>
    <row r="2104" spans="1:8" x14ac:dyDescent="0.25">
      <c r="A2104" s="40" t="s">
        <v>2032</v>
      </c>
      <c r="B2104" s="35" t="s">
        <v>2363</v>
      </c>
      <c r="C2104" s="26">
        <v>1</v>
      </c>
      <c r="D2104" s="34" t="s">
        <v>2121</v>
      </c>
      <c r="E2104" s="27">
        <v>43675</v>
      </c>
      <c r="F2104" s="27">
        <v>43675</v>
      </c>
      <c r="G2104" s="45" t="s">
        <v>648</v>
      </c>
      <c r="H2104" s="29">
        <v>521.64</v>
      </c>
    </row>
    <row r="2105" spans="1:8" x14ac:dyDescent="0.25">
      <c r="A2105" s="40" t="s">
        <v>2032</v>
      </c>
      <c r="B2105" s="35" t="s">
        <v>489</v>
      </c>
      <c r="C2105" s="26">
        <v>1</v>
      </c>
      <c r="D2105" s="34" t="s">
        <v>2121</v>
      </c>
      <c r="E2105" s="27">
        <v>43672</v>
      </c>
      <c r="F2105" s="27">
        <v>43672</v>
      </c>
      <c r="G2105" s="45" t="s">
        <v>648</v>
      </c>
      <c r="H2105" s="29">
        <v>815</v>
      </c>
    </row>
    <row r="2106" spans="1:8" x14ac:dyDescent="0.25">
      <c r="A2106" s="40" t="s">
        <v>2032</v>
      </c>
      <c r="B2106" s="35" t="s">
        <v>489</v>
      </c>
      <c r="C2106" s="26">
        <v>1</v>
      </c>
      <c r="D2106" s="34" t="s">
        <v>2121</v>
      </c>
      <c r="E2106" s="27">
        <v>43665</v>
      </c>
      <c r="F2106" s="27">
        <v>43665</v>
      </c>
      <c r="G2106" s="45" t="s">
        <v>648</v>
      </c>
      <c r="H2106" s="29">
        <v>829</v>
      </c>
    </row>
    <row r="2107" spans="1:8" x14ac:dyDescent="0.25">
      <c r="A2107" s="40" t="s">
        <v>2032</v>
      </c>
      <c r="B2107" s="35" t="s">
        <v>1420</v>
      </c>
      <c r="C2107" s="26">
        <v>1</v>
      </c>
      <c r="D2107" s="34" t="s">
        <v>2121</v>
      </c>
      <c r="E2107" s="27">
        <v>43658</v>
      </c>
      <c r="F2107" s="27">
        <v>43658</v>
      </c>
      <c r="G2107" s="45" t="s">
        <v>648</v>
      </c>
      <c r="H2107" s="29">
        <v>609</v>
      </c>
    </row>
    <row r="2108" spans="1:8" ht="45" x14ac:dyDescent="0.25">
      <c r="A2108" s="40" t="s">
        <v>2032</v>
      </c>
      <c r="B2108" s="35" t="s">
        <v>2623</v>
      </c>
      <c r="C2108" s="26">
        <v>1</v>
      </c>
      <c r="D2108" s="34" t="s">
        <v>2121</v>
      </c>
      <c r="E2108" s="27">
        <v>43635</v>
      </c>
      <c r="F2108" s="27">
        <v>43635</v>
      </c>
      <c r="G2108" s="45" t="s">
        <v>648</v>
      </c>
      <c r="H2108" s="29">
        <v>565</v>
      </c>
    </row>
    <row r="2109" spans="1:8" ht="45" x14ac:dyDescent="0.25">
      <c r="A2109" s="40" t="s">
        <v>2032</v>
      </c>
      <c r="B2109" s="35" t="s">
        <v>2623</v>
      </c>
      <c r="C2109" s="26">
        <v>1</v>
      </c>
      <c r="D2109" s="34" t="s">
        <v>2121</v>
      </c>
      <c r="E2109" s="27">
        <v>43635</v>
      </c>
      <c r="F2109" s="27">
        <v>43635</v>
      </c>
      <c r="G2109" s="45" t="s">
        <v>648</v>
      </c>
      <c r="H2109" s="29">
        <v>585</v>
      </c>
    </row>
    <row r="2110" spans="1:8" ht="45" x14ac:dyDescent="0.25">
      <c r="A2110" s="40" t="s">
        <v>2032</v>
      </c>
      <c r="B2110" s="35" t="s">
        <v>2623</v>
      </c>
      <c r="C2110" s="26">
        <v>1</v>
      </c>
      <c r="D2110" s="34" t="s">
        <v>2121</v>
      </c>
      <c r="E2110" s="27">
        <v>43635</v>
      </c>
      <c r="F2110" s="27">
        <v>43635</v>
      </c>
      <c r="G2110" s="45" t="s">
        <v>648</v>
      </c>
      <c r="H2110" s="29">
        <v>556</v>
      </c>
    </row>
    <row r="2111" spans="1:8" ht="45" x14ac:dyDescent="0.25">
      <c r="A2111" s="40" t="s">
        <v>2032</v>
      </c>
      <c r="B2111" s="35" t="s">
        <v>2623</v>
      </c>
      <c r="C2111" s="26">
        <v>1</v>
      </c>
      <c r="D2111" s="34" t="s">
        <v>2121</v>
      </c>
      <c r="E2111" s="27">
        <v>43635</v>
      </c>
      <c r="F2111" s="27">
        <v>43635</v>
      </c>
      <c r="G2111" s="45" t="s">
        <v>648</v>
      </c>
      <c r="H2111" s="29">
        <v>805</v>
      </c>
    </row>
    <row r="2112" spans="1:8" ht="45" x14ac:dyDescent="0.25">
      <c r="A2112" s="40" t="s">
        <v>2032</v>
      </c>
      <c r="B2112" s="35" t="s">
        <v>2623</v>
      </c>
      <c r="C2112" s="26">
        <v>1</v>
      </c>
      <c r="D2112" s="34" t="s">
        <v>2121</v>
      </c>
      <c r="E2112" s="27">
        <v>43635</v>
      </c>
      <c r="F2112" s="27">
        <v>43635</v>
      </c>
      <c r="G2112" s="45" t="s">
        <v>648</v>
      </c>
      <c r="H2112" s="29">
        <v>574</v>
      </c>
    </row>
    <row r="2113" spans="1:8" ht="45" x14ac:dyDescent="0.25">
      <c r="A2113" s="40" t="s">
        <v>2032</v>
      </c>
      <c r="B2113" s="35" t="s">
        <v>2623</v>
      </c>
      <c r="C2113" s="26">
        <v>1</v>
      </c>
      <c r="D2113" s="34" t="s">
        <v>2121</v>
      </c>
      <c r="E2113" s="27">
        <v>43635</v>
      </c>
      <c r="F2113" s="27">
        <v>43635</v>
      </c>
      <c r="G2113" s="45" t="s">
        <v>648</v>
      </c>
      <c r="H2113" s="29">
        <v>588</v>
      </c>
    </row>
    <row r="2114" spans="1:8" ht="45" x14ac:dyDescent="0.25">
      <c r="A2114" s="40" t="s">
        <v>2032</v>
      </c>
      <c r="B2114" s="35" t="s">
        <v>2623</v>
      </c>
      <c r="C2114" s="26">
        <v>1</v>
      </c>
      <c r="D2114" s="34" t="s">
        <v>2121</v>
      </c>
      <c r="E2114" s="27">
        <v>43635</v>
      </c>
      <c r="F2114" s="27">
        <v>43635</v>
      </c>
      <c r="G2114" s="45" t="s">
        <v>648</v>
      </c>
      <c r="H2114" s="29">
        <v>538</v>
      </c>
    </row>
    <row r="2115" spans="1:8" x14ac:dyDescent="0.25">
      <c r="A2115" s="40" t="s">
        <v>2032</v>
      </c>
      <c r="B2115" s="35" t="s">
        <v>1420</v>
      </c>
      <c r="C2115" s="26">
        <v>1</v>
      </c>
      <c r="D2115" s="34" t="s">
        <v>2121</v>
      </c>
      <c r="E2115" s="27">
        <v>43677</v>
      </c>
      <c r="F2115" s="27">
        <v>43677</v>
      </c>
      <c r="G2115" s="45" t="s">
        <v>648</v>
      </c>
      <c r="H2115" s="29">
        <v>264</v>
      </c>
    </row>
    <row r="2116" spans="1:8" x14ac:dyDescent="0.25">
      <c r="A2116" s="40" t="s">
        <v>2032</v>
      </c>
      <c r="B2116" s="35" t="s">
        <v>2367</v>
      </c>
      <c r="C2116" s="26">
        <v>1</v>
      </c>
      <c r="D2116" s="34" t="s">
        <v>1355</v>
      </c>
      <c r="E2116" s="27">
        <v>43734</v>
      </c>
      <c r="F2116" s="27">
        <v>43734</v>
      </c>
      <c r="G2116" s="45" t="s">
        <v>648</v>
      </c>
      <c r="H2116" s="29">
        <v>300</v>
      </c>
    </row>
    <row r="2117" spans="1:8" x14ac:dyDescent="0.25">
      <c r="A2117" s="40" t="s">
        <v>2032</v>
      </c>
      <c r="B2117" s="35" t="s">
        <v>2367</v>
      </c>
      <c r="C2117" s="26">
        <v>1</v>
      </c>
      <c r="D2117" s="34" t="s">
        <v>1355</v>
      </c>
      <c r="E2117" s="27">
        <v>43734</v>
      </c>
      <c r="F2117" s="27">
        <v>43734</v>
      </c>
      <c r="G2117" s="45" t="s">
        <v>648</v>
      </c>
      <c r="H2117" s="29">
        <v>330</v>
      </c>
    </row>
    <row r="2118" spans="1:8" x14ac:dyDescent="0.25">
      <c r="A2118" s="40" t="s">
        <v>2032</v>
      </c>
      <c r="B2118" s="35" t="s">
        <v>2367</v>
      </c>
      <c r="C2118" s="26">
        <v>1</v>
      </c>
      <c r="D2118" s="34" t="s">
        <v>1355</v>
      </c>
      <c r="E2118" s="27">
        <v>43734</v>
      </c>
      <c r="F2118" s="27">
        <v>43734</v>
      </c>
      <c r="G2118" s="45" t="s">
        <v>648</v>
      </c>
      <c r="H2118" s="29">
        <v>30</v>
      </c>
    </row>
    <row r="2119" spans="1:8" x14ac:dyDescent="0.25">
      <c r="A2119" s="40" t="s">
        <v>2032</v>
      </c>
      <c r="B2119" s="35" t="s">
        <v>486</v>
      </c>
      <c r="C2119" s="26">
        <v>1</v>
      </c>
      <c r="D2119" s="34" t="s">
        <v>1355</v>
      </c>
      <c r="E2119" s="27">
        <v>43731</v>
      </c>
      <c r="F2119" s="27">
        <v>43731</v>
      </c>
      <c r="G2119" s="45" t="s">
        <v>648</v>
      </c>
      <c r="H2119" s="29">
        <v>62</v>
      </c>
    </row>
    <row r="2120" spans="1:8" x14ac:dyDescent="0.25">
      <c r="A2120" s="40" t="s">
        <v>2032</v>
      </c>
      <c r="B2120" s="35" t="s">
        <v>2367</v>
      </c>
      <c r="C2120" s="26">
        <v>1</v>
      </c>
      <c r="D2120" s="34" t="s">
        <v>1355</v>
      </c>
      <c r="E2120" s="27">
        <v>43734</v>
      </c>
      <c r="F2120" s="27">
        <v>43734</v>
      </c>
      <c r="G2120" s="45" t="s">
        <v>648</v>
      </c>
      <c r="H2120" s="29">
        <v>62</v>
      </c>
    </row>
    <row r="2121" spans="1:8" x14ac:dyDescent="0.25">
      <c r="A2121" s="40" t="s">
        <v>2032</v>
      </c>
      <c r="B2121" s="35" t="s">
        <v>2367</v>
      </c>
      <c r="C2121" s="26">
        <v>1</v>
      </c>
      <c r="D2121" s="34" t="s">
        <v>1355</v>
      </c>
      <c r="E2121" s="27">
        <v>43734</v>
      </c>
      <c r="F2121" s="27">
        <v>43734</v>
      </c>
      <c r="G2121" s="45" t="s">
        <v>648</v>
      </c>
      <c r="H2121" s="29">
        <v>188</v>
      </c>
    </row>
    <row r="2122" spans="1:8" x14ac:dyDescent="0.25">
      <c r="A2122" s="40" t="s">
        <v>2032</v>
      </c>
      <c r="B2122" s="35" t="s">
        <v>2367</v>
      </c>
      <c r="C2122" s="26">
        <v>1</v>
      </c>
      <c r="D2122" s="34" t="s">
        <v>1355</v>
      </c>
      <c r="E2122" s="27">
        <v>43734</v>
      </c>
      <c r="F2122" s="27">
        <v>43734</v>
      </c>
      <c r="G2122" s="45" t="s">
        <v>648</v>
      </c>
      <c r="H2122" s="29">
        <v>161</v>
      </c>
    </row>
    <row r="2123" spans="1:8" x14ac:dyDescent="0.25">
      <c r="A2123" s="40" t="s">
        <v>2032</v>
      </c>
      <c r="B2123" s="35" t="s">
        <v>2367</v>
      </c>
      <c r="C2123" s="26">
        <v>1</v>
      </c>
      <c r="D2123" s="34" t="s">
        <v>1355</v>
      </c>
      <c r="E2123" s="27">
        <v>43734</v>
      </c>
      <c r="F2123" s="27">
        <v>43734</v>
      </c>
      <c r="G2123" s="45" t="s">
        <v>648</v>
      </c>
      <c r="H2123" s="29">
        <v>59</v>
      </c>
    </row>
    <row r="2124" spans="1:8" x14ac:dyDescent="0.25">
      <c r="A2124" s="40" t="s">
        <v>2032</v>
      </c>
      <c r="B2124" s="35" t="s">
        <v>2367</v>
      </c>
      <c r="C2124" s="26">
        <v>1</v>
      </c>
      <c r="D2124" s="34" t="s">
        <v>1355</v>
      </c>
      <c r="E2124" s="27">
        <v>43734</v>
      </c>
      <c r="F2124" s="27">
        <v>43734</v>
      </c>
      <c r="G2124" s="45" t="s">
        <v>648</v>
      </c>
      <c r="H2124" s="29">
        <v>47</v>
      </c>
    </row>
    <row r="2125" spans="1:8" x14ac:dyDescent="0.25">
      <c r="A2125" s="40" t="s">
        <v>2032</v>
      </c>
      <c r="B2125" s="35" t="s">
        <v>2367</v>
      </c>
      <c r="C2125" s="26">
        <v>1</v>
      </c>
      <c r="D2125" s="34" t="s">
        <v>1355</v>
      </c>
      <c r="E2125" s="27">
        <v>43734</v>
      </c>
      <c r="F2125" s="27">
        <v>43734</v>
      </c>
      <c r="G2125" s="45" t="s">
        <v>648</v>
      </c>
      <c r="H2125" s="29">
        <v>47</v>
      </c>
    </row>
    <row r="2126" spans="1:8" x14ac:dyDescent="0.25">
      <c r="A2126" s="40" t="s">
        <v>2032</v>
      </c>
      <c r="B2126" s="35" t="s">
        <v>2624</v>
      </c>
      <c r="C2126" s="26">
        <v>1</v>
      </c>
      <c r="D2126" s="34" t="s">
        <v>1355</v>
      </c>
      <c r="E2126" s="27">
        <v>43763</v>
      </c>
      <c r="F2126" s="27">
        <v>43763</v>
      </c>
      <c r="G2126" s="45" t="s">
        <v>648</v>
      </c>
      <c r="H2126" s="29">
        <v>280</v>
      </c>
    </row>
    <row r="2127" spans="1:8" x14ac:dyDescent="0.25">
      <c r="A2127" s="40" t="s">
        <v>2032</v>
      </c>
      <c r="B2127" s="35" t="s">
        <v>2624</v>
      </c>
      <c r="C2127" s="26">
        <v>1</v>
      </c>
      <c r="D2127" s="34" t="s">
        <v>1355</v>
      </c>
      <c r="E2127" s="27">
        <v>43763</v>
      </c>
      <c r="F2127" s="27">
        <v>43763</v>
      </c>
      <c r="G2127" s="45" t="s">
        <v>648</v>
      </c>
      <c r="H2127" s="29">
        <v>500</v>
      </c>
    </row>
    <row r="2128" spans="1:8" x14ac:dyDescent="0.25">
      <c r="A2128" s="40" t="s">
        <v>2032</v>
      </c>
      <c r="B2128" s="35" t="s">
        <v>2624</v>
      </c>
      <c r="C2128" s="26">
        <v>1</v>
      </c>
      <c r="D2128" s="34" t="s">
        <v>1355</v>
      </c>
      <c r="E2128" s="27">
        <v>43763</v>
      </c>
      <c r="F2128" s="27">
        <v>43763</v>
      </c>
      <c r="G2128" s="45" t="s">
        <v>648</v>
      </c>
      <c r="H2128" s="29">
        <v>94</v>
      </c>
    </row>
    <row r="2129" spans="1:8" x14ac:dyDescent="0.25">
      <c r="A2129" s="40" t="s">
        <v>2032</v>
      </c>
      <c r="B2129" s="35" t="s">
        <v>2624</v>
      </c>
      <c r="C2129" s="26">
        <v>1</v>
      </c>
      <c r="D2129" s="34" t="s">
        <v>1355</v>
      </c>
      <c r="E2129" s="27">
        <v>43763</v>
      </c>
      <c r="F2129" s="27">
        <v>43763</v>
      </c>
      <c r="G2129" s="45" t="s">
        <v>648</v>
      </c>
      <c r="H2129" s="29">
        <v>280</v>
      </c>
    </row>
    <row r="2130" spans="1:8" x14ac:dyDescent="0.25">
      <c r="A2130" s="40" t="s">
        <v>2032</v>
      </c>
      <c r="B2130" s="35" t="s">
        <v>2624</v>
      </c>
      <c r="C2130" s="26">
        <v>1</v>
      </c>
      <c r="D2130" s="34" t="s">
        <v>1355</v>
      </c>
      <c r="E2130" s="27">
        <v>43763</v>
      </c>
      <c r="F2130" s="27">
        <v>43763</v>
      </c>
      <c r="G2130" s="45" t="s">
        <v>648</v>
      </c>
      <c r="H2130" s="29">
        <v>124</v>
      </c>
    </row>
    <row r="2131" spans="1:8" ht="30" x14ac:dyDescent="0.25">
      <c r="A2131" s="40" t="s">
        <v>2032</v>
      </c>
      <c r="B2131" s="35" t="s">
        <v>2548</v>
      </c>
      <c r="C2131" s="26">
        <v>2</v>
      </c>
      <c r="D2131" s="34" t="s">
        <v>2660</v>
      </c>
      <c r="E2131" s="27">
        <v>43768</v>
      </c>
      <c r="F2131" s="27">
        <v>43769</v>
      </c>
      <c r="G2131" s="45" t="s">
        <v>648</v>
      </c>
      <c r="H2131" s="29">
        <v>346</v>
      </c>
    </row>
    <row r="2132" spans="1:8" ht="30" x14ac:dyDescent="0.25">
      <c r="A2132" s="40" t="s">
        <v>2032</v>
      </c>
      <c r="B2132" s="35" t="s">
        <v>2548</v>
      </c>
      <c r="C2132" s="26">
        <v>2</v>
      </c>
      <c r="D2132" s="34" t="s">
        <v>2660</v>
      </c>
      <c r="E2132" s="27">
        <v>43768</v>
      </c>
      <c r="F2132" s="27">
        <v>43769</v>
      </c>
      <c r="G2132" s="45" t="s">
        <v>648</v>
      </c>
      <c r="H2132" s="29">
        <v>160</v>
      </c>
    </row>
    <row r="2133" spans="1:8" ht="30" x14ac:dyDescent="0.25">
      <c r="A2133" s="40" t="s">
        <v>2032</v>
      </c>
      <c r="B2133" s="35" t="s">
        <v>2548</v>
      </c>
      <c r="C2133" s="26">
        <v>2</v>
      </c>
      <c r="D2133" s="34" t="s">
        <v>2660</v>
      </c>
      <c r="E2133" s="27">
        <v>43768</v>
      </c>
      <c r="F2133" s="27">
        <v>43769</v>
      </c>
      <c r="G2133" s="45" t="s">
        <v>648</v>
      </c>
      <c r="H2133" s="29">
        <v>190</v>
      </c>
    </row>
    <row r="2134" spans="1:8" x14ac:dyDescent="0.25">
      <c r="A2134" s="40" t="s">
        <v>2625</v>
      </c>
      <c r="B2134" s="35" t="s">
        <v>2081</v>
      </c>
      <c r="C2134" s="26">
        <v>1</v>
      </c>
      <c r="D2134" s="34" t="s">
        <v>15</v>
      </c>
      <c r="E2134" s="27">
        <v>43542</v>
      </c>
      <c r="F2134" s="27">
        <v>43545</v>
      </c>
      <c r="G2134" s="45" t="s">
        <v>648</v>
      </c>
      <c r="H2134" s="29">
        <v>288</v>
      </c>
    </row>
    <row r="2135" spans="1:8" ht="30" x14ac:dyDescent="0.25">
      <c r="A2135" s="40" t="s">
        <v>2625</v>
      </c>
      <c r="B2135" s="35" t="s">
        <v>2626</v>
      </c>
      <c r="C2135" s="26">
        <v>4</v>
      </c>
      <c r="D2135" s="34" t="s">
        <v>15</v>
      </c>
      <c r="E2135" s="27">
        <v>43525</v>
      </c>
      <c r="F2135" s="27">
        <v>43539</v>
      </c>
      <c r="G2135" s="45" t="s">
        <v>648</v>
      </c>
      <c r="H2135" s="29">
        <v>495</v>
      </c>
    </row>
    <row r="2136" spans="1:8" ht="45" x14ac:dyDescent="0.25">
      <c r="A2136" s="40" t="s">
        <v>2625</v>
      </c>
      <c r="B2136" s="35" t="s">
        <v>2627</v>
      </c>
      <c r="C2136" s="26">
        <v>1</v>
      </c>
      <c r="D2136" s="34" t="s">
        <v>15</v>
      </c>
      <c r="E2136" s="27">
        <v>43524</v>
      </c>
      <c r="F2136" s="27">
        <v>43524</v>
      </c>
      <c r="G2136" s="45" t="s">
        <v>648</v>
      </c>
      <c r="H2136" s="29">
        <v>2189</v>
      </c>
    </row>
    <row r="2137" spans="1:8" ht="30" x14ac:dyDescent="0.25">
      <c r="A2137" s="40" t="s">
        <v>2625</v>
      </c>
      <c r="B2137" s="35" t="s">
        <v>2628</v>
      </c>
      <c r="C2137" s="26">
        <v>9</v>
      </c>
      <c r="D2137" s="34" t="s">
        <v>15</v>
      </c>
      <c r="E2137" s="27">
        <v>43584</v>
      </c>
      <c r="F2137" s="27">
        <v>43592</v>
      </c>
      <c r="G2137" s="45" t="s">
        <v>648</v>
      </c>
      <c r="H2137" s="29">
        <v>650</v>
      </c>
    </row>
    <row r="2138" spans="1:8" ht="45" x14ac:dyDescent="0.25">
      <c r="A2138" s="40" t="s">
        <v>2625</v>
      </c>
      <c r="B2138" s="35" t="s">
        <v>2371</v>
      </c>
      <c r="C2138" s="26">
        <v>1</v>
      </c>
      <c r="D2138" s="34" t="s">
        <v>1355</v>
      </c>
      <c r="E2138" s="27">
        <v>43728</v>
      </c>
      <c r="F2138" s="27">
        <v>43728</v>
      </c>
      <c r="G2138" s="45" t="s">
        <v>648</v>
      </c>
      <c r="H2138" s="29">
        <v>500</v>
      </c>
    </row>
    <row r="2139" spans="1:8" x14ac:dyDescent="0.25">
      <c r="A2139" s="40" t="s">
        <v>2625</v>
      </c>
      <c r="B2139" s="35" t="s">
        <v>486</v>
      </c>
      <c r="C2139" s="26">
        <v>1</v>
      </c>
      <c r="D2139" s="34" t="s">
        <v>1355</v>
      </c>
      <c r="E2139" s="27">
        <v>43741</v>
      </c>
      <c r="F2139" s="27">
        <v>43741</v>
      </c>
      <c r="G2139" s="45" t="s">
        <v>648</v>
      </c>
      <c r="H2139" s="29">
        <v>40</v>
      </c>
    </row>
    <row r="2140" spans="1:8" x14ac:dyDescent="0.25">
      <c r="A2140" s="40" t="s">
        <v>2625</v>
      </c>
      <c r="B2140" s="35" t="s">
        <v>486</v>
      </c>
      <c r="C2140" s="26">
        <v>1</v>
      </c>
      <c r="D2140" s="34" t="s">
        <v>1355</v>
      </c>
      <c r="E2140" s="27">
        <v>43741</v>
      </c>
      <c r="F2140" s="27">
        <v>43741</v>
      </c>
      <c r="G2140" s="45" t="s">
        <v>648</v>
      </c>
      <c r="H2140" s="29">
        <v>40</v>
      </c>
    </row>
    <row r="2141" spans="1:8" x14ac:dyDescent="0.25">
      <c r="A2141" s="40" t="s">
        <v>2625</v>
      </c>
      <c r="B2141" s="35" t="s">
        <v>486</v>
      </c>
      <c r="C2141" s="26">
        <v>1</v>
      </c>
      <c r="D2141" s="34" t="s">
        <v>1355</v>
      </c>
      <c r="E2141" s="27">
        <v>43741</v>
      </c>
      <c r="F2141" s="27">
        <v>43741</v>
      </c>
      <c r="G2141" s="45" t="s">
        <v>648</v>
      </c>
      <c r="H2141" s="29">
        <v>40</v>
      </c>
    </row>
    <row r="2142" spans="1:8" x14ac:dyDescent="0.25">
      <c r="A2142" s="40" t="s">
        <v>2625</v>
      </c>
      <c r="B2142" s="35" t="s">
        <v>486</v>
      </c>
      <c r="C2142" s="26">
        <v>1</v>
      </c>
      <c r="D2142" s="34" t="s">
        <v>1355</v>
      </c>
      <c r="E2142" s="27">
        <v>43741</v>
      </c>
      <c r="F2142" s="27">
        <v>43741</v>
      </c>
      <c r="G2142" s="45" t="s">
        <v>648</v>
      </c>
      <c r="H2142" s="29">
        <v>40</v>
      </c>
    </row>
    <row r="2143" spans="1:8" x14ac:dyDescent="0.25">
      <c r="A2143" s="40" t="s">
        <v>2625</v>
      </c>
      <c r="B2143" s="35" t="s">
        <v>2323</v>
      </c>
      <c r="C2143" s="26">
        <v>4</v>
      </c>
      <c r="D2143" s="34" t="s">
        <v>1355</v>
      </c>
      <c r="E2143" s="27">
        <v>43748</v>
      </c>
      <c r="F2143" s="27">
        <v>43748</v>
      </c>
      <c r="G2143" s="45" t="s">
        <v>648</v>
      </c>
      <c r="H2143" s="29">
        <v>35</v>
      </c>
    </row>
    <row r="2144" spans="1:8" x14ac:dyDescent="0.25">
      <c r="A2144" s="40" t="s">
        <v>2625</v>
      </c>
      <c r="B2144" s="35" t="s">
        <v>486</v>
      </c>
      <c r="C2144" s="26">
        <v>1</v>
      </c>
      <c r="D2144" s="34" t="s">
        <v>1355</v>
      </c>
      <c r="E2144" s="27">
        <v>43741</v>
      </c>
      <c r="F2144" s="27">
        <v>43741</v>
      </c>
      <c r="G2144" s="45" t="s">
        <v>648</v>
      </c>
      <c r="H2144" s="29">
        <v>201</v>
      </c>
    </row>
    <row r="2145" spans="1:8" x14ac:dyDescent="0.25">
      <c r="A2145" s="40" t="s">
        <v>2625</v>
      </c>
      <c r="B2145" s="35" t="s">
        <v>486</v>
      </c>
      <c r="C2145" s="26">
        <v>1</v>
      </c>
      <c r="D2145" s="34" t="s">
        <v>1355</v>
      </c>
      <c r="E2145" s="27">
        <v>43741</v>
      </c>
      <c r="F2145" s="27">
        <v>43741</v>
      </c>
      <c r="G2145" s="45" t="s">
        <v>648</v>
      </c>
      <c r="H2145" s="29">
        <v>45</v>
      </c>
    </row>
    <row r="2146" spans="1:8" ht="30" x14ac:dyDescent="0.25">
      <c r="A2146" s="40" t="s">
        <v>2625</v>
      </c>
      <c r="B2146" s="35" t="s">
        <v>2548</v>
      </c>
      <c r="C2146" s="26">
        <v>2</v>
      </c>
      <c r="D2146" s="34" t="s">
        <v>2660</v>
      </c>
      <c r="E2146" s="27">
        <v>43768</v>
      </c>
      <c r="F2146" s="27">
        <v>43769</v>
      </c>
      <c r="G2146" s="45" t="s">
        <v>648</v>
      </c>
      <c r="H2146" s="29">
        <v>799.99</v>
      </c>
    </row>
    <row r="2147" spans="1:8" ht="30" x14ac:dyDescent="0.25">
      <c r="A2147" s="40" t="s">
        <v>2625</v>
      </c>
      <c r="B2147" s="35" t="s">
        <v>2548</v>
      </c>
      <c r="C2147" s="26">
        <v>2</v>
      </c>
      <c r="D2147" s="34" t="s">
        <v>2660</v>
      </c>
      <c r="E2147" s="27">
        <v>43768</v>
      </c>
      <c r="F2147" s="27">
        <v>43769</v>
      </c>
      <c r="G2147" s="45" t="s">
        <v>648</v>
      </c>
      <c r="H2147" s="29">
        <v>340</v>
      </c>
    </row>
    <row r="2148" spans="1:8" ht="30" x14ac:dyDescent="0.25">
      <c r="A2148" s="40" t="s">
        <v>2625</v>
      </c>
      <c r="B2148" s="35" t="s">
        <v>2548</v>
      </c>
      <c r="C2148" s="26">
        <v>2</v>
      </c>
      <c r="D2148" s="34" t="s">
        <v>2660</v>
      </c>
      <c r="E2148" s="27">
        <v>43768</v>
      </c>
      <c r="F2148" s="27">
        <v>43769</v>
      </c>
      <c r="G2148" s="45" t="s">
        <v>648</v>
      </c>
      <c r="H2148" s="29">
        <v>160</v>
      </c>
    </row>
    <row r="2149" spans="1:8" ht="45" x14ac:dyDescent="0.25">
      <c r="A2149" s="40" t="s">
        <v>2629</v>
      </c>
      <c r="B2149" s="35" t="s">
        <v>2630</v>
      </c>
      <c r="C2149" s="26">
        <v>1</v>
      </c>
      <c r="D2149" s="34" t="s">
        <v>15</v>
      </c>
      <c r="E2149" s="27">
        <v>43538</v>
      </c>
      <c r="F2149" s="27">
        <v>43538</v>
      </c>
      <c r="G2149" s="45"/>
      <c r="H2149" s="29">
        <v>671</v>
      </c>
    </row>
    <row r="2150" spans="1:8" ht="30" x14ac:dyDescent="0.25">
      <c r="A2150" s="40" t="s">
        <v>1796</v>
      </c>
      <c r="B2150" s="35" t="s">
        <v>2130</v>
      </c>
      <c r="C2150" s="26">
        <v>2</v>
      </c>
      <c r="D2150" s="34" t="s">
        <v>2089</v>
      </c>
      <c r="E2150" s="27">
        <v>43472</v>
      </c>
      <c r="F2150" s="27">
        <v>43472</v>
      </c>
      <c r="G2150" s="45" t="s">
        <v>648</v>
      </c>
      <c r="H2150" s="29">
        <v>129</v>
      </c>
    </row>
    <row r="2151" spans="1:8" ht="30" x14ac:dyDescent="0.25">
      <c r="A2151" s="40" t="s">
        <v>1796</v>
      </c>
      <c r="B2151" s="35" t="s">
        <v>2131</v>
      </c>
      <c r="C2151" s="26">
        <v>2</v>
      </c>
      <c r="D2151" s="34" t="s">
        <v>2089</v>
      </c>
      <c r="E2151" s="27">
        <v>43472</v>
      </c>
      <c r="F2151" s="27">
        <v>43472</v>
      </c>
      <c r="G2151" s="45" t="s">
        <v>648</v>
      </c>
      <c r="H2151" s="29">
        <v>563</v>
      </c>
    </row>
    <row r="2152" spans="1:8" x14ac:dyDescent="0.25">
      <c r="A2152" s="40" t="s">
        <v>1796</v>
      </c>
      <c r="B2152" s="35" t="s">
        <v>2083</v>
      </c>
      <c r="C2152" s="26">
        <v>2</v>
      </c>
      <c r="D2152" s="34" t="s">
        <v>2089</v>
      </c>
      <c r="E2152" s="27">
        <v>43474</v>
      </c>
      <c r="F2152" s="27">
        <v>43474</v>
      </c>
      <c r="G2152" s="45" t="s">
        <v>648</v>
      </c>
      <c r="H2152" s="29">
        <v>4000</v>
      </c>
    </row>
    <row r="2153" spans="1:8" x14ac:dyDescent="0.25">
      <c r="A2153" s="40" t="s">
        <v>1796</v>
      </c>
      <c r="B2153" s="35" t="s">
        <v>2083</v>
      </c>
      <c r="C2153" s="26">
        <v>2</v>
      </c>
      <c r="D2153" s="34" t="s">
        <v>2089</v>
      </c>
      <c r="E2153" s="27">
        <v>43474</v>
      </c>
      <c r="F2153" s="27">
        <v>43474</v>
      </c>
      <c r="G2153" s="45" t="s">
        <v>648</v>
      </c>
      <c r="H2153" s="29">
        <v>316</v>
      </c>
    </row>
    <row r="2154" spans="1:8" x14ac:dyDescent="0.25">
      <c r="A2154" s="40" t="s">
        <v>1796</v>
      </c>
      <c r="B2154" s="35" t="s">
        <v>2083</v>
      </c>
      <c r="C2154" s="26">
        <v>2</v>
      </c>
      <c r="D2154" s="34" t="s">
        <v>2089</v>
      </c>
      <c r="E2154" s="27">
        <v>43474</v>
      </c>
      <c r="F2154" s="27">
        <v>43474</v>
      </c>
      <c r="G2154" s="45" t="s">
        <v>648</v>
      </c>
      <c r="H2154" s="29">
        <v>887</v>
      </c>
    </row>
    <row r="2155" spans="1:8" x14ac:dyDescent="0.25">
      <c r="A2155" s="40" t="s">
        <v>1796</v>
      </c>
      <c r="B2155" s="35" t="s">
        <v>2083</v>
      </c>
      <c r="C2155" s="26">
        <v>2</v>
      </c>
      <c r="D2155" s="34" t="s">
        <v>2089</v>
      </c>
      <c r="E2155" s="27">
        <v>43474</v>
      </c>
      <c r="F2155" s="27">
        <v>43474</v>
      </c>
      <c r="G2155" s="45" t="s">
        <v>648</v>
      </c>
      <c r="H2155" s="29">
        <v>255</v>
      </c>
    </row>
    <row r="2156" spans="1:8" x14ac:dyDescent="0.25">
      <c r="A2156" s="40" t="s">
        <v>1796</v>
      </c>
      <c r="B2156" s="35" t="s">
        <v>2081</v>
      </c>
      <c r="C2156" s="26">
        <v>2</v>
      </c>
      <c r="D2156" s="34" t="s">
        <v>15</v>
      </c>
      <c r="E2156" s="27">
        <v>43481</v>
      </c>
      <c r="F2156" s="27">
        <v>43489</v>
      </c>
      <c r="G2156" s="45" t="s">
        <v>648</v>
      </c>
      <c r="H2156" s="29">
        <v>500</v>
      </c>
    </row>
    <row r="2157" spans="1:8" x14ac:dyDescent="0.25">
      <c r="A2157" s="40" t="s">
        <v>1796</v>
      </c>
      <c r="B2157" s="35" t="s">
        <v>2132</v>
      </c>
      <c r="C2157" s="26">
        <v>2</v>
      </c>
      <c r="D2157" s="34" t="s">
        <v>2133</v>
      </c>
      <c r="E2157" s="27">
        <v>43518</v>
      </c>
      <c r="F2157" s="27">
        <v>43518</v>
      </c>
      <c r="G2157" s="45" t="s">
        <v>648</v>
      </c>
      <c r="H2157" s="29">
        <v>11307</v>
      </c>
    </row>
    <row r="2158" spans="1:8" x14ac:dyDescent="0.25">
      <c r="A2158" s="40" t="s">
        <v>1796</v>
      </c>
      <c r="B2158" s="35" t="s">
        <v>2132</v>
      </c>
      <c r="C2158" s="26">
        <v>2</v>
      </c>
      <c r="D2158" s="34" t="s">
        <v>2133</v>
      </c>
      <c r="E2158" s="27">
        <v>43518</v>
      </c>
      <c r="F2158" s="27">
        <v>43518</v>
      </c>
      <c r="G2158" s="45" t="s">
        <v>648</v>
      </c>
      <c r="H2158" s="29">
        <v>2257.5700000000002</v>
      </c>
    </row>
    <row r="2159" spans="1:8" x14ac:dyDescent="0.25">
      <c r="A2159" s="40" t="s">
        <v>1796</v>
      </c>
      <c r="B2159" s="35" t="s">
        <v>2083</v>
      </c>
      <c r="C2159" s="26">
        <v>2</v>
      </c>
      <c r="D2159" s="34" t="s">
        <v>29</v>
      </c>
      <c r="E2159" s="27">
        <v>43490</v>
      </c>
      <c r="F2159" s="27">
        <v>43490</v>
      </c>
      <c r="G2159" s="45" t="s">
        <v>648</v>
      </c>
      <c r="H2159" s="29">
        <v>512</v>
      </c>
    </row>
    <row r="2160" spans="1:8" x14ac:dyDescent="0.25">
      <c r="A2160" s="40" t="s">
        <v>1796</v>
      </c>
      <c r="B2160" s="35" t="s">
        <v>2134</v>
      </c>
      <c r="C2160" s="26">
        <v>2</v>
      </c>
      <c r="D2160" s="34" t="s">
        <v>29</v>
      </c>
      <c r="E2160" s="27">
        <v>43490</v>
      </c>
      <c r="F2160" s="27">
        <v>43490</v>
      </c>
      <c r="G2160" s="45" t="s">
        <v>648</v>
      </c>
      <c r="H2160" s="29">
        <v>942</v>
      </c>
    </row>
    <row r="2161" spans="1:8" x14ac:dyDescent="0.25">
      <c r="A2161" s="40" t="s">
        <v>1796</v>
      </c>
      <c r="B2161" s="35" t="s">
        <v>2091</v>
      </c>
      <c r="C2161" s="26">
        <v>2</v>
      </c>
      <c r="D2161" s="34" t="s">
        <v>29</v>
      </c>
      <c r="E2161" s="27">
        <v>43503</v>
      </c>
      <c r="F2161" s="27">
        <v>43503</v>
      </c>
      <c r="G2161" s="45" t="s">
        <v>648</v>
      </c>
      <c r="H2161" s="29">
        <v>110</v>
      </c>
    </row>
    <row r="2162" spans="1:8" x14ac:dyDescent="0.25">
      <c r="A2162" s="40" t="s">
        <v>1796</v>
      </c>
      <c r="B2162" s="35" t="s">
        <v>2081</v>
      </c>
      <c r="C2162" s="26">
        <v>2</v>
      </c>
      <c r="D2162" s="34" t="s">
        <v>1355</v>
      </c>
      <c r="E2162" s="27">
        <v>43479</v>
      </c>
      <c r="F2162" s="27">
        <v>43479</v>
      </c>
      <c r="G2162" s="45" t="s">
        <v>648</v>
      </c>
      <c r="H2162" s="29">
        <v>212</v>
      </c>
    </row>
    <row r="2163" spans="1:8" x14ac:dyDescent="0.25">
      <c r="A2163" s="40" t="s">
        <v>1796</v>
      </c>
      <c r="B2163" s="35" t="s">
        <v>2081</v>
      </c>
      <c r="C2163" s="26">
        <v>2</v>
      </c>
      <c r="D2163" s="34" t="s">
        <v>15</v>
      </c>
      <c r="E2163" s="27">
        <v>43476</v>
      </c>
      <c r="F2163" s="27">
        <v>43476</v>
      </c>
      <c r="G2163" s="45" t="s">
        <v>648</v>
      </c>
      <c r="H2163" s="29">
        <v>462</v>
      </c>
    </row>
    <row r="2164" spans="1:8" x14ac:dyDescent="0.25">
      <c r="A2164" s="40" t="s">
        <v>1796</v>
      </c>
      <c r="B2164" s="35" t="s">
        <v>2081</v>
      </c>
      <c r="C2164" s="26">
        <v>2</v>
      </c>
      <c r="D2164" s="34" t="s">
        <v>15</v>
      </c>
      <c r="E2164" s="27">
        <v>43469</v>
      </c>
      <c r="F2164" s="27">
        <v>43472</v>
      </c>
      <c r="G2164" s="45" t="s">
        <v>648</v>
      </c>
      <c r="H2164" s="29">
        <v>200</v>
      </c>
    </row>
    <row r="2165" spans="1:8" x14ac:dyDescent="0.25">
      <c r="A2165" s="40" t="s">
        <v>1796</v>
      </c>
      <c r="B2165" s="35" t="s">
        <v>2081</v>
      </c>
      <c r="C2165" s="26">
        <v>2</v>
      </c>
      <c r="D2165" s="34" t="s">
        <v>15</v>
      </c>
      <c r="E2165" s="27">
        <v>43473</v>
      </c>
      <c r="F2165" s="27">
        <v>43480</v>
      </c>
      <c r="G2165" s="45" t="s">
        <v>648</v>
      </c>
      <c r="H2165" s="29">
        <v>200</v>
      </c>
    </row>
    <row r="2166" spans="1:8" ht="30" x14ac:dyDescent="0.25">
      <c r="A2166" s="40" t="s">
        <v>1796</v>
      </c>
      <c r="B2166" s="35" t="s">
        <v>2135</v>
      </c>
      <c r="C2166" s="26">
        <v>2</v>
      </c>
      <c r="D2166" s="34" t="s">
        <v>15</v>
      </c>
      <c r="E2166" s="27">
        <v>43438</v>
      </c>
      <c r="F2166" s="27">
        <v>43479</v>
      </c>
      <c r="G2166" s="45" t="s">
        <v>648</v>
      </c>
      <c r="H2166" s="29">
        <v>288</v>
      </c>
    </row>
    <row r="2167" spans="1:8" x14ac:dyDescent="0.25">
      <c r="A2167" s="40" t="s">
        <v>1796</v>
      </c>
      <c r="B2167" s="35" t="s">
        <v>2107</v>
      </c>
      <c r="C2167" s="26">
        <v>2</v>
      </c>
      <c r="D2167" s="34" t="s">
        <v>29</v>
      </c>
      <c r="E2167" s="27">
        <v>43510</v>
      </c>
      <c r="F2167" s="27">
        <v>43510</v>
      </c>
      <c r="G2167" s="45" t="s">
        <v>648</v>
      </c>
      <c r="H2167" s="29">
        <v>1000</v>
      </c>
    </row>
    <row r="2168" spans="1:8" x14ac:dyDescent="0.25">
      <c r="A2168" s="40" t="s">
        <v>1796</v>
      </c>
      <c r="B2168" s="35" t="s">
        <v>2136</v>
      </c>
      <c r="C2168" s="26">
        <v>2</v>
      </c>
      <c r="D2168" s="34" t="s">
        <v>15</v>
      </c>
      <c r="E2168" s="27">
        <v>43497</v>
      </c>
      <c r="F2168" s="27">
        <v>43511</v>
      </c>
      <c r="G2168" s="45" t="s">
        <v>648</v>
      </c>
      <c r="H2168" s="29">
        <v>396</v>
      </c>
    </row>
    <row r="2169" spans="1:8" x14ac:dyDescent="0.25">
      <c r="A2169" s="40" t="s">
        <v>1796</v>
      </c>
      <c r="B2169" s="35" t="s">
        <v>2081</v>
      </c>
      <c r="C2169" s="26">
        <v>2</v>
      </c>
      <c r="D2169" s="34" t="s">
        <v>29</v>
      </c>
      <c r="E2169" s="27">
        <v>43502</v>
      </c>
      <c r="F2169" s="27">
        <v>43502</v>
      </c>
      <c r="G2169" s="45" t="s">
        <v>648</v>
      </c>
      <c r="H2169" s="29">
        <v>340</v>
      </c>
    </row>
    <row r="2170" spans="1:8" x14ac:dyDescent="0.25">
      <c r="A2170" s="40" t="s">
        <v>1796</v>
      </c>
      <c r="B2170" s="35" t="s">
        <v>2081</v>
      </c>
      <c r="C2170" s="26">
        <v>2</v>
      </c>
      <c r="D2170" s="34" t="s">
        <v>29</v>
      </c>
      <c r="E2170" s="27">
        <v>43486</v>
      </c>
      <c r="F2170" s="27">
        <v>43486</v>
      </c>
      <c r="G2170" s="45" t="s">
        <v>648</v>
      </c>
      <c r="H2170" s="29">
        <v>212</v>
      </c>
    </row>
    <row r="2171" spans="1:8" x14ac:dyDescent="0.25">
      <c r="A2171" s="40" t="s">
        <v>1796</v>
      </c>
      <c r="B2171" s="35" t="s">
        <v>2081</v>
      </c>
      <c r="C2171" s="26">
        <v>2</v>
      </c>
      <c r="D2171" s="34" t="s">
        <v>29</v>
      </c>
      <c r="E2171" s="27">
        <v>43502</v>
      </c>
      <c r="F2171" s="27">
        <v>43502</v>
      </c>
      <c r="G2171" s="45" t="s">
        <v>648</v>
      </c>
      <c r="H2171" s="29">
        <v>286</v>
      </c>
    </row>
    <row r="2172" spans="1:8" x14ac:dyDescent="0.25">
      <c r="A2172" s="40" t="s">
        <v>1796</v>
      </c>
      <c r="B2172" s="35" t="s">
        <v>2081</v>
      </c>
      <c r="C2172" s="26">
        <v>2</v>
      </c>
      <c r="D2172" s="34" t="s">
        <v>15</v>
      </c>
      <c r="E2172" s="27">
        <v>43501</v>
      </c>
      <c r="F2172" s="27">
        <v>43503</v>
      </c>
      <c r="G2172" s="45" t="s">
        <v>648</v>
      </c>
      <c r="H2172" s="29">
        <v>200</v>
      </c>
    </row>
    <row r="2173" spans="1:8" x14ac:dyDescent="0.25">
      <c r="A2173" s="40" t="s">
        <v>1796</v>
      </c>
      <c r="B2173" s="35" t="s">
        <v>2631</v>
      </c>
      <c r="C2173" s="26">
        <v>2</v>
      </c>
      <c r="D2173" s="34" t="s">
        <v>15</v>
      </c>
      <c r="E2173" s="27">
        <v>43521</v>
      </c>
      <c r="F2173" s="27">
        <v>43521</v>
      </c>
      <c r="G2173" s="45" t="s">
        <v>648</v>
      </c>
      <c r="H2173" s="29">
        <v>1265</v>
      </c>
    </row>
    <row r="2174" spans="1:8" ht="45" x14ac:dyDescent="0.25">
      <c r="A2174" s="40" t="s">
        <v>1796</v>
      </c>
      <c r="B2174" s="35" t="s">
        <v>2632</v>
      </c>
      <c r="C2174" s="26">
        <v>1</v>
      </c>
      <c r="D2174" s="34" t="s">
        <v>15</v>
      </c>
      <c r="E2174" s="27">
        <v>43551</v>
      </c>
      <c r="F2174" s="27">
        <v>43551</v>
      </c>
      <c r="G2174" s="45" t="s">
        <v>648</v>
      </c>
      <c r="H2174" s="29">
        <v>4402</v>
      </c>
    </row>
    <row r="2175" spans="1:8" ht="45" x14ac:dyDescent="0.25">
      <c r="A2175" s="40" t="s">
        <v>1796</v>
      </c>
      <c r="B2175" s="35" t="s">
        <v>2632</v>
      </c>
      <c r="C2175" s="26">
        <v>1</v>
      </c>
      <c r="D2175" s="34" t="s">
        <v>15</v>
      </c>
      <c r="E2175" s="27">
        <v>43551</v>
      </c>
      <c r="F2175" s="27">
        <v>43551</v>
      </c>
      <c r="G2175" s="45" t="s">
        <v>648</v>
      </c>
      <c r="H2175" s="29">
        <v>610</v>
      </c>
    </row>
    <row r="2176" spans="1:8" ht="30" x14ac:dyDescent="0.25">
      <c r="A2176" s="40" t="s">
        <v>1796</v>
      </c>
      <c r="B2176" s="35" t="s">
        <v>2484</v>
      </c>
      <c r="C2176" s="26">
        <v>1</v>
      </c>
      <c r="D2176" s="34" t="s">
        <v>15</v>
      </c>
      <c r="E2176" s="27">
        <v>43535</v>
      </c>
      <c r="F2176" s="27">
        <v>43535</v>
      </c>
      <c r="G2176" s="45" t="s">
        <v>648</v>
      </c>
      <c r="H2176" s="29">
        <v>1438</v>
      </c>
    </row>
    <row r="2177" spans="1:8" ht="30" x14ac:dyDescent="0.25">
      <c r="A2177" s="40" t="s">
        <v>1796</v>
      </c>
      <c r="B2177" s="35" t="s">
        <v>2484</v>
      </c>
      <c r="C2177" s="26">
        <v>1</v>
      </c>
      <c r="D2177" s="34" t="s">
        <v>15</v>
      </c>
      <c r="E2177" s="27">
        <v>43535</v>
      </c>
      <c r="F2177" s="27">
        <v>43535</v>
      </c>
      <c r="G2177" s="45" t="s">
        <v>648</v>
      </c>
      <c r="H2177" s="29">
        <v>3148</v>
      </c>
    </row>
    <row r="2178" spans="1:8" x14ac:dyDescent="0.25">
      <c r="A2178" s="40" t="s">
        <v>1796</v>
      </c>
      <c r="B2178" s="35" t="s">
        <v>2081</v>
      </c>
      <c r="C2178" s="26">
        <v>1</v>
      </c>
      <c r="D2178" s="34" t="s">
        <v>15</v>
      </c>
      <c r="E2178" s="27">
        <v>43517</v>
      </c>
      <c r="F2178" s="27">
        <v>43517</v>
      </c>
      <c r="G2178" s="45" t="s">
        <v>648</v>
      </c>
      <c r="H2178" s="29">
        <v>218</v>
      </c>
    </row>
    <row r="2179" spans="1:8" x14ac:dyDescent="0.25">
      <c r="A2179" s="40" t="s">
        <v>1796</v>
      </c>
      <c r="B2179" s="35" t="s">
        <v>2081</v>
      </c>
      <c r="C2179" s="26">
        <v>1</v>
      </c>
      <c r="D2179" s="34" t="s">
        <v>15</v>
      </c>
      <c r="E2179" s="27">
        <v>43525</v>
      </c>
      <c r="F2179" s="27">
        <v>43525</v>
      </c>
      <c r="G2179" s="45" t="s">
        <v>648</v>
      </c>
      <c r="H2179" s="29">
        <v>366</v>
      </c>
    </row>
    <row r="2180" spans="1:8" x14ac:dyDescent="0.25">
      <c r="A2180" s="40" t="s">
        <v>1796</v>
      </c>
      <c r="B2180" s="35" t="s">
        <v>2081</v>
      </c>
      <c r="C2180" s="26">
        <v>1</v>
      </c>
      <c r="D2180" s="34" t="s">
        <v>15</v>
      </c>
      <c r="E2180" s="27">
        <v>43516</v>
      </c>
      <c r="F2180" s="27">
        <v>43516</v>
      </c>
      <c r="G2180" s="45" t="s">
        <v>648</v>
      </c>
      <c r="H2180" s="29">
        <v>200</v>
      </c>
    </row>
    <row r="2181" spans="1:8" x14ac:dyDescent="0.25">
      <c r="A2181" s="40" t="s">
        <v>1796</v>
      </c>
      <c r="B2181" s="35" t="s">
        <v>2081</v>
      </c>
      <c r="C2181" s="26">
        <v>1</v>
      </c>
      <c r="D2181" s="34" t="s">
        <v>15</v>
      </c>
      <c r="E2181" s="27">
        <v>43537</v>
      </c>
      <c r="F2181" s="27">
        <v>43537</v>
      </c>
      <c r="G2181" s="45" t="s">
        <v>648</v>
      </c>
      <c r="H2181" s="29">
        <v>718</v>
      </c>
    </row>
    <row r="2182" spans="1:8" x14ac:dyDescent="0.25">
      <c r="A2182" s="40" t="s">
        <v>1796</v>
      </c>
      <c r="B2182" s="35" t="s">
        <v>2081</v>
      </c>
      <c r="C2182" s="26">
        <v>1</v>
      </c>
      <c r="D2182" s="34" t="s">
        <v>15</v>
      </c>
      <c r="E2182" s="27">
        <v>43537</v>
      </c>
      <c r="F2182" s="27">
        <v>43537</v>
      </c>
      <c r="G2182" s="45" t="s">
        <v>648</v>
      </c>
      <c r="H2182" s="29">
        <v>218</v>
      </c>
    </row>
    <row r="2183" spans="1:8" x14ac:dyDescent="0.25">
      <c r="A2183" s="40" t="s">
        <v>1796</v>
      </c>
      <c r="B2183" s="35" t="s">
        <v>2081</v>
      </c>
      <c r="C2183" s="26">
        <v>1</v>
      </c>
      <c r="D2183" s="34" t="s">
        <v>15</v>
      </c>
      <c r="E2183" s="27">
        <v>43546</v>
      </c>
      <c r="F2183" s="27">
        <v>43546</v>
      </c>
      <c r="G2183" s="45" t="s">
        <v>648</v>
      </c>
      <c r="H2183" s="29">
        <v>718</v>
      </c>
    </row>
    <row r="2184" spans="1:8" x14ac:dyDescent="0.25">
      <c r="A2184" s="40" t="s">
        <v>1796</v>
      </c>
      <c r="B2184" s="35" t="s">
        <v>2081</v>
      </c>
      <c r="C2184" s="26">
        <v>1</v>
      </c>
      <c r="D2184" s="34" t="s">
        <v>15</v>
      </c>
      <c r="E2184" s="27">
        <v>43546</v>
      </c>
      <c r="F2184" s="27">
        <v>43546</v>
      </c>
      <c r="G2184" s="45" t="s">
        <v>648</v>
      </c>
      <c r="H2184" s="29">
        <v>218</v>
      </c>
    </row>
    <row r="2185" spans="1:8" x14ac:dyDescent="0.25">
      <c r="A2185" s="40" t="s">
        <v>1796</v>
      </c>
      <c r="B2185" s="35" t="s">
        <v>2081</v>
      </c>
      <c r="C2185" s="26">
        <v>1</v>
      </c>
      <c r="D2185" s="34" t="s">
        <v>15</v>
      </c>
      <c r="E2185" s="27">
        <v>43531</v>
      </c>
      <c r="F2185" s="27">
        <v>43531</v>
      </c>
      <c r="G2185" s="45" t="s">
        <v>648</v>
      </c>
      <c r="H2185" s="29">
        <v>332</v>
      </c>
    </row>
    <row r="2186" spans="1:8" x14ac:dyDescent="0.25">
      <c r="A2186" s="40" t="s">
        <v>1796</v>
      </c>
      <c r="B2186" s="35" t="s">
        <v>2081</v>
      </c>
      <c r="C2186" s="26">
        <v>1</v>
      </c>
      <c r="D2186" s="34" t="s">
        <v>15</v>
      </c>
      <c r="E2186" s="27">
        <v>43553</v>
      </c>
      <c r="F2186" s="27">
        <v>43553</v>
      </c>
      <c r="G2186" s="45" t="s">
        <v>648</v>
      </c>
      <c r="H2186" s="29">
        <v>718</v>
      </c>
    </row>
    <row r="2187" spans="1:8" x14ac:dyDescent="0.25">
      <c r="A2187" s="40" t="s">
        <v>1796</v>
      </c>
      <c r="B2187" s="35" t="s">
        <v>2633</v>
      </c>
      <c r="C2187" s="26">
        <v>1</v>
      </c>
      <c r="D2187" s="34" t="s">
        <v>15</v>
      </c>
      <c r="E2187" s="27">
        <v>43557</v>
      </c>
      <c r="F2187" s="27">
        <v>43557</v>
      </c>
      <c r="G2187" s="45" t="s">
        <v>648</v>
      </c>
      <c r="H2187" s="29">
        <v>904</v>
      </c>
    </row>
    <row r="2188" spans="1:8" x14ac:dyDescent="0.25">
      <c r="A2188" s="40" t="s">
        <v>1796</v>
      </c>
      <c r="B2188" s="35" t="s">
        <v>2143</v>
      </c>
      <c r="C2188" s="26">
        <v>1</v>
      </c>
      <c r="D2188" s="34" t="s">
        <v>15</v>
      </c>
      <c r="E2188" s="27">
        <v>43565</v>
      </c>
      <c r="F2188" s="27">
        <v>43565</v>
      </c>
      <c r="G2188" s="45" t="s">
        <v>648</v>
      </c>
      <c r="H2188" s="29">
        <v>375</v>
      </c>
    </row>
    <row r="2189" spans="1:8" ht="45" x14ac:dyDescent="0.25">
      <c r="A2189" s="40" t="s">
        <v>1796</v>
      </c>
      <c r="B2189" s="35" t="s">
        <v>2339</v>
      </c>
      <c r="C2189" s="26">
        <v>1</v>
      </c>
      <c r="D2189" s="34" t="s">
        <v>15</v>
      </c>
      <c r="E2189" s="27">
        <v>43592</v>
      </c>
      <c r="F2189" s="27">
        <v>43593</v>
      </c>
      <c r="G2189" s="45" t="s">
        <v>648</v>
      </c>
      <c r="H2189" s="29">
        <v>4480</v>
      </c>
    </row>
    <row r="2190" spans="1:8" x14ac:dyDescent="0.25">
      <c r="A2190" s="40" t="s">
        <v>1796</v>
      </c>
      <c r="B2190" s="35" t="s">
        <v>2372</v>
      </c>
      <c r="C2190" s="26">
        <v>1</v>
      </c>
      <c r="D2190" s="34" t="s">
        <v>15</v>
      </c>
      <c r="E2190" s="27">
        <v>43601</v>
      </c>
      <c r="F2190" s="27">
        <v>43616</v>
      </c>
      <c r="G2190" s="45" t="s">
        <v>648</v>
      </c>
      <c r="H2190" s="29">
        <v>450</v>
      </c>
    </row>
    <row r="2191" spans="1:8" ht="30" x14ac:dyDescent="0.25">
      <c r="A2191" s="40" t="s">
        <v>1796</v>
      </c>
      <c r="B2191" s="35" t="s">
        <v>2634</v>
      </c>
      <c r="C2191" s="26">
        <v>4</v>
      </c>
      <c r="D2191" s="34" t="s">
        <v>15</v>
      </c>
      <c r="E2191" s="27">
        <v>43606</v>
      </c>
      <c r="F2191" s="27">
        <v>43615</v>
      </c>
      <c r="G2191" s="45" t="s">
        <v>648</v>
      </c>
      <c r="H2191" s="29">
        <v>640</v>
      </c>
    </row>
    <row r="2192" spans="1:8" x14ac:dyDescent="0.25">
      <c r="A2192" s="40" t="s">
        <v>1796</v>
      </c>
      <c r="B2192" s="35" t="s">
        <v>1279</v>
      </c>
      <c r="C2192" s="26">
        <v>2</v>
      </c>
      <c r="D2192" s="34" t="s">
        <v>2121</v>
      </c>
      <c r="E2192" s="27">
        <v>43584</v>
      </c>
      <c r="F2192" s="27">
        <v>43584</v>
      </c>
      <c r="G2192" s="45" t="s">
        <v>648</v>
      </c>
      <c r="H2192" s="29">
        <v>1183</v>
      </c>
    </row>
    <row r="2193" spans="1:8" x14ac:dyDescent="0.25">
      <c r="A2193" s="40" t="s">
        <v>1796</v>
      </c>
      <c r="B2193" s="35" t="s">
        <v>2083</v>
      </c>
      <c r="C2193" s="26">
        <v>2</v>
      </c>
      <c r="D2193" s="34" t="s">
        <v>2121</v>
      </c>
      <c r="E2193" s="27">
        <v>43585</v>
      </c>
      <c r="F2193" s="27">
        <v>43585</v>
      </c>
      <c r="G2193" s="45" t="s">
        <v>648</v>
      </c>
      <c r="H2193" s="29">
        <v>941.97</v>
      </c>
    </row>
    <row r="2194" spans="1:8" x14ac:dyDescent="0.25">
      <c r="A2194" s="40" t="s">
        <v>1796</v>
      </c>
      <c r="B2194" s="35" t="s">
        <v>1279</v>
      </c>
      <c r="C2194" s="26">
        <v>2</v>
      </c>
      <c r="D2194" s="34" t="s">
        <v>2121</v>
      </c>
      <c r="E2194" s="27">
        <v>43594</v>
      </c>
      <c r="F2194" s="27">
        <v>43594</v>
      </c>
      <c r="G2194" s="45" t="s">
        <v>648</v>
      </c>
      <c r="H2194" s="29">
        <v>1045</v>
      </c>
    </row>
    <row r="2195" spans="1:8" x14ac:dyDescent="0.25">
      <c r="A2195" s="40" t="s">
        <v>1796</v>
      </c>
      <c r="B2195" s="35" t="s">
        <v>2083</v>
      </c>
      <c r="C2195" s="26">
        <v>1</v>
      </c>
      <c r="D2195" s="34" t="s">
        <v>2121</v>
      </c>
      <c r="E2195" s="27">
        <v>43571</v>
      </c>
      <c r="F2195" s="27">
        <v>43571</v>
      </c>
      <c r="G2195" s="45" t="s">
        <v>648</v>
      </c>
      <c r="H2195" s="29">
        <v>383</v>
      </c>
    </row>
    <row r="2196" spans="1:8" x14ac:dyDescent="0.25">
      <c r="A2196" s="40" t="s">
        <v>1796</v>
      </c>
      <c r="B2196" s="35" t="s">
        <v>2083</v>
      </c>
      <c r="C2196" s="26">
        <v>1</v>
      </c>
      <c r="D2196" s="34" t="s">
        <v>2121</v>
      </c>
      <c r="E2196" s="27">
        <v>43598</v>
      </c>
      <c r="F2196" s="27">
        <v>43598</v>
      </c>
      <c r="G2196" s="45" t="s">
        <v>648</v>
      </c>
      <c r="H2196" s="29">
        <v>365</v>
      </c>
    </row>
    <row r="2197" spans="1:8" x14ac:dyDescent="0.25">
      <c r="A2197" s="40" t="s">
        <v>1796</v>
      </c>
      <c r="B2197" s="35" t="s">
        <v>2083</v>
      </c>
      <c r="C2197" s="26">
        <v>1</v>
      </c>
      <c r="D2197" s="34" t="s">
        <v>2121</v>
      </c>
      <c r="E2197" s="27">
        <v>43623</v>
      </c>
      <c r="F2197" s="27">
        <v>43623</v>
      </c>
      <c r="G2197" s="45" t="s">
        <v>648</v>
      </c>
      <c r="H2197" s="29">
        <v>1415</v>
      </c>
    </row>
    <row r="2198" spans="1:8" ht="45" x14ac:dyDescent="0.25">
      <c r="A2198" s="40" t="s">
        <v>1796</v>
      </c>
      <c r="B2198" s="35" t="s">
        <v>2635</v>
      </c>
      <c r="C2198" s="26">
        <v>1</v>
      </c>
      <c r="D2198" s="34" t="s">
        <v>2121</v>
      </c>
      <c r="E2198" s="27">
        <v>43565</v>
      </c>
      <c r="F2198" s="27">
        <v>43566</v>
      </c>
      <c r="G2198" s="45" t="s">
        <v>648</v>
      </c>
      <c r="H2198" s="29">
        <v>1044</v>
      </c>
    </row>
    <row r="2199" spans="1:8" x14ac:dyDescent="0.25">
      <c r="A2199" s="40" t="s">
        <v>1796</v>
      </c>
      <c r="B2199" s="35" t="s">
        <v>2107</v>
      </c>
      <c r="C2199" s="26">
        <v>1</v>
      </c>
      <c r="D2199" s="34" t="s">
        <v>2121</v>
      </c>
      <c r="E2199" s="27">
        <v>43623</v>
      </c>
      <c r="F2199" s="27">
        <v>43623</v>
      </c>
      <c r="G2199" s="45" t="s">
        <v>648</v>
      </c>
      <c r="H2199" s="29">
        <v>818</v>
      </c>
    </row>
    <row r="2200" spans="1:8" ht="30" x14ac:dyDescent="0.25">
      <c r="A2200" s="40" t="s">
        <v>1796</v>
      </c>
      <c r="B2200" s="35" t="s">
        <v>2636</v>
      </c>
      <c r="C2200" s="26">
        <v>2</v>
      </c>
      <c r="D2200" s="34" t="s">
        <v>2121</v>
      </c>
      <c r="E2200" s="27">
        <v>43636</v>
      </c>
      <c r="F2200" s="27">
        <v>43636</v>
      </c>
      <c r="G2200" s="45" t="s">
        <v>648</v>
      </c>
      <c r="H2200" s="29">
        <v>3122.01</v>
      </c>
    </row>
    <row r="2201" spans="1:8" x14ac:dyDescent="0.25">
      <c r="A2201" s="40" t="s">
        <v>1796</v>
      </c>
      <c r="B2201" s="35" t="s">
        <v>2451</v>
      </c>
      <c r="C2201" s="26">
        <v>1</v>
      </c>
      <c r="D2201" s="34" t="s">
        <v>2121</v>
      </c>
      <c r="E2201" s="27">
        <v>43595</v>
      </c>
      <c r="F2201" s="27">
        <v>43596</v>
      </c>
      <c r="G2201" s="45" t="s">
        <v>648</v>
      </c>
      <c r="H2201" s="29">
        <v>8836.0400000000009</v>
      </c>
    </row>
    <row r="2202" spans="1:8" ht="30" x14ac:dyDescent="0.25">
      <c r="A2202" s="40" t="s">
        <v>1796</v>
      </c>
      <c r="B2202" s="35" t="s">
        <v>2637</v>
      </c>
      <c r="C2202" s="26">
        <v>1</v>
      </c>
      <c r="D2202" s="34" t="s">
        <v>2121</v>
      </c>
      <c r="E2202" s="27">
        <v>43614</v>
      </c>
      <c r="F2202" s="27">
        <v>43618</v>
      </c>
      <c r="G2202" s="45" t="s">
        <v>648</v>
      </c>
      <c r="H2202" s="29">
        <v>4853.6099999999997</v>
      </c>
    </row>
    <row r="2203" spans="1:8" x14ac:dyDescent="0.25">
      <c r="A2203" s="40" t="s">
        <v>1796</v>
      </c>
      <c r="B2203" s="35" t="s">
        <v>1420</v>
      </c>
      <c r="C2203" s="26">
        <v>1</v>
      </c>
      <c r="D2203" s="34" t="s">
        <v>2121</v>
      </c>
      <c r="E2203" s="27">
        <v>43649</v>
      </c>
      <c r="F2203" s="27">
        <v>43649</v>
      </c>
      <c r="G2203" s="45" t="s">
        <v>648</v>
      </c>
      <c r="H2203" s="29">
        <v>1796</v>
      </c>
    </row>
    <row r="2204" spans="1:8" x14ac:dyDescent="0.25">
      <c r="A2204" s="40" t="s">
        <v>1796</v>
      </c>
      <c r="B2204" s="35" t="s">
        <v>586</v>
      </c>
      <c r="C2204" s="26">
        <v>1</v>
      </c>
      <c r="D2204" s="34" t="s">
        <v>2121</v>
      </c>
      <c r="E2204" s="27">
        <v>43661</v>
      </c>
      <c r="F2204" s="27">
        <v>43661</v>
      </c>
      <c r="G2204" s="45" t="s">
        <v>648</v>
      </c>
      <c r="H2204" s="29">
        <v>690</v>
      </c>
    </row>
    <row r="2205" spans="1:8" x14ac:dyDescent="0.25">
      <c r="A2205" s="40" t="s">
        <v>1796</v>
      </c>
      <c r="B2205" s="35" t="s">
        <v>2363</v>
      </c>
      <c r="C2205" s="26">
        <v>1</v>
      </c>
      <c r="D2205" s="34" t="s">
        <v>2121</v>
      </c>
      <c r="E2205" s="27">
        <v>43650</v>
      </c>
      <c r="F2205" s="27">
        <v>43650</v>
      </c>
      <c r="G2205" s="45" t="s">
        <v>648</v>
      </c>
      <c r="H2205" s="29">
        <v>609</v>
      </c>
    </row>
    <row r="2206" spans="1:8" x14ac:dyDescent="0.25">
      <c r="A2206" s="40" t="s">
        <v>1796</v>
      </c>
      <c r="B2206" s="35" t="s">
        <v>1420</v>
      </c>
      <c r="C2206" s="26">
        <v>1</v>
      </c>
      <c r="D2206" s="34" t="s">
        <v>2121</v>
      </c>
      <c r="E2206" s="27">
        <v>43656</v>
      </c>
      <c r="F2206" s="27">
        <v>43656</v>
      </c>
      <c r="G2206" s="45" t="s">
        <v>648</v>
      </c>
      <c r="H2206" s="29">
        <v>886</v>
      </c>
    </row>
    <row r="2207" spans="1:8" x14ac:dyDescent="0.25">
      <c r="A2207" s="40" t="s">
        <v>1796</v>
      </c>
      <c r="B2207" s="35" t="s">
        <v>1420</v>
      </c>
      <c r="C2207" s="26">
        <v>1</v>
      </c>
      <c r="D2207" s="34" t="s">
        <v>2121</v>
      </c>
      <c r="E2207" s="27">
        <v>43648</v>
      </c>
      <c r="F2207" s="27">
        <v>43648</v>
      </c>
      <c r="G2207" s="45" t="s">
        <v>648</v>
      </c>
      <c r="H2207" s="29">
        <v>218</v>
      </c>
    </row>
    <row r="2208" spans="1:8" ht="45" x14ac:dyDescent="0.25">
      <c r="A2208" s="40" t="s">
        <v>1796</v>
      </c>
      <c r="B2208" s="35" t="s">
        <v>2638</v>
      </c>
      <c r="C2208" s="26">
        <v>1</v>
      </c>
      <c r="D2208" s="34" t="s">
        <v>2121</v>
      </c>
      <c r="E2208" s="27">
        <v>43539</v>
      </c>
      <c r="F2208" s="27">
        <v>43539</v>
      </c>
      <c r="G2208" s="45" t="s">
        <v>648</v>
      </c>
      <c r="H2208" s="29">
        <v>1518</v>
      </c>
    </row>
    <row r="2209" spans="1:8" ht="30" x14ac:dyDescent="0.25">
      <c r="A2209" s="40" t="s">
        <v>1796</v>
      </c>
      <c r="B2209" s="35" t="s">
        <v>2585</v>
      </c>
      <c r="C2209" s="26">
        <v>1</v>
      </c>
      <c r="D2209" s="34" t="s">
        <v>2121</v>
      </c>
      <c r="E2209" s="27">
        <v>43648</v>
      </c>
      <c r="F2209" s="27">
        <v>43648</v>
      </c>
      <c r="G2209" s="45" t="s">
        <v>648</v>
      </c>
      <c r="H2209" s="29">
        <v>938</v>
      </c>
    </row>
    <row r="2210" spans="1:8" ht="30" x14ac:dyDescent="0.25">
      <c r="A2210" s="40" t="s">
        <v>1796</v>
      </c>
      <c r="B2210" s="35" t="s">
        <v>2639</v>
      </c>
      <c r="C2210" s="26">
        <v>2</v>
      </c>
      <c r="D2210" s="34" t="s">
        <v>2121</v>
      </c>
      <c r="E2210" s="27">
        <v>43662</v>
      </c>
      <c r="F2210" s="27">
        <v>43662</v>
      </c>
      <c r="G2210" s="45" t="s">
        <v>648</v>
      </c>
      <c r="H2210" s="29">
        <v>883.4</v>
      </c>
    </row>
    <row r="2211" spans="1:8" ht="30" x14ac:dyDescent="0.25">
      <c r="A2211" s="40" t="s">
        <v>1796</v>
      </c>
      <c r="B2211" s="35" t="s">
        <v>2640</v>
      </c>
      <c r="C2211" s="26">
        <v>1</v>
      </c>
      <c r="D2211" s="34" t="s">
        <v>2121</v>
      </c>
      <c r="E2211" s="27">
        <v>43665</v>
      </c>
      <c r="F2211" s="27">
        <v>43665</v>
      </c>
      <c r="G2211" s="45" t="s">
        <v>648</v>
      </c>
      <c r="H2211" s="29">
        <v>1586</v>
      </c>
    </row>
    <row r="2212" spans="1:8" ht="30" x14ac:dyDescent="0.25">
      <c r="A2212" s="40" t="s">
        <v>1796</v>
      </c>
      <c r="B2212" s="35" t="s">
        <v>2641</v>
      </c>
      <c r="C2212" s="26">
        <v>1</v>
      </c>
      <c r="D2212" s="34" t="s">
        <v>2121</v>
      </c>
      <c r="E2212" s="27">
        <v>43664</v>
      </c>
      <c r="F2212" s="27">
        <v>43664</v>
      </c>
      <c r="G2212" s="45" t="s">
        <v>648</v>
      </c>
      <c r="H2212" s="29">
        <v>1634</v>
      </c>
    </row>
    <row r="2213" spans="1:8" x14ac:dyDescent="0.25">
      <c r="A2213" s="40" t="s">
        <v>1796</v>
      </c>
      <c r="B2213" s="35" t="s">
        <v>486</v>
      </c>
      <c r="C2213" s="26">
        <v>1</v>
      </c>
      <c r="D2213" s="34" t="s">
        <v>2121</v>
      </c>
      <c r="E2213" s="27">
        <v>43670</v>
      </c>
      <c r="F2213" s="27">
        <v>43670</v>
      </c>
      <c r="G2213" s="45" t="s">
        <v>648</v>
      </c>
      <c r="H2213" s="29">
        <v>653</v>
      </c>
    </row>
    <row r="2214" spans="1:8" ht="60" x14ac:dyDescent="0.25">
      <c r="A2214" s="40" t="s">
        <v>1796</v>
      </c>
      <c r="B2214" s="35" t="s">
        <v>2320</v>
      </c>
      <c r="C2214" s="26">
        <v>1</v>
      </c>
      <c r="D2214" s="34" t="s">
        <v>2121</v>
      </c>
      <c r="E2214" s="27">
        <v>43699</v>
      </c>
      <c r="F2214" s="27">
        <v>43700</v>
      </c>
      <c r="G2214" s="45" t="s">
        <v>648</v>
      </c>
      <c r="H2214" s="29">
        <v>4689.17</v>
      </c>
    </row>
    <row r="2215" spans="1:8" x14ac:dyDescent="0.25">
      <c r="A2215" s="40" t="s">
        <v>1796</v>
      </c>
      <c r="B2215" s="35" t="s">
        <v>2642</v>
      </c>
      <c r="C2215" s="26">
        <v>1</v>
      </c>
      <c r="D2215" s="34" t="s">
        <v>2121</v>
      </c>
      <c r="E2215" s="27">
        <v>43696</v>
      </c>
      <c r="F2215" s="27">
        <v>43696</v>
      </c>
      <c r="G2215" s="45" t="s">
        <v>648</v>
      </c>
      <c r="H2215" s="29">
        <v>934</v>
      </c>
    </row>
    <row r="2216" spans="1:8" x14ac:dyDescent="0.25">
      <c r="A2216" s="40" t="s">
        <v>1796</v>
      </c>
      <c r="B2216" s="35" t="s">
        <v>2642</v>
      </c>
      <c r="C2216" s="26">
        <v>1</v>
      </c>
      <c r="D2216" s="34" t="s">
        <v>2121</v>
      </c>
      <c r="E2216" s="27">
        <v>43689</v>
      </c>
      <c r="F2216" s="27">
        <v>43689</v>
      </c>
      <c r="G2216" s="45" t="s">
        <v>648</v>
      </c>
      <c r="H2216" s="29">
        <v>620.08000000000004</v>
      </c>
    </row>
    <row r="2217" spans="1:8" x14ac:dyDescent="0.25">
      <c r="A2217" s="40" t="s">
        <v>1796</v>
      </c>
      <c r="B2217" s="35" t="s">
        <v>486</v>
      </c>
      <c r="C2217" s="26">
        <v>1</v>
      </c>
      <c r="D2217" s="34" t="s">
        <v>2121</v>
      </c>
      <c r="E2217" s="27">
        <v>43692</v>
      </c>
      <c r="F2217" s="27">
        <v>43692</v>
      </c>
      <c r="G2217" s="45" t="s">
        <v>648</v>
      </c>
      <c r="H2217" s="29">
        <v>665</v>
      </c>
    </row>
    <row r="2218" spans="1:8" x14ac:dyDescent="0.25">
      <c r="A2218" s="40" t="s">
        <v>1796</v>
      </c>
      <c r="B2218" s="35" t="s">
        <v>486</v>
      </c>
      <c r="C2218" s="26">
        <v>1</v>
      </c>
      <c r="D2218" s="34" t="s">
        <v>2121</v>
      </c>
      <c r="E2218" s="27">
        <v>43693</v>
      </c>
      <c r="F2218" s="27">
        <v>43693</v>
      </c>
      <c r="G2218" s="45" t="s">
        <v>648</v>
      </c>
      <c r="H2218" s="29">
        <v>632</v>
      </c>
    </row>
    <row r="2219" spans="1:8" x14ac:dyDescent="0.25">
      <c r="A2219" s="40" t="s">
        <v>1796</v>
      </c>
      <c r="B2219" s="35" t="s">
        <v>198</v>
      </c>
      <c r="C2219" s="26">
        <v>1</v>
      </c>
      <c r="D2219" s="34" t="s">
        <v>2121</v>
      </c>
      <c r="E2219" s="27">
        <v>43686</v>
      </c>
      <c r="F2219" s="27">
        <v>43686</v>
      </c>
      <c r="G2219" s="45" t="s">
        <v>648</v>
      </c>
      <c r="H2219" s="29">
        <v>464</v>
      </c>
    </row>
    <row r="2220" spans="1:8" x14ac:dyDescent="0.25">
      <c r="A2220" s="40" t="s">
        <v>1796</v>
      </c>
      <c r="B2220" s="35" t="s">
        <v>2643</v>
      </c>
      <c r="C2220" s="26">
        <v>1</v>
      </c>
      <c r="D2220" s="34" t="s">
        <v>2121</v>
      </c>
      <c r="E2220" s="27">
        <v>43683</v>
      </c>
      <c r="F2220" s="27">
        <v>43683</v>
      </c>
      <c r="G2220" s="45" t="s">
        <v>648</v>
      </c>
      <c r="H2220" s="29">
        <v>718</v>
      </c>
    </row>
    <row r="2221" spans="1:8" x14ac:dyDescent="0.25">
      <c r="A2221" s="40" t="s">
        <v>1796</v>
      </c>
      <c r="B2221" s="35" t="s">
        <v>2323</v>
      </c>
      <c r="C2221" s="26">
        <v>3</v>
      </c>
      <c r="D2221" s="34" t="s">
        <v>2121</v>
      </c>
      <c r="E2221" s="27">
        <v>43693</v>
      </c>
      <c r="F2221" s="27">
        <v>43693</v>
      </c>
      <c r="G2221" s="45" t="s">
        <v>648</v>
      </c>
      <c r="H2221" s="29">
        <v>2190</v>
      </c>
    </row>
    <row r="2222" spans="1:8" x14ac:dyDescent="0.25">
      <c r="A2222" s="40" t="s">
        <v>1796</v>
      </c>
      <c r="B2222" s="35" t="s">
        <v>1420</v>
      </c>
      <c r="C2222" s="26">
        <v>1</v>
      </c>
      <c r="D2222" s="34" t="s">
        <v>2121</v>
      </c>
      <c r="E2222" s="27">
        <v>43684</v>
      </c>
      <c r="F2222" s="27">
        <v>43685</v>
      </c>
      <c r="G2222" s="45" t="s">
        <v>648</v>
      </c>
      <c r="H2222" s="29">
        <v>1635.4</v>
      </c>
    </row>
    <row r="2223" spans="1:8" x14ac:dyDescent="0.25">
      <c r="A2223" s="40" t="s">
        <v>1796</v>
      </c>
      <c r="B2223" s="35" t="s">
        <v>486</v>
      </c>
      <c r="C2223" s="26">
        <v>1</v>
      </c>
      <c r="D2223" s="34" t="s">
        <v>2121</v>
      </c>
      <c r="E2223" s="27">
        <v>43699</v>
      </c>
      <c r="F2223" s="27">
        <v>43699</v>
      </c>
      <c r="G2223" s="45" t="s">
        <v>648</v>
      </c>
      <c r="H2223" s="29">
        <v>423</v>
      </c>
    </row>
    <row r="2224" spans="1:8" x14ac:dyDescent="0.25">
      <c r="A2224" s="40" t="s">
        <v>1796</v>
      </c>
      <c r="B2224" s="35" t="s">
        <v>2431</v>
      </c>
      <c r="C2224" s="26">
        <v>1</v>
      </c>
      <c r="D2224" s="34" t="s">
        <v>2121</v>
      </c>
      <c r="E2224" s="27">
        <v>43691</v>
      </c>
      <c r="F2224" s="27">
        <v>43691</v>
      </c>
      <c r="G2224" s="45" t="s">
        <v>648</v>
      </c>
      <c r="H2224" s="29">
        <v>733</v>
      </c>
    </row>
    <row r="2225" spans="1:8" x14ac:dyDescent="0.25">
      <c r="A2225" s="40" t="s">
        <v>1796</v>
      </c>
      <c r="B2225" s="35" t="s">
        <v>1420</v>
      </c>
      <c r="C2225" s="26">
        <v>1</v>
      </c>
      <c r="D2225" s="34" t="s">
        <v>2121</v>
      </c>
      <c r="E2225" s="27">
        <v>43689</v>
      </c>
      <c r="F2225" s="27">
        <v>43689</v>
      </c>
      <c r="G2225" s="45" t="s">
        <v>648</v>
      </c>
      <c r="H2225" s="29">
        <v>609</v>
      </c>
    </row>
    <row r="2226" spans="1:8" x14ac:dyDescent="0.25">
      <c r="A2226" s="40" t="s">
        <v>1796</v>
      </c>
      <c r="B2226" s="35" t="s">
        <v>1420</v>
      </c>
      <c r="C2226" s="26">
        <v>1</v>
      </c>
      <c r="D2226" s="34" t="s">
        <v>2121</v>
      </c>
      <c r="E2226" s="27">
        <v>43679</v>
      </c>
      <c r="F2226" s="27">
        <v>43679</v>
      </c>
      <c r="G2226" s="45" t="s">
        <v>648</v>
      </c>
      <c r="H2226" s="29">
        <v>609</v>
      </c>
    </row>
    <row r="2227" spans="1:8" x14ac:dyDescent="0.25">
      <c r="A2227" s="40" t="s">
        <v>1796</v>
      </c>
      <c r="B2227" s="35" t="s">
        <v>1420</v>
      </c>
      <c r="C2227" s="26">
        <v>1</v>
      </c>
      <c r="D2227" s="34" t="s">
        <v>2121</v>
      </c>
      <c r="E2227" s="27">
        <v>43692</v>
      </c>
      <c r="F2227" s="27">
        <v>43692</v>
      </c>
      <c r="G2227" s="45" t="s">
        <v>648</v>
      </c>
      <c r="H2227" s="29">
        <v>718</v>
      </c>
    </row>
    <row r="2228" spans="1:8" x14ac:dyDescent="0.25">
      <c r="A2228" s="40" t="s">
        <v>1796</v>
      </c>
      <c r="B2228" s="35" t="s">
        <v>1420</v>
      </c>
      <c r="C2228" s="26">
        <v>3</v>
      </c>
      <c r="D2228" s="34" t="s">
        <v>2121</v>
      </c>
      <c r="E2228" s="27">
        <v>43550</v>
      </c>
      <c r="F2228" s="27">
        <v>43550</v>
      </c>
      <c r="G2228" s="45" t="s">
        <v>648</v>
      </c>
      <c r="H2228" s="29">
        <v>1231</v>
      </c>
    </row>
    <row r="2229" spans="1:8" x14ac:dyDescent="0.25">
      <c r="A2229" s="40" t="s">
        <v>1796</v>
      </c>
      <c r="B2229" s="35" t="s">
        <v>486</v>
      </c>
      <c r="C2229" s="26">
        <v>1</v>
      </c>
      <c r="D2229" s="34" t="s">
        <v>2121</v>
      </c>
      <c r="E2229" s="27">
        <v>43692</v>
      </c>
      <c r="F2229" s="27">
        <v>43692</v>
      </c>
      <c r="G2229" s="45" t="s">
        <v>648</v>
      </c>
      <c r="H2229" s="29">
        <v>545</v>
      </c>
    </row>
    <row r="2230" spans="1:8" x14ac:dyDescent="0.25">
      <c r="A2230" s="40" t="s">
        <v>1796</v>
      </c>
      <c r="B2230" s="35" t="s">
        <v>1420</v>
      </c>
      <c r="C2230" s="26">
        <v>1</v>
      </c>
      <c r="D2230" s="34" t="s">
        <v>2121</v>
      </c>
      <c r="E2230" s="27">
        <v>43693</v>
      </c>
      <c r="F2230" s="27">
        <v>43693</v>
      </c>
      <c r="G2230" s="45" t="s">
        <v>648</v>
      </c>
      <c r="H2230" s="29">
        <v>562</v>
      </c>
    </row>
    <row r="2231" spans="1:8" x14ac:dyDescent="0.25">
      <c r="A2231" s="40" t="s">
        <v>1796</v>
      </c>
      <c r="B2231" s="35" t="s">
        <v>2352</v>
      </c>
      <c r="C2231" s="26">
        <v>1</v>
      </c>
      <c r="D2231" s="34" t="s">
        <v>2121</v>
      </c>
      <c r="E2231" s="27">
        <v>43678</v>
      </c>
      <c r="F2231" s="27">
        <v>43708</v>
      </c>
      <c r="G2231" s="45" t="s">
        <v>648</v>
      </c>
      <c r="H2231" s="29">
        <v>1080</v>
      </c>
    </row>
    <row r="2232" spans="1:8" x14ac:dyDescent="0.25">
      <c r="A2232" s="40" t="s">
        <v>1796</v>
      </c>
      <c r="B2232" s="35" t="s">
        <v>2352</v>
      </c>
      <c r="C2232" s="26">
        <v>1</v>
      </c>
      <c r="D2232" s="34" t="s">
        <v>2121</v>
      </c>
      <c r="E2232" s="27">
        <v>43678</v>
      </c>
      <c r="F2232" s="27">
        <v>43708</v>
      </c>
      <c r="G2232" s="45" t="s">
        <v>648</v>
      </c>
      <c r="H2232" s="29">
        <v>1080</v>
      </c>
    </row>
    <row r="2233" spans="1:8" x14ac:dyDescent="0.25">
      <c r="A2233" s="40" t="s">
        <v>1796</v>
      </c>
      <c r="B2233" s="35" t="s">
        <v>2352</v>
      </c>
      <c r="C2233" s="26">
        <v>1</v>
      </c>
      <c r="D2233" s="34" t="s">
        <v>2121</v>
      </c>
      <c r="E2233" s="27">
        <v>43678</v>
      </c>
      <c r="F2233" s="27">
        <v>43708</v>
      </c>
      <c r="G2233" s="45" t="s">
        <v>648</v>
      </c>
      <c r="H2233" s="29">
        <v>1080</v>
      </c>
    </row>
    <row r="2234" spans="1:8" x14ac:dyDescent="0.25">
      <c r="A2234" s="40" t="s">
        <v>1796</v>
      </c>
      <c r="B2234" s="35" t="s">
        <v>2352</v>
      </c>
      <c r="C2234" s="26">
        <v>1</v>
      </c>
      <c r="D2234" s="34" t="s">
        <v>2121</v>
      </c>
      <c r="E2234" s="27">
        <v>43678</v>
      </c>
      <c r="F2234" s="27">
        <v>43708</v>
      </c>
      <c r="G2234" s="45" t="s">
        <v>648</v>
      </c>
      <c r="H2234" s="29">
        <v>1080</v>
      </c>
    </row>
    <row r="2235" spans="1:8" x14ac:dyDescent="0.25">
      <c r="A2235" s="40" t="s">
        <v>1796</v>
      </c>
      <c r="B2235" s="35" t="s">
        <v>2352</v>
      </c>
      <c r="C2235" s="26">
        <v>1</v>
      </c>
      <c r="D2235" s="34" t="s">
        <v>2121</v>
      </c>
      <c r="E2235" s="27">
        <v>43678</v>
      </c>
      <c r="F2235" s="27">
        <v>43708</v>
      </c>
      <c r="G2235" s="45" t="s">
        <v>648</v>
      </c>
      <c r="H2235" s="29">
        <v>1080</v>
      </c>
    </row>
    <row r="2236" spans="1:8" x14ac:dyDescent="0.25">
      <c r="A2236" s="40" t="s">
        <v>1796</v>
      </c>
      <c r="B2236" s="35" t="s">
        <v>2352</v>
      </c>
      <c r="C2236" s="26">
        <v>1</v>
      </c>
      <c r="D2236" s="34" t="s">
        <v>2121</v>
      </c>
      <c r="E2236" s="27">
        <v>43678</v>
      </c>
      <c r="F2236" s="27">
        <v>43708</v>
      </c>
      <c r="G2236" s="45" t="s">
        <v>648</v>
      </c>
      <c r="H2236" s="29">
        <v>1080</v>
      </c>
    </row>
    <row r="2237" spans="1:8" x14ac:dyDescent="0.25">
      <c r="A2237" s="40" t="s">
        <v>1796</v>
      </c>
      <c r="B2237" s="35" t="s">
        <v>2352</v>
      </c>
      <c r="C2237" s="26">
        <v>1</v>
      </c>
      <c r="D2237" s="34" t="s">
        <v>2121</v>
      </c>
      <c r="E2237" s="27">
        <v>43678</v>
      </c>
      <c r="F2237" s="27">
        <v>43708</v>
      </c>
      <c r="G2237" s="45" t="s">
        <v>648</v>
      </c>
      <c r="H2237" s="29">
        <v>1080</v>
      </c>
    </row>
    <row r="2238" spans="1:8" x14ac:dyDescent="0.25">
      <c r="A2238" s="40" t="s">
        <v>1796</v>
      </c>
      <c r="B2238" s="35" t="s">
        <v>2352</v>
      </c>
      <c r="C2238" s="26">
        <v>1</v>
      </c>
      <c r="D2238" s="34" t="s">
        <v>2121</v>
      </c>
      <c r="E2238" s="27">
        <v>43678</v>
      </c>
      <c r="F2238" s="27">
        <v>43708</v>
      </c>
      <c r="G2238" s="45" t="s">
        <v>648</v>
      </c>
      <c r="H2238" s="29">
        <v>1080</v>
      </c>
    </row>
    <row r="2239" spans="1:8" x14ac:dyDescent="0.25">
      <c r="A2239" s="40" t="s">
        <v>1796</v>
      </c>
      <c r="B2239" s="35" t="s">
        <v>2352</v>
      </c>
      <c r="C2239" s="26">
        <v>1</v>
      </c>
      <c r="D2239" s="34" t="s">
        <v>2121</v>
      </c>
      <c r="E2239" s="27">
        <v>43678</v>
      </c>
      <c r="F2239" s="27">
        <v>43708</v>
      </c>
      <c r="G2239" s="45" t="s">
        <v>648</v>
      </c>
      <c r="H2239" s="29">
        <v>1080</v>
      </c>
    </row>
    <row r="2240" spans="1:8" x14ac:dyDescent="0.25">
      <c r="A2240" s="40" t="s">
        <v>1796</v>
      </c>
      <c r="B2240" s="35" t="s">
        <v>2352</v>
      </c>
      <c r="C2240" s="26">
        <v>1</v>
      </c>
      <c r="D2240" s="34" t="s">
        <v>2121</v>
      </c>
      <c r="E2240" s="27">
        <v>43678</v>
      </c>
      <c r="F2240" s="27">
        <v>43708</v>
      </c>
      <c r="G2240" s="45" t="s">
        <v>648</v>
      </c>
      <c r="H2240" s="29">
        <v>1080</v>
      </c>
    </row>
    <row r="2241" spans="1:8" x14ac:dyDescent="0.25">
      <c r="A2241" s="40" t="s">
        <v>1796</v>
      </c>
      <c r="B2241" s="35" t="s">
        <v>2352</v>
      </c>
      <c r="C2241" s="26">
        <v>1</v>
      </c>
      <c r="D2241" s="34" t="s">
        <v>2121</v>
      </c>
      <c r="E2241" s="27">
        <v>43678</v>
      </c>
      <c r="F2241" s="27">
        <v>43708</v>
      </c>
      <c r="G2241" s="45" t="s">
        <v>648</v>
      </c>
      <c r="H2241" s="29">
        <v>1080</v>
      </c>
    </row>
    <row r="2242" spans="1:8" x14ac:dyDescent="0.25">
      <c r="A2242" s="40" t="s">
        <v>1796</v>
      </c>
      <c r="B2242" s="35" t="s">
        <v>2352</v>
      </c>
      <c r="C2242" s="26">
        <v>1</v>
      </c>
      <c r="D2242" s="34" t="s">
        <v>2121</v>
      </c>
      <c r="E2242" s="27">
        <v>43678</v>
      </c>
      <c r="F2242" s="27">
        <v>43708</v>
      </c>
      <c r="G2242" s="45" t="s">
        <v>648</v>
      </c>
      <c r="H2242" s="29">
        <v>1080</v>
      </c>
    </row>
    <row r="2243" spans="1:8" x14ac:dyDescent="0.25">
      <c r="A2243" s="40" t="s">
        <v>1796</v>
      </c>
      <c r="B2243" s="35" t="s">
        <v>2352</v>
      </c>
      <c r="C2243" s="26">
        <v>1</v>
      </c>
      <c r="D2243" s="34" t="s">
        <v>2121</v>
      </c>
      <c r="E2243" s="27">
        <v>43678</v>
      </c>
      <c r="F2243" s="27">
        <v>43708</v>
      </c>
      <c r="G2243" s="45" t="s">
        <v>648</v>
      </c>
      <c r="H2243" s="29">
        <v>1080</v>
      </c>
    </row>
    <row r="2244" spans="1:8" x14ac:dyDescent="0.25">
      <c r="A2244" s="40" t="s">
        <v>1796</v>
      </c>
      <c r="B2244" s="35" t="s">
        <v>2352</v>
      </c>
      <c r="C2244" s="26">
        <v>1</v>
      </c>
      <c r="D2244" s="34" t="s">
        <v>2121</v>
      </c>
      <c r="E2244" s="27">
        <v>43678</v>
      </c>
      <c r="F2244" s="27">
        <v>43708</v>
      </c>
      <c r="G2244" s="45" t="s">
        <v>648</v>
      </c>
      <c r="H2244" s="29">
        <v>1080</v>
      </c>
    </row>
    <row r="2245" spans="1:8" x14ac:dyDescent="0.25">
      <c r="A2245" s="40" t="s">
        <v>1796</v>
      </c>
      <c r="B2245" s="35" t="s">
        <v>2352</v>
      </c>
      <c r="C2245" s="26">
        <v>1</v>
      </c>
      <c r="D2245" s="34" t="s">
        <v>2121</v>
      </c>
      <c r="E2245" s="27">
        <v>43678</v>
      </c>
      <c r="F2245" s="27">
        <v>43708</v>
      </c>
      <c r="G2245" s="45" t="s">
        <v>648</v>
      </c>
      <c r="H2245" s="29">
        <v>1080</v>
      </c>
    </row>
    <row r="2246" spans="1:8" x14ac:dyDescent="0.25">
      <c r="A2246" s="40" t="s">
        <v>1796</v>
      </c>
      <c r="B2246" s="35" t="s">
        <v>2352</v>
      </c>
      <c r="C2246" s="26">
        <v>1</v>
      </c>
      <c r="D2246" s="34" t="s">
        <v>2121</v>
      </c>
      <c r="E2246" s="27">
        <v>43678</v>
      </c>
      <c r="F2246" s="27">
        <v>43708</v>
      </c>
      <c r="G2246" s="45" t="s">
        <v>648</v>
      </c>
      <c r="H2246" s="29">
        <v>1080</v>
      </c>
    </row>
    <row r="2247" spans="1:8" x14ac:dyDescent="0.25">
      <c r="A2247" s="40" t="s">
        <v>1796</v>
      </c>
      <c r="B2247" s="35" t="s">
        <v>2352</v>
      </c>
      <c r="C2247" s="26">
        <v>1</v>
      </c>
      <c r="D2247" s="34" t="s">
        <v>2121</v>
      </c>
      <c r="E2247" s="27">
        <v>43678</v>
      </c>
      <c r="F2247" s="27">
        <v>43708</v>
      </c>
      <c r="G2247" s="45" t="s">
        <v>648</v>
      </c>
      <c r="H2247" s="29">
        <v>1080</v>
      </c>
    </row>
    <row r="2248" spans="1:8" ht="45" x14ac:dyDescent="0.25">
      <c r="A2248" s="40" t="s">
        <v>1796</v>
      </c>
      <c r="B2248" s="35" t="s">
        <v>2644</v>
      </c>
      <c r="C2248" s="26">
        <v>1</v>
      </c>
      <c r="D2248" s="34" t="s">
        <v>29</v>
      </c>
      <c r="E2248" s="27">
        <v>43714</v>
      </c>
      <c r="F2248" s="27">
        <v>43714</v>
      </c>
      <c r="G2248" s="45" t="s">
        <v>648</v>
      </c>
      <c r="H2248" s="29">
        <v>807</v>
      </c>
    </row>
    <row r="2249" spans="1:8" x14ac:dyDescent="0.25">
      <c r="A2249" s="40" t="s">
        <v>1796</v>
      </c>
      <c r="B2249" s="35" t="s">
        <v>489</v>
      </c>
      <c r="C2249" s="26">
        <v>1</v>
      </c>
      <c r="D2249" s="34" t="s">
        <v>29</v>
      </c>
      <c r="E2249" s="27">
        <v>43718</v>
      </c>
      <c r="F2249" s="27">
        <v>43718</v>
      </c>
      <c r="G2249" s="45" t="s">
        <v>648</v>
      </c>
      <c r="H2249" s="29">
        <v>718</v>
      </c>
    </row>
    <row r="2250" spans="1:8" x14ac:dyDescent="0.25">
      <c r="A2250" s="40" t="s">
        <v>1796</v>
      </c>
      <c r="B2250" s="35" t="s">
        <v>489</v>
      </c>
      <c r="C2250" s="26">
        <v>1</v>
      </c>
      <c r="D2250" s="34" t="s">
        <v>29</v>
      </c>
      <c r="E2250" s="27">
        <v>43669</v>
      </c>
      <c r="F2250" s="27">
        <v>43669</v>
      </c>
      <c r="G2250" s="45" t="s">
        <v>648</v>
      </c>
      <c r="H2250" s="29">
        <v>691</v>
      </c>
    </row>
    <row r="2251" spans="1:8" x14ac:dyDescent="0.25">
      <c r="A2251" s="40" t="s">
        <v>1796</v>
      </c>
      <c r="B2251" s="35" t="s">
        <v>2540</v>
      </c>
      <c r="C2251" s="26">
        <v>1</v>
      </c>
      <c r="D2251" s="34" t="s">
        <v>2172</v>
      </c>
      <c r="E2251" s="27">
        <v>43714</v>
      </c>
      <c r="F2251" s="27">
        <v>43715</v>
      </c>
      <c r="G2251" s="45" t="s">
        <v>648</v>
      </c>
      <c r="H2251" s="29">
        <v>395</v>
      </c>
    </row>
    <row r="2252" spans="1:8" x14ac:dyDescent="0.25">
      <c r="A2252" s="40" t="s">
        <v>1796</v>
      </c>
      <c r="B2252" s="35" t="s">
        <v>2540</v>
      </c>
      <c r="C2252" s="26">
        <v>1</v>
      </c>
      <c r="D2252" s="34" t="s">
        <v>2172</v>
      </c>
      <c r="E2252" s="27">
        <v>43714</v>
      </c>
      <c r="F2252" s="27">
        <v>43715</v>
      </c>
      <c r="G2252" s="45" t="s">
        <v>648</v>
      </c>
      <c r="H2252" s="29">
        <v>700</v>
      </c>
    </row>
    <row r="2253" spans="1:8" x14ac:dyDescent="0.25">
      <c r="A2253" s="40" t="s">
        <v>1796</v>
      </c>
      <c r="B2253" s="35" t="s">
        <v>2540</v>
      </c>
      <c r="C2253" s="26">
        <v>1</v>
      </c>
      <c r="D2253" s="34" t="s">
        <v>2172</v>
      </c>
      <c r="E2253" s="27">
        <v>43714</v>
      </c>
      <c r="F2253" s="27">
        <v>43714</v>
      </c>
      <c r="G2253" s="45" t="s">
        <v>648</v>
      </c>
      <c r="H2253" s="29">
        <v>250</v>
      </c>
    </row>
    <row r="2254" spans="1:8" x14ac:dyDescent="0.25">
      <c r="A2254" s="40" t="s">
        <v>1796</v>
      </c>
      <c r="B2254" s="35" t="s">
        <v>2540</v>
      </c>
      <c r="C2254" s="26">
        <v>1</v>
      </c>
      <c r="D2254" s="34" t="s">
        <v>2172</v>
      </c>
      <c r="E2254" s="27">
        <v>43714</v>
      </c>
      <c r="F2254" s="27">
        <v>43715</v>
      </c>
      <c r="G2254" s="45" t="s">
        <v>648</v>
      </c>
      <c r="H2254" s="29">
        <v>342</v>
      </c>
    </row>
    <row r="2255" spans="1:8" x14ac:dyDescent="0.25">
      <c r="A2255" s="40" t="s">
        <v>1796</v>
      </c>
      <c r="B2255" s="35" t="s">
        <v>2540</v>
      </c>
      <c r="C2255" s="26">
        <v>1</v>
      </c>
      <c r="D2255" s="34" t="s">
        <v>2172</v>
      </c>
      <c r="E2255" s="27">
        <v>43714</v>
      </c>
      <c r="F2255" s="27">
        <v>43714</v>
      </c>
      <c r="G2255" s="45" t="s">
        <v>648</v>
      </c>
      <c r="H2255" s="29">
        <v>318</v>
      </c>
    </row>
    <row r="2256" spans="1:8" x14ac:dyDescent="0.25">
      <c r="A2256" s="40" t="s">
        <v>1796</v>
      </c>
      <c r="B2256" s="35" t="s">
        <v>2540</v>
      </c>
      <c r="C2256" s="26">
        <v>1</v>
      </c>
      <c r="D2256" s="34" t="s">
        <v>2172</v>
      </c>
      <c r="E2256" s="27">
        <v>43714</v>
      </c>
      <c r="F2256" s="27">
        <v>43715</v>
      </c>
      <c r="G2256" s="45" t="s">
        <v>648</v>
      </c>
      <c r="H2256" s="29">
        <v>1364.84</v>
      </c>
    </row>
    <row r="2257" spans="1:8" x14ac:dyDescent="0.25">
      <c r="A2257" s="40" t="s">
        <v>1796</v>
      </c>
      <c r="B2257" s="35" t="s">
        <v>1420</v>
      </c>
      <c r="C2257" s="26">
        <v>1</v>
      </c>
      <c r="D2257" s="34" t="s">
        <v>29</v>
      </c>
      <c r="E2257" s="27">
        <v>43713</v>
      </c>
      <c r="F2257" s="27">
        <v>43713</v>
      </c>
      <c r="G2257" s="45" t="s">
        <v>648</v>
      </c>
      <c r="H2257" s="29">
        <v>1103</v>
      </c>
    </row>
    <row r="2258" spans="1:8" ht="30" x14ac:dyDescent="0.25">
      <c r="A2258" s="40" t="s">
        <v>1796</v>
      </c>
      <c r="B2258" s="35" t="s">
        <v>2538</v>
      </c>
      <c r="C2258" s="26">
        <v>1</v>
      </c>
      <c r="D2258" s="34" t="s">
        <v>15</v>
      </c>
      <c r="E2258" s="27">
        <v>43720</v>
      </c>
      <c r="F2258" s="27">
        <v>43720</v>
      </c>
      <c r="G2258" s="45" t="s">
        <v>648</v>
      </c>
      <c r="H2258" s="29">
        <v>94</v>
      </c>
    </row>
    <row r="2259" spans="1:8" ht="30" x14ac:dyDescent="0.25">
      <c r="A2259" s="40" t="s">
        <v>1796</v>
      </c>
      <c r="B2259" s="35" t="s">
        <v>2538</v>
      </c>
      <c r="C2259" s="26">
        <v>1</v>
      </c>
      <c r="D2259" s="34" t="s">
        <v>15</v>
      </c>
      <c r="E2259" s="27">
        <v>43720</v>
      </c>
      <c r="F2259" s="27">
        <v>43720</v>
      </c>
      <c r="G2259" s="45" t="s">
        <v>648</v>
      </c>
      <c r="H2259" s="29">
        <v>124</v>
      </c>
    </row>
    <row r="2260" spans="1:8" x14ac:dyDescent="0.25">
      <c r="A2260" s="40" t="s">
        <v>1796</v>
      </c>
      <c r="B2260" s="35" t="s">
        <v>486</v>
      </c>
      <c r="C2260" s="26">
        <v>1</v>
      </c>
      <c r="D2260" s="34" t="s">
        <v>1355</v>
      </c>
      <c r="E2260" s="27">
        <v>43728</v>
      </c>
      <c r="F2260" s="27">
        <v>43728</v>
      </c>
      <c r="G2260" s="45" t="s">
        <v>648</v>
      </c>
      <c r="H2260" s="29">
        <v>250</v>
      </c>
    </row>
    <row r="2261" spans="1:8" x14ac:dyDescent="0.25">
      <c r="A2261" s="40" t="s">
        <v>1796</v>
      </c>
      <c r="B2261" s="35" t="s">
        <v>486</v>
      </c>
      <c r="C2261" s="26">
        <v>1</v>
      </c>
      <c r="D2261" s="34" t="s">
        <v>1355</v>
      </c>
      <c r="E2261" s="27">
        <v>43728</v>
      </c>
      <c r="F2261" s="27">
        <v>43728</v>
      </c>
      <c r="G2261" s="45" t="s">
        <v>648</v>
      </c>
      <c r="H2261" s="29">
        <v>124</v>
      </c>
    </row>
    <row r="2262" spans="1:8" x14ac:dyDescent="0.25">
      <c r="A2262" s="40" t="s">
        <v>1796</v>
      </c>
      <c r="B2262" s="35" t="s">
        <v>486</v>
      </c>
      <c r="C2262" s="26">
        <v>1</v>
      </c>
      <c r="D2262" s="34" t="s">
        <v>1355</v>
      </c>
      <c r="E2262" s="27">
        <v>43728</v>
      </c>
      <c r="F2262" s="27">
        <v>43728</v>
      </c>
      <c r="G2262" s="45" t="s">
        <v>648</v>
      </c>
      <c r="H2262" s="29">
        <v>94</v>
      </c>
    </row>
    <row r="2263" spans="1:8" x14ac:dyDescent="0.25">
      <c r="A2263" s="40" t="s">
        <v>1796</v>
      </c>
      <c r="B2263" s="35" t="s">
        <v>486</v>
      </c>
      <c r="C2263" s="26">
        <v>1</v>
      </c>
      <c r="D2263" s="34" t="s">
        <v>1355</v>
      </c>
      <c r="E2263" s="27">
        <v>43728</v>
      </c>
      <c r="F2263" s="27">
        <v>43728</v>
      </c>
      <c r="G2263" s="45" t="s">
        <v>648</v>
      </c>
      <c r="H2263" s="29">
        <v>173</v>
      </c>
    </row>
    <row r="2264" spans="1:8" x14ac:dyDescent="0.25">
      <c r="A2264" s="40" t="s">
        <v>1796</v>
      </c>
      <c r="B2264" s="35" t="s">
        <v>486</v>
      </c>
      <c r="C2264" s="26">
        <v>1</v>
      </c>
      <c r="D2264" s="34" t="s">
        <v>1355</v>
      </c>
      <c r="E2264" s="27">
        <v>43725</v>
      </c>
      <c r="F2264" s="27">
        <v>43726</v>
      </c>
      <c r="G2264" s="45" t="s">
        <v>648</v>
      </c>
      <c r="H2264" s="29">
        <v>46</v>
      </c>
    </row>
    <row r="2265" spans="1:8" x14ac:dyDescent="0.25">
      <c r="A2265" s="40" t="s">
        <v>1796</v>
      </c>
      <c r="B2265" s="35" t="s">
        <v>1420</v>
      </c>
      <c r="C2265" s="26">
        <v>2</v>
      </c>
      <c r="D2265" s="34" t="s">
        <v>1355</v>
      </c>
      <c r="E2265" s="27">
        <v>43738</v>
      </c>
      <c r="F2265" s="27">
        <v>43738</v>
      </c>
      <c r="G2265" s="45" t="s">
        <v>648</v>
      </c>
      <c r="H2265" s="29">
        <v>100</v>
      </c>
    </row>
    <row r="2266" spans="1:8" ht="30" x14ac:dyDescent="0.25">
      <c r="A2266" s="40" t="s">
        <v>1796</v>
      </c>
      <c r="B2266" s="35" t="s">
        <v>2441</v>
      </c>
      <c r="C2266" s="26">
        <v>1</v>
      </c>
      <c r="D2266" s="34" t="s">
        <v>2172</v>
      </c>
      <c r="E2266" s="27">
        <v>43683</v>
      </c>
      <c r="F2266" s="27">
        <v>43683</v>
      </c>
      <c r="G2266" s="45" t="s">
        <v>648</v>
      </c>
      <c r="H2266" s="29">
        <v>192</v>
      </c>
    </row>
    <row r="2267" spans="1:8" ht="30" x14ac:dyDescent="0.25">
      <c r="A2267" s="40" t="s">
        <v>1796</v>
      </c>
      <c r="B2267" s="35" t="s">
        <v>2441</v>
      </c>
      <c r="C2267" s="26">
        <v>1</v>
      </c>
      <c r="D2267" s="34" t="s">
        <v>2172</v>
      </c>
      <c r="E2267" s="27">
        <v>43683</v>
      </c>
      <c r="F2267" s="27">
        <v>43683</v>
      </c>
      <c r="G2267" s="45" t="s">
        <v>648</v>
      </c>
      <c r="H2267" s="29">
        <v>435</v>
      </c>
    </row>
    <row r="2268" spans="1:8" x14ac:dyDescent="0.25">
      <c r="A2268" s="40" t="s">
        <v>1796</v>
      </c>
      <c r="B2268" s="35" t="s">
        <v>486</v>
      </c>
      <c r="C2268" s="26">
        <v>1</v>
      </c>
      <c r="D2268" s="34" t="s">
        <v>1355</v>
      </c>
      <c r="E2268" s="27">
        <v>43725</v>
      </c>
      <c r="F2268" s="27">
        <v>43726</v>
      </c>
      <c r="G2268" s="45" t="s">
        <v>648</v>
      </c>
      <c r="H2268" s="29">
        <v>205</v>
      </c>
    </row>
    <row r="2269" spans="1:8" x14ac:dyDescent="0.25">
      <c r="A2269" s="40" t="s">
        <v>1796</v>
      </c>
      <c r="B2269" s="35" t="s">
        <v>486</v>
      </c>
      <c r="C2269" s="26">
        <v>1</v>
      </c>
      <c r="D2269" s="34" t="s">
        <v>1355</v>
      </c>
      <c r="E2269" s="27">
        <v>43725</v>
      </c>
      <c r="F2269" s="27">
        <v>43726</v>
      </c>
      <c r="G2269" s="45" t="s">
        <v>648</v>
      </c>
      <c r="H2269" s="29">
        <v>31</v>
      </c>
    </row>
    <row r="2270" spans="1:8" x14ac:dyDescent="0.25">
      <c r="A2270" s="40" t="s">
        <v>1796</v>
      </c>
      <c r="B2270" s="35" t="s">
        <v>486</v>
      </c>
      <c r="C2270" s="26">
        <v>1</v>
      </c>
      <c r="D2270" s="34" t="s">
        <v>1355</v>
      </c>
      <c r="E2270" s="27">
        <v>43747</v>
      </c>
      <c r="F2270" s="27">
        <v>43747</v>
      </c>
      <c r="G2270" s="45" t="s">
        <v>648</v>
      </c>
      <c r="H2270" s="29">
        <v>143</v>
      </c>
    </row>
    <row r="2271" spans="1:8" x14ac:dyDescent="0.25">
      <c r="A2271" s="40" t="s">
        <v>1796</v>
      </c>
      <c r="B2271" s="35" t="s">
        <v>486</v>
      </c>
      <c r="C2271" s="26">
        <v>1</v>
      </c>
      <c r="D2271" s="34" t="s">
        <v>1355</v>
      </c>
      <c r="E2271" s="27">
        <v>43747</v>
      </c>
      <c r="F2271" s="27">
        <v>43747</v>
      </c>
      <c r="G2271" s="45" t="s">
        <v>648</v>
      </c>
      <c r="H2271" s="29">
        <v>300</v>
      </c>
    </row>
    <row r="2272" spans="1:8" x14ac:dyDescent="0.25">
      <c r="A2272" s="40" t="s">
        <v>1796</v>
      </c>
      <c r="B2272" s="35" t="s">
        <v>486</v>
      </c>
      <c r="C2272" s="26">
        <v>1</v>
      </c>
      <c r="D2272" s="34" t="s">
        <v>1355</v>
      </c>
      <c r="E2272" s="27">
        <v>43747</v>
      </c>
      <c r="F2272" s="27">
        <v>43747</v>
      </c>
      <c r="G2272" s="45" t="s">
        <v>648</v>
      </c>
      <c r="H2272" s="29">
        <v>94</v>
      </c>
    </row>
    <row r="2273" spans="1:8" x14ac:dyDescent="0.25">
      <c r="A2273" s="40" t="s">
        <v>1796</v>
      </c>
      <c r="B2273" s="35" t="s">
        <v>486</v>
      </c>
      <c r="C2273" s="26">
        <v>1</v>
      </c>
      <c r="D2273" s="34" t="s">
        <v>1355</v>
      </c>
      <c r="E2273" s="27">
        <v>43747</v>
      </c>
      <c r="F2273" s="27">
        <v>43747</v>
      </c>
      <c r="G2273" s="45" t="s">
        <v>648</v>
      </c>
      <c r="H2273" s="29">
        <v>124</v>
      </c>
    </row>
    <row r="2274" spans="1:8" x14ac:dyDescent="0.25">
      <c r="A2274" s="40" t="s">
        <v>1796</v>
      </c>
      <c r="B2274" s="35" t="s">
        <v>486</v>
      </c>
      <c r="C2274" s="26">
        <v>1</v>
      </c>
      <c r="D2274" s="34" t="s">
        <v>1355</v>
      </c>
      <c r="E2274" s="27">
        <v>43734</v>
      </c>
      <c r="F2274" s="27">
        <v>43734</v>
      </c>
      <c r="G2274" s="45" t="s">
        <v>648</v>
      </c>
      <c r="H2274" s="29">
        <v>124</v>
      </c>
    </row>
    <row r="2275" spans="1:8" x14ac:dyDescent="0.25">
      <c r="A2275" s="40" t="s">
        <v>1796</v>
      </c>
      <c r="B2275" s="35" t="s">
        <v>486</v>
      </c>
      <c r="C2275" s="26">
        <v>1</v>
      </c>
      <c r="D2275" s="34" t="s">
        <v>1355</v>
      </c>
      <c r="E2275" s="27">
        <v>43734</v>
      </c>
      <c r="F2275" s="27">
        <v>43734</v>
      </c>
      <c r="G2275" s="45" t="s">
        <v>648</v>
      </c>
      <c r="H2275" s="29">
        <v>500</v>
      </c>
    </row>
    <row r="2276" spans="1:8" x14ac:dyDescent="0.25">
      <c r="A2276" s="40" t="s">
        <v>1796</v>
      </c>
      <c r="B2276" s="35" t="s">
        <v>486</v>
      </c>
      <c r="C2276" s="26">
        <v>1</v>
      </c>
      <c r="D2276" s="34" t="s">
        <v>1355</v>
      </c>
      <c r="E2276" s="27">
        <v>43734</v>
      </c>
      <c r="F2276" s="27">
        <v>43734</v>
      </c>
      <c r="G2276" s="45" t="s">
        <v>648</v>
      </c>
      <c r="H2276" s="29">
        <v>135</v>
      </c>
    </row>
    <row r="2277" spans="1:8" x14ac:dyDescent="0.25">
      <c r="A2277" s="40" t="s">
        <v>1796</v>
      </c>
      <c r="B2277" s="35" t="s">
        <v>486</v>
      </c>
      <c r="C2277" s="26">
        <v>1</v>
      </c>
      <c r="D2277" s="34" t="s">
        <v>1355</v>
      </c>
      <c r="E2277" s="27">
        <v>43719</v>
      </c>
      <c r="F2277" s="27">
        <v>43719</v>
      </c>
      <c r="G2277" s="45" t="s">
        <v>648</v>
      </c>
      <c r="H2277" s="29">
        <v>124</v>
      </c>
    </row>
    <row r="2278" spans="1:8" x14ac:dyDescent="0.25">
      <c r="A2278" s="40" t="s">
        <v>1796</v>
      </c>
      <c r="B2278" s="35" t="s">
        <v>486</v>
      </c>
      <c r="C2278" s="26">
        <v>1</v>
      </c>
      <c r="D2278" s="34" t="s">
        <v>1355</v>
      </c>
      <c r="E2278" s="27">
        <v>43719</v>
      </c>
      <c r="F2278" s="27">
        <v>43719</v>
      </c>
      <c r="G2278" s="45" t="s">
        <v>648</v>
      </c>
      <c r="H2278" s="29">
        <v>94</v>
      </c>
    </row>
    <row r="2279" spans="1:8" x14ac:dyDescent="0.25">
      <c r="A2279" s="40" t="s">
        <v>1796</v>
      </c>
      <c r="B2279" s="35" t="s">
        <v>486</v>
      </c>
      <c r="C2279" s="26">
        <v>1</v>
      </c>
      <c r="D2279" s="34" t="s">
        <v>1355</v>
      </c>
      <c r="E2279" s="27">
        <v>43734</v>
      </c>
      <c r="F2279" s="27">
        <v>43734</v>
      </c>
      <c r="G2279" s="45" t="s">
        <v>648</v>
      </c>
      <c r="H2279" s="29">
        <v>143</v>
      </c>
    </row>
    <row r="2280" spans="1:8" x14ac:dyDescent="0.25">
      <c r="A2280" s="40" t="s">
        <v>1796</v>
      </c>
      <c r="B2280" s="35" t="s">
        <v>486</v>
      </c>
      <c r="C2280" s="26">
        <v>1</v>
      </c>
      <c r="D2280" s="34" t="s">
        <v>1355</v>
      </c>
      <c r="E2280" s="27">
        <v>43734</v>
      </c>
      <c r="F2280" s="27">
        <v>43734</v>
      </c>
      <c r="G2280" s="45" t="s">
        <v>648</v>
      </c>
      <c r="H2280" s="29">
        <v>31.5</v>
      </c>
    </row>
    <row r="2281" spans="1:8" x14ac:dyDescent="0.25">
      <c r="A2281" s="40" t="s">
        <v>1796</v>
      </c>
      <c r="B2281" s="35" t="s">
        <v>486</v>
      </c>
      <c r="C2281" s="26">
        <v>1</v>
      </c>
      <c r="D2281" s="34" t="s">
        <v>1355</v>
      </c>
      <c r="E2281" s="27">
        <v>43734</v>
      </c>
      <c r="F2281" s="27">
        <v>43734</v>
      </c>
      <c r="G2281" s="45" t="s">
        <v>648</v>
      </c>
      <c r="H2281" s="29">
        <v>94</v>
      </c>
    </row>
    <row r="2282" spans="1:8" x14ac:dyDescent="0.25">
      <c r="A2282" s="40" t="s">
        <v>1796</v>
      </c>
      <c r="B2282" s="35" t="s">
        <v>486</v>
      </c>
      <c r="C2282" s="26">
        <v>1</v>
      </c>
      <c r="D2282" s="34" t="s">
        <v>1355</v>
      </c>
      <c r="E2282" s="27">
        <v>43734</v>
      </c>
      <c r="F2282" s="27">
        <v>43734</v>
      </c>
      <c r="G2282" s="45" t="s">
        <v>648</v>
      </c>
      <c r="H2282" s="29">
        <v>500</v>
      </c>
    </row>
    <row r="2283" spans="1:8" x14ac:dyDescent="0.25">
      <c r="A2283" s="40" t="s">
        <v>1796</v>
      </c>
      <c r="B2283" s="35" t="s">
        <v>2363</v>
      </c>
      <c r="C2283" s="26">
        <v>1</v>
      </c>
      <c r="D2283" s="34" t="s">
        <v>1355</v>
      </c>
      <c r="E2283" s="27">
        <v>43753</v>
      </c>
      <c r="F2283" s="27">
        <v>43753</v>
      </c>
      <c r="G2283" s="45" t="s">
        <v>648</v>
      </c>
      <c r="H2283" s="29">
        <v>124</v>
      </c>
    </row>
    <row r="2284" spans="1:8" x14ac:dyDescent="0.25">
      <c r="A2284" s="40" t="s">
        <v>1796</v>
      </c>
      <c r="B2284" s="35" t="s">
        <v>2363</v>
      </c>
      <c r="C2284" s="26">
        <v>1</v>
      </c>
      <c r="D2284" s="34" t="s">
        <v>1355</v>
      </c>
      <c r="E2284" s="27">
        <v>43753</v>
      </c>
      <c r="F2284" s="27">
        <v>43753</v>
      </c>
      <c r="G2284" s="45" t="s">
        <v>648</v>
      </c>
      <c r="H2284" s="29">
        <v>94</v>
      </c>
    </row>
    <row r="2285" spans="1:8" x14ac:dyDescent="0.25">
      <c r="A2285" s="40" t="s">
        <v>1796</v>
      </c>
      <c r="B2285" s="35" t="s">
        <v>486</v>
      </c>
      <c r="C2285" s="26">
        <v>1</v>
      </c>
      <c r="D2285" s="34" t="s">
        <v>1355</v>
      </c>
      <c r="E2285" s="27">
        <v>43756</v>
      </c>
      <c r="F2285" s="27">
        <v>43756</v>
      </c>
      <c r="G2285" s="45" t="s">
        <v>648</v>
      </c>
      <c r="H2285" s="29">
        <v>500</v>
      </c>
    </row>
    <row r="2286" spans="1:8" x14ac:dyDescent="0.25">
      <c r="A2286" s="40" t="s">
        <v>1796</v>
      </c>
      <c r="B2286" s="35" t="s">
        <v>1420</v>
      </c>
      <c r="C2286" s="26">
        <v>1</v>
      </c>
      <c r="D2286" s="34" t="s">
        <v>29</v>
      </c>
      <c r="E2286" s="27">
        <v>43746</v>
      </c>
      <c r="F2286" s="27">
        <v>43746</v>
      </c>
      <c r="G2286" s="45" t="s">
        <v>648</v>
      </c>
      <c r="H2286" s="29">
        <v>265</v>
      </c>
    </row>
    <row r="2287" spans="1:8" x14ac:dyDescent="0.25">
      <c r="A2287" s="40" t="s">
        <v>1796</v>
      </c>
      <c r="B2287" s="35" t="s">
        <v>1420</v>
      </c>
      <c r="C2287" s="26">
        <v>2</v>
      </c>
      <c r="D2287" s="34" t="s">
        <v>29</v>
      </c>
      <c r="E2287" s="27">
        <v>43763</v>
      </c>
      <c r="F2287" s="27">
        <v>43763</v>
      </c>
      <c r="G2287" s="45" t="s">
        <v>648</v>
      </c>
      <c r="H2287" s="29">
        <v>168</v>
      </c>
    </row>
    <row r="2288" spans="1:8" x14ac:dyDescent="0.25">
      <c r="A2288" s="40" t="s">
        <v>1796</v>
      </c>
      <c r="B2288" s="35" t="s">
        <v>1420</v>
      </c>
      <c r="C2288" s="26">
        <v>2</v>
      </c>
      <c r="D2288" s="34" t="s">
        <v>29</v>
      </c>
      <c r="E2288" s="27">
        <v>43763</v>
      </c>
      <c r="F2288" s="27">
        <v>43763</v>
      </c>
      <c r="G2288" s="45" t="s">
        <v>648</v>
      </c>
      <c r="H2288" s="29">
        <v>209</v>
      </c>
    </row>
    <row r="2289" spans="1:8" x14ac:dyDescent="0.25">
      <c r="A2289" s="40" t="s">
        <v>1796</v>
      </c>
      <c r="B2289" s="35" t="s">
        <v>2268</v>
      </c>
      <c r="C2289" s="26">
        <v>1</v>
      </c>
      <c r="D2289" s="34" t="s">
        <v>15</v>
      </c>
      <c r="E2289" s="27">
        <v>43752</v>
      </c>
      <c r="F2289" s="27">
        <v>43753</v>
      </c>
      <c r="G2289" s="45" t="s">
        <v>648</v>
      </c>
      <c r="H2289" s="29">
        <v>500</v>
      </c>
    </row>
    <row r="2290" spans="1:8" x14ac:dyDescent="0.25">
      <c r="A2290" s="40" t="s">
        <v>1796</v>
      </c>
      <c r="B2290" s="35" t="s">
        <v>1420</v>
      </c>
      <c r="C2290" s="26">
        <v>2</v>
      </c>
      <c r="D2290" s="34" t="s">
        <v>29</v>
      </c>
      <c r="E2290" s="27">
        <v>43763</v>
      </c>
      <c r="F2290" s="27">
        <v>43763</v>
      </c>
      <c r="G2290" s="45" t="s">
        <v>648</v>
      </c>
      <c r="H2290" s="29">
        <v>124</v>
      </c>
    </row>
    <row r="2291" spans="1:8" x14ac:dyDescent="0.25">
      <c r="A2291" s="40" t="s">
        <v>1796</v>
      </c>
      <c r="B2291" s="35" t="s">
        <v>1420</v>
      </c>
      <c r="C2291" s="26">
        <v>2</v>
      </c>
      <c r="D2291" s="34" t="s">
        <v>29</v>
      </c>
      <c r="E2291" s="27">
        <v>43763</v>
      </c>
      <c r="F2291" s="27">
        <v>43763</v>
      </c>
      <c r="G2291" s="45" t="s">
        <v>648</v>
      </c>
      <c r="H2291" s="29">
        <v>94</v>
      </c>
    </row>
    <row r="2292" spans="1:8" x14ac:dyDescent="0.25">
      <c r="A2292" s="40" t="s">
        <v>1796</v>
      </c>
      <c r="B2292" s="35" t="s">
        <v>1279</v>
      </c>
      <c r="C2292" s="26">
        <v>1</v>
      </c>
      <c r="D2292" s="34" t="s">
        <v>29</v>
      </c>
      <c r="E2292" s="27">
        <v>43776</v>
      </c>
      <c r="F2292" s="27">
        <v>43776</v>
      </c>
      <c r="G2292" s="45" t="s">
        <v>648</v>
      </c>
      <c r="H2292" s="29">
        <v>94</v>
      </c>
    </row>
    <row r="2293" spans="1:8" x14ac:dyDescent="0.25">
      <c r="A2293" s="40" t="s">
        <v>1796</v>
      </c>
      <c r="B2293" s="35" t="s">
        <v>2549</v>
      </c>
      <c r="C2293" s="26">
        <v>2</v>
      </c>
      <c r="D2293" s="34" t="s">
        <v>2172</v>
      </c>
      <c r="E2293" s="27">
        <v>43734</v>
      </c>
      <c r="F2293" s="27">
        <v>43734</v>
      </c>
      <c r="G2293" s="45" t="s">
        <v>648</v>
      </c>
      <c r="H2293" s="29">
        <v>110</v>
      </c>
    </row>
    <row r="2294" spans="1:8" x14ac:dyDescent="0.25">
      <c r="A2294" s="40" t="s">
        <v>1796</v>
      </c>
      <c r="B2294" s="35" t="s">
        <v>2549</v>
      </c>
      <c r="C2294" s="26">
        <v>2</v>
      </c>
      <c r="D2294" s="34" t="s">
        <v>2172</v>
      </c>
      <c r="E2294" s="27">
        <v>43734</v>
      </c>
      <c r="F2294" s="27">
        <v>43734</v>
      </c>
      <c r="G2294" s="45" t="s">
        <v>648</v>
      </c>
      <c r="H2294" s="29">
        <v>394</v>
      </c>
    </row>
    <row r="2295" spans="1:8" x14ac:dyDescent="0.25">
      <c r="A2295" s="40" t="s">
        <v>1796</v>
      </c>
      <c r="B2295" s="35" t="s">
        <v>2549</v>
      </c>
      <c r="C2295" s="26">
        <v>2</v>
      </c>
      <c r="D2295" s="34" t="s">
        <v>2172</v>
      </c>
      <c r="E2295" s="27">
        <v>43734</v>
      </c>
      <c r="F2295" s="27">
        <v>43734</v>
      </c>
      <c r="G2295" s="45" t="s">
        <v>648</v>
      </c>
      <c r="H2295" s="29">
        <v>500</v>
      </c>
    </row>
    <row r="2296" spans="1:8" x14ac:dyDescent="0.25">
      <c r="A2296" s="40" t="s">
        <v>1796</v>
      </c>
      <c r="B2296" s="35" t="s">
        <v>2549</v>
      </c>
      <c r="C2296" s="26">
        <v>2</v>
      </c>
      <c r="D2296" s="34" t="s">
        <v>2172</v>
      </c>
      <c r="E2296" s="27">
        <v>43734</v>
      </c>
      <c r="F2296" s="27">
        <v>43734</v>
      </c>
      <c r="G2296" s="45" t="s">
        <v>648</v>
      </c>
      <c r="H2296" s="29">
        <v>438</v>
      </c>
    </row>
    <row r="2297" spans="1:8" x14ac:dyDescent="0.25">
      <c r="A2297" s="40" t="s">
        <v>1796</v>
      </c>
      <c r="B2297" s="35" t="s">
        <v>2093</v>
      </c>
      <c r="C2297" s="26">
        <v>1</v>
      </c>
      <c r="D2297" s="34" t="s">
        <v>29</v>
      </c>
      <c r="E2297" s="27">
        <v>43795</v>
      </c>
      <c r="F2297" s="27">
        <v>43796</v>
      </c>
      <c r="G2297" s="45" t="s">
        <v>648</v>
      </c>
      <c r="H2297" s="29">
        <v>480</v>
      </c>
    </row>
    <row r="2298" spans="1:8" x14ac:dyDescent="0.25">
      <c r="A2298" s="40" t="s">
        <v>1796</v>
      </c>
      <c r="B2298" s="35" t="s">
        <v>2645</v>
      </c>
      <c r="C2298" s="26">
        <v>1</v>
      </c>
      <c r="D2298" s="34" t="s">
        <v>29</v>
      </c>
      <c r="E2298" s="27">
        <v>43825</v>
      </c>
      <c r="F2298" s="27">
        <v>43826</v>
      </c>
      <c r="G2298" s="45" t="s">
        <v>648</v>
      </c>
      <c r="H2298" s="29">
        <v>651.99</v>
      </c>
    </row>
    <row r="2299" spans="1:8" x14ac:dyDescent="0.25">
      <c r="A2299" s="40" t="s">
        <v>2052</v>
      </c>
      <c r="B2299" s="35" t="s">
        <v>2094</v>
      </c>
      <c r="C2299" s="26">
        <v>4</v>
      </c>
      <c r="D2299" s="34" t="s">
        <v>2095</v>
      </c>
      <c r="E2299" s="27">
        <v>43479</v>
      </c>
      <c r="F2299" s="27">
        <v>43479</v>
      </c>
      <c r="G2299" s="45" t="s">
        <v>648</v>
      </c>
      <c r="H2299" s="29">
        <v>44</v>
      </c>
    </row>
    <row r="2300" spans="1:8" x14ac:dyDescent="0.25">
      <c r="A2300" s="40" t="s">
        <v>2052</v>
      </c>
      <c r="B2300" s="35" t="s">
        <v>2094</v>
      </c>
      <c r="C2300" s="26">
        <v>4</v>
      </c>
      <c r="D2300" s="34" t="s">
        <v>2095</v>
      </c>
      <c r="E2300" s="27">
        <v>43479</v>
      </c>
      <c r="F2300" s="27">
        <v>43479</v>
      </c>
      <c r="G2300" s="45" t="s">
        <v>648</v>
      </c>
      <c r="H2300" s="29">
        <v>840.16</v>
      </c>
    </row>
    <row r="2301" spans="1:8" x14ac:dyDescent="0.25">
      <c r="A2301" s="40" t="s">
        <v>2052</v>
      </c>
      <c r="B2301" s="35" t="s">
        <v>2094</v>
      </c>
      <c r="C2301" s="26">
        <v>4</v>
      </c>
      <c r="D2301" s="34" t="s">
        <v>2095</v>
      </c>
      <c r="E2301" s="27">
        <v>43479</v>
      </c>
      <c r="F2301" s="27">
        <v>43479</v>
      </c>
      <c r="G2301" s="45" t="s">
        <v>648</v>
      </c>
      <c r="H2301" s="29">
        <v>920</v>
      </c>
    </row>
    <row r="2302" spans="1:8" ht="30" x14ac:dyDescent="0.25">
      <c r="A2302" s="40" t="s">
        <v>2052</v>
      </c>
      <c r="B2302" s="35" t="s">
        <v>2646</v>
      </c>
      <c r="C2302" s="26">
        <v>1</v>
      </c>
      <c r="D2302" s="34" t="s">
        <v>15</v>
      </c>
      <c r="E2302" s="27">
        <v>43575</v>
      </c>
      <c r="F2302" s="27">
        <v>43575</v>
      </c>
      <c r="G2302" s="45" t="s">
        <v>648</v>
      </c>
      <c r="H2302" s="29">
        <v>549</v>
      </c>
    </row>
    <row r="2303" spans="1:8" ht="30" x14ac:dyDescent="0.25">
      <c r="A2303" s="40" t="s">
        <v>2052</v>
      </c>
      <c r="B2303" s="35" t="s">
        <v>2637</v>
      </c>
      <c r="C2303" s="26">
        <v>1</v>
      </c>
      <c r="D2303" s="34" t="s">
        <v>2121</v>
      </c>
      <c r="E2303" s="27">
        <v>43614</v>
      </c>
      <c r="F2303" s="27">
        <v>43618</v>
      </c>
      <c r="G2303" s="45" t="s">
        <v>648</v>
      </c>
      <c r="H2303" s="29">
        <v>5493</v>
      </c>
    </row>
    <row r="2304" spans="1:8" ht="30" x14ac:dyDescent="0.25">
      <c r="A2304" s="40" t="s">
        <v>2052</v>
      </c>
      <c r="B2304" s="35" t="s">
        <v>2647</v>
      </c>
      <c r="C2304" s="26">
        <v>1</v>
      </c>
      <c r="D2304" s="34" t="s">
        <v>2121</v>
      </c>
      <c r="E2304" s="27">
        <v>43654</v>
      </c>
      <c r="F2304" s="27">
        <v>43654</v>
      </c>
      <c r="G2304" s="45" t="s">
        <v>648</v>
      </c>
      <c r="H2304" s="29">
        <v>2078</v>
      </c>
    </row>
    <row r="2305" spans="1:8" x14ac:dyDescent="0.25">
      <c r="A2305" s="40" t="s">
        <v>2052</v>
      </c>
      <c r="B2305" s="35" t="s">
        <v>486</v>
      </c>
      <c r="C2305" s="26">
        <v>1</v>
      </c>
      <c r="D2305" s="34" t="s">
        <v>2121</v>
      </c>
      <c r="E2305" s="27">
        <v>43651</v>
      </c>
      <c r="F2305" s="27">
        <v>43651</v>
      </c>
      <c r="G2305" s="45" t="s">
        <v>648</v>
      </c>
      <c r="H2305" s="29">
        <v>430</v>
      </c>
    </row>
    <row r="2306" spans="1:8" x14ac:dyDescent="0.25">
      <c r="A2306" s="40" t="s">
        <v>2052</v>
      </c>
      <c r="B2306" s="35" t="s">
        <v>486</v>
      </c>
      <c r="C2306" s="26">
        <v>1</v>
      </c>
      <c r="D2306" s="34" t="s">
        <v>2121</v>
      </c>
      <c r="E2306" s="27">
        <v>43656</v>
      </c>
      <c r="F2306" s="27">
        <v>43656</v>
      </c>
      <c r="G2306" s="45" t="s">
        <v>648</v>
      </c>
      <c r="H2306" s="29">
        <v>150</v>
      </c>
    </row>
    <row r="2307" spans="1:8" ht="30" x14ac:dyDescent="0.25">
      <c r="A2307" s="40" t="s">
        <v>2052</v>
      </c>
      <c r="B2307" s="35" t="s">
        <v>2648</v>
      </c>
      <c r="C2307" s="26">
        <v>1</v>
      </c>
      <c r="D2307" s="34" t="s">
        <v>2121</v>
      </c>
      <c r="E2307" s="27">
        <v>43656</v>
      </c>
      <c r="F2307" s="27">
        <v>43656</v>
      </c>
      <c r="G2307" s="45" t="s">
        <v>648</v>
      </c>
      <c r="H2307" s="29">
        <v>1858</v>
      </c>
    </row>
    <row r="2308" spans="1:8" x14ac:dyDescent="0.25">
      <c r="A2308" s="40" t="s">
        <v>2052</v>
      </c>
      <c r="B2308" s="35" t="s">
        <v>2621</v>
      </c>
      <c r="C2308" s="26">
        <v>1</v>
      </c>
      <c r="D2308" s="34" t="s">
        <v>2121</v>
      </c>
      <c r="E2308" s="27">
        <v>43641</v>
      </c>
      <c r="F2308" s="27">
        <v>43641</v>
      </c>
      <c r="G2308" s="45" t="s">
        <v>648</v>
      </c>
      <c r="H2308" s="29">
        <v>220</v>
      </c>
    </row>
    <row r="2309" spans="1:8" x14ac:dyDescent="0.25">
      <c r="A2309" s="40" t="s">
        <v>2052</v>
      </c>
      <c r="B2309" s="35" t="s">
        <v>2649</v>
      </c>
      <c r="C2309" s="26">
        <v>1</v>
      </c>
      <c r="D2309" s="34" t="s">
        <v>2121</v>
      </c>
      <c r="E2309" s="27">
        <v>43671</v>
      </c>
      <c r="F2309" s="27">
        <v>43671</v>
      </c>
      <c r="G2309" s="45" t="s">
        <v>648</v>
      </c>
      <c r="H2309" s="29">
        <v>248</v>
      </c>
    </row>
    <row r="2310" spans="1:8" x14ac:dyDescent="0.25">
      <c r="A2310" s="40" t="s">
        <v>2052</v>
      </c>
      <c r="B2310" s="35" t="s">
        <v>1420</v>
      </c>
      <c r="C2310" s="26">
        <v>1</v>
      </c>
      <c r="D2310" s="34" t="s">
        <v>2121</v>
      </c>
      <c r="E2310" s="27">
        <v>43668</v>
      </c>
      <c r="F2310" s="27">
        <v>43668</v>
      </c>
      <c r="G2310" s="45" t="s">
        <v>648</v>
      </c>
      <c r="H2310" s="29">
        <v>718</v>
      </c>
    </row>
    <row r="2311" spans="1:8" ht="45" x14ac:dyDescent="0.25">
      <c r="A2311" s="40" t="s">
        <v>2052</v>
      </c>
      <c r="B2311" s="35" t="s">
        <v>2650</v>
      </c>
      <c r="C2311" s="26">
        <v>1</v>
      </c>
      <c r="D2311" s="34" t="s">
        <v>2121</v>
      </c>
      <c r="E2311" s="27">
        <v>43664</v>
      </c>
      <c r="F2311" s="27">
        <v>43665</v>
      </c>
      <c r="G2311" s="45" t="s">
        <v>648</v>
      </c>
      <c r="H2311" s="29">
        <v>1078</v>
      </c>
    </row>
    <row r="2312" spans="1:8" x14ac:dyDescent="0.25">
      <c r="A2312" s="40" t="s">
        <v>2052</v>
      </c>
      <c r="B2312" s="35" t="s">
        <v>2352</v>
      </c>
      <c r="C2312" s="26">
        <v>1</v>
      </c>
      <c r="D2312" s="34" t="s">
        <v>2121</v>
      </c>
      <c r="E2312" s="27">
        <v>43661</v>
      </c>
      <c r="F2312" s="27">
        <v>43665</v>
      </c>
      <c r="G2312" s="45" t="s">
        <v>648</v>
      </c>
      <c r="H2312" s="29">
        <v>340</v>
      </c>
    </row>
    <row r="2313" spans="1:8" x14ac:dyDescent="0.25">
      <c r="A2313" s="40" t="s">
        <v>2052</v>
      </c>
      <c r="B2313" s="35" t="s">
        <v>2546</v>
      </c>
      <c r="C2313" s="26">
        <v>1</v>
      </c>
      <c r="D2313" s="34" t="s">
        <v>1355</v>
      </c>
      <c r="E2313" s="27">
        <v>43720</v>
      </c>
      <c r="F2313" s="27">
        <v>43720</v>
      </c>
      <c r="G2313" s="45" t="s">
        <v>648</v>
      </c>
      <c r="H2313" s="29">
        <v>1022</v>
      </c>
    </row>
    <row r="2314" spans="1:8" x14ac:dyDescent="0.25">
      <c r="A2314" s="40" t="s">
        <v>2052</v>
      </c>
      <c r="B2314" s="35" t="s">
        <v>486</v>
      </c>
      <c r="C2314" s="26">
        <v>1</v>
      </c>
      <c r="D2314" s="34" t="s">
        <v>2172</v>
      </c>
      <c r="E2314" s="27">
        <v>43707</v>
      </c>
      <c r="F2314" s="27">
        <v>43707</v>
      </c>
      <c r="G2314" s="45" t="s">
        <v>648</v>
      </c>
      <c r="H2314" s="29">
        <v>648</v>
      </c>
    </row>
    <row r="2315" spans="1:8" x14ac:dyDescent="0.25">
      <c r="A2315" s="40" t="s">
        <v>2052</v>
      </c>
      <c r="B2315" s="35" t="s">
        <v>2268</v>
      </c>
      <c r="C2315" s="26">
        <v>1</v>
      </c>
      <c r="D2315" s="34" t="s">
        <v>15</v>
      </c>
      <c r="E2315" s="27">
        <v>43755</v>
      </c>
      <c r="F2315" s="27">
        <v>43776</v>
      </c>
      <c r="G2315" s="45" t="s">
        <v>648</v>
      </c>
      <c r="H2315" s="29">
        <v>400</v>
      </c>
    </row>
    <row r="2316" spans="1:8" x14ac:dyDescent="0.25">
      <c r="A2316" s="40" t="s">
        <v>2052</v>
      </c>
      <c r="B2316" s="35" t="s">
        <v>2267</v>
      </c>
      <c r="C2316" s="26">
        <v>1</v>
      </c>
      <c r="D2316" s="34" t="s">
        <v>15</v>
      </c>
      <c r="E2316" s="27">
        <v>43745</v>
      </c>
      <c r="F2316" s="27">
        <v>43749</v>
      </c>
      <c r="G2316" s="45" t="s">
        <v>648</v>
      </c>
      <c r="H2316" s="29">
        <v>378</v>
      </c>
    </row>
    <row r="2317" spans="1:8" x14ac:dyDescent="0.25">
      <c r="A2317" s="40" t="s">
        <v>2052</v>
      </c>
      <c r="B2317" s="35" t="s">
        <v>2267</v>
      </c>
      <c r="C2317" s="26">
        <v>1</v>
      </c>
      <c r="D2317" s="34" t="s">
        <v>15</v>
      </c>
      <c r="E2317" s="27">
        <v>43745</v>
      </c>
      <c r="F2317" s="27">
        <v>43749</v>
      </c>
      <c r="G2317" s="45" t="s">
        <v>648</v>
      </c>
      <c r="H2317" s="29">
        <v>324</v>
      </c>
    </row>
    <row r="2318" spans="1:8" x14ac:dyDescent="0.25">
      <c r="A2318" s="40" t="s">
        <v>2052</v>
      </c>
      <c r="B2318" s="35" t="s">
        <v>1279</v>
      </c>
      <c r="C2318" s="26">
        <v>1</v>
      </c>
      <c r="D2318" s="34" t="s">
        <v>29</v>
      </c>
      <c r="E2318" s="27">
        <v>43774</v>
      </c>
      <c r="F2318" s="27">
        <v>43774</v>
      </c>
      <c r="G2318" s="45" t="s">
        <v>648</v>
      </c>
      <c r="H2318" s="29">
        <v>360</v>
      </c>
    </row>
    <row r="2319" spans="1:8" x14ac:dyDescent="0.25">
      <c r="A2319" s="40" t="s">
        <v>2052</v>
      </c>
      <c r="B2319" s="35" t="s">
        <v>2267</v>
      </c>
      <c r="C2319" s="26">
        <v>1</v>
      </c>
      <c r="D2319" s="34" t="s">
        <v>15</v>
      </c>
      <c r="E2319" s="27">
        <v>43745</v>
      </c>
      <c r="F2319" s="27">
        <v>43749</v>
      </c>
      <c r="G2319" s="45" t="s">
        <v>648</v>
      </c>
      <c r="H2319" s="29">
        <v>324</v>
      </c>
    </row>
    <row r="2320" spans="1:8" x14ac:dyDescent="0.25">
      <c r="A2320" s="40" t="s">
        <v>2052</v>
      </c>
      <c r="B2320" s="35" t="s">
        <v>2267</v>
      </c>
      <c r="C2320" s="26">
        <v>1</v>
      </c>
      <c r="D2320" s="34" t="s">
        <v>15</v>
      </c>
      <c r="E2320" s="27">
        <v>43759</v>
      </c>
      <c r="F2320" s="27">
        <v>43763</v>
      </c>
      <c r="G2320" s="45" t="s">
        <v>648</v>
      </c>
      <c r="H2320" s="29">
        <v>324</v>
      </c>
    </row>
    <row r="2321" spans="1:8" x14ac:dyDescent="0.25">
      <c r="A2321" s="40" t="s">
        <v>2052</v>
      </c>
      <c r="B2321" s="35" t="s">
        <v>2267</v>
      </c>
      <c r="C2321" s="26">
        <v>1</v>
      </c>
      <c r="D2321" s="34" t="s">
        <v>15</v>
      </c>
      <c r="E2321" s="27">
        <v>43759</v>
      </c>
      <c r="F2321" s="27">
        <v>43763</v>
      </c>
      <c r="G2321" s="45" t="s">
        <v>648</v>
      </c>
      <c r="H2321" s="29">
        <v>324</v>
      </c>
    </row>
    <row r="2322" spans="1:8" x14ac:dyDescent="0.25">
      <c r="A2322" s="40" t="s">
        <v>2052</v>
      </c>
      <c r="B2322" s="35" t="s">
        <v>2267</v>
      </c>
      <c r="C2322" s="26">
        <v>1</v>
      </c>
      <c r="D2322" s="34" t="s">
        <v>15</v>
      </c>
      <c r="E2322" s="27">
        <v>43759</v>
      </c>
      <c r="F2322" s="27">
        <v>43763</v>
      </c>
      <c r="G2322" s="45" t="s">
        <v>648</v>
      </c>
      <c r="H2322" s="29">
        <v>378</v>
      </c>
    </row>
    <row r="2323" spans="1:8" x14ac:dyDescent="0.25">
      <c r="A2323" s="40" t="s">
        <v>2052</v>
      </c>
      <c r="B2323" s="35" t="s">
        <v>2267</v>
      </c>
      <c r="C2323" s="26">
        <v>1</v>
      </c>
      <c r="D2323" s="34" t="s">
        <v>15</v>
      </c>
      <c r="E2323" s="27">
        <v>43766</v>
      </c>
      <c r="F2323" s="27">
        <v>43769</v>
      </c>
      <c r="G2323" s="45" t="s">
        <v>648</v>
      </c>
      <c r="H2323" s="29">
        <v>324</v>
      </c>
    </row>
    <row r="2324" spans="1:8" x14ac:dyDescent="0.25">
      <c r="A2324" s="40" t="s">
        <v>2052</v>
      </c>
      <c r="B2324" s="35" t="s">
        <v>2267</v>
      </c>
      <c r="C2324" s="26">
        <v>1</v>
      </c>
      <c r="D2324" s="34" t="s">
        <v>15</v>
      </c>
      <c r="E2324" s="27">
        <v>43766</v>
      </c>
      <c r="F2324" s="27">
        <v>43769</v>
      </c>
      <c r="G2324" s="45" t="s">
        <v>648</v>
      </c>
      <c r="H2324" s="29">
        <v>324</v>
      </c>
    </row>
    <row r="2325" spans="1:8" x14ac:dyDescent="0.25">
      <c r="A2325" s="40" t="s">
        <v>2052</v>
      </c>
      <c r="B2325" s="35" t="s">
        <v>2267</v>
      </c>
      <c r="C2325" s="26">
        <v>1</v>
      </c>
      <c r="D2325" s="34" t="s">
        <v>15</v>
      </c>
      <c r="E2325" s="27">
        <v>43766</v>
      </c>
      <c r="F2325" s="27">
        <v>43769</v>
      </c>
      <c r="G2325" s="45" t="s">
        <v>648</v>
      </c>
      <c r="H2325" s="29">
        <v>378</v>
      </c>
    </row>
    <row r="2326" spans="1:8" x14ac:dyDescent="0.25">
      <c r="A2326" s="40" t="s">
        <v>2052</v>
      </c>
      <c r="B2326" s="35" t="s">
        <v>2267</v>
      </c>
      <c r="C2326" s="26">
        <v>1</v>
      </c>
      <c r="D2326" s="34" t="s">
        <v>15</v>
      </c>
      <c r="E2326" s="27">
        <v>43766</v>
      </c>
      <c r="F2326" s="27">
        <v>43769</v>
      </c>
      <c r="G2326" s="45" t="s">
        <v>648</v>
      </c>
      <c r="H2326" s="29">
        <v>324</v>
      </c>
    </row>
    <row r="2327" spans="1:8" x14ac:dyDescent="0.25">
      <c r="A2327" s="40" t="s">
        <v>2052</v>
      </c>
      <c r="B2327" s="35" t="s">
        <v>2267</v>
      </c>
      <c r="C2327" s="26">
        <v>1</v>
      </c>
      <c r="D2327" s="34" t="s">
        <v>15</v>
      </c>
      <c r="E2327" s="27">
        <v>43766</v>
      </c>
      <c r="F2327" s="27">
        <v>43769</v>
      </c>
      <c r="G2327" s="45" t="s">
        <v>648</v>
      </c>
      <c r="H2327" s="29">
        <v>378</v>
      </c>
    </row>
    <row r="2328" spans="1:8" x14ac:dyDescent="0.25">
      <c r="A2328" s="40" t="s">
        <v>2052</v>
      </c>
      <c r="B2328" s="35" t="s">
        <v>2267</v>
      </c>
      <c r="C2328" s="26">
        <v>1</v>
      </c>
      <c r="D2328" s="34" t="s">
        <v>15</v>
      </c>
      <c r="E2328" s="27">
        <v>43766</v>
      </c>
      <c r="F2328" s="27">
        <v>43769</v>
      </c>
      <c r="G2328" s="45" t="s">
        <v>648</v>
      </c>
      <c r="H2328" s="29">
        <v>324</v>
      </c>
    </row>
    <row r="2329" spans="1:8" ht="30" x14ac:dyDescent="0.25">
      <c r="A2329" s="40" t="s">
        <v>2052</v>
      </c>
      <c r="B2329" s="35" t="s">
        <v>2651</v>
      </c>
      <c r="C2329" s="26">
        <v>1</v>
      </c>
      <c r="D2329" s="34" t="s">
        <v>2662</v>
      </c>
      <c r="E2329" s="27">
        <v>43759</v>
      </c>
      <c r="F2329" s="27">
        <v>43791</v>
      </c>
      <c r="G2329" s="45" t="s">
        <v>648</v>
      </c>
      <c r="H2329" s="29">
        <v>2931</v>
      </c>
    </row>
    <row r="2330" spans="1:8" x14ac:dyDescent="0.25">
      <c r="A2330" s="40" t="s">
        <v>2052</v>
      </c>
      <c r="B2330" s="35" t="s">
        <v>1279</v>
      </c>
      <c r="C2330" s="26">
        <v>1</v>
      </c>
      <c r="D2330" s="34" t="s">
        <v>2662</v>
      </c>
      <c r="E2330" s="27">
        <v>43768</v>
      </c>
      <c r="F2330" s="27">
        <v>43768</v>
      </c>
      <c r="G2330" s="45" t="s">
        <v>648</v>
      </c>
      <c r="H2330" s="29">
        <v>3595.99</v>
      </c>
    </row>
    <row r="2331" spans="1:8" ht="45" x14ac:dyDescent="0.25">
      <c r="A2331" s="40" t="s">
        <v>2052</v>
      </c>
      <c r="B2331" s="35" t="s">
        <v>2652</v>
      </c>
      <c r="C2331" s="26">
        <v>1</v>
      </c>
      <c r="D2331" s="34" t="s">
        <v>2172</v>
      </c>
      <c r="E2331" s="27">
        <v>43710</v>
      </c>
      <c r="F2331" s="27">
        <v>43711</v>
      </c>
      <c r="G2331" s="45" t="s">
        <v>648</v>
      </c>
      <c r="H2331" s="29">
        <v>7013</v>
      </c>
    </row>
    <row r="2332" spans="1:8" x14ac:dyDescent="0.25">
      <c r="A2332" s="40" t="s">
        <v>2052</v>
      </c>
      <c r="B2332" s="35" t="s">
        <v>2653</v>
      </c>
      <c r="C2332" s="26">
        <v>1</v>
      </c>
      <c r="D2332" s="34" t="s">
        <v>2656</v>
      </c>
      <c r="E2332" s="27">
        <v>43763</v>
      </c>
      <c r="F2332" s="27">
        <v>43764</v>
      </c>
      <c r="G2332" s="45" t="s">
        <v>648</v>
      </c>
      <c r="H2332" s="29">
        <v>2593</v>
      </c>
    </row>
  </sheetData>
  <sheetProtection selectLockedCells="1" selectUnlockedCells="1"/>
  <autoFilter ref="A7:H688" xr:uid="{00000000-0009-0000-0000-000004000000}"/>
  <mergeCells count="8">
    <mergeCell ref="G7:G9"/>
    <mergeCell ref="H7:H9"/>
    <mergeCell ref="A7:A9"/>
    <mergeCell ref="B7:B9"/>
    <mergeCell ref="C7:C9"/>
    <mergeCell ref="D7:D9"/>
    <mergeCell ref="E7:E9"/>
    <mergeCell ref="F7:F9"/>
  </mergeCells>
  <pageMargins left="0.70833333333333337" right="0.70833333333333337" top="0.74791666666666667" bottom="0.74791666666666667" header="0.51180555555555551" footer="0.51180555555555551"/>
  <pageSetup scale="62" firstPageNumber="0" fitToHeight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I1048573"/>
  <sheetViews>
    <sheetView tabSelected="1" view="pageBreakPreview" zoomScale="70" zoomScaleNormal="80" zoomScaleSheetLayoutView="70" workbookViewId="0">
      <selection activeCell="E15" sqref="E15"/>
    </sheetView>
  </sheetViews>
  <sheetFormatPr baseColWidth="10" defaultColWidth="10.28515625" defaultRowHeight="15" x14ac:dyDescent="0.25"/>
  <cols>
    <col min="1" max="1" width="21.5703125" style="2" customWidth="1"/>
    <col min="2" max="2" width="40.5703125" style="3" customWidth="1"/>
    <col min="3" max="3" width="22.7109375" style="47" customWidth="1"/>
    <col min="4" max="4" width="25" style="4" customWidth="1"/>
    <col min="5" max="5" width="21.5703125" style="4" customWidth="1"/>
    <col min="6" max="6" width="23.5703125" style="4" customWidth="1"/>
    <col min="7" max="7" width="10.28515625" style="4" customWidth="1"/>
    <col min="8" max="8" width="11.28515625" style="4" customWidth="1"/>
    <col min="9" max="9" width="24.140625" style="46" customWidth="1"/>
    <col min="10" max="16384" width="10.28515625" style="1"/>
  </cols>
  <sheetData>
    <row r="2" spans="1:9" s="5" customFormat="1" x14ac:dyDescent="0.25">
      <c r="A2" s="2"/>
      <c r="B2" s="53" t="s">
        <v>0</v>
      </c>
      <c r="C2" s="52"/>
      <c r="D2" s="4"/>
      <c r="E2" s="4"/>
      <c r="F2" s="4"/>
      <c r="G2" s="4"/>
      <c r="H2" s="4"/>
      <c r="I2" s="46"/>
    </row>
    <row r="3" spans="1:9" s="5" customFormat="1" ht="18.75" x14ac:dyDescent="0.25">
      <c r="A3" s="2"/>
      <c r="B3" s="53"/>
      <c r="C3" s="52"/>
      <c r="D3" s="75" t="s">
        <v>2234</v>
      </c>
      <c r="F3" s="42"/>
      <c r="G3" s="42"/>
      <c r="H3" s="4"/>
      <c r="I3" s="46"/>
    </row>
    <row r="4" spans="1:9" s="5" customFormat="1" ht="18.75" x14ac:dyDescent="0.3">
      <c r="A4" s="2"/>
      <c r="B4" s="3"/>
      <c r="C4" s="47"/>
      <c r="D4" s="76">
        <v>2020</v>
      </c>
      <c r="E4" s="19"/>
      <c r="F4" s="19"/>
      <c r="G4" s="19"/>
      <c r="H4" s="4"/>
      <c r="I4" s="46"/>
    </row>
    <row r="5" spans="1:9" s="5" customFormat="1" ht="18.75" x14ac:dyDescent="0.25">
      <c r="A5" s="2"/>
      <c r="B5" s="3"/>
      <c r="C5" s="47"/>
      <c r="D5" s="75" t="s">
        <v>2767</v>
      </c>
      <c r="E5" s="18"/>
      <c r="F5" s="18"/>
      <c r="G5" s="18"/>
      <c r="H5" s="4"/>
      <c r="I5" s="46"/>
    </row>
    <row r="6" spans="1:9" s="5" customFormat="1" ht="18.75" x14ac:dyDescent="0.25">
      <c r="A6" s="2"/>
      <c r="B6" s="3"/>
      <c r="C6" s="47"/>
      <c r="D6" s="4"/>
      <c r="E6" s="116"/>
      <c r="F6" s="116"/>
      <c r="G6" s="116"/>
      <c r="H6" s="4"/>
      <c r="I6" s="46"/>
    </row>
    <row r="7" spans="1:9" s="5" customFormat="1" ht="15" customHeight="1" x14ac:dyDescent="0.25">
      <c r="A7" s="90" t="s">
        <v>1</v>
      </c>
      <c r="B7" s="90" t="s">
        <v>2</v>
      </c>
      <c r="C7" s="118" t="s">
        <v>3</v>
      </c>
      <c r="D7" s="90" t="s">
        <v>2768</v>
      </c>
      <c r="E7" s="91" t="s">
        <v>5</v>
      </c>
      <c r="F7" s="91" t="s">
        <v>6</v>
      </c>
      <c r="G7" s="91" t="s">
        <v>7</v>
      </c>
      <c r="H7" s="91"/>
      <c r="I7" s="91" t="s">
        <v>8</v>
      </c>
    </row>
    <row r="8" spans="1:9" x14ac:dyDescent="0.25">
      <c r="A8" s="90"/>
      <c r="B8" s="90"/>
      <c r="C8" s="90"/>
      <c r="D8" s="90"/>
      <c r="E8" s="91"/>
      <c r="F8" s="91"/>
      <c r="G8" s="91"/>
      <c r="H8" s="91"/>
      <c r="I8" s="91"/>
    </row>
    <row r="9" spans="1:9" x14ac:dyDescent="0.25">
      <c r="A9" s="90"/>
      <c r="B9" s="90"/>
      <c r="C9" s="90"/>
      <c r="D9" s="90"/>
      <c r="E9" s="117"/>
      <c r="F9" s="117"/>
      <c r="G9" s="91"/>
      <c r="H9" s="91"/>
      <c r="I9" s="117"/>
    </row>
    <row r="10" spans="1:9" ht="45" customHeight="1" x14ac:dyDescent="0.25">
      <c r="A10" s="43" t="s">
        <v>1822</v>
      </c>
      <c r="B10" s="51" t="s">
        <v>2233</v>
      </c>
      <c r="C10" s="44">
        <v>1</v>
      </c>
      <c r="D10" s="49" t="s">
        <v>29</v>
      </c>
      <c r="E10" s="48">
        <v>43844</v>
      </c>
      <c r="F10" s="48">
        <v>43844</v>
      </c>
      <c r="G10" s="114" t="s">
        <v>13</v>
      </c>
      <c r="H10" s="115"/>
      <c r="I10" s="67">
        <v>94</v>
      </c>
    </row>
    <row r="11" spans="1:9" ht="45" customHeight="1" x14ac:dyDescent="0.25">
      <c r="A11" s="54" t="s">
        <v>1822</v>
      </c>
      <c r="B11" s="51" t="s">
        <v>2233</v>
      </c>
      <c r="C11" s="44">
        <v>1</v>
      </c>
      <c r="D11" s="49" t="s">
        <v>29</v>
      </c>
      <c r="E11" s="48">
        <v>43843</v>
      </c>
      <c r="F11" s="48">
        <v>43843</v>
      </c>
      <c r="G11" s="114" t="s">
        <v>13</v>
      </c>
      <c r="H11" s="115"/>
      <c r="I11" s="67">
        <v>94</v>
      </c>
    </row>
    <row r="12" spans="1:9" ht="45" customHeight="1" x14ac:dyDescent="0.25">
      <c r="A12" s="54" t="s">
        <v>1822</v>
      </c>
      <c r="B12" s="51" t="s">
        <v>2233</v>
      </c>
      <c r="C12" s="44">
        <v>1</v>
      </c>
      <c r="D12" s="49" t="s">
        <v>29</v>
      </c>
      <c r="E12" s="48">
        <v>43843</v>
      </c>
      <c r="F12" s="48">
        <v>43843</v>
      </c>
      <c r="G12" s="114" t="s">
        <v>13</v>
      </c>
      <c r="H12" s="115"/>
      <c r="I12" s="67">
        <v>124</v>
      </c>
    </row>
    <row r="13" spans="1:9" ht="45" customHeight="1" x14ac:dyDescent="0.25">
      <c r="A13" s="54" t="s">
        <v>1822</v>
      </c>
      <c r="B13" s="51" t="s">
        <v>2233</v>
      </c>
      <c r="C13" s="44">
        <v>1</v>
      </c>
      <c r="D13" s="49" t="s">
        <v>29</v>
      </c>
      <c r="E13" s="48">
        <v>43843</v>
      </c>
      <c r="F13" s="48">
        <v>43843</v>
      </c>
      <c r="G13" s="114" t="s">
        <v>13</v>
      </c>
      <c r="H13" s="115"/>
      <c r="I13" s="67">
        <v>300</v>
      </c>
    </row>
    <row r="14" spans="1:9" ht="45" customHeight="1" x14ac:dyDescent="0.25">
      <c r="A14" s="54" t="s">
        <v>1822</v>
      </c>
      <c r="B14" s="51" t="s">
        <v>2233</v>
      </c>
      <c r="C14" s="44">
        <v>1</v>
      </c>
      <c r="D14" s="49" t="s">
        <v>29</v>
      </c>
      <c r="E14" s="48">
        <v>43844</v>
      </c>
      <c r="F14" s="48">
        <v>43844</v>
      </c>
      <c r="G14" s="114" t="s">
        <v>13</v>
      </c>
      <c r="H14" s="115"/>
      <c r="I14" s="67">
        <v>124</v>
      </c>
    </row>
    <row r="15" spans="1:9" ht="45" customHeight="1" x14ac:dyDescent="0.25">
      <c r="A15" s="54" t="s">
        <v>1822</v>
      </c>
      <c r="B15" s="51" t="s">
        <v>2233</v>
      </c>
      <c r="C15" s="44">
        <v>1</v>
      </c>
      <c r="D15" s="49" t="s">
        <v>29</v>
      </c>
      <c r="E15" s="48">
        <v>43844</v>
      </c>
      <c r="F15" s="48">
        <v>43844</v>
      </c>
      <c r="G15" s="114" t="s">
        <v>13</v>
      </c>
      <c r="H15" s="115"/>
      <c r="I15" s="67">
        <v>60</v>
      </c>
    </row>
    <row r="16" spans="1:9" ht="45" customHeight="1" x14ac:dyDescent="0.25">
      <c r="A16" s="54" t="s">
        <v>1822</v>
      </c>
      <c r="B16" s="51" t="s">
        <v>2233</v>
      </c>
      <c r="C16" s="44">
        <v>1</v>
      </c>
      <c r="D16" s="49" t="s">
        <v>29</v>
      </c>
      <c r="E16" s="48">
        <v>43844</v>
      </c>
      <c r="F16" s="48">
        <v>43844</v>
      </c>
      <c r="G16" s="114" t="s">
        <v>13</v>
      </c>
      <c r="H16" s="115"/>
      <c r="I16" s="67">
        <v>500</v>
      </c>
    </row>
    <row r="17" spans="1:9" ht="45" customHeight="1" x14ac:dyDescent="0.25">
      <c r="A17" s="54" t="s">
        <v>1822</v>
      </c>
      <c r="B17" s="51" t="s">
        <v>2233</v>
      </c>
      <c r="C17" s="44">
        <v>1</v>
      </c>
      <c r="D17" s="49" t="s">
        <v>29</v>
      </c>
      <c r="E17" s="48">
        <v>43860</v>
      </c>
      <c r="F17" s="48">
        <v>43860</v>
      </c>
      <c r="G17" s="114" t="s">
        <v>13</v>
      </c>
      <c r="H17" s="115"/>
      <c r="I17" s="67">
        <v>33</v>
      </c>
    </row>
    <row r="18" spans="1:9" ht="45" customHeight="1" x14ac:dyDescent="0.25">
      <c r="A18" s="54" t="s">
        <v>1822</v>
      </c>
      <c r="B18" s="51" t="s">
        <v>2233</v>
      </c>
      <c r="C18" s="44">
        <v>1</v>
      </c>
      <c r="D18" s="49" t="s">
        <v>29</v>
      </c>
      <c r="E18" s="48">
        <v>43865</v>
      </c>
      <c r="F18" s="48">
        <v>43865</v>
      </c>
      <c r="G18" s="114" t="s">
        <v>13</v>
      </c>
      <c r="H18" s="115"/>
      <c r="I18" s="67">
        <v>98</v>
      </c>
    </row>
    <row r="19" spans="1:9" ht="45" customHeight="1" x14ac:dyDescent="0.25">
      <c r="A19" s="54" t="s">
        <v>1822</v>
      </c>
      <c r="B19" s="51" t="s">
        <v>2233</v>
      </c>
      <c r="C19" s="44">
        <v>1</v>
      </c>
      <c r="D19" s="49" t="s">
        <v>29</v>
      </c>
      <c r="E19" s="48">
        <v>43845</v>
      </c>
      <c r="F19" s="48">
        <v>43845</v>
      </c>
      <c r="G19" s="114" t="s">
        <v>13</v>
      </c>
      <c r="H19" s="115"/>
      <c r="I19" s="67">
        <v>94</v>
      </c>
    </row>
    <row r="20" spans="1:9" ht="45" customHeight="1" x14ac:dyDescent="0.25">
      <c r="A20" s="54" t="s">
        <v>1822</v>
      </c>
      <c r="B20" s="51" t="s">
        <v>2233</v>
      </c>
      <c r="C20" s="44">
        <v>1</v>
      </c>
      <c r="D20" s="49" t="s">
        <v>29</v>
      </c>
      <c r="E20" s="48">
        <v>43850</v>
      </c>
      <c r="F20" s="48">
        <v>43850</v>
      </c>
      <c r="G20" s="114" t="s">
        <v>13</v>
      </c>
      <c r="H20" s="115"/>
      <c r="I20" s="67">
        <v>47</v>
      </c>
    </row>
    <row r="21" spans="1:9" ht="45" customHeight="1" x14ac:dyDescent="0.25">
      <c r="A21" s="54" t="s">
        <v>1822</v>
      </c>
      <c r="B21" s="51" t="s">
        <v>2233</v>
      </c>
      <c r="C21" s="44">
        <v>1</v>
      </c>
      <c r="D21" s="49" t="s">
        <v>29</v>
      </c>
      <c r="E21" s="48">
        <v>43865</v>
      </c>
      <c r="F21" s="48">
        <v>43865</v>
      </c>
      <c r="G21" s="114" t="s">
        <v>13</v>
      </c>
      <c r="H21" s="115"/>
      <c r="I21" s="67">
        <v>124</v>
      </c>
    </row>
    <row r="22" spans="1:9" ht="45" customHeight="1" x14ac:dyDescent="0.25">
      <c r="A22" s="54" t="s">
        <v>1822</v>
      </c>
      <c r="B22" s="51" t="s">
        <v>2233</v>
      </c>
      <c r="C22" s="44">
        <v>1</v>
      </c>
      <c r="D22" s="49" t="s">
        <v>29</v>
      </c>
      <c r="E22" s="48">
        <v>43850</v>
      </c>
      <c r="F22" s="48">
        <v>43850</v>
      </c>
      <c r="G22" s="114" t="s">
        <v>13</v>
      </c>
      <c r="H22" s="115"/>
      <c r="I22" s="67">
        <v>47</v>
      </c>
    </row>
    <row r="23" spans="1:9" ht="45" customHeight="1" x14ac:dyDescent="0.25">
      <c r="A23" s="54" t="s">
        <v>1822</v>
      </c>
      <c r="B23" s="51" t="s">
        <v>2233</v>
      </c>
      <c r="C23" s="44">
        <v>1</v>
      </c>
      <c r="D23" s="49" t="s">
        <v>29</v>
      </c>
      <c r="E23" s="48">
        <v>43850</v>
      </c>
      <c r="F23" s="48">
        <v>43850</v>
      </c>
      <c r="G23" s="114" t="s">
        <v>13</v>
      </c>
      <c r="H23" s="115"/>
      <c r="I23" s="67">
        <v>300</v>
      </c>
    </row>
    <row r="24" spans="1:9" ht="45" customHeight="1" x14ac:dyDescent="0.25">
      <c r="A24" s="54" t="s">
        <v>1822</v>
      </c>
      <c r="B24" s="51" t="s">
        <v>2233</v>
      </c>
      <c r="C24" s="44">
        <v>1</v>
      </c>
      <c r="D24" s="49" t="s">
        <v>29</v>
      </c>
      <c r="E24" s="48">
        <v>43860</v>
      </c>
      <c r="F24" s="48">
        <v>43860</v>
      </c>
      <c r="G24" s="114" t="s">
        <v>13</v>
      </c>
      <c r="H24" s="115"/>
      <c r="I24" s="67">
        <v>98</v>
      </c>
    </row>
    <row r="25" spans="1:9" ht="45" customHeight="1" x14ac:dyDescent="0.25">
      <c r="A25" s="54" t="s">
        <v>1822</v>
      </c>
      <c r="B25" s="51" t="s">
        <v>2233</v>
      </c>
      <c r="C25" s="44">
        <v>1</v>
      </c>
      <c r="D25" s="49" t="s">
        <v>29</v>
      </c>
      <c r="E25" s="48">
        <v>43860</v>
      </c>
      <c r="F25" s="48">
        <v>43860</v>
      </c>
      <c r="G25" s="114" t="s">
        <v>13</v>
      </c>
      <c r="H25" s="115"/>
      <c r="I25" s="67">
        <v>124</v>
      </c>
    </row>
    <row r="26" spans="1:9" ht="45" customHeight="1" x14ac:dyDescent="0.25">
      <c r="A26" s="54" t="s">
        <v>1822</v>
      </c>
      <c r="B26" s="51" t="s">
        <v>2232</v>
      </c>
      <c r="C26" s="44">
        <v>1</v>
      </c>
      <c r="D26" s="49" t="s">
        <v>15</v>
      </c>
      <c r="E26" s="48">
        <v>43860</v>
      </c>
      <c r="F26" s="48">
        <v>43860</v>
      </c>
      <c r="G26" s="114" t="s">
        <v>13</v>
      </c>
      <c r="H26" s="115"/>
      <c r="I26" s="67">
        <v>22.5</v>
      </c>
    </row>
    <row r="27" spans="1:9" ht="45" customHeight="1" x14ac:dyDescent="0.25">
      <c r="A27" s="54" t="s">
        <v>1822</v>
      </c>
      <c r="B27" s="51" t="s">
        <v>1832</v>
      </c>
      <c r="C27" s="44">
        <v>1</v>
      </c>
      <c r="D27" s="49" t="s">
        <v>29</v>
      </c>
      <c r="E27" s="48">
        <v>43853</v>
      </c>
      <c r="F27" s="48">
        <v>43853</v>
      </c>
      <c r="G27" s="114" t="s">
        <v>13</v>
      </c>
      <c r="H27" s="115"/>
      <c r="I27" s="67">
        <v>98</v>
      </c>
    </row>
    <row r="28" spans="1:9" ht="45" customHeight="1" x14ac:dyDescent="0.25">
      <c r="A28" s="54" t="s">
        <v>1822</v>
      </c>
      <c r="B28" s="51" t="s">
        <v>1832</v>
      </c>
      <c r="C28" s="44">
        <v>1</v>
      </c>
      <c r="D28" s="49" t="s">
        <v>29</v>
      </c>
      <c r="E28" s="48">
        <v>43853</v>
      </c>
      <c r="F28" s="48">
        <v>43853</v>
      </c>
      <c r="G28" s="114" t="s">
        <v>13</v>
      </c>
      <c r="H28" s="115"/>
      <c r="I28" s="67">
        <v>124</v>
      </c>
    </row>
    <row r="29" spans="1:9" ht="45" customHeight="1" x14ac:dyDescent="0.25">
      <c r="A29" s="54" t="s">
        <v>1822</v>
      </c>
      <c r="B29" s="51" t="s">
        <v>1832</v>
      </c>
      <c r="C29" s="44">
        <v>1</v>
      </c>
      <c r="D29" s="49" t="s">
        <v>29</v>
      </c>
      <c r="E29" s="48">
        <v>43853</v>
      </c>
      <c r="F29" s="48">
        <v>43853</v>
      </c>
      <c r="G29" s="114" t="s">
        <v>13</v>
      </c>
      <c r="H29" s="115"/>
      <c r="I29" s="67">
        <v>100</v>
      </c>
    </row>
    <row r="30" spans="1:9" ht="45" customHeight="1" x14ac:dyDescent="0.25">
      <c r="A30" s="54" t="s">
        <v>1822</v>
      </c>
      <c r="B30" s="51" t="s">
        <v>2231</v>
      </c>
      <c r="C30" s="50">
        <v>1</v>
      </c>
      <c r="D30" s="49" t="s">
        <v>29</v>
      </c>
      <c r="E30" s="48">
        <v>43851</v>
      </c>
      <c r="F30" s="48">
        <v>43851</v>
      </c>
      <c r="G30" s="114" t="s">
        <v>13</v>
      </c>
      <c r="H30" s="115"/>
      <c r="I30" s="67">
        <v>300</v>
      </c>
    </row>
    <row r="31" spans="1:9" ht="45" customHeight="1" x14ac:dyDescent="0.25">
      <c r="A31" s="54" t="s">
        <v>1822</v>
      </c>
      <c r="B31" s="51" t="s">
        <v>1832</v>
      </c>
      <c r="C31" s="50">
        <v>2</v>
      </c>
      <c r="D31" s="49" t="s">
        <v>29</v>
      </c>
      <c r="E31" s="48">
        <v>43846</v>
      </c>
      <c r="F31" s="48">
        <v>43846</v>
      </c>
      <c r="G31" s="114" t="s">
        <v>13</v>
      </c>
      <c r="H31" s="115"/>
      <c r="I31" s="67">
        <v>94</v>
      </c>
    </row>
    <row r="32" spans="1:9" ht="45" customHeight="1" x14ac:dyDescent="0.25">
      <c r="A32" s="54" t="s">
        <v>1822</v>
      </c>
      <c r="B32" s="51" t="s">
        <v>1832</v>
      </c>
      <c r="C32" s="50">
        <v>1</v>
      </c>
      <c r="D32" s="49" t="s">
        <v>29</v>
      </c>
      <c r="E32" s="48">
        <v>43846</v>
      </c>
      <c r="F32" s="48">
        <v>43846</v>
      </c>
      <c r="G32" s="114" t="s">
        <v>13</v>
      </c>
      <c r="H32" s="115"/>
      <c r="I32" s="67">
        <v>176</v>
      </c>
    </row>
    <row r="33" spans="1:9" ht="45" customHeight="1" x14ac:dyDescent="0.25">
      <c r="A33" s="54" t="s">
        <v>1822</v>
      </c>
      <c r="B33" s="51" t="s">
        <v>1832</v>
      </c>
      <c r="C33" s="50">
        <v>1</v>
      </c>
      <c r="D33" s="49" t="s">
        <v>29</v>
      </c>
      <c r="E33" s="48">
        <v>43846</v>
      </c>
      <c r="F33" s="48">
        <v>43846</v>
      </c>
      <c r="G33" s="114" t="s">
        <v>13</v>
      </c>
      <c r="H33" s="115"/>
      <c r="I33" s="67">
        <v>124</v>
      </c>
    </row>
    <row r="34" spans="1:9" ht="45" customHeight="1" x14ac:dyDescent="0.25">
      <c r="A34" s="54" t="s">
        <v>1822</v>
      </c>
      <c r="B34" s="51" t="s">
        <v>1832</v>
      </c>
      <c r="C34" s="50">
        <v>2</v>
      </c>
      <c r="D34" s="49" t="s">
        <v>29</v>
      </c>
      <c r="E34" s="48">
        <v>43853</v>
      </c>
      <c r="F34" s="48">
        <v>43853</v>
      </c>
      <c r="G34" s="114" t="s">
        <v>13</v>
      </c>
      <c r="H34" s="115"/>
      <c r="I34" s="67">
        <v>216</v>
      </c>
    </row>
    <row r="35" spans="1:9" ht="45" customHeight="1" x14ac:dyDescent="0.25">
      <c r="A35" s="54" t="s">
        <v>1822</v>
      </c>
      <c r="B35" s="51" t="s">
        <v>1832</v>
      </c>
      <c r="C35" s="50">
        <v>1</v>
      </c>
      <c r="D35" s="49" t="s">
        <v>29</v>
      </c>
      <c r="E35" s="48">
        <v>43847</v>
      </c>
      <c r="F35" s="48">
        <v>43847</v>
      </c>
      <c r="G35" s="114" t="s">
        <v>13</v>
      </c>
      <c r="H35" s="115"/>
      <c r="I35" s="67">
        <v>94</v>
      </c>
    </row>
    <row r="36" spans="1:9" ht="45" customHeight="1" x14ac:dyDescent="0.25">
      <c r="A36" s="54" t="s">
        <v>1822</v>
      </c>
      <c r="B36" s="51" t="s">
        <v>1832</v>
      </c>
      <c r="C36" s="50">
        <v>1</v>
      </c>
      <c r="D36" s="49" t="s">
        <v>29</v>
      </c>
      <c r="E36" s="48">
        <v>43847</v>
      </c>
      <c r="F36" s="48">
        <v>43847</v>
      </c>
      <c r="G36" s="114" t="s">
        <v>13</v>
      </c>
      <c r="H36" s="115"/>
      <c r="I36" s="67">
        <v>300</v>
      </c>
    </row>
    <row r="37" spans="1:9" ht="45" customHeight="1" x14ac:dyDescent="0.25">
      <c r="A37" s="54" t="s">
        <v>1822</v>
      </c>
      <c r="B37" s="51" t="s">
        <v>1832</v>
      </c>
      <c r="C37" s="50">
        <v>1</v>
      </c>
      <c r="D37" s="49" t="s">
        <v>29</v>
      </c>
      <c r="E37" s="48">
        <v>43847</v>
      </c>
      <c r="F37" s="48">
        <v>43847</v>
      </c>
      <c r="G37" s="114" t="s">
        <v>13</v>
      </c>
      <c r="H37" s="115"/>
      <c r="I37" s="67">
        <v>124</v>
      </c>
    </row>
    <row r="38" spans="1:9" ht="45" customHeight="1" x14ac:dyDescent="0.25">
      <c r="A38" s="54" t="s">
        <v>1822</v>
      </c>
      <c r="B38" s="51" t="s">
        <v>2231</v>
      </c>
      <c r="C38" s="50">
        <v>1</v>
      </c>
      <c r="D38" s="49" t="s">
        <v>29</v>
      </c>
      <c r="E38" s="48">
        <v>43851</v>
      </c>
      <c r="F38" s="48">
        <v>43851</v>
      </c>
      <c r="G38" s="114" t="s">
        <v>13</v>
      </c>
      <c r="H38" s="115"/>
      <c r="I38" s="67">
        <v>98</v>
      </c>
    </row>
    <row r="39" spans="1:9" ht="45" customHeight="1" x14ac:dyDescent="0.25">
      <c r="A39" s="54" t="s">
        <v>1822</v>
      </c>
      <c r="B39" s="51" t="s">
        <v>1832</v>
      </c>
      <c r="C39" s="50">
        <v>1</v>
      </c>
      <c r="D39" s="49" t="s">
        <v>29</v>
      </c>
      <c r="E39" s="48">
        <v>43853</v>
      </c>
      <c r="F39" s="48">
        <v>43853</v>
      </c>
      <c r="G39" s="114" t="s">
        <v>13</v>
      </c>
      <c r="H39" s="115"/>
      <c r="I39" s="67">
        <v>100</v>
      </c>
    </row>
    <row r="40" spans="1:9" ht="45" customHeight="1" x14ac:dyDescent="0.25">
      <c r="A40" s="54" t="s">
        <v>1822</v>
      </c>
      <c r="B40" s="51" t="s">
        <v>2231</v>
      </c>
      <c r="C40" s="50">
        <v>1</v>
      </c>
      <c r="D40" s="49" t="s">
        <v>29</v>
      </c>
      <c r="E40" s="48">
        <v>43851</v>
      </c>
      <c r="F40" s="48">
        <v>43851</v>
      </c>
      <c r="G40" s="114" t="s">
        <v>13</v>
      </c>
      <c r="H40" s="115"/>
      <c r="I40" s="67">
        <v>124</v>
      </c>
    </row>
    <row r="41" spans="1:9" ht="45" customHeight="1" x14ac:dyDescent="0.25">
      <c r="A41" s="54" t="s">
        <v>1845</v>
      </c>
      <c r="B41" s="43" t="s">
        <v>2230</v>
      </c>
      <c r="C41" s="50">
        <v>1</v>
      </c>
      <c r="D41" s="49" t="s">
        <v>29</v>
      </c>
      <c r="E41" s="48">
        <v>43847</v>
      </c>
      <c r="F41" s="48">
        <v>43847</v>
      </c>
      <c r="G41" s="114" t="s">
        <v>13</v>
      </c>
      <c r="H41" s="115"/>
      <c r="I41" s="67">
        <v>250</v>
      </c>
    </row>
    <row r="42" spans="1:9" ht="45" customHeight="1" x14ac:dyDescent="0.25">
      <c r="A42" s="54" t="s">
        <v>1845</v>
      </c>
      <c r="B42" s="43" t="s">
        <v>2230</v>
      </c>
      <c r="C42" s="50">
        <v>1</v>
      </c>
      <c r="D42" s="49" t="s">
        <v>29</v>
      </c>
      <c r="E42" s="48">
        <v>43847</v>
      </c>
      <c r="F42" s="48">
        <v>43847</v>
      </c>
      <c r="G42" s="114" t="s">
        <v>13</v>
      </c>
      <c r="H42" s="115"/>
      <c r="I42" s="67">
        <v>250</v>
      </c>
    </row>
    <row r="43" spans="1:9" ht="45" customHeight="1" x14ac:dyDescent="0.25">
      <c r="A43" s="54" t="s">
        <v>1845</v>
      </c>
      <c r="B43" s="43" t="s">
        <v>2230</v>
      </c>
      <c r="C43" s="50">
        <v>1</v>
      </c>
      <c r="D43" s="49" t="s">
        <v>29</v>
      </c>
      <c r="E43" s="48">
        <v>43847</v>
      </c>
      <c r="F43" s="48">
        <v>43847</v>
      </c>
      <c r="G43" s="114" t="s">
        <v>13</v>
      </c>
      <c r="H43" s="115"/>
      <c r="I43" s="67">
        <v>640</v>
      </c>
    </row>
    <row r="44" spans="1:9" ht="45" customHeight="1" x14ac:dyDescent="0.25">
      <c r="A44" s="54" t="s">
        <v>1845</v>
      </c>
      <c r="B44" s="43" t="s">
        <v>2230</v>
      </c>
      <c r="C44" s="50">
        <v>1</v>
      </c>
      <c r="D44" s="49" t="s">
        <v>29</v>
      </c>
      <c r="E44" s="48">
        <v>43847</v>
      </c>
      <c r="F44" s="48">
        <v>43847</v>
      </c>
      <c r="G44" s="114" t="s">
        <v>13</v>
      </c>
      <c r="H44" s="115"/>
      <c r="I44" s="67">
        <v>47</v>
      </c>
    </row>
    <row r="45" spans="1:9" ht="45" customHeight="1" x14ac:dyDescent="0.25">
      <c r="A45" s="54" t="s">
        <v>1845</v>
      </c>
      <c r="B45" s="43" t="s">
        <v>2230</v>
      </c>
      <c r="C45" s="50">
        <v>1</v>
      </c>
      <c r="D45" s="49" t="s">
        <v>29</v>
      </c>
      <c r="E45" s="48">
        <v>43847</v>
      </c>
      <c r="F45" s="48">
        <v>43847</v>
      </c>
      <c r="G45" s="114" t="s">
        <v>13</v>
      </c>
      <c r="H45" s="115"/>
      <c r="I45" s="67">
        <v>62</v>
      </c>
    </row>
    <row r="46" spans="1:9" ht="45" customHeight="1" x14ac:dyDescent="0.25">
      <c r="A46" s="54" t="s">
        <v>1845</v>
      </c>
      <c r="B46" s="43" t="s">
        <v>2229</v>
      </c>
      <c r="C46" s="50">
        <v>1</v>
      </c>
      <c r="D46" s="49" t="s">
        <v>29</v>
      </c>
      <c r="E46" s="48">
        <v>43857</v>
      </c>
      <c r="F46" s="48">
        <v>43857</v>
      </c>
      <c r="G46" s="114" t="s">
        <v>13</v>
      </c>
      <c r="H46" s="115"/>
      <c r="I46" s="67">
        <v>62</v>
      </c>
    </row>
    <row r="47" spans="1:9" ht="45" customHeight="1" x14ac:dyDescent="0.25">
      <c r="A47" s="54" t="s">
        <v>1845</v>
      </c>
      <c r="B47" s="43" t="s">
        <v>2229</v>
      </c>
      <c r="C47" s="50">
        <v>1</v>
      </c>
      <c r="D47" s="49" t="s">
        <v>29</v>
      </c>
      <c r="E47" s="48">
        <v>43857</v>
      </c>
      <c r="F47" s="48">
        <v>43857</v>
      </c>
      <c r="G47" s="112" t="s">
        <v>13</v>
      </c>
      <c r="H47" s="113"/>
      <c r="I47" s="67">
        <v>49</v>
      </c>
    </row>
    <row r="48" spans="1:9" ht="45" customHeight="1" x14ac:dyDescent="0.25">
      <c r="A48" s="54" t="s">
        <v>1845</v>
      </c>
      <c r="B48" s="43" t="s">
        <v>2229</v>
      </c>
      <c r="C48" s="50">
        <v>1</v>
      </c>
      <c r="D48" s="49" t="s">
        <v>29</v>
      </c>
      <c r="E48" s="48">
        <v>43857</v>
      </c>
      <c r="F48" s="48">
        <v>43857</v>
      </c>
      <c r="G48" s="105" t="s">
        <v>13</v>
      </c>
      <c r="H48" s="105"/>
      <c r="I48" s="67">
        <v>62</v>
      </c>
    </row>
    <row r="49" spans="1:9" ht="45" customHeight="1" x14ac:dyDescent="0.25">
      <c r="A49" s="54" t="s">
        <v>1845</v>
      </c>
      <c r="B49" s="43" t="s">
        <v>2229</v>
      </c>
      <c r="C49" s="50">
        <v>1</v>
      </c>
      <c r="D49" s="49" t="s">
        <v>29</v>
      </c>
      <c r="E49" s="48">
        <v>43857</v>
      </c>
      <c r="F49" s="48">
        <v>43857</v>
      </c>
      <c r="G49" s="105" t="s">
        <v>13</v>
      </c>
      <c r="H49" s="105"/>
      <c r="I49" s="67">
        <v>300</v>
      </c>
    </row>
    <row r="50" spans="1:9" ht="45" customHeight="1" x14ac:dyDescent="0.25">
      <c r="A50" s="54" t="s">
        <v>1845</v>
      </c>
      <c r="B50" s="43" t="s">
        <v>2229</v>
      </c>
      <c r="C50" s="50">
        <v>1</v>
      </c>
      <c r="D50" s="49" t="s">
        <v>29</v>
      </c>
      <c r="E50" s="48">
        <v>43857</v>
      </c>
      <c r="F50" s="48">
        <v>43857</v>
      </c>
      <c r="G50" s="105" t="s">
        <v>13</v>
      </c>
      <c r="H50" s="105"/>
      <c r="I50" s="67">
        <v>200</v>
      </c>
    </row>
    <row r="51" spans="1:9" ht="45" customHeight="1" x14ac:dyDescent="0.25">
      <c r="A51" s="54" t="s">
        <v>1845</v>
      </c>
      <c r="B51" s="43" t="s">
        <v>2229</v>
      </c>
      <c r="C51" s="50">
        <v>1</v>
      </c>
      <c r="D51" s="49" t="s">
        <v>29</v>
      </c>
      <c r="E51" s="48">
        <v>43857</v>
      </c>
      <c r="F51" s="48">
        <v>43857</v>
      </c>
      <c r="G51" s="105" t="s">
        <v>13</v>
      </c>
      <c r="H51" s="105"/>
      <c r="I51" s="67">
        <v>640</v>
      </c>
    </row>
    <row r="52" spans="1:9" ht="45" customHeight="1" x14ac:dyDescent="0.25">
      <c r="A52" s="54" t="s">
        <v>1845</v>
      </c>
      <c r="B52" s="43" t="s">
        <v>2229</v>
      </c>
      <c r="C52" s="50">
        <v>1</v>
      </c>
      <c r="D52" s="49" t="s">
        <v>29</v>
      </c>
      <c r="E52" s="48">
        <v>43857</v>
      </c>
      <c r="F52" s="48">
        <v>43857</v>
      </c>
      <c r="G52" s="105" t="s">
        <v>13</v>
      </c>
      <c r="H52" s="105"/>
      <c r="I52" s="67">
        <v>49</v>
      </c>
    </row>
    <row r="53" spans="1:9" ht="45" customHeight="1" x14ac:dyDescent="0.25">
      <c r="A53" s="54" t="s">
        <v>1845</v>
      </c>
      <c r="B53" s="43" t="s">
        <v>2228</v>
      </c>
      <c r="C53" s="50">
        <v>1</v>
      </c>
      <c r="D53" s="49" t="s">
        <v>29</v>
      </c>
      <c r="E53" s="48">
        <v>43851</v>
      </c>
      <c r="F53" s="48">
        <v>43858</v>
      </c>
      <c r="G53" s="105" t="s">
        <v>13</v>
      </c>
      <c r="H53" s="105"/>
      <c r="I53" s="67">
        <v>500</v>
      </c>
    </row>
    <row r="54" spans="1:9" ht="45" customHeight="1" x14ac:dyDescent="0.25">
      <c r="A54" s="54" t="s">
        <v>1872</v>
      </c>
      <c r="B54" s="43" t="s">
        <v>486</v>
      </c>
      <c r="C54" s="50">
        <v>1</v>
      </c>
      <c r="D54" s="49" t="s">
        <v>15</v>
      </c>
      <c r="E54" s="48">
        <v>43846</v>
      </c>
      <c r="F54" s="48">
        <v>43861</v>
      </c>
      <c r="G54" s="105" t="s">
        <v>13</v>
      </c>
      <c r="H54" s="105"/>
      <c r="I54" s="67">
        <v>432</v>
      </c>
    </row>
    <row r="55" spans="1:9" ht="45" customHeight="1" x14ac:dyDescent="0.25">
      <c r="A55" s="54" t="s">
        <v>1914</v>
      </c>
      <c r="B55" s="43" t="s">
        <v>2227</v>
      </c>
      <c r="C55" s="50">
        <v>1</v>
      </c>
      <c r="D55" s="49" t="s">
        <v>15</v>
      </c>
      <c r="E55" s="48">
        <v>43839</v>
      </c>
      <c r="F55" s="48">
        <v>43843</v>
      </c>
      <c r="G55" s="105" t="s">
        <v>13</v>
      </c>
      <c r="H55" s="105"/>
      <c r="I55" s="67">
        <v>600</v>
      </c>
    </row>
    <row r="56" spans="1:9" ht="45" customHeight="1" x14ac:dyDescent="0.25">
      <c r="A56" s="54" t="s">
        <v>1914</v>
      </c>
      <c r="B56" s="43" t="s">
        <v>2227</v>
      </c>
      <c r="C56" s="50">
        <v>1</v>
      </c>
      <c r="D56" s="49" t="s">
        <v>15</v>
      </c>
      <c r="E56" s="48">
        <v>43836</v>
      </c>
      <c r="F56" s="48">
        <v>43838</v>
      </c>
      <c r="G56" s="105" t="s">
        <v>13</v>
      </c>
      <c r="H56" s="105"/>
      <c r="I56" s="67">
        <v>600</v>
      </c>
    </row>
    <row r="57" spans="1:9" ht="45" customHeight="1" x14ac:dyDescent="0.25">
      <c r="A57" s="54" t="s">
        <v>1914</v>
      </c>
      <c r="B57" s="43" t="s">
        <v>2227</v>
      </c>
      <c r="C57" s="50">
        <v>1</v>
      </c>
      <c r="D57" s="49" t="s">
        <v>15</v>
      </c>
      <c r="E57" s="48">
        <v>43844</v>
      </c>
      <c r="F57" s="48">
        <v>43846</v>
      </c>
      <c r="G57" s="105" t="s">
        <v>13</v>
      </c>
      <c r="H57" s="105"/>
      <c r="I57" s="67">
        <v>600</v>
      </c>
    </row>
    <row r="58" spans="1:9" ht="45" customHeight="1" x14ac:dyDescent="0.25">
      <c r="A58" s="54" t="s">
        <v>1914</v>
      </c>
      <c r="B58" s="43" t="s">
        <v>2226</v>
      </c>
      <c r="C58" s="50">
        <v>1</v>
      </c>
      <c r="D58" s="49" t="s">
        <v>29</v>
      </c>
      <c r="E58" s="48">
        <v>43852</v>
      </c>
      <c r="F58" s="48">
        <v>43854</v>
      </c>
      <c r="G58" s="105" t="s">
        <v>13</v>
      </c>
      <c r="H58" s="105"/>
      <c r="I58" s="67">
        <v>600</v>
      </c>
    </row>
    <row r="59" spans="1:9" ht="45" customHeight="1" x14ac:dyDescent="0.25">
      <c r="A59" s="54" t="s">
        <v>1914</v>
      </c>
      <c r="B59" s="43" t="s">
        <v>2226</v>
      </c>
      <c r="C59" s="50">
        <v>1</v>
      </c>
      <c r="D59" s="49" t="s">
        <v>29</v>
      </c>
      <c r="E59" s="48">
        <v>43852</v>
      </c>
      <c r="F59" s="48">
        <v>43854</v>
      </c>
      <c r="G59" s="105" t="s">
        <v>13</v>
      </c>
      <c r="H59" s="105"/>
      <c r="I59" s="67">
        <v>600</v>
      </c>
    </row>
    <row r="60" spans="1:9" ht="45" customHeight="1" x14ac:dyDescent="0.25">
      <c r="A60" s="54" t="s">
        <v>1947</v>
      </c>
      <c r="B60" s="43" t="s">
        <v>2225</v>
      </c>
      <c r="C60" s="50">
        <v>1</v>
      </c>
      <c r="D60" s="49" t="s">
        <v>29</v>
      </c>
      <c r="E60" s="48">
        <v>43833</v>
      </c>
      <c r="F60" s="48">
        <v>43833</v>
      </c>
      <c r="G60" s="105" t="s">
        <v>13</v>
      </c>
      <c r="H60" s="105"/>
      <c r="I60" s="67">
        <v>20</v>
      </c>
    </row>
    <row r="61" spans="1:9" ht="45" customHeight="1" x14ac:dyDescent="0.25">
      <c r="A61" s="54" t="s">
        <v>1947</v>
      </c>
      <c r="B61" s="43" t="s">
        <v>2225</v>
      </c>
      <c r="C61" s="50">
        <v>1</v>
      </c>
      <c r="D61" s="49" t="s">
        <v>29</v>
      </c>
      <c r="E61" s="48">
        <v>43833</v>
      </c>
      <c r="F61" s="48">
        <v>43833</v>
      </c>
      <c r="G61" s="105" t="s">
        <v>13</v>
      </c>
      <c r="H61" s="105"/>
      <c r="I61" s="67">
        <v>47</v>
      </c>
    </row>
    <row r="62" spans="1:9" ht="45" customHeight="1" x14ac:dyDescent="0.25">
      <c r="A62" s="54" t="s">
        <v>1947</v>
      </c>
      <c r="B62" s="43" t="s">
        <v>2225</v>
      </c>
      <c r="C62" s="50">
        <v>1</v>
      </c>
      <c r="D62" s="49" t="s">
        <v>29</v>
      </c>
      <c r="E62" s="48">
        <v>43833</v>
      </c>
      <c r="F62" s="48">
        <v>43833</v>
      </c>
      <c r="G62" s="105" t="s">
        <v>13</v>
      </c>
      <c r="H62" s="105"/>
      <c r="I62" s="67">
        <v>62</v>
      </c>
    </row>
    <row r="63" spans="1:9" ht="45" customHeight="1" x14ac:dyDescent="0.25">
      <c r="A63" s="54" t="s">
        <v>1947</v>
      </c>
      <c r="B63" s="43" t="s">
        <v>2225</v>
      </c>
      <c r="C63" s="50">
        <v>1</v>
      </c>
      <c r="D63" s="49" t="s">
        <v>29</v>
      </c>
      <c r="E63" s="48">
        <v>43833</v>
      </c>
      <c r="F63" s="48">
        <v>43833</v>
      </c>
      <c r="G63" s="105" t="s">
        <v>13</v>
      </c>
      <c r="H63" s="105"/>
      <c r="I63" s="67">
        <v>405.81</v>
      </c>
    </row>
    <row r="64" spans="1:9" ht="45" customHeight="1" x14ac:dyDescent="0.25">
      <c r="A64" s="54" t="s">
        <v>1947</v>
      </c>
      <c r="B64" s="43" t="s">
        <v>2225</v>
      </c>
      <c r="C64" s="50">
        <v>1</v>
      </c>
      <c r="D64" s="49" t="s">
        <v>29</v>
      </c>
      <c r="E64" s="48">
        <v>43833</v>
      </c>
      <c r="F64" s="48">
        <v>43833</v>
      </c>
      <c r="G64" s="105" t="s">
        <v>13</v>
      </c>
      <c r="H64" s="105"/>
      <c r="I64" s="67">
        <v>92</v>
      </c>
    </row>
    <row r="65" spans="1:9" ht="45" customHeight="1" x14ac:dyDescent="0.25">
      <c r="A65" s="54" t="s">
        <v>1947</v>
      </c>
      <c r="B65" s="43" t="s">
        <v>2225</v>
      </c>
      <c r="C65" s="50">
        <v>1</v>
      </c>
      <c r="D65" s="49" t="s">
        <v>29</v>
      </c>
      <c r="E65" s="48">
        <v>43833</v>
      </c>
      <c r="F65" s="48">
        <v>43833</v>
      </c>
      <c r="G65" s="105" t="s">
        <v>13</v>
      </c>
      <c r="H65" s="105"/>
      <c r="I65" s="67">
        <v>46</v>
      </c>
    </row>
    <row r="66" spans="1:9" ht="45" customHeight="1" x14ac:dyDescent="0.25">
      <c r="A66" s="54" t="s">
        <v>1947</v>
      </c>
      <c r="B66" s="43" t="s">
        <v>2224</v>
      </c>
      <c r="C66" s="50">
        <v>1</v>
      </c>
      <c r="D66" s="49" t="s">
        <v>29</v>
      </c>
      <c r="E66" s="48">
        <v>43837</v>
      </c>
      <c r="F66" s="48">
        <v>43837</v>
      </c>
      <c r="G66" s="105" t="s">
        <v>13</v>
      </c>
      <c r="H66" s="105"/>
      <c r="I66" s="67">
        <v>124</v>
      </c>
    </row>
    <row r="67" spans="1:9" ht="45" customHeight="1" x14ac:dyDescent="0.25">
      <c r="A67" s="54" t="s">
        <v>1947</v>
      </c>
      <c r="B67" s="43" t="s">
        <v>2224</v>
      </c>
      <c r="C67" s="50">
        <v>1</v>
      </c>
      <c r="D67" s="49" t="s">
        <v>29</v>
      </c>
      <c r="E67" s="48">
        <v>43837</v>
      </c>
      <c r="F67" s="48">
        <v>43837</v>
      </c>
      <c r="G67" s="105" t="s">
        <v>13</v>
      </c>
      <c r="H67" s="105"/>
      <c r="I67" s="67">
        <v>94</v>
      </c>
    </row>
    <row r="68" spans="1:9" ht="45" customHeight="1" x14ac:dyDescent="0.25">
      <c r="A68" s="54" t="s">
        <v>1947</v>
      </c>
      <c r="B68" s="43" t="s">
        <v>2223</v>
      </c>
      <c r="C68" s="50">
        <v>1</v>
      </c>
      <c r="D68" s="49" t="s">
        <v>29</v>
      </c>
      <c r="E68" s="48">
        <v>43846</v>
      </c>
      <c r="F68" s="48">
        <v>43847</v>
      </c>
      <c r="G68" s="105" t="s">
        <v>13</v>
      </c>
      <c r="H68" s="105"/>
      <c r="I68" s="67">
        <v>253</v>
      </c>
    </row>
    <row r="69" spans="1:9" ht="45" customHeight="1" x14ac:dyDescent="0.25">
      <c r="A69" s="54" t="s">
        <v>1947</v>
      </c>
      <c r="B69" s="43" t="s">
        <v>2223</v>
      </c>
      <c r="C69" s="50">
        <v>1</v>
      </c>
      <c r="D69" s="49" t="s">
        <v>29</v>
      </c>
      <c r="E69" s="48">
        <v>43846</v>
      </c>
      <c r="F69" s="48">
        <v>43847</v>
      </c>
      <c r="G69" s="105" t="s">
        <v>13</v>
      </c>
      <c r="H69" s="105"/>
      <c r="I69" s="67">
        <v>120</v>
      </c>
    </row>
    <row r="70" spans="1:9" ht="45" customHeight="1" x14ac:dyDescent="0.25">
      <c r="A70" s="54" t="s">
        <v>1947</v>
      </c>
      <c r="B70" s="43" t="s">
        <v>2223</v>
      </c>
      <c r="C70" s="50">
        <v>1</v>
      </c>
      <c r="D70" s="49" t="s">
        <v>29</v>
      </c>
      <c r="E70" s="48">
        <v>43846</v>
      </c>
      <c r="F70" s="48">
        <v>43847</v>
      </c>
      <c r="G70" s="105" t="s">
        <v>13</v>
      </c>
      <c r="H70" s="105"/>
      <c r="I70" s="67">
        <v>46</v>
      </c>
    </row>
    <row r="71" spans="1:9" ht="45" customHeight="1" x14ac:dyDescent="0.25">
      <c r="A71" s="54" t="s">
        <v>1947</v>
      </c>
      <c r="B71" s="43" t="s">
        <v>2223</v>
      </c>
      <c r="C71" s="50">
        <v>1</v>
      </c>
      <c r="D71" s="49" t="s">
        <v>29</v>
      </c>
      <c r="E71" s="48">
        <v>43846</v>
      </c>
      <c r="F71" s="48">
        <v>43847</v>
      </c>
      <c r="G71" s="105" t="s">
        <v>13</v>
      </c>
      <c r="H71" s="105"/>
      <c r="I71" s="67">
        <v>29.5</v>
      </c>
    </row>
    <row r="72" spans="1:9" ht="45" customHeight="1" x14ac:dyDescent="0.25">
      <c r="A72" s="54" t="s">
        <v>1964</v>
      </c>
      <c r="B72" s="43" t="s">
        <v>2222</v>
      </c>
      <c r="C72" s="50">
        <v>1</v>
      </c>
      <c r="D72" s="49" t="s">
        <v>29</v>
      </c>
      <c r="E72" s="48">
        <v>43861</v>
      </c>
      <c r="F72" s="48">
        <v>43861</v>
      </c>
      <c r="G72" s="105" t="s">
        <v>13</v>
      </c>
      <c r="H72" s="105"/>
      <c r="I72" s="67">
        <v>220</v>
      </c>
    </row>
    <row r="73" spans="1:9" ht="45" customHeight="1" x14ac:dyDescent="0.25">
      <c r="A73" s="54" t="s">
        <v>1964</v>
      </c>
      <c r="B73" s="43" t="s">
        <v>2222</v>
      </c>
      <c r="C73" s="50">
        <v>1</v>
      </c>
      <c r="D73" s="49" t="s">
        <v>29</v>
      </c>
      <c r="E73" s="48">
        <v>43861</v>
      </c>
      <c r="F73" s="48">
        <v>43861</v>
      </c>
      <c r="G73" s="105" t="s">
        <v>13</v>
      </c>
      <c r="H73" s="105"/>
      <c r="I73" s="67">
        <v>500</v>
      </c>
    </row>
    <row r="74" spans="1:9" ht="45" customHeight="1" x14ac:dyDescent="0.25">
      <c r="A74" s="54" t="s">
        <v>1964</v>
      </c>
      <c r="B74" s="43" t="s">
        <v>2222</v>
      </c>
      <c r="C74" s="50">
        <v>1</v>
      </c>
      <c r="D74" s="49" t="s">
        <v>29</v>
      </c>
      <c r="E74" s="48">
        <v>43861</v>
      </c>
      <c r="F74" s="48">
        <v>43861</v>
      </c>
      <c r="G74" s="105" t="s">
        <v>13</v>
      </c>
      <c r="H74" s="105"/>
      <c r="I74" s="67">
        <v>80</v>
      </c>
    </row>
    <row r="75" spans="1:9" ht="45" customHeight="1" x14ac:dyDescent="0.25">
      <c r="A75" s="54" t="s">
        <v>1964</v>
      </c>
      <c r="B75" s="43" t="s">
        <v>2222</v>
      </c>
      <c r="C75" s="50">
        <v>1</v>
      </c>
      <c r="D75" s="49" t="s">
        <v>29</v>
      </c>
      <c r="E75" s="48">
        <v>43861</v>
      </c>
      <c r="F75" s="48">
        <v>43861</v>
      </c>
      <c r="G75" s="105" t="s">
        <v>13</v>
      </c>
      <c r="H75" s="105"/>
      <c r="I75" s="67">
        <v>222</v>
      </c>
    </row>
    <row r="76" spans="1:9" ht="45" customHeight="1" x14ac:dyDescent="0.25">
      <c r="A76" s="54" t="s">
        <v>1964</v>
      </c>
      <c r="B76" s="43" t="s">
        <v>2222</v>
      </c>
      <c r="C76" s="50">
        <v>1</v>
      </c>
      <c r="D76" s="49" t="s">
        <v>29</v>
      </c>
      <c r="E76" s="48">
        <v>43861</v>
      </c>
      <c r="F76" s="48">
        <v>43861</v>
      </c>
      <c r="G76" s="105" t="s">
        <v>13</v>
      </c>
      <c r="H76" s="105"/>
      <c r="I76" s="67">
        <v>220</v>
      </c>
    </row>
    <row r="77" spans="1:9" ht="45" customHeight="1" x14ac:dyDescent="0.25">
      <c r="A77" s="54" t="s">
        <v>1990</v>
      </c>
      <c r="B77" s="43" t="s">
        <v>2221</v>
      </c>
      <c r="C77" s="50">
        <v>1</v>
      </c>
      <c r="D77" s="49" t="s">
        <v>29</v>
      </c>
      <c r="E77" s="48">
        <v>43843</v>
      </c>
      <c r="F77" s="48">
        <v>43843</v>
      </c>
      <c r="G77" s="105" t="s">
        <v>13</v>
      </c>
      <c r="H77" s="105"/>
      <c r="I77" s="67">
        <v>47</v>
      </c>
    </row>
    <row r="78" spans="1:9" ht="45" customHeight="1" x14ac:dyDescent="0.25">
      <c r="A78" s="54" t="s">
        <v>1990</v>
      </c>
      <c r="B78" s="43" t="s">
        <v>2221</v>
      </c>
      <c r="C78" s="50">
        <v>1</v>
      </c>
      <c r="D78" s="49" t="s">
        <v>29</v>
      </c>
      <c r="E78" s="48">
        <v>43843</v>
      </c>
      <c r="F78" s="48">
        <v>43843</v>
      </c>
      <c r="G78" s="105" t="s">
        <v>13</v>
      </c>
      <c r="H78" s="105"/>
      <c r="I78" s="67">
        <v>62</v>
      </c>
    </row>
    <row r="79" spans="1:9" ht="45" customHeight="1" x14ac:dyDescent="0.25">
      <c r="A79" s="54" t="s">
        <v>1990</v>
      </c>
      <c r="B79" s="43" t="s">
        <v>2221</v>
      </c>
      <c r="C79" s="50">
        <v>1</v>
      </c>
      <c r="D79" s="49" t="s">
        <v>29</v>
      </c>
      <c r="E79" s="48">
        <v>43843</v>
      </c>
      <c r="F79" s="48">
        <v>43843</v>
      </c>
      <c r="G79" s="105" t="s">
        <v>13</v>
      </c>
      <c r="H79" s="105"/>
      <c r="I79" s="67">
        <v>500</v>
      </c>
    </row>
    <row r="80" spans="1:9" ht="45" customHeight="1" x14ac:dyDescent="0.25">
      <c r="A80" s="54" t="s">
        <v>1990</v>
      </c>
      <c r="B80" s="43" t="s">
        <v>1832</v>
      </c>
      <c r="C80" s="50">
        <v>1</v>
      </c>
      <c r="D80" s="49" t="s">
        <v>29</v>
      </c>
      <c r="E80" s="48">
        <v>43850</v>
      </c>
      <c r="F80" s="48">
        <v>43850</v>
      </c>
      <c r="G80" s="105" t="s">
        <v>13</v>
      </c>
      <c r="H80" s="105"/>
      <c r="I80" s="67">
        <v>124</v>
      </c>
    </row>
    <row r="81" spans="1:9" ht="45" customHeight="1" x14ac:dyDescent="0.25">
      <c r="A81" s="54" t="s">
        <v>1990</v>
      </c>
      <c r="B81" s="43" t="s">
        <v>1832</v>
      </c>
      <c r="C81" s="50">
        <v>1</v>
      </c>
      <c r="D81" s="49" t="s">
        <v>29</v>
      </c>
      <c r="E81" s="48">
        <v>43861</v>
      </c>
      <c r="F81" s="48">
        <v>43861</v>
      </c>
      <c r="G81" s="105" t="s">
        <v>13</v>
      </c>
      <c r="H81" s="105"/>
      <c r="I81" s="67">
        <v>124</v>
      </c>
    </row>
    <row r="82" spans="1:9" ht="45" customHeight="1" x14ac:dyDescent="0.25">
      <c r="A82" s="54" t="s">
        <v>1990</v>
      </c>
      <c r="B82" s="43" t="s">
        <v>1832</v>
      </c>
      <c r="C82" s="50">
        <v>1</v>
      </c>
      <c r="D82" s="49" t="s">
        <v>29</v>
      </c>
      <c r="E82" s="48">
        <v>43861</v>
      </c>
      <c r="F82" s="48">
        <v>43861</v>
      </c>
      <c r="G82" s="105" t="s">
        <v>13</v>
      </c>
      <c r="H82" s="105"/>
      <c r="I82" s="67">
        <v>300</v>
      </c>
    </row>
    <row r="83" spans="1:9" ht="45" customHeight="1" x14ac:dyDescent="0.25">
      <c r="A83" s="54" t="s">
        <v>1990</v>
      </c>
      <c r="B83" s="43" t="s">
        <v>1832</v>
      </c>
      <c r="C83" s="50">
        <v>1</v>
      </c>
      <c r="D83" s="49" t="s">
        <v>29</v>
      </c>
      <c r="E83" s="48">
        <v>43865</v>
      </c>
      <c r="F83" s="48">
        <v>43865</v>
      </c>
      <c r="G83" s="105" t="s">
        <v>13</v>
      </c>
      <c r="H83" s="105"/>
      <c r="I83" s="67">
        <v>500</v>
      </c>
    </row>
    <row r="84" spans="1:9" ht="45" customHeight="1" x14ac:dyDescent="0.25">
      <c r="A84" s="54" t="s">
        <v>1990</v>
      </c>
      <c r="B84" s="43" t="s">
        <v>1832</v>
      </c>
      <c r="C84" s="50">
        <v>1</v>
      </c>
      <c r="D84" s="49" t="s">
        <v>29</v>
      </c>
      <c r="E84" s="48">
        <v>43845</v>
      </c>
      <c r="F84" s="48">
        <v>43845</v>
      </c>
      <c r="G84" s="105" t="s">
        <v>13</v>
      </c>
      <c r="H84" s="105"/>
      <c r="I84" s="67">
        <v>124</v>
      </c>
    </row>
    <row r="85" spans="1:9" ht="45" customHeight="1" x14ac:dyDescent="0.25">
      <c r="A85" s="54" t="s">
        <v>1990</v>
      </c>
      <c r="B85" s="43" t="s">
        <v>1832</v>
      </c>
      <c r="C85" s="50">
        <v>1</v>
      </c>
      <c r="D85" s="49" t="s">
        <v>29</v>
      </c>
      <c r="E85" s="48">
        <v>43861</v>
      </c>
      <c r="F85" s="48">
        <v>43861</v>
      </c>
      <c r="G85" s="105" t="s">
        <v>13</v>
      </c>
      <c r="H85" s="105"/>
      <c r="I85" s="67">
        <v>98</v>
      </c>
    </row>
    <row r="86" spans="1:9" ht="45" customHeight="1" x14ac:dyDescent="0.25">
      <c r="A86" s="54" t="s">
        <v>1990</v>
      </c>
      <c r="B86" s="43" t="s">
        <v>1832</v>
      </c>
      <c r="C86" s="50">
        <v>1</v>
      </c>
      <c r="D86" s="49" t="s">
        <v>29</v>
      </c>
      <c r="E86" s="48">
        <v>43860</v>
      </c>
      <c r="F86" s="48">
        <v>43860</v>
      </c>
      <c r="G86" s="105" t="s">
        <v>13</v>
      </c>
      <c r="H86" s="105"/>
      <c r="I86" s="67">
        <v>60</v>
      </c>
    </row>
    <row r="87" spans="1:9" ht="45" customHeight="1" x14ac:dyDescent="0.25">
      <c r="A87" s="54" t="s">
        <v>1990</v>
      </c>
      <c r="B87" s="43" t="s">
        <v>1832</v>
      </c>
      <c r="C87" s="50">
        <v>1</v>
      </c>
      <c r="D87" s="49" t="s">
        <v>29</v>
      </c>
      <c r="E87" s="48">
        <v>43858</v>
      </c>
      <c r="F87" s="48">
        <v>43858</v>
      </c>
      <c r="G87" s="105" t="s">
        <v>13</v>
      </c>
      <c r="H87" s="105"/>
      <c r="I87" s="67">
        <v>33</v>
      </c>
    </row>
    <row r="88" spans="1:9" ht="45" customHeight="1" x14ac:dyDescent="0.25">
      <c r="A88" s="54" t="s">
        <v>1990</v>
      </c>
      <c r="B88" s="43" t="s">
        <v>1832</v>
      </c>
      <c r="C88" s="50">
        <v>1</v>
      </c>
      <c r="D88" s="49" t="s">
        <v>29</v>
      </c>
      <c r="E88" s="48">
        <v>43858</v>
      </c>
      <c r="F88" s="48">
        <v>43858</v>
      </c>
      <c r="G88" s="105" t="s">
        <v>13</v>
      </c>
      <c r="H88" s="105"/>
      <c r="I88" s="67">
        <v>124</v>
      </c>
    </row>
    <row r="89" spans="1:9" ht="45" customHeight="1" x14ac:dyDescent="0.25">
      <c r="A89" s="54" t="s">
        <v>1990</v>
      </c>
      <c r="B89" s="43" t="s">
        <v>1832</v>
      </c>
      <c r="C89" s="50">
        <v>1</v>
      </c>
      <c r="D89" s="49" t="s">
        <v>29</v>
      </c>
      <c r="E89" s="48">
        <v>43858</v>
      </c>
      <c r="F89" s="48">
        <v>43858</v>
      </c>
      <c r="G89" s="105" t="s">
        <v>13</v>
      </c>
      <c r="H89" s="105"/>
      <c r="I89" s="67">
        <v>245</v>
      </c>
    </row>
    <row r="90" spans="1:9" ht="45" customHeight="1" x14ac:dyDescent="0.25">
      <c r="A90" s="54" t="s">
        <v>1990</v>
      </c>
      <c r="B90" s="43" t="s">
        <v>2218</v>
      </c>
      <c r="C90" s="50">
        <v>1</v>
      </c>
      <c r="D90" s="49" t="s">
        <v>29</v>
      </c>
      <c r="E90" s="48">
        <v>43853</v>
      </c>
      <c r="F90" s="48">
        <v>43853</v>
      </c>
      <c r="G90" s="105" t="s">
        <v>13</v>
      </c>
      <c r="H90" s="105"/>
      <c r="I90" s="67">
        <v>12</v>
      </c>
    </row>
    <row r="91" spans="1:9" ht="45" customHeight="1" x14ac:dyDescent="0.25">
      <c r="A91" s="54" t="s">
        <v>1990</v>
      </c>
      <c r="B91" s="43" t="s">
        <v>2218</v>
      </c>
      <c r="C91" s="50">
        <v>1</v>
      </c>
      <c r="D91" s="49" t="s">
        <v>29</v>
      </c>
      <c r="E91" s="48">
        <v>43853</v>
      </c>
      <c r="F91" s="48">
        <v>43853</v>
      </c>
      <c r="G91" s="105" t="s">
        <v>13</v>
      </c>
      <c r="H91" s="105"/>
      <c r="I91" s="67">
        <v>310</v>
      </c>
    </row>
    <row r="92" spans="1:9" ht="45" customHeight="1" x14ac:dyDescent="0.25">
      <c r="A92" s="54" t="s">
        <v>1990</v>
      </c>
      <c r="B92" s="43" t="s">
        <v>2218</v>
      </c>
      <c r="C92" s="50">
        <v>1</v>
      </c>
      <c r="D92" s="49" t="s">
        <v>29</v>
      </c>
      <c r="E92" s="48">
        <v>43853</v>
      </c>
      <c r="F92" s="48">
        <v>43853</v>
      </c>
      <c r="G92" s="105" t="s">
        <v>13</v>
      </c>
      <c r="H92" s="105"/>
      <c r="I92" s="67">
        <v>98</v>
      </c>
    </row>
    <row r="93" spans="1:9" ht="45" customHeight="1" x14ac:dyDescent="0.25">
      <c r="A93" s="54" t="s">
        <v>1990</v>
      </c>
      <c r="B93" s="43" t="s">
        <v>1832</v>
      </c>
      <c r="C93" s="50">
        <v>1</v>
      </c>
      <c r="D93" s="49" t="s">
        <v>29</v>
      </c>
      <c r="E93" s="48">
        <v>43858</v>
      </c>
      <c r="F93" s="48">
        <v>43858</v>
      </c>
      <c r="G93" s="105" t="s">
        <v>13</v>
      </c>
      <c r="H93" s="105"/>
      <c r="I93" s="67">
        <v>98</v>
      </c>
    </row>
    <row r="94" spans="1:9" ht="45" customHeight="1" x14ac:dyDescent="0.25">
      <c r="A94" s="54" t="s">
        <v>1990</v>
      </c>
      <c r="B94" s="43" t="s">
        <v>1832</v>
      </c>
      <c r="C94" s="50">
        <v>1</v>
      </c>
      <c r="D94" s="49" t="s">
        <v>29</v>
      </c>
      <c r="E94" s="48">
        <v>43854</v>
      </c>
      <c r="F94" s="48">
        <v>43854</v>
      </c>
      <c r="G94" s="105" t="s">
        <v>13</v>
      </c>
      <c r="H94" s="105"/>
      <c r="I94" s="67">
        <v>98</v>
      </c>
    </row>
    <row r="95" spans="1:9" ht="45" customHeight="1" x14ac:dyDescent="0.25">
      <c r="A95" s="54" t="s">
        <v>1990</v>
      </c>
      <c r="B95" s="43" t="s">
        <v>2220</v>
      </c>
      <c r="C95" s="50">
        <v>1</v>
      </c>
      <c r="D95" s="49" t="s">
        <v>2219</v>
      </c>
      <c r="E95" s="48">
        <v>43853</v>
      </c>
      <c r="F95" s="48">
        <v>43854</v>
      </c>
      <c r="G95" s="105" t="s">
        <v>13</v>
      </c>
      <c r="H95" s="105"/>
      <c r="I95" s="67">
        <v>500</v>
      </c>
    </row>
    <row r="96" spans="1:9" ht="45" customHeight="1" x14ac:dyDescent="0.25">
      <c r="A96" s="54" t="s">
        <v>1990</v>
      </c>
      <c r="B96" s="43" t="s">
        <v>2220</v>
      </c>
      <c r="C96" s="50">
        <v>1</v>
      </c>
      <c r="D96" s="49" t="s">
        <v>2219</v>
      </c>
      <c r="E96" s="48">
        <v>43853</v>
      </c>
      <c r="F96" s="48">
        <v>43854</v>
      </c>
      <c r="G96" s="105" t="s">
        <v>13</v>
      </c>
      <c r="H96" s="105"/>
      <c r="I96" s="67">
        <v>1400</v>
      </c>
    </row>
    <row r="97" spans="1:9" ht="45" customHeight="1" x14ac:dyDescent="0.25">
      <c r="A97" s="54" t="s">
        <v>1990</v>
      </c>
      <c r="B97" s="43" t="s">
        <v>2220</v>
      </c>
      <c r="C97" s="50">
        <v>1</v>
      </c>
      <c r="D97" s="49" t="s">
        <v>2219</v>
      </c>
      <c r="E97" s="48">
        <v>43853</v>
      </c>
      <c r="F97" s="48">
        <v>43854</v>
      </c>
      <c r="G97" s="105" t="s">
        <v>13</v>
      </c>
      <c r="H97" s="105"/>
      <c r="I97" s="67">
        <v>144</v>
      </c>
    </row>
    <row r="98" spans="1:9" ht="45" customHeight="1" x14ac:dyDescent="0.25">
      <c r="A98" s="54" t="s">
        <v>1990</v>
      </c>
      <c r="B98" s="43" t="s">
        <v>1832</v>
      </c>
      <c r="C98" s="50">
        <v>1</v>
      </c>
      <c r="D98" s="49" t="s">
        <v>29</v>
      </c>
      <c r="E98" s="48">
        <v>43854</v>
      </c>
      <c r="F98" s="48">
        <v>43854</v>
      </c>
      <c r="G98" s="105" t="s">
        <v>13</v>
      </c>
      <c r="H98" s="105"/>
      <c r="I98" s="67">
        <v>181</v>
      </c>
    </row>
    <row r="99" spans="1:9" ht="45" customHeight="1" x14ac:dyDescent="0.25">
      <c r="A99" s="54" t="s">
        <v>1990</v>
      </c>
      <c r="B99" s="43" t="s">
        <v>1832</v>
      </c>
      <c r="C99" s="50">
        <v>1</v>
      </c>
      <c r="D99" s="49" t="s">
        <v>29</v>
      </c>
      <c r="E99" s="48">
        <v>43854</v>
      </c>
      <c r="F99" s="48">
        <v>43854</v>
      </c>
      <c r="G99" s="105" t="s">
        <v>13</v>
      </c>
      <c r="H99" s="105"/>
      <c r="I99" s="67">
        <v>60</v>
      </c>
    </row>
    <row r="100" spans="1:9" ht="45" customHeight="1" x14ac:dyDescent="0.25">
      <c r="A100" s="54" t="s">
        <v>1990</v>
      </c>
      <c r="B100" s="43" t="s">
        <v>1832</v>
      </c>
      <c r="C100" s="50">
        <v>1</v>
      </c>
      <c r="D100" s="49" t="s">
        <v>29</v>
      </c>
      <c r="E100" s="48">
        <v>43857</v>
      </c>
      <c r="F100" s="48">
        <v>43857</v>
      </c>
      <c r="G100" s="105" t="s">
        <v>13</v>
      </c>
      <c r="H100" s="105"/>
      <c r="I100" s="67">
        <v>98</v>
      </c>
    </row>
    <row r="101" spans="1:9" ht="45" customHeight="1" x14ac:dyDescent="0.25">
      <c r="A101" s="54" t="s">
        <v>1990</v>
      </c>
      <c r="B101" s="43" t="s">
        <v>1832</v>
      </c>
      <c r="C101" s="50">
        <v>1</v>
      </c>
      <c r="D101" s="49" t="s">
        <v>29</v>
      </c>
      <c r="E101" s="48">
        <v>43857</v>
      </c>
      <c r="F101" s="48">
        <v>43857</v>
      </c>
      <c r="G101" s="105" t="s">
        <v>13</v>
      </c>
      <c r="H101" s="105"/>
      <c r="I101" s="67">
        <v>124</v>
      </c>
    </row>
    <row r="102" spans="1:9" ht="45" customHeight="1" x14ac:dyDescent="0.25">
      <c r="A102" s="54" t="s">
        <v>1990</v>
      </c>
      <c r="B102" s="43" t="s">
        <v>1832</v>
      </c>
      <c r="C102" s="50">
        <v>1</v>
      </c>
      <c r="D102" s="49" t="s">
        <v>29</v>
      </c>
      <c r="E102" s="48">
        <v>43857</v>
      </c>
      <c r="F102" s="48">
        <v>43857</v>
      </c>
      <c r="G102" s="105" t="s">
        <v>13</v>
      </c>
      <c r="H102" s="105"/>
      <c r="I102" s="67">
        <v>219.99</v>
      </c>
    </row>
    <row r="103" spans="1:9" ht="45" customHeight="1" x14ac:dyDescent="0.25">
      <c r="A103" s="54" t="s">
        <v>1990</v>
      </c>
      <c r="B103" s="43" t="s">
        <v>1832</v>
      </c>
      <c r="C103" s="50">
        <v>1</v>
      </c>
      <c r="D103" s="49" t="s">
        <v>29</v>
      </c>
      <c r="E103" s="48">
        <v>43859</v>
      </c>
      <c r="F103" s="48">
        <v>43859</v>
      </c>
      <c r="G103" s="105" t="s">
        <v>13</v>
      </c>
      <c r="H103" s="105"/>
      <c r="I103" s="67">
        <v>66</v>
      </c>
    </row>
    <row r="104" spans="1:9" ht="45" customHeight="1" x14ac:dyDescent="0.25">
      <c r="A104" s="54" t="s">
        <v>1990</v>
      </c>
      <c r="B104" s="43" t="s">
        <v>1832</v>
      </c>
      <c r="C104" s="50">
        <v>1</v>
      </c>
      <c r="D104" s="49" t="s">
        <v>29</v>
      </c>
      <c r="E104" s="48">
        <v>43859</v>
      </c>
      <c r="F104" s="48">
        <v>43859</v>
      </c>
      <c r="G104" s="105" t="s">
        <v>13</v>
      </c>
      <c r="H104" s="105"/>
      <c r="I104" s="67">
        <v>124</v>
      </c>
    </row>
    <row r="105" spans="1:9" ht="45" customHeight="1" x14ac:dyDescent="0.25">
      <c r="A105" s="54" t="s">
        <v>1990</v>
      </c>
      <c r="B105" s="43" t="s">
        <v>1832</v>
      </c>
      <c r="C105" s="50">
        <v>1</v>
      </c>
      <c r="D105" s="49" t="s">
        <v>29</v>
      </c>
      <c r="E105" s="48">
        <v>43859</v>
      </c>
      <c r="F105" s="48">
        <v>43859</v>
      </c>
      <c r="G105" s="105" t="s">
        <v>13</v>
      </c>
      <c r="H105" s="105"/>
      <c r="I105" s="67">
        <v>98</v>
      </c>
    </row>
    <row r="106" spans="1:9" ht="45" customHeight="1" x14ac:dyDescent="0.25">
      <c r="A106" s="54" t="s">
        <v>1990</v>
      </c>
      <c r="B106" s="43" t="s">
        <v>1832</v>
      </c>
      <c r="C106" s="50">
        <v>1</v>
      </c>
      <c r="D106" s="49" t="s">
        <v>29</v>
      </c>
      <c r="E106" s="48">
        <v>43845</v>
      </c>
      <c r="F106" s="48">
        <v>43845</v>
      </c>
      <c r="G106" s="105" t="s">
        <v>13</v>
      </c>
      <c r="H106" s="105"/>
      <c r="I106" s="67">
        <v>300</v>
      </c>
    </row>
    <row r="107" spans="1:9" ht="45" customHeight="1" x14ac:dyDescent="0.25">
      <c r="A107" s="54" t="s">
        <v>1990</v>
      </c>
      <c r="B107" s="43" t="s">
        <v>2218</v>
      </c>
      <c r="C107" s="50">
        <v>1</v>
      </c>
      <c r="D107" s="49" t="s">
        <v>29</v>
      </c>
      <c r="E107" s="48">
        <v>43853</v>
      </c>
      <c r="F107" s="48">
        <v>43853</v>
      </c>
      <c r="G107" s="105" t="s">
        <v>13</v>
      </c>
      <c r="H107" s="105"/>
      <c r="I107" s="67">
        <v>124</v>
      </c>
    </row>
    <row r="108" spans="1:9" ht="45" customHeight="1" x14ac:dyDescent="0.25">
      <c r="A108" s="54" t="s">
        <v>1990</v>
      </c>
      <c r="B108" s="43" t="s">
        <v>1832</v>
      </c>
      <c r="C108" s="50">
        <v>1</v>
      </c>
      <c r="D108" s="49" t="s">
        <v>29</v>
      </c>
      <c r="E108" s="48">
        <v>43854</v>
      </c>
      <c r="F108" s="48">
        <v>43854</v>
      </c>
      <c r="G108" s="105" t="s">
        <v>13</v>
      </c>
      <c r="H108" s="105"/>
      <c r="I108" s="67">
        <v>124</v>
      </c>
    </row>
    <row r="109" spans="1:9" ht="45" customHeight="1" x14ac:dyDescent="0.25">
      <c r="A109" s="54" t="s">
        <v>1990</v>
      </c>
      <c r="B109" s="43" t="s">
        <v>1832</v>
      </c>
      <c r="C109" s="50">
        <v>1</v>
      </c>
      <c r="D109" s="49" t="s">
        <v>29</v>
      </c>
      <c r="E109" s="48">
        <v>43854</v>
      </c>
      <c r="F109" s="48">
        <v>43854</v>
      </c>
      <c r="G109" s="105" t="s">
        <v>13</v>
      </c>
      <c r="H109" s="105"/>
      <c r="I109" s="67">
        <v>37</v>
      </c>
    </row>
    <row r="110" spans="1:9" ht="45" customHeight="1" x14ac:dyDescent="0.25">
      <c r="A110" s="54" t="s">
        <v>1990</v>
      </c>
      <c r="B110" s="43" t="s">
        <v>486</v>
      </c>
      <c r="C110" s="50">
        <v>1</v>
      </c>
      <c r="D110" s="49" t="s">
        <v>29</v>
      </c>
      <c r="E110" s="48">
        <v>43844</v>
      </c>
      <c r="F110" s="48">
        <v>43852</v>
      </c>
      <c r="G110" s="105" t="s">
        <v>13</v>
      </c>
      <c r="H110" s="105"/>
      <c r="I110" s="67">
        <v>62</v>
      </c>
    </row>
    <row r="111" spans="1:9" ht="45" customHeight="1" x14ac:dyDescent="0.25">
      <c r="A111" s="54" t="s">
        <v>1990</v>
      </c>
      <c r="B111" s="43" t="s">
        <v>486</v>
      </c>
      <c r="C111" s="50">
        <v>1</v>
      </c>
      <c r="D111" s="49" t="s">
        <v>29</v>
      </c>
      <c r="E111" s="48">
        <v>43844</v>
      </c>
      <c r="F111" s="48">
        <v>43852</v>
      </c>
      <c r="G111" s="105" t="s">
        <v>13</v>
      </c>
      <c r="H111" s="105"/>
      <c r="I111" s="67">
        <v>100</v>
      </c>
    </row>
    <row r="112" spans="1:9" ht="45" customHeight="1" x14ac:dyDescent="0.25">
      <c r="A112" s="54" t="s">
        <v>1990</v>
      </c>
      <c r="B112" s="43" t="s">
        <v>486</v>
      </c>
      <c r="C112" s="50">
        <v>1</v>
      </c>
      <c r="D112" s="49" t="s">
        <v>29</v>
      </c>
      <c r="E112" s="48">
        <v>43844</v>
      </c>
      <c r="F112" s="48">
        <v>43852</v>
      </c>
      <c r="G112" s="105" t="s">
        <v>13</v>
      </c>
      <c r="H112" s="105"/>
      <c r="I112" s="67">
        <v>62</v>
      </c>
    </row>
    <row r="113" spans="1:9" ht="45" customHeight="1" x14ac:dyDescent="0.25">
      <c r="A113" s="54" t="s">
        <v>1990</v>
      </c>
      <c r="B113" s="43" t="s">
        <v>486</v>
      </c>
      <c r="C113" s="50">
        <v>1</v>
      </c>
      <c r="D113" s="49" t="s">
        <v>29</v>
      </c>
      <c r="E113" s="48">
        <v>43844</v>
      </c>
      <c r="F113" s="48">
        <v>43852</v>
      </c>
      <c r="G113" s="105" t="s">
        <v>13</v>
      </c>
      <c r="H113" s="105"/>
      <c r="I113" s="67">
        <v>47</v>
      </c>
    </row>
    <row r="114" spans="1:9" ht="45" customHeight="1" x14ac:dyDescent="0.25">
      <c r="A114" s="54" t="s">
        <v>1990</v>
      </c>
      <c r="B114" s="43" t="s">
        <v>486</v>
      </c>
      <c r="C114" s="50">
        <v>1</v>
      </c>
      <c r="D114" s="49" t="s">
        <v>29</v>
      </c>
      <c r="E114" s="48">
        <v>43844</v>
      </c>
      <c r="F114" s="48">
        <v>43852</v>
      </c>
      <c r="G114" s="105" t="s">
        <v>13</v>
      </c>
      <c r="H114" s="105"/>
      <c r="I114" s="67">
        <v>57</v>
      </c>
    </row>
    <row r="115" spans="1:9" ht="45" customHeight="1" x14ac:dyDescent="0.25">
      <c r="A115" s="54" t="s">
        <v>1990</v>
      </c>
      <c r="B115" s="43" t="s">
        <v>486</v>
      </c>
      <c r="C115" s="50">
        <v>1</v>
      </c>
      <c r="D115" s="49" t="s">
        <v>29</v>
      </c>
      <c r="E115" s="48">
        <v>43844</v>
      </c>
      <c r="F115" s="48">
        <v>43852</v>
      </c>
      <c r="G115" s="105" t="s">
        <v>13</v>
      </c>
      <c r="H115" s="105"/>
      <c r="I115" s="67">
        <v>163</v>
      </c>
    </row>
    <row r="116" spans="1:9" ht="45" customHeight="1" x14ac:dyDescent="0.25">
      <c r="A116" s="54" t="s">
        <v>1990</v>
      </c>
      <c r="B116" s="43" t="s">
        <v>486</v>
      </c>
      <c r="C116" s="50">
        <v>1</v>
      </c>
      <c r="D116" s="49" t="s">
        <v>29</v>
      </c>
      <c r="E116" s="48">
        <v>43844</v>
      </c>
      <c r="F116" s="48">
        <v>43852</v>
      </c>
      <c r="G116" s="105" t="s">
        <v>13</v>
      </c>
      <c r="H116" s="105"/>
      <c r="I116" s="67">
        <v>500</v>
      </c>
    </row>
    <row r="117" spans="1:9" ht="45" customHeight="1" x14ac:dyDescent="0.25">
      <c r="A117" s="54" t="s">
        <v>1990</v>
      </c>
      <c r="B117" s="43" t="s">
        <v>2217</v>
      </c>
      <c r="C117" s="50">
        <v>1</v>
      </c>
      <c r="D117" s="49" t="s">
        <v>29</v>
      </c>
      <c r="E117" s="48">
        <v>43844</v>
      </c>
      <c r="F117" s="48">
        <v>43844</v>
      </c>
      <c r="G117" s="105" t="s">
        <v>13</v>
      </c>
      <c r="H117" s="105"/>
      <c r="I117" s="67">
        <v>360</v>
      </c>
    </row>
    <row r="118" spans="1:9" ht="45" customHeight="1" x14ac:dyDescent="0.25">
      <c r="A118" s="54" t="s">
        <v>1990</v>
      </c>
      <c r="B118" s="43" t="s">
        <v>2216</v>
      </c>
      <c r="C118" s="50">
        <v>1</v>
      </c>
      <c r="D118" s="49" t="s">
        <v>29</v>
      </c>
      <c r="E118" s="48">
        <v>43850</v>
      </c>
      <c r="F118" s="48">
        <v>43850</v>
      </c>
      <c r="G118" s="105" t="s">
        <v>13</v>
      </c>
      <c r="H118" s="105"/>
      <c r="I118" s="67">
        <v>24</v>
      </c>
    </row>
    <row r="119" spans="1:9" ht="45" customHeight="1" x14ac:dyDescent="0.25">
      <c r="A119" s="54" t="s">
        <v>1990</v>
      </c>
      <c r="B119" s="43" t="s">
        <v>2216</v>
      </c>
      <c r="C119" s="50">
        <v>1</v>
      </c>
      <c r="D119" s="49" t="s">
        <v>29</v>
      </c>
      <c r="E119" s="48">
        <v>43850</v>
      </c>
      <c r="F119" s="48">
        <v>43850</v>
      </c>
      <c r="G119" s="105" t="s">
        <v>13</v>
      </c>
      <c r="H119" s="105"/>
      <c r="I119" s="67">
        <v>28</v>
      </c>
    </row>
    <row r="120" spans="1:9" ht="45" customHeight="1" x14ac:dyDescent="0.25">
      <c r="A120" s="54" t="s">
        <v>1990</v>
      </c>
      <c r="B120" s="43" t="s">
        <v>2216</v>
      </c>
      <c r="C120" s="50">
        <v>1</v>
      </c>
      <c r="D120" s="49" t="s">
        <v>29</v>
      </c>
      <c r="E120" s="48">
        <v>43850</v>
      </c>
      <c r="F120" s="48">
        <v>43850</v>
      </c>
      <c r="G120" s="105" t="s">
        <v>13</v>
      </c>
      <c r="H120" s="105"/>
      <c r="I120" s="67">
        <v>1400</v>
      </c>
    </row>
    <row r="121" spans="1:9" ht="45" customHeight="1" x14ac:dyDescent="0.25">
      <c r="A121" s="54" t="s">
        <v>1990</v>
      </c>
      <c r="B121" s="43" t="s">
        <v>2216</v>
      </c>
      <c r="C121" s="50">
        <v>1</v>
      </c>
      <c r="D121" s="49" t="s">
        <v>29</v>
      </c>
      <c r="E121" s="48">
        <v>43850</v>
      </c>
      <c r="F121" s="48">
        <v>43850</v>
      </c>
      <c r="G121" s="105" t="s">
        <v>13</v>
      </c>
      <c r="H121" s="105"/>
      <c r="I121" s="67">
        <v>282</v>
      </c>
    </row>
    <row r="122" spans="1:9" ht="45" customHeight="1" x14ac:dyDescent="0.25">
      <c r="A122" s="54" t="s">
        <v>1990</v>
      </c>
      <c r="B122" s="43" t="s">
        <v>2216</v>
      </c>
      <c r="C122" s="50">
        <v>1</v>
      </c>
      <c r="D122" s="49" t="s">
        <v>29</v>
      </c>
      <c r="E122" s="48">
        <v>43850</v>
      </c>
      <c r="F122" s="48">
        <v>43850</v>
      </c>
      <c r="G122" s="105" t="s">
        <v>13</v>
      </c>
      <c r="H122" s="105"/>
      <c r="I122" s="67">
        <v>372</v>
      </c>
    </row>
    <row r="123" spans="1:9" ht="45" customHeight="1" x14ac:dyDescent="0.25">
      <c r="A123" s="54" t="s">
        <v>1990</v>
      </c>
      <c r="B123" s="43" t="s">
        <v>486</v>
      </c>
      <c r="C123" s="50">
        <v>1</v>
      </c>
      <c r="D123" s="49" t="s">
        <v>29</v>
      </c>
      <c r="E123" s="48">
        <v>43844</v>
      </c>
      <c r="F123" s="48">
        <v>43852</v>
      </c>
      <c r="G123" s="105" t="s">
        <v>13</v>
      </c>
      <c r="H123" s="105"/>
      <c r="I123" s="67">
        <v>47</v>
      </c>
    </row>
    <row r="124" spans="1:9" ht="45" customHeight="1" x14ac:dyDescent="0.25">
      <c r="A124" s="54" t="s">
        <v>1990</v>
      </c>
      <c r="B124" s="43" t="s">
        <v>2215</v>
      </c>
      <c r="C124" s="50">
        <v>1</v>
      </c>
      <c r="D124" s="49" t="s">
        <v>2172</v>
      </c>
      <c r="E124" s="48">
        <v>43845</v>
      </c>
      <c r="F124" s="48">
        <v>43845</v>
      </c>
      <c r="G124" s="105" t="s">
        <v>13</v>
      </c>
      <c r="H124" s="105"/>
      <c r="I124" s="67">
        <v>1265</v>
      </c>
    </row>
    <row r="125" spans="1:9" ht="45" customHeight="1" x14ac:dyDescent="0.25">
      <c r="A125" s="54" t="s">
        <v>1990</v>
      </c>
      <c r="B125" s="43" t="s">
        <v>2215</v>
      </c>
      <c r="C125" s="50">
        <v>1</v>
      </c>
      <c r="D125" s="49" t="s">
        <v>2172</v>
      </c>
      <c r="E125" s="48">
        <v>43845</v>
      </c>
      <c r="F125" s="48">
        <v>43845</v>
      </c>
      <c r="G125" s="105" t="s">
        <v>13</v>
      </c>
      <c r="H125" s="105"/>
      <c r="I125" s="67">
        <v>123</v>
      </c>
    </row>
    <row r="126" spans="1:9" ht="45" customHeight="1" x14ac:dyDescent="0.25">
      <c r="A126" s="54" t="s">
        <v>1990</v>
      </c>
      <c r="B126" s="43" t="s">
        <v>2215</v>
      </c>
      <c r="C126" s="50">
        <v>1</v>
      </c>
      <c r="D126" s="49" t="s">
        <v>2172</v>
      </c>
      <c r="E126" s="48">
        <v>43845</v>
      </c>
      <c r="F126" s="48">
        <v>43845</v>
      </c>
      <c r="G126" s="105" t="s">
        <v>13</v>
      </c>
      <c r="H126" s="105"/>
      <c r="I126" s="67">
        <v>400</v>
      </c>
    </row>
    <row r="127" spans="1:9" ht="45" customHeight="1" x14ac:dyDescent="0.25">
      <c r="A127" s="54" t="s">
        <v>1990</v>
      </c>
      <c r="B127" s="43" t="s">
        <v>2214</v>
      </c>
      <c r="C127" s="50">
        <v>1</v>
      </c>
      <c r="D127" s="49" t="s">
        <v>29</v>
      </c>
      <c r="E127" s="48">
        <v>43847</v>
      </c>
      <c r="F127" s="48">
        <v>43850</v>
      </c>
      <c r="G127" s="105" t="s">
        <v>13</v>
      </c>
      <c r="H127" s="105"/>
      <c r="I127" s="67">
        <v>500</v>
      </c>
    </row>
    <row r="128" spans="1:9" ht="45" customHeight="1" x14ac:dyDescent="0.25">
      <c r="A128" s="54" t="s">
        <v>1990</v>
      </c>
      <c r="B128" s="43" t="s">
        <v>2214</v>
      </c>
      <c r="C128" s="50">
        <v>1</v>
      </c>
      <c r="D128" s="49" t="s">
        <v>29</v>
      </c>
      <c r="E128" s="48">
        <v>43847</v>
      </c>
      <c r="F128" s="48">
        <v>43850</v>
      </c>
      <c r="G128" s="105" t="s">
        <v>13</v>
      </c>
      <c r="H128" s="105"/>
      <c r="I128" s="67">
        <v>109</v>
      </c>
    </row>
    <row r="129" spans="1:9" ht="45" customHeight="1" x14ac:dyDescent="0.25">
      <c r="A129" s="54" t="s">
        <v>1990</v>
      </c>
      <c r="B129" s="43" t="s">
        <v>2214</v>
      </c>
      <c r="C129" s="50">
        <v>1</v>
      </c>
      <c r="D129" s="49" t="s">
        <v>29</v>
      </c>
      <c r="E129" s="48">
        <v>43847</v>
      </c>
      <c r="F129" s="48">
        <v>43850</v>
      </c>
      <c r="G129" s="105" t="s">
        <v>13</v>
      </c>
      <c r="H129" s="105"/>
      <c r="I129" s="67">
        <v>225.01</v>
      </c>
    </row>
    <row r="130" spans="1:9" ht="45" customHeight="1" x14ac:dyDescent="0.25">
      <c r="A130" s="54" t="s">
        <v>1990</v>
      </c>
      <c r="B130" s="43" t="s">
        <v>486</v>
      </c>
      <c r="C130" s="50">
        <v>1</v>
      </c>
      <c r="D130" s="49" t="s">
        <v>29</v>
      </c>
      <c r="E130" s="48">
        <v>43837</v>
      </c>
      <c r="F130" s="48">
        <v>43837</v>
      </c>
      <c r="G130" s="105" t="s">
        <v>13</v>
      </c>
      <c r="H130" s="105"/>
      <c r="I130" s="67">
        <v>218</v>
      </c>
    </row>
    <row r="131" spans="1:9" ht="45" customHeight="1" x14ac:dyDescent="0.25">
      <c r="A131" s="54" t="s">
        <v>2211</v>
      </c>
      <c r="B131" s="43" t="s">
        <v>486</v>
      </c>
      <c r="C131" s="50">
        <v>1</v>
      </c>
      <c r="D131" s="49" t="s">
        <v>15</v>
      </c>
      <c r="E131" s="48">
        <v>43843</v>
      </c>
      <c r="F131" s="48">
        <v>43847</v>
      </c>
      <c r="G131" s="105" t="s">
        <v>13</v>
      </c>
      <c r="H131" s="105"/>
      <c r="I131" s="67">
        <v>108</v>
      </c>
    </row>
    <row r="132" spans="1:9" ht="45" customHeight="1" x14ac:dyDescent="0.25">
      <c r="A132" s="54" t="s">
        <v>2211</v>
      </c>
      <c r="B132" s="43" t="s">
        <v>486</v>
      </c>
      <c r="C132" s="50">
        <v>1</v>
      </c>
      <c r="D132" s="49" t="s">
        <v>15</v>
      </c>
      <c r="E132" s="48">
        <v>43850</v>
      </c>
      <c r="F132" s="48">
        <v>43854</v>
      </c>
      <c r="G132" s="105" t="s">
        <v>13</v>
      </c>
      <c r="H132" s="105"/>
      <c r="I132" s="67">
        <v>495</v>
      </c>
    </row>
    <row r="133" spans="1:9" ht="45" customHeight="1" x14ac:dyDescent="0.25">
      <c r="A133" s="54" t="s">
        <v>2211</v>
      </c>
      <c r="B133" s="43" t="s">
        <v>486</v>
      </c>
      <c r="C133" s="50">
        <v>1</v>
      </c>
      <c r="D133" s="49" t="s">
        <v>15</v>
      </c>
      <c r="E133" s="48">
        <v>43851</v>
      </c>
      <c r="F133" s="48">
        <v>43851</v>
      </c>
      <c r="G133" s="105" t="s">
        <v>13</v>
      </c>
      <c r="H133" s="105"/>
      <c r="I133" s="67">
        <v>495</v>
      </c>
    </row>
    <row r="134" spans="1:9" ht="45" customHeight="1" x14ac:dyDescent="0.25">
      <c r="A134" s="54" t="s">
        <v>2211</v>
      </c>
      <c r="B134" s="43" t="s">
        <v>2213</v>
      </c>
      <c r="C134" s="50">
        <v>1</v>
      </c>
      <c r="D134" s="49" t="s">
        <v>15</v>
      </c>
      <c r="E134" s="48">
        <v>43852</v>
      </c>
      <c r="F134" s="48">
        <v>43853</v>
      </c>
      <c r="G134" s="105" t="s">
        <v>13</v>
      </c>
      <c r="H134" s="105"/>
      <c r="I134" s="67">
        <v>54</v>
      </c>
    </row>
    <row r="135" spans="1:9" ht="45" customHeight="1" x14ac:dyDescent="0.25">
      <c r="A135" s="54" t="s">
        <v>2211</v>
      </c>
      <c r="B135" s="43" t="s">
        <v>486</v>
      </c>
      <c r="C135" s="50">
        <v>1</v>
      </c>
      <c r="D135" s="49" t="s">
        <v>15</v>
      </c>
      <c r="E135" s="48">
        <v>43857</v>
      </c>
      <c r="F135" s="48">
        <v>43861</v>
      </c>
      <c r="G135" s="105" t="s">
        <v>13</v>
      </c>
      <c r="H135" s="105"/>
      <c r="I135" s="67">
        <v>240</v>
      </c>
    </row>
    <row r="136" spans="1:9" ht="45" customHeight="1" x14ac:dyDescent="0.25">
      <c r="A136" s="54" t="s">
        <v>2211</v>
      </c>
      <c r="B136" s="43" t="s">
        <v>486</v>
      </c>
      <c r="C136" s="50">
        <v>1</v>
      </c>
      <c r="D136" s="49" t="s">
        <v>15</v>
      </c>
      <c r="E136" s="48">
        <v>43857</v>
      </c>
      <c r="F136" s="48">
        <v>43861</v>
      </c>
      <c r="G136" s="105" t="s">
        <v>13</v>
      </c>
      <c r="H136" s="105"/>
      <c r="I136" s="67">
        <v>333</v>
      </c>
    </row>
    <row r="137" spans="1:9" ht="45" customHeight="1" x14ac:dyDescent="0.25">
      <c r="A137" s="54" t="s">
        <v>2211</v>
      </c>
      <c r="B137" s="43" t="s">
        <v>2209</v>
      </c>
      <c r="C137" s="50">
        <v>1</v>
      </c>
      <c r="D137" s="49" t="s">
        <v>15</v>
      </c>
      <c r="E137" s="48">
        <v>36918</v>
      </c>
      <c r="F137" s="48">
        <v>43858</v>
      </c>
      <c r="G137" s="105" t="s">
        <v>13</v>
      </c>
      <c r="H137" s="105"/>
      <c r="I137" s="67">
        <v>495</v>
      </c>
    </row>
    <row r="138" spans="1:9" ht="45" customHeight="1" x14ac:dyDescent="0.25">
      <c r="A138" s="54" t="s">
        <v>2211</v>
      </c>
      <c r="B138" s="43" t="s">
        <v>2212</v>
      </c>
      <c r="C138" s="50">
        <v>1</v>
      </c>
      <c r="D138" s="49" t="s">
        <v>15</v>
      </c>
      <c r="E138" s="48">
        <v>36918</v>
      </c>
      <c r="F138" s="48">
        <v>43858</v>
      </c>
      <c r="G138" s="105" t="s">
        <v>13</v>
      </c>
      <c r="H138" s="105"/>
      <c r="I138" s="67">
        <v>297</v>
      </c>
    </row>
    <row r="139" spans="1:9" ht="45" customHeight="1" x14ac:dyDescent="0.25">
      <c r="A139" s="54" t="s">
        <v>2211</v>
      </c>
      <c r="B139" s="43" t="s">
        <v>2210</v>
      </c>
      <c r="C139" s="50">
        <v>1</v>
      </c>
      <c r="D139" s="49" t="s">
        <v>15</v>
      </c>
      <c r="E139" s="48">
        <v>43861</v>
      </c>
      <c r="F139" s="48">
        <v>43861</v>
      </c>
      <c r="G139" s="105" t="s">
        <v>13</v>
      </c>
      <c r="H139" s="105"/>
      <c r="I139" s="67">
        <v>108</v>
      </c>
    </row>
    <row r="140" spans="1:9" ht="45" customHeight="1" x14ac:dyDescent="0.25">
      <c r="A140" s="54" t="s">
        <v>2001</v>
      </c>
      <c r="B140" s="43" t="s">
        <v>2209</v>
      </c>
      <c r="C140" s="50">
        <v>1</v>
      </c>
      <c r="D140" s="49" t="s">
        <v>15</v>
      </c>
      <c r="E140" s="48">
        <v>43845</v>
      </c>
      <c r="F140" s="48">
        <v>43846</v>
      </c>
      <c r="G140" s="105" t="s">
        <v>13</v>
      </c>
      <c r="H140" s="105"/>
      <c r="I140" s="67">
        <v>270</v>
      </c>
    </row>
    <row r="141" spans="1:9" ht="45" customHeight="1" x14ac:dyDescent="0.25">
      <c r="A141" s="54" t="s">
        <v>2001</v>
      </c>
      <c r="B141" s="43" t="s">
        <v>486</v>
      </c>
      <c r="C141" s="50">
        <v>1</v>
      </c>
      <c r="D141" s="49" t="s">
        <v>15</v>
      </c>
      <c r="E141" s="48">
        <v>43857</v>
      </c>
      <c r="F141" s="48">
        <v>43861</v>
      </c>
      <c r="G141" s="105" t="s">
        <v>13</v>
      </c>
      <c r="H141" s="105"/>
      <c r="I141" s="67">
        <v>120</v>
      </c>
    </row>
    <row r="142" spans="1:9" ht="45" customHeight="1" x14ac:dyDescent="0.25">
      <c r="A142" s="54" t="s">
        <v>2001</v>
      </c>
      <c r="B142" s="43" t="s">
        <v>2208</v>
      </c>
      <c r="C142" s="50">
        <v>1</v>
      </c>
      <c r="D142" s="49" t="s">
        <v>2207</v>
      </c>
      <c r="E142" s="48">
        <v>43865</v>
      </c>
      <c r="F142" s="48">
        <v>43865</v>
      </c>
      <c r="G142" s="105" t="s">
        <v>13</v>
      </c>
      <c r="H142" s="105"/>
      <c r="I142" s="67">
        <v>5451</v>
      </c>
    </row>
    <row r="143" spans="1:9" ht="45" customHeight="1" x14ac:dyDescent="0.25">
      <c r="A143" s="54" t="s">
        <v>2001</v>
      </c>
      <c r="B143" s="43" t="s">
        <v>2206</v>
      </c>
      <c r="C143" s="50">
        <v>1</v>
      </c>
      <c r="D143" s="49" t="s">
        <v>29</v>
      </c>
      <c r="E143" s="48">
        <v>43860</v>
      </c>
      <c r="F143" s="48">
        <v>43860</v>
      </c>
      <c r="G143" s="105" t="s">
        <v>13</v>
      </c>
      <c r="H143" s="105"/>
      <c r="I143" s="67">
        <v>500</v>
      </c>
    </row>
    <row r="144" spans="1:9" ht="45" customHeight="1" x14ac:dyDescent="0.25">
      <c r="A144" s="54" t="s">
        <v>2001</v>
      </c>
      <c r="B144" s="43" t="s">
        <v>2206</v>
      </c>
      <c r="C144" s="50">
        <v>1</v>
      </c>
      <c r="D144" s="49" t="s">
        <v>29</v>
      </c>
      <c r="E144" s="48">
        <v>43860</v>
      </c>
      <c r="F144" s="48">
        <v>43860</v>
      </c>
      <c r="G144" s="105" t="s">
        <v>13</v>
      </c>
      <c r="H144" s="105"/>
      <c r="I144" s="67">
        <v>178</v>
      </c>
    </row>
    <row r="145" spans="1:9" ht="45" customHeight="1" x14ac:dyDescent="0.25">
      <c r="A145" s="54" t="s">
        <v>2001</v>
      </c>
      <c r="B145" s="43" t="s">
        <v>2206</v>
      </c>
      <c r="C145" s="50">
        <v>1</v>
      </c>
      <c r="D145" s="49" t="s">
        <v>29</v>
      </c>
      <c r="E145" s="48">
        <v>43860</v>
      </c>
      <c r="F145" s="48">
        <v>43860</v>
      </c>
      <c r="G145" s="105" t="s">
        <v>13</v>
      </c>
      <c r="H145" s="105"/>
      <c r="I145" s="67">
        <v>28</v>
      </c>
    </row>
    <row r="146" spans="1:9" ht="45" customHeight="1" x14ac:dyDescent="0.25">
      <c r="A146" s="54" t="s">
        <v>2001</v>
      </c>
      <c r="B146" s="43" t="s">
        <v>2206</v>
      </c>
      <c r="C146" s="50">
        <v>1</v>
      </c>
      <c r="D146" s="49" t="s">
        <v>29</v>
      </c>
      <c r="E146" s="48">
        <v>43860</v>
      </c>
      <c r="F146" s="48">
        <v>43860</v>
      </c>
      <c r="G146" s="105" t="s">
        <v>13</v>
      </c>
      <c r="H146" s="105"/>
      <c r="I146" s="67">
        <v>222</v>
      </c>
    </row>
    <row r="147" spans="1:9" ht="45" customHeight="1" x14ac:dyDescent="0.25">
      <c r="A147" s="54" t="s">
        <v>2001</v>
      </c>
      <c r="B147" s="43" t="s">
        <v>2206</v>
      </c>
      <c r="C147" s="50">
        <v>1</v>
      </c>
      <c r="D147" s="49" t="s">
        <v>29</v>
      </c>
      <c r="E147" s="48">
        <v>43860</v>
      </c>
      <c r="F147" s="48">
        <v>43860</v>
      </c>
      <c r="G147" s="105" t="s">
        <v>13</v>
      </c>
      <c r="H147" s="105"/>
      <c r="I147" s="67">
        <v>100</v>
      </c>
    </row>
    <row r="148" spans="1:9" ht="45" customHeight="1" x14ac:dyDescent="0.25">
      <c r="A148" s="54" t="s">
        <v>2001</v>
      </c>
      <c r="B148" s="43" t="s">
        <v>2205</v>
      </c>
      <c r="C148" s="50">
        <v>1</v>
      </c>
      <c r="D148" s="49" t="s">
        <v>29</v>
      </c>
      <c r="E148" s="48">
        <v>43857</v>
      </c>
      <c r="F148" s="48">
        <v>43857</v>
      </c>
      <c r="G148" s="105" t="s">
        <v>13</v>
      </c>
      <c r="H148" s="105"/>
      <c r="I148" s="67">
        <v>222</v>
      </c>
    </row>
    <row r="149" spans="1:9" ht="45" customHeight="1" x14ac:dyDescent="0.25">
      <c r="A149" s="54" t="s">
        <v>2001</v>
      </c>
      <c r="B149" s="43" t="s">
        <v>2205</v>
      </c>
      <c r="C149" s="50">
        <v>1</v>
      </c>
      <c r="D149" s="49" t="s">
        <v>29</v>
      </c>
      <c r="E149" s="48">
        <v>43857</v>
      </c>
      <c r="F149" s="48">
        <v>43857</v>
      </c>
      <c r="G149" s="105" t="s">
        <v>13</v>
      </c>
      <c r="H149" s="105"/>
      <c r="I149" s="67">
        <v>400</v>
      </c>
    </row>
    <row r="150" spans="1:9" ht="45" customHeight="1" x14ac:dyDescent="0.25">
      <c r="A150" s="54" t="s">
        <v>2001</v>
      </c>
      <c r="B150" s="43" t="s">
        <v>2205</v>
      </c>
      <c r="C150" s="50">
        <v>1</v>
      </c>
      <c r="D150" s="49" t="s">
        <v>29</v>
      </c>
      <c r="E150" s="48">
        <v>43857</v>
      </c>
      <c r="F150" s="48">
        <v>43857</v>
      </c>
      <c r="G150" s="105" t="s">
        <v>13</v>
      </c>
      <c r="H150" s="105"/>
      <c r="I150" s="67">
        <v>220</v>
      </c>
    </row>
    <row r="151" spans="1:9" ht="45" customHeight="1" x14ac:dyDescent="0.25">
      <c r="A151" s="54" t="s">
        <v>2001</v>
      </c>
      <c r="B151" s="43" t="s">
        <v>2143</v>
      </c>
      <c r="C151" s="50">
        <v>1</v>
      </c>
      <c r="D151" s="49" t="s">
        <v>29</v>
      </c>
      <c r="E151" s="48">
        <v>43861</v>
      </c>
      <c r="F151" s="48">
        <v>43861</v>
      </c>
      <c r="G151" s="105" t="s">
        <v>13</v>
      </c>
      <c r="H151" s="105"/>
      <c r="I151" s="67">
        <v>124</v>
      </c>
    </row>
    <row r="152" spans="1:9" ht="45" customHeight="1" x14ac:dyDescent="0.25">
      <c r="A152" s="54" t="s">
        <v>2001</v>
      </c>
      <c r="B152" s="43" t="s">
        <v>2143</v>
      </c>
      <c r="C152" s="50">
        <v>1</v>
      </c>
      <c r="D152" s="49" t="s">
        <v>29</v>
      </c>
      <c r="E152" s="48">
        <v>43861</v>
      </c>
      <c r="F152" s="48">
        <v>43861</v>
      </c>
      <c r="G152" s="105" t="s">
        <v>13</v>
      </c>
      <c r="H152" s="105"/>
      <c r="I152" s="67">
        <v>98</v>
      </c>
    </row>
    <row r="153" spans="1:9" ht="45" customHeight="1" x14ac:dyDescent="0.25">
      <c r="A153" s="54" t="s">
        <v>2001</v>
      </c>
      <c r="B153" s="43" t="s">
        <v>2143</v>
      </c>
      <c r="C153" s="50">
        <v>1</v>
      </c>
      <c r="D153" s="49" t="s">
        <v>29</v>
      </c>
      <c r="E153" s="48">
        <v>43861</v>
      </c>
      <c r="F153" s="48">
        <v>43861</v>
      </c>
      <c r="G153" s="105" t="s">
        <v>13</v>
      </c>
      <c r="H153" s="105"/>
      <c r="I153" s="67">
        <v>350</v>
      </c>
    </row>
    <row r="154" spans="1:9" ht="45" customHeight="1" x14ac:dyDescent="0.25">
      <c r="A154" s="54" t="s">
        <v>2001</v>
      </c>
      <c r="B154" s="43" t="s">
        <v>2143</v>
      </c>
      <c r="C154" s="50">
        <v>1</v>
      </c>
      <c r="D154" s="49" t="s">
        <v>29</v>
      </c>
      <c r="E154" s="48">
        <v>43861</v>
      </c>
      <c r="F154" s="48">
        <v>43861</v>
      </c>
      <c r="G154" s="105" t="s">
        <v>13</v>
      </c>
      <c r="H154" s="105"/>
      <c r="I154" s="67">
        <v>142</v>
      </c>
    </row>
    <row r="155" spans="1:9" ht="45" customHeight="1" x14ac:dyDescent="0.25">
      <c r="A155" s="54" t="s">
        <v>2001</v>
      </c>
      <c r="B155" s="43" t="s">
        <v>2143</v>
      </c>
      <c r="C155" s="50">
        <v>1</v>
      </c>
      <c r="D155" s="49" t="s">
        <v>29</v>
      </c>
      <c r="E155" s="48">
        <v>43861</v>
      </c>
      <c r="F155" s="48">
        <v>43861</v>
      </c>
      <c r="G155" s="105" t="s">
        <v>13</v>
      </c>
      <c r="H155" s="105"/>
      <c r="I155" s="67">
        <v>46</v>
      </c>
    </row>
    <row r="156" spans="1:9" ht="45" customHeight="1" x14ac:dyDescent="0.25">
      <c r="A156" s="54" t="s">
        <v>2001</v>
      </c>
      <c r="B156" s="43" t="s">
        <v>1279</v>
      </c>
      <c r="C156" s="50">
        <v>1</v>
      </c>
      <c r="D156" s="49" t="s">
        <v>29</v>
      </c>
      <c r="E156" s="48">
        <v>43866</v>
      </c>
      <c r="F156" s="48">
        <v>43866</v>
      </c>
      <c r="G156" s="105" t="s">
        <v>13</v>
      </c>
      <c r="H156" s="105"/>
      <c r="I156" s="67">
        <v>126</v>
      </c>
    </row>
    <row r="157" spans="1:9" ht="45" customHeight="1" x14ac:dyDescent="0.25">
      <c r="A157" s="54" t="s">
        <v>2001</v>
      </c>
      <c r="B157" s="43" t="s">
        <v>1279</v>
      </c>
      <c r="C157" s="50">
        <v>1</v>
      </c>
      <c r="D157" s="49" t="s">
        <v>29</v>
      </c>
      <c r="E157" s="48">
        <v>43866</v>
      </c>
      <c r="F157" s="48">
        <v>43866</v>
      </c>
      <c r="G157" s="105" t="s">
        <v>13</v>
      </c>
      <c r="H157" s="105"/>
      <c r="I157" s="67">
        <v>98</v>
      </c>
    </row>
    <row r="158" spans="1:9" ht="45" customHeight="1" x14ac:dyDescent="0.25">
      <c r="A158" s="54" t="s">
        <v>2001</v>
      </c>
      <c r="B158" s="43" t="s">
        <v>1279</v>
      </c>
      <c r="C158" s="50">
        <v>1</v>
      </c>
      <c r="D158" s="49" t="s">
        <v>29</v>
      </c>
      <c r="E158" s="48">
        <v>43866</v>
      </c>
      <c r="F158" s="48">
        <v>43866</v>
      </c>
      <c r="G158" s="105" t="s">
        <v>13</v>
      </c>
      <c r="H158" s="105"/>
      <c r="I158" s="67">
        <v>350</v>
      </c>
    </row>
    <row r="159" spans="1:9" ht="45" customHeight="1" x14ac:dyDescent="0.25">
      <c r="A159" s="54" t="s">
        <v>2001</v>
      </c>
      <c r="B159" s="43" t="s">
        <v>1279</v>
      </c>
      <c r="C159" s="50">
        <v>1</v>
      </c>
      <c r="D159" s="49" t="s">
        <v>29</v>
      </c>
      <c r="E159" s="48">
        <v>43866</v>
      </c>
      <c r="F159" s="48">
        <v>43866</v>
      </c>
      <c r="G159" s="105" t="s">
        <v>13</v>
      </c>
      <c r="H159" s="105"/>
      <c r="I159" s="67">
        <v>656</v>
      </c>
    </row>
    <row r="160" spans="1:9" ht="45" customHeight="1" x14ac:dyDescent="0.25">
      <c r="A160" s="54" t="s">
        <v>2001</v>
      </c>
      <c r="B160" s="43" t="s">
        <v>2204</v>
      </c>
      <c r="C160" s="50">
        <v>1</v>
      </c>
      <c r="D160" s="49" t="s">
        <v>29</v>
      </c>
      <c r="E160" s="48">
        <v>43866</v>
      </c>
      <c r="F160" s="48">
        <v>43866</v>
      </c>
      <c r="G160" s="105" t="s">
        <v>13</v>
      </c>
      <c r="H160" s="105"/>
      <c r="I160" s="67">
        <v>98</v>
      </c>
    </row>
    <row r="161" spans="1:9" ht="45" customHeight="1" x14ac:dyDescent="0.25">
      <c r="A161" s="54" t="s">
        <v>2001</v>
      </c>
      <c r="B161" s="43" t="s">
        <v>2204</v>
      </c>
      <c r="C161" s="50">
        <v>1</v>
      </c>
      <c r="D161" s="49" t="s">
        <v>29</v>
      </c>
      <c r="E161" s="48">
        <v>43866</v>
      </c>
      <c r="F161" s="48">
        <v>43866</v>
      </c>
      <c r="G161" s="105" t="s">
        <v>13</v>
      </c>
      <c r="H161" s="105"/>
      <c r="I161" s="67">
        <v>126</v>
      </c>
    </row>
    <row r="162" spans="1:9" ht="45" customHeight="1" x14ac:dyDescent="0.25">
      <c r="A162" s="54" t="s">
        <v>2001</v>
      </c>
      <c r="B162" s="43" t="s">
        <v>2204</v>
      </c>
      <c r="C162" s="50">
        <v>1</v>
      </c>
      <c r="D162" s="49" t="s">
        <v>29</v>
      </c>
      <c r="E162" s="48">
        <v>43866</v>
      </c>
      <c r="F162" s="48">
        <v>43866</v>
      </c>
      <c r="G162" s="105" t="s">
        <v>13</v>
      </c>
      <c r="H162" s="105"/>
      <c r="I162" s="67">
        <v>500</v>
      </c>
    </row>
    <row r="163" spans="1:9" ht="45" customHeight="1" x14ac:dyDescent="0.25">
      <c r="A163" s="54" t="s">
        <v>2001</v>
      </c>
      <c r="B163" s="43" t="s">
        <v>2204</v>
      </c>
      <c r="C163" s="50">
        <v>1</v>
      </c>
      <c r="D163" s="49" t="s">
        <v>29</v>
      </c>
      <c r="E163" s="48">
        <v>43866</v>
      </c>
      <c r="F163" s="48">
        <v>43866</v>
      </c>
      <c r="G163" s="105" t="s">
        <v>13</v>
      </c>
      <c r="H163" s="105"/>
      <c r="I163" s="67">
        <v>100</v>
      </c>
    </row>
    <row r="164" spans="1:9" ht="45" customHeight="1" x14ac:dyDescent="0.25">
      <c r="A164" s="54" t="s">
        <v>2001</v>
      </c>
      <c r="B164" s="43" t="s">
        <v>2180</v>
      </c>
      <c r="C164" s="50">
        <v>1</v>
      </c>
      <c r="D164" s="49" t="s">
        <v>29</v>
      </c>
      <c r="E164" s="48">
        <v>43867</v>
      </c>
      <c r="F164" s="48">
        <v>43867</v>
      </c>
      <c r="G164" s="105" t="s">
        <v>13</v>
      </c>
      <c r="H164" s="105"/>
      <c r="I164" s="67">
        <v>469</v>
      </c>
    </row>
    <row r="165" spans="1:9" ht="45" customHeight="1" x14ac:dyDescent="0.25">
      <c r="A165" s="54" t="s">
        <v>2001</v>
      </c>
      <c r="B165" s="43" t="s">
        <v>2203</v>
      </c>
      <c r="C165" s="50">
        <v>1</v>
      </c>
      <c r="D165" s="49" t="s">
        <v>29</v>
      </c>
      <c r="E165" s="48">
        <v>43868</v>
      </c>
      <c r="F165" s="48">
        <v>43868</v>
      </c>
      <c r="G165" s="105" t="s">
        <v>13</v>
      </c>
      <c r="H165" s="105"/>
      <c r="I165" s="67">
        <v>126</v>
      </c>
    </row>
    <row r="166" spans="1:9" ht="45" customHeight="1" x14ac:dyDescent="0.25">
      <c r="A166" s="54" t="s">
        <v>2001</v>
      </c>
      <c r="B166" s="43" t="s">
        <v>2203</v>
      </c>
      <c r="C166" s="50">
        <v>1</v>
      </c>
      <c r="D166" s="49" t="s">
        <v>29</v>
      </c>
      <c r="E166" s="48">
        <v>43868</v>
      </c>
      <c r="F166" s="48">
        <v>43868</v>
      </c>
      <c r="G166" s="105" t="s">
        <v>13</v>
      </c>
      <c r="H166" s="105"/>
      <c r="I166" s="67">
        <v>98</v>
      </c>
    </row>
    <row r="167" spans="1:9" ht="45" customHeight="1" x14ac:dyDescent="0.25">
      <c r="A167" s="54" t="s">
        <v>2001</v>
      </c>
      <c r="B167" s="43" t="s">
        <v>2203</v>
      </c>
      <c r="C167" s="50">
        <v>1</v>
      </c>
      <c r="D167" s="49" t="s">
        <v>29</v>
      </c>
      <c r="E167" s="48">
        <v>43868</v>
      </c>
      <c r="F167" s="48">
        <v>43868</v>
      </c>
      <c r="G167" s="105" t="s">
        <v>13</v>
      </c>
      <c r="H167" s="105"/>
      <c r="I167" s="67">
        <v>500</v>
      </c>
    </row>
    <row r="168" spans="1:9" ht="45" customHeight="1" x14ac:dyDescent="0.25">
      <c r="A168" s="54" t="s">
        <v>2001</v>
      </c>
      <c r="B168" s="43" t="s">
        <v>2203</v>
      </c>
      <c r="C168" s="50">
        <v>1</v>
      </c>
      <c r="D168" s="49" t="s">
        <v>29</v>
      </c>
      <c r="E168" s="48">
        <v>43868</v>
      </c>
      <c r="F168" s="48">
        <v>43868</v>
      </c>
      <c r="G168" s="105" t="s">
        <v>13</v>
      </c>
      <c r="H168" s="105"/>
      <c r="I168" s="67">
        <v>360</v>
      </c>
    </row>
    <row r="169" spans="1:9" ht="45" customHeight="1" x14ac:dyDescent="0.25">
      <c r="A169" s="54" t="s">
        <v>2001</v>
      </c>
      <c r="B169" s="43" t="s">
        <v>1985</v>
      </c>
      <c r="C169" s="50">
        <v>1</v>
      </c>
      <c r="D169" s="49" t="s">
        <v>2155</v>
      </c>
      <c r="E169" s="48">
        <v>43838</v>
      </c>
      <c r="F169" s="48">
        <v>43840</v>
      </c>
      <c r="G169" s="105" t="s">
        <v>13</v>
      </c>
      <c r="H169" s="105"/>
      <c r="I169" s="67">
        <v>5875</v>
      </c>
    </row>
    <row r="170" spans="1:9" ht="45" customHeight="1" x14ac:dyDescent="0.25">
      <c r="A170" s="54" t="s">
        <v>2001</v>
      </c>
      <c r="B170" s="43" t="s">
        <v>1985</v>
      </c>
      <c r="C170" s="50">
        <v>1</v>
      </c>
      <c r="D170" s="49" t="s">
        <v>2155</v>
      </c>
      <c r="E170" s="48">
        <v>43838</v>
      </c>
      <c r="F170" s="48">
        <v>43840</v>
      </c>
      <c r="G170" s="105" t="s">
        <v>13</v>
      </c>
      <c r="H170" s="105"/>
      <c r="I170" s="67">
        <v>274</v>
      </c>
    </row>
    <row r="171" spans="1:9" ht="45" customHeight="1" x14ac:dyDescent="0.25">
      <c r="A171" s="54" t="s">
        <v>2001</v>
      </c>
      <c r="B171" s="43" t="s">
        <v>1985</v>
      </c>
      <c r="C171" s="50">
        <v>1</v>
      </c>
      <c r="D171" s="49" t="s">
        <v>2155</v>
      </c>
      <c r="E171" s="48">
        <v>43838</v>
      </c>
      <c r="F171" s="48">
        <v>43840</v>
      </c>
      <c r="G171" s="105" t="s">
        <v>13</v>
      </c>
      <c r="H171" s="105"/>
      <c r="I171" s="67">
        <v>91</v>
      </c>
    </row>
    <row r="172" spans="1:9" ht="45" customHeight="1" x14ac:dyDescent="0.25">
      <c r="A172" s="54" t="s">
        <v>2001</v>
      </c>
      <c r="B172" s="43" t="s">
        <v>1985</v>
      </c>
      <c r="C172" s="50">
        <v>1</v>
      </c>
      <c r="D172" s="49" t="s">
        <v>2155</v>
      </c>
      <c r="E172" s="48">
        <v>43838</v>
      </c>
      <c r="F172" s="48">
        <v>43840</v>
      </c>
      <c r="G172" s="105" t="s">
        <v>13</v>
      </c>
      <c r="H172" s="105"/>
      <c r="I172" s="67">
        <v>247</v>
      </c>
    </row>
    <row r="173" spans="1:9" ht="45" customHeight="1" x14ac:dyDescent="0.25">
      <c r="A173" s="54" t="s">
        <v>2001</v>
      </c>
      <c r="B173" s="43" t="s">
        <v>1985</v>
      </c>
      <c r="C173" s="50">
        <v>1</v>
      </c>
      <c r="D173" s="49" t="s">
        <v>2155</v>
      </c>
      <c r="E173" s="48">
        <v>43838</v>
      </c>
      <c r="F173" s="48">
        <v>43840</v>
      </c>
      <c r="G173" s="105" t="s">
        <v>13</v>
      </c>
      <c r="H173" s="105"/>
      <c r="I173" s="67">
        <v>3249.77</v>
      </c>
    </row>
    <row r="174" spans="1:9" ht="45" customHeight="1" x14ac:dyDescent="0.25">
      <c r="A174" s="54" t="s">
        <v>2001</v>
      </c>
      <c r="B174" s="43" t="s">
        <v>1985</v>
      </c>
      <c r="C174" s="50">
        <v>1</v>
      </c>
      <c r="D174" s="49" t="s">
        <v>2155</v>
      </c>
      <c r="E174" s="48">
        <v>43838</v>
      </c>
      <c r="F174" s="48">
        <v>43840</v>
      </c>
      <c r="G174" s="105" t="s">
        <v>13</v>
      </c>
      <c r="H174" s="105"/>
      <c r="I174" s="67">
        <v>1263.23</v>
      </c>
    </row>
    <row r="175" spans="1:9" ht="45" customHeight="1" x14ac:dyDescent="0.25">
      <c r="A175" s="54" t="s">
        <v>2001</v>
      </c>
      <c r="B175" s="43" t="s">
        <v>2202</v>
      </c>
      <c r="C175" s="50">
        <v>1</v>
      </c>
      <c r="D175" s="49" t="s">
        <v>2172</v>
      </c>
      <c r="E175" s="48">
        <v>43847</v>
      </c>
      <c r="F175" s="48">
        <v>43848</v>
      </c>
      <c r="G175" s="105" t="s">
        <v>13</v>
      </c>
      <c r="H175" s="105"/>
      <c r="I175" s="67">
        <v>1167</v>
      </c>
    </row>
    <row r="176" spans="1:9" ht="45" customHeight="1" x14ac:dyDescent="0.25">
      <c r="A176" s="54" t="s">
        <v>2001</v>
      </c>
      <c r="B176" s="43" t="s">
        <v>2202</v>
      </c>
      <c r="C176" s="50">
        <v>1</v>
      </c>
      <c r="D176" s="49" t="s">
        <v>2172</v>
      </c>
      <c r="E176" s="48">
        <v>43847</v>
      </c>
      <c r="F176" s="48">
        <v>43848</v>
      </c>
      <c r="G176" s="105" t="s">
        <v>13</v>
      </c>
      <c r="H176" s="105"/>
      <c r="I176" s="67">
        <v>1500</v>
      </c>
    </row>
    <row r="177" spans="1:9" ht="45" customHeight="1" x14ac:dyDescent="0.25">
      <c r="A177" s="54" t="s">
        <v>2001</v>
      </c>
      <c r="B177" s="43" t="s">
        <v>2202</v>
      </c>
      <c r="C177" s="50">
        <v>1</v>
      </c>
      <c r="D177" s="49" t="s">
        <v>2172</v>
      </c>
      <c r="E177" s="48">
        <v>43847</v>
      </c>
      <c r="F177" s="48">
        <v>43848</v>
      </c>
      <c r="G177" s="105" t="s">
        <v>13</v>
      </c>
      <c r="H177" s="105"/>
      <c r="I177" s="67">
        <v>5800</v>
      </c>
    </row>
    <row r="178" spans="1:9" ht="45" customHeight="1" x14ac:dyDescent="0.25">
      <c r="A178" s="54" t="s">
        <v>2001</v>
      </c>
      <c r="B178" s="43" t="s">
        <v>2202</v>
      </c>
      <c r="C178" s="50">
        <v>1</v>
      </c>
      <c r="D178" s="49" t="s">
        <v>2172</v>
      </c>
      <c r="E178" s="48">
        <v>43847</v>
      </c>
      <c r="F178" s="48">
        <v>43848</v>
      </c>
      <c r="G178" s="105" t="s">
        <v>13</v>
      </c>
      <c r="H178" s="105"/>
      <c r="I178" s="67">
        <v>232</v>
      </c>
    </row>
    <row r="179" spans="1:9" ht="45" customHeight="1" x14ac:dyDescent="0.25">
      <c r="A179" s="54" t="s">
        <v>2001</v>
      </c>
      <c r="B179" s="43" t="s">
        <v>2202</v>
      </c>
      <c r="C179" s="50">
        <v>1</v>
      </c>
      <c r="D179" s="49" t="s">
        <v>2172</v>
      </c>
      <c r="E179" s="48">
        <v>43847</v>
      </c>
      <c r="F179" s="48">
        <v>43848</v>
      </c>
      <c r="G179" s="105" t="s">
        <v>13</v>
      </c>
      <c r="H179" s="105"/>
      <c r="I179" s="67">
        <v>380</v>
      </c>
    </row>
    <row r="180" spans="1:9" ht="45" customHeight="1" x14ac:dyDescent="0.25">
      <c r="A180" s="54" t="s">
        <v>2001</v>
      </c>
      <c r="B180" s="43" t="s">
        <v>2202</v>
      </c>
      <c r="C180" s="50">
        <v>1</v>
      </c>
      <c r="D180" s="49" t="s">
        <v>2172</v>
      </c>
      <c r="E180" s="48">
        <v>43847</v>
      </c>
      <c r="F180" s="48">
        <v>43848</v>
      </c>
      <c r="G180" s="105" t="s">
        <v>13</v>
      </c>
      <c r="H180" s="105"/>
      <c r="I180" s="67">
        <v>591</v>
      </c>
    </row>
    <row r="181" spans="1:9" ht="45" customHeight="1" x14ac:dyDescent="0.25">
      <c r="A181" s="54" t="s">
        <v>2001</v>
      </c>
      <c r="B181" s="43" t="s">
        <v>2202</v>
      </c>
      <c r="C181" s="50">
        <v>1</v>
      </c>
      <c r="D181" s="49" t="s">
        <v>2172</v>
      </c>
      <c r="E181" s="48">
        <v>43847</v>
      </c>
      <c r="F181" s="48">
        <v>43848</v>
      </c>
      <c r="G181" s="105" t="s">
        <v>13</v>
      </c>
      <c r="H181" s="105"/>
      <c r="I181" s="67">
        <v>300</v>
      </c>
    </row>
    <row r="182" spans="1:9" ht="45" customHeight="1" x14ac:dyDescent="0.25">
      <c r="A182" s="54" t="s">
        <v>2001</v>
      </c>
      <c r="B182" s="43" t="s">
        <v>2199</v>
      </c>
      <c r="C182" s="50">
        <v>1</v>
      </c>
      <c r="D182" s="49" t="s">
        <v>2172</v>
      </c>
      <c r="E182" s="48">
        <v>43837</v>
      </c>
      <c r="F182" s="48">
        <v>43837</v>
      </c>
      <c r="G182" s="105" t="s">
        <v>13</v>
      </c>
      <c r="H182" s="105"/>
      <c r="I182" s="67">
        <v>215</v>
      </c>
    </row>
    <row r="183" spans="1:9" ht="45" customHeight="1" x14ac:dyDescent="0.25">
      <c r="A183" s="54" t="s">
        <v>2001</v>
      </c>
      <c r="B183" s="43" t="s">
        <v>2199</v>
      </c>
      <c r="C183" s="50">
        <v>1</v>
      </c>
      <c r="D183" s="49" t="s">
        <v>2172</v>
      </c>
      <c r="E183" s="48">
        <v>43837</v>
      </c>
      <c r="F183" s="48">
        <v>43837</v>
      </c>
      <c r="G183" s="105" t="s">
        <v>13</v>
      </c>
      <c r="H183" s="105"/>
      <c r="I183" s="67">
        <v>250</v>
      </c>
    </row>
    <row r="184" spans="1:9" ht="45" customHeight="1" x14ac:dyDescent="0.25">
      <c r="A184" s="54" t="s">
        <v>2001</v>
      </c>
      <c r="B184" s="43" t="s">
        <v>2201</v>
      </c>
      <c r="C184" s="50">
        <v>1</v>
      </c>
      <c r="D184" s="49" t="s">
        <v>29</v>
      </c>
      <c r="E184" s="48">
        <v>43839</v>
      </c>
      <c r="F184" s="48">
        <v>43839</v>
      </c>
      <c r="G184" s="105" t="s">
        <v>13</v>
      </c>
      <c r="H184" s="105"/>
      <c r="I184" s="67">
        <v>94</v>
      </c>
    </row>
    <row r="185" spans="1:9" ht="45" customHeight="1" x14ac:dyDescent="0.25">
      <c r="A185" s="54" t="s">
        <v>2001</v>
      </c>
      <c r="B185" s="43" t="s">
        <v>2201</v>
      </c>
      <c r="C185" s="50">
        <v>1</v>
      </c>
      <c r="D185" s="49" t="s">
        <v>29</v>
      </c>
      <c r="E185" s="48">
        <v>43839</v>
      </c>
      <c r="F185" s="48">
        <v>43839</v>
      </c>
      <c r="G185" s="105" t="s">
        <v>13</v>
      </c>
      <c r="H185" s="105"/>
      <c r="I185" s="67">
        <v>124</v>
      </c>
    </row>
    <row r="186" spans="1:9" ht="45" customHeight="1" x14ac:dyDescent="0.25">
      <c r="A186" s="54" t="s">
        <v>2001</v>
      </c>
      <c r="B186" s="43" t="s">
        <v>2201</v>
      </c>
      <c r="C186" s="50">
        <v>1</v>
      </c>
      <c r="D186" s="49" t="s">
        <v>29</v>
      </c>
      <c r="E186" s="48">
        <v>43839</v>
      </c>
      <c r="F186" s="48">
        <v>43839</v>
      </c>
      <c r="G186" s="105" t="s">
        <v>13</v>
      </c>
      <c r="H186" s="105"/>
      <c r="I186" s="67">
        <v>500</v>
      </c>
    </row>
    <row r="187" spans="1:9" ht="45" customHeight="1" x14ac:dyDescent="0.25">
      <c r="A187" s="54" t="s">
        <v>2001</v>
      </c>
      <c r="B187" s="43" t="s">
        <v>2180</v>
      </c>
      <c r="C187" s="50">
        <v>1</v>
      </c>
      <c r="D187" s="49" t="s">
        <v>29</v>
      </c>
      <c r="E187" s="48">
        <v>43839</v>
      </c>
      <c r="F187" s="48">
        <v>43839</v>
      </c>
      <c r="G187" s="105" t="s">
        <v>13</v>
      </c>
      <c r="H187" s="105"/>
      <c r="I187" s="67">
        <v>500</v>
      </c>
    </row>
    <row r="188" spans="1:9" ht="45" customHeight="1" x14ac:dyDescent="0.25">
      <c r="A188" s="54" t="s">
        <v>2001</v>
      </c>
      <c r="B188" s="43" t="s">
        <v>2180</v>
      </c>
      <c r="C188" s="50">
        <v>1</v>
      </c>
      <c r="D188" s="49" t="s">
        <v>29</v>
      </c>
      <c r="E188" s="48">
        <v>43839</v>
      </c>
      <c r="F188" s="48">
        <v>43839</v>
      </c>
      <c r="G188" s="105" t="s">
        <v>13</v>
      </c>
      <c r="H188" s="105"/>
      <c r="I188" s="67">
        <v>94</v>
      </c>
    </row>
    <row r="189" spans="1:9" ht="45" customHeight="1" x14ac:dyDescent="0.25">
      <c r="A189" s="54" t="s">
        <v>2001</v>
      </c>
      <c r="B189" s="43" t="s">
        <v>2199</v>
      </c>
      <c r="C189" s="50">
        <v>1</v>
      </c>
      <c r="D189" s="49" t="s">
        <v>2172</v>
      </c>
      <c r="E189" s="48">
        <v>43837</v>
      </c>
      <c r="F189" s="48">
        <v>43837</v>
      </c>
      <c r="G189" s="105" t="s">
        <v>13</v>
      </c>
      <c r="H189" s="105"/>
      <c r="I189" s="67">
        <v>346</v>
      </c>
    </row>
    <row r="190" spans="1:9" ht="45" customHeight="1" x14ac:dyDescent="0.25">
      <c r="A190" s="54" t="s">
        <v>2001</v>
      </c>
      <c r="B190" s="43" t="s">
        <v>2200</v>
      </c>
      <c r="C190" s="50">
        <v>1</v>
      </c>
      <c r="D190" s="49" t="s">
        <v>29</v>
      </c>
      <c r="E190" s="48">
        <v>43840</v>
      </c>
      <c r="F190" s="48">
        <v>43840</v>
      </c>
      <c r="G190" s="105" t="s">
        <v>13</v>
      </c>
      <c r="H190" s="105"/>
      <c r="I190" s="67">
        <v>124</v>
      </c>
    </row>
    <row r="191" spans="1:9" ht="45" customHeight="1" x14ac:dyDescent="0.25">
      <c r="A191" s="54" t="s">
        <v>2001</v>
      </c>
      <c r="B191" s="43" t="s">
        <v>2200</v>
      </c>
      <c r="C191" s="50">
        <v>1</v>
      </c>
      <c r="D191" s="49" t="s">
        <v>29</v>
      </c>
      <c r="E191" s="48">
        <v>43840</v>
      </c>
      <c r="F191" s="48">
        <v>43840</v>
      </c>
      <c r="G191" s="105" t="s">
        <v>13</v>
      </c>
      <c r="H191" s="105"/>
      <c r="I191" s="67">
        <v>100</v>
      </c>
    </row>
    <row r="192" spans="1:9" ht="45" customHeight="1" x14ac:dyDescent="0.25">
      <c r="A192" s="54" t="s">
        <v>2001</v>
      </c>
      <c r="B192" s="43" t="s">
        <v>2200</v>
      </c>
      <c r="C192" s="50">
        <v>1</v>
      </c>
      <c r="D192" s="49" t="s">
        <v>29</v>
      </c>
      <c r="E192" s="48">
        <v>43840</v>
      </c>
      <c r="F192" s="48">
        <v>43840</v>
      </c>
      <c r="G192" s="105" t="s">
        <v>13</v>
      </c>
      <c r="H192" s="105"/>
      <c r="I192" s="67">
        <v>300</v>
      </c>
    </row>
    <row r="193" spans="1:9" ht="45" customHeight="1" x14ac:dyDescent="0.25">
      <c r="A193" s="54" t="s">
        <v>2001</v>
      </c>
      <c r="B193" s="43" t="s">
        <v>2199</v>
      </c>
      <c r="C193" s="50">
        <v>1</v>
      </c>
      <c r="D193" s="49" t="s">
        <v>2172</v>
      </c>
      <c r="E193" s="48">
        <v>43837</v>
      </c>
      <c r="F193" s="48">
        <v>43837</v>
      </c>
      <c r="G193" s="105" t="s">
        <v>13</v>
      </c>
      <c r="H193" s="105"/>
      <c r="I193" s="67">
        <v>124</v>
      </c>
    </row>
    <row r="194" spans="1:9" ht="45" customHeight="1" x14ac:dyDescent="0.25">
      <c r="A194" s="54" t="s">
        <v>2001</v>
      </c>
      <c r="B194" s="43" t="s">
        <v>2200</v>
      </c>
      <c r="C194" s="50">
        <v>1</v>
      </c>
      <c r="D194" s="49" t="s">
        <v>29</v>
      </c>
      <c r="E194" s="48">
        <v>43840</v>
      </c>
      <c r="F194" s="48">
        <v>43840</v>
      </c>
      <c r="G194" s="105" t="s">
        <v>13</v>
      </c>
      <c r="H194" s="105"/>
      <c r="I194" s="67">
        <v>100</v>
      </c>
    </row>
    <row r="195" spans="1:9" ht="45" customHeight="1" x14ac:dyDescent="0.25">
      <c r="A195" s="54" t="s">
        <v>2001</v>
      </c>
      <c r="B195" s="43" t="s">
        <v>2200</v>
      </c>
      <c r="C195" s="50">
        <v>1</v>
      </c>
      <c r="D195" s="49" t="s">
        <v>29</v>
      </c>
      <c r="E195" s="48">
        <v>43840</v>
      </c>
      <c r="F195" s="48">
        <v>43840</v>
      </c>
      <c r="G195" s="105" t="s">
        <v>13</v>
      </c>
      <c r="H195" s="105"/>
      <c r="I195" s="67">
        <v>94</v>
      </c>
    </row>
    <row r="196" spans="1:9" ht="45" customHeight="1" x14ac:dyDescent="0.25">
      <c r="A196" s="54" t="s">
        <v>2001</v>
      </c>
      <c r="B196" s="43" t="s">
        <v>2180</v>
      </c>
      <c r="C196" s="50">
        <v>1</v>
      </c>
      <c r="D196" s="49" t="s">
        <v>29</v>
      </c>
      <c r="E196" s="48">
        <v>43839</v>
      </c>
      <c r="F196" s="48">
        <v>43839</v>
      </c>
      <c r="G196" s="105" t="s">
        <v>13</v>
      </c>
      <c r="H196" s="105"/>
      <c r="I196" s="67">
        <v>124</v>
      </c>
    </row>
    <row r="197" spans="1:9" ht="45" customHeight="1" x14ac:dyDescent="0.25">
      <c r="A197" s="54" t="s">
        <v>2001</v>
      </c>
      <c r="B197" s="43" t="s">
        <v>2199</v>
      </c>
      <c r="C197" s="50">
        <v>1</v>
      </c>
      <c r="D197" s="49" t="s">
        <v>29</v>
      </c>
      <c r="E197" s="48">
        <v>43838</v>
      </c>
      <c r="F197" s="48">
        <v>43838</v>
      </c>
      <c r="G197" s="105" t="s">
        <v>13</v>
      </c>
      <c r="H197" s="105"/>
      <c r="I197" s="67">
        <v>500</v>
      </c>
    </row>
    <row r="198" spans="1:9" ht="45" customHeight="1" x14ac:dyDescent="0.25">
      <c r="A198" s="54" t="s">
        <v>2001</v>
      </c>
      <c r="B198" s="43" t="s">
        <v>2199</v>
      </c>
      <c r="C198" s="50">
        <v>1</v>
      </c>
      <c r="D198" s="49" t="s">
        <v>29</v>
      </c>
      <c r="E198" s="48">
        <v>43838</v>
      </c>
      <c r="F198" s="48">
        <v>43838</v>
      </c>
      <c r="G198" s="105" t="s">
        <v>13</v>
      </c>
      <c r="H198" s="105"/>
      <c r="I198" s="67">
        <v>124</v>
      </c>
    </row>
    <row r="199" spans="1:9" ht="45" customHeight="1" x14ac:dyDescent="0.25">
      <c r="A199" s="54" t="s">
        <v>2001</v>
      </c>
      <c r="B199" s="43" t="s">
        <v>2199</v>
      </c>
      <c r="C199" s="50">
        <v>1</v>
      </c>
      <c r="D199" s="49" t="s">
        <v>29</v>
      </c>
      <c r="E199" s="48">
        <v>43838</v>
      </c>
      <c r="F199" s="48">
        <v>43838</v>
      </c>
      <c r="G199" s="105" t="s">
        <v>13</v>
      </c>
      <c r="H199" s="105"/>
      <c r="I199" s="67">
        <v>94</v>
      </c>
    </row>
    <row r="200" spans="1:9" ht="45" customHeight="1" x14ac:dyDescent="0.25">
      <c r="A200" s="54" t="s">
        <v>2001</v>
      </c>
      <c r="B200" s="43" t="s">
        <v>2199</v>
      </c>
      <c r="C200" s="50">
        <v>1</v>
      </c>
      <c r="D200" s="49" t="s">
        <v>2172</v>
      </c>
      <c r="E200" s="48">
        <v>43837</v>
      </c>
      <c r="F200" s="48">
        <v>43837</v>
      </c>
      <c r="G200" s="105" t="s">
        <v>13</v>
      </c>
      <c r="H200" s="105"/>
      <c r="I200" s="67">
        <v>94</v>
      </c>
    </row>
    <row r="201" spans="1:9" ht="45" customHeight="1" x14ac:dyDescent="0.25">
      <c r="A201" s="54" t="s">
        <v>2001</v>
      </c>
      <c r="B201" s="43" t="s">
        <v>2199</v>
      </c>
      <c r="C201" s="50">
        <v>1</v>
      </c>
      <c r="D201" s="49" t="s">
        <v>2172</v>
      </c>
      <c r="E201" s="48">
        <v>43837</v>
      </c>
      <c r="F201" s="48">
        <v>43837</v>
      </c>
      <c r="G201" s="105" t="s">
        <v>13</v>
      </c>
      <c r="H201" s="105"/>
      <c r="I201" s="67">
        <v>580</v>
      </c>
    </row>
    <row r="202" spans="1:9" ht="45" customHeight="1" x14ac:dyDescent="0.25">
      <c r="A202" s="54" t="s">
        <v>2001</v>
      </c>
      <c r="B202" s="43" t="s">
        <v>2180</v>
      </c>
      <c r="C202" s="50">
        <v>1</v>
      </c>
      <c r="D202" s="49" t="s">
        <v>29</v>
      </c>
      <c r="E202" s="48">
        <v>43839</v>
      </c>
      <c r="F202" s="48">
        <v>43839</v>
      </c>
      <c r="G202" s="105" t="s">
        <v>13</v>
      </c>
      <c r="H202" s="105"/>
      <c r="I202" s="67">
        <v>74</v>
      </c>
    </row>
    <row r="203" spans="1:9" ht="45" customHeight="1" x14ac:dyDescent="0.25">
      <c r="A203" s="54" t="s">
        <v>2001</v>
      </c>
      <c r="B203" s="43" t="s">
        <v>2199</v>
      </c>
      <c r="C203" s="50">
        <v>1</v>
      </c>
      <c r="D203" s="49" t="s">
        <v>2172</v>
      </c>
      <c r="E203" s="48">
        <v>43837</v>
      </c>
      <c r="F203" s="48">
        <v>43837</v>
      </c>
      <c r="G203" s="105" t="s">
        <v>13</v>
      </c>
      <c r="H203" s="105"/>
      <c r="I203" s="67">
        <v>120</v>
      </c>
    </row>
    <row r="204" spans="1:9" ht="45" customHeight="1" x14ac:dyDescent="0.25">
      <c r="A204" s="54" t="s">
        <v>2001</v>
      </c>
      <c r="B204" s="43" t="s">
        <v>2199</v>
      </c>
      <c r="C204" s="50">
        <v>1</v>
      </c>
      <c r="D204" s="49" t="s">
        <v>2172</v>
      </c>
      <c r="E204" s="48">
        <v>43837</v>
      </c>
      <c r="F204" s="48">
        <v>43837</v>
      </c>
      <c r="G204" s="105" t="s">
        <v>13</v>
      </c>
      <c r="H204" s="105"/>
      <c r="I204" s="67">
        <v>280</v>
      </c>
    </row>
    <row r="205" spans="1:9" ht="45" customHeight="1" x14ac:dyDescent="0.25">
      <c r="A205" s="54" t="s">
        <v>2001</v>
      </c>
      <c r="B205" s="43" t="s">
        <v>2199</v>
      </c>
      <c r="C205" s="50">
        <v>1</v>
      </c>
      <c r="D205" s="49" t="s">
        <v>2172</v>
      </c>
      <c r="E205" s="48">
        <v>43837</v>
      </c>
      <c r="F205" s="48">
        <v>43837</v>
      </c>
      <c r="G205" s="105" t="s">
        <v>13</v>
      </c>
      <c r="H205" s="105"/>
      <c r="I205" s="67">
        <v>596</v>
      </c>
    </row>
    <row r="206" spans="1:9" ht="45" customHeight="1" x14ac:dyDescent="0.25">
      <c r="A206" s="54" t="s">
        <v>2001</v>
      </c>
      <c r="B206" s="43" t="s">
        <v>2162</v>
      </c>
      <c r="C206" s="50">
        <v>1</v>
      </c>
      <c r="D206" s="49" t="s">
        <v>29</v>
      </c>
      <c r="E206" s="48">
        <v>43833</v>
      </c>
      <c r="F206" s="48">
        <v>43833</v>
      </c>
      <c r="G206" s="105" t="s">
        <v>13</v>
      </c>
      <c r="H206" s="105"/>
      <c r="I206" s="67">
        <v>124</v>
      </c>
    </row>
    <row r="207" spans="1:9" ht="45" customHeight="1" x14ac:dyDescent="0.25">
      <c r="A207" s="54" t="s">
        <v>2001</v>
      </c>
      <c r="B207" s="43" t="s">
        <v>2162</v>
      </c>
      <c r="C207" s="50">
        <v>1</v>
      </c>
      <c r="D207" s="49" t="s">
        <v>29</v>
      </c>
      <c r="E207" s="48">
        <v>43833</v>
      </c>
      <c r="F207" s="48">
        <v>43833</v>
      </c>
      <c r="G207" s="105" t="s">
        <v>13</v>
      </c>
      <c r="H207" s="105"/>
      <c r="I207" s="67">
        <v>49</v>
      </c>
    </row>
    <row r="208" spans="1:9" ht="45" customHeight="1" x14ac:dyDescent="0.25">
      <c r="A208" s="54" t="s">
        <v>2001</v>
      </c>
      <c r="B208" s="43" t="s">
        <v>2162</v>
      </c>
      <c r="C208" s="50">
        <v>1</v>
      </c>
      <c r="D208" s="49" t="s">
        <v>29</v>
      </c>
      <c r="E208" s="48">
        <v>43833</v>
      </c>
      <c r="F208" s="48">
        <v>43833</v>
      </c>
      <c r="G208" s="105" t="s">
        <v>13</v>
      </c>
      <c r="H208" s="105"/>
      <c r="I208" s="67">
        <v>142</v>
      </c>
    </row>
    <row r="209" spans="1:9" ht="45" customHeight="1" x14ac:dyDescent="0.25">
      <c r="A209" s="54" t="s">
        <v>2001</v>
      </c>
      <c r="B209" s="43" t="s">
        <v>2162</v>
      </c>
      <c r="C209" s="50">
        <v>1</v>
      </c>
      <c r="D209" s="49" t="s">
        <v>29</v>
      </c>
      <c r="E209" s="48">
        <v>43833</v>
      </c>
      <c r="F209" s="48">
        <v>43833</v>
      </c>
      <c r="G209" s="105" t="s">
        <v>13</v>
      </c>
      <c r="H209" s="105"/>
      <c r="I209" s="67">
        <v>94</v>
      </c>
    </row>
    <row r="210" spans="1:9" ht="45" customHeight="1" x14ac:dyDescent="0.25">
      <c r="A210" s="54" t="s">
        <v>2001</v>
      </c>
      <c r="B210" s="43" t="s">
        <v>2162</v>
      </c>
      <c r="C210" s="50">
        <v>1</v>
      </c>
      <c r="D210" s="49" t="s">
        <v>29</v>
      </c>
      <c r="E210" s="48">
        <v>43833</v>
      </c>
      <c r="F210" s="48">
        <v>43833</v>
      </c>
      <c r="G210" s="105" t="s">
        <v>13</v>
      </c>
      <c r="H210" s="105"/>
      <c r="I210" s="67">
        <v>350</v>
      </c>
    </row>
    <row r="211" spans="1:9" ht="45" customHeight="1" x14ac:dyDescent="0.25">
      <c r="A211" s="54" t="s">
        <v>2001</v>
      </c>
      <c r="B211" s="43" t="s">
        <v>2157</v>
      </c>
      <c r="C211" s="50">
        <v>1</v>
      </c>
      <c r="D211" s="49" t="s">
        <v>15</v>
      </c>
      <c r="E211" s="48">
        <v>43831</v>
      </c>
      <c r="F211" s="48">
        <v>43890</v>
      </c>
      <c r="G211" s="105" t="s">
        <v>13</v>
      </c>
      <c r="H211" s="105"/>
      <c r="I211" s="67">
        <v>1350</v>
      </c>
    </row>
    <row r="212" spans="1:9" ht="45" customHeight="1" x14ac:dyDescent="0.25">
      <c r="A212" s="54" t="s">
        <v>2001</v>
      </c>
      <c r="B212" s="43" t="s">
        <v>2157</v>
      </c>
      <c r="C212" s="50">
        <v>1</v>
      </c>
      <c r="D212" s="49" t="s">
        <v>15</v>
      </c>
      <c r="E212" s="48">
        <v>43831</v>
      </c>
      <c r="F212" s="48">
        <v>43890</v>
      </c>
      <c r="G212" s="105" t="s">
        <v>13</v>
      </c>
      <c r="H212" s="105"/>
      <c r="I212" s="67">
        <v>1350</v>
      </c>
    </row>
    <row r="213" spans="1:9" ht="45" customHeight="1" x14ac:dyDescent="0.25">
      <c r="A213" s="54" t="s">
        <v>2001</v>
      </c>
      <c r="B213" s="43" t="s">
        <v>2157</v>
      </c>
      <c r="C213" s="50">
        <v>1</v>
      </c>
      <c r="D213" s="49" t="s">
        <v>15</v>
      </c>
      <c r="E213" s="48">
        <v>43831</v>
      </c>
      <c r="F213" s="48">
        <v>43890</v>
      </c>
      <c r="G213" s="105" t="s">
        <v>13</v>
      </c>
      <c r="H213" s="105"/>
      <c r="I213" s="67">
        <v>1350</v>
      </c>
    </row>
    <row r="214" spans="1:9" ht="45" customHeight="1" x14ac:dyDescent="0.25">
      <c r="A214" s="54" t="s">
        <v>2001</v>
      </c>
      <c r="B214" s="43" t="s">
        <v>2157</v>
      </c>
      <c r="C214" s="50">
        <v>1</v>
      </c>
      <c r="D214" s="49" t="s">
        <v>15</v>
      </c>
      <c r="E214" s="48">
        <v>43831</v>
      </c>
      <c r="F214" s="48">
        <v>43890</v>
      </c>
      <c r="G214" s="105" t="s">
        <v>13</v>
      </c>
      <c r="H214" s="105"/>
      <c r="I214" s="67">
        <v>1350</v>
      </c>
    </row>
    <row r="215" spans="1:9" ht="45" customHeight="1" x14ac:dyDescent="0.25">
      <c r="A215" s="54" t="s">
        <v>2001</v>
      </c>
      <c r="B215" s="43" t="s">
        <v>2157</v>
      </c>
      <c r="C215" s="50">
        <v>1</v>
      </c>
      <c r="D215" s="49" t="s">
        <v>15</v>
      </c>
      <c r="E215" s="48">
        <v>43831</v>
      </c>
      <c r="F215" s="48">
        <v>43890</v>
      </c>
      <c r="G215" s="105" t="s">
        <v>13</v>
      </c>
      <c r="H215" s="105"/>
      <c r="I215" s="67">
        <v>1350</v>
      </c>
    </row>
    <row r="216" spans="1:9" ht="45" customHeight="1" x14ac:dyDescent="0.25">
      <c r="A216" s="54" t="s">
        <v>2001</v>
      </c>
      <c r="B216" s="43" t="s">
        <v>2157</v>
      </c>
      <c r="C216" s="50">
        <v>1</v>
      </c>
      <c r="D216" s="49" t="s">
        <v>15</v>
      </c>
      <c r="E216" s="48">
        <v>43831</v>
      </c>
      <c r="F216" s="48">
        <v>43890</v>
      </c>
      <c r="G216" s="105" t="s">
        <v>13</v>
      </c>
      <c r="H216" s="105"/>
      <c r="I216" s="67">
        <v>1350</v>
      </c>
    </row>
    <row r="217" spans="1:9" ht="45" customHeight="1" x14ac:dyDescent="0.25">
      <c r="A217" s="54" t="s">
        <v>2001</v>
      </c>
      <c r="B217" s="43" t="s">
        <v>2157</v>
      </c>
      <c r="C217" s="50">
        <v>1</v>
      </c>
      <c r="D217" s="49" t="s">
        <v>15</v>
      </c>
      <c r="E217" s="48">
        <v>43831</v>
      </c>
      <c r="F217" s="48">
        <v>43890</v>
      </c>
      <c r="G217" s="105" t="s">
        <v>13</v>
      </c>
      <c r="H217" s="105"/>
      <c r="I217" s="67">
        <v>1350</v>
      </c>
    </row>
    <row r="218" spans="1:9" ht="45" customHeight="1" x14ac:dyDescent="0.25">
      <c r="A218" s="54" t="s">
        <v>2001</v>
      </c>
      <c r="B218" s="43" t="s">
        <v>2157</v>
      </c>
      <c r="C218" s="50">
        <v>1</v>
      </c>
      <c r="D218" s="49" t="s">
        <v>15</v>
      </c>
      <c r="E218" s="48">
        <v>43831</v>
      </c>
      <c r="F218" s="48">
        <v>43890</v>
      </c>
      <c r="G218" s="105" t="s">
        <v>13</v>
      </c>
      <c r="H218" s="105"/>
      <c r="I218" s="67">
        <v>1350</v>
      </c>
    </row>
    <row r="219" spans="1:9" ht="45" customHeight="1" x14ac:dyDescent="0.25">
      <c r="A219" s="54" t="s">
        <v>2001</v>
      </c>
      <c r="B219" s="43" t="s">
        <v>2157</v>
      </c>
      <c r="C219" s="50">
        <v>1</v>
      </c>
      <c r="D219" s="49" t="s">
        <v>15</v>
      </c>
      <c r="E219" s="48">
        <v>43831</v>
      </c>
      <c r="F219" s="48">
        <v>43890</v>
      </c>
      <c r="G219" s="105" t="s">
        <v>13</v>
      </c>
      <c r="H219" s="105"/>
      <c r="I219" s="67">
        <v>1350</v>
      </c>
    </row>
    <row r="220" spans="1:9" ht="45" customHeight="1" x14ac:dyDescent="0.25">
      <c r="A220" s="54" t="s">
        <v>2001</v>
      </c>
      <c r="B220" s="43" t="s">
        <v>2157</v>
      </c>
      <c r="C220" s="50">
        <v>1</v>
      </c>
      <c r="D220" s="49" t="s">
        <v>15</v>
      </c>
      <c r="E220" s="48">
        <v>43831</v>
      </c>
      <c r="F220" s="48">
        <v>43890</v>
      </c>
      <c r="G220" s="105" t="s">
        <v>13</v>
      </c>
      <c r="H220" s="105"/>
      <c r="I220" s="67">
        <v>1350</v>
      </c>
    </row>
    <row r="221" spans="1:9" ht="45" customHeight="1" x14ac:dyDescent="0.25">
      <c r="A221" s="54" t="s">
        <v>2001</v>
      </c>
      <c r="B221" s="43" t="s">
        <v>2157</v>
      </c>
      <c r="C221" s="50">
        <v>1</v>
      </c>
      <c r="D221" s="49" t="s">
        <v>15</v>
      </c>
      <c r="E221" s="48">
        <v>43831</v>
      </c>
      <c r="F221" s="48">
        <v>43890</v>
      </c>
      <c r="G221" s="105" t="s">
        <v>13</v>
      </c>
      <c r="H221" s="105"/>
      <c r="I221" s="67">
        <v>1350</v>
      </c>
    </row>
    <row r="222" spans="1:9" ht="45" customHeight="1" x14ac:dyDescent="0.25">
      <c r="A222" s="54" t="s">
        <v>2001</v>
      </c>
      <c r="B222" s="43" t="s">
        <v>2157</v>
      </c>
      <c r="C222" s="50">
        <v>1</v>
      </c>
      <c r="D222" s="49" t="s">
        <v>15</v>
      </c>
      <c r="E222" s="48">
        <v>43831</v>
      </c>
      <c r="F222" s="48">
        <v>43890</v>
      </c>
      <c r="G222" s="105" t="s">
        <v>13</v>
      </c>
      <c r="H222" s="105"/>
      <c r="I222" s="67">
        <v>1350</v>
      </c>
    </row>
    <row r="223" spans="1:9" ht="45" customHeight="1" x14ac:dyDescent="0.25">
      <c r="A223" s="54" t="s">
        <v>2001</v>
      </c>
      <c r="B223" s="43" t="s">
        <v>2157</v>
      </c>
      <c r="C223" s="50">
        <v>1</v>
      </c>
      <c r="D223" s="49" t="s">
        <v>15</v>
      </c>
      <c r="E223" s="48">
        <v>43831</v>
      </c>
      <c r="F223" s="48">
        <v>43890</v>
      </c>
      <c r="G223" s="105" t="s">
        <v>13</v>
      </c>
      <c r="H223" s="105"/>
      <c r="I223" s="67">
        <v>1350</v>
      </c>
    </row>
    <row r="224" spans="1:9" ht="45" customHeight="1" x14ac:dyDescent="0.25">
      <c r="A224" s="54" t="s">
        <v>2001</v>
      </c>
      <c r="B224" s="43" t="s">
        <v>2157</v>
      </c>
      <c r="C224" s="50">
        <v>1</v>
      </c>
      <c r="D224" s="49" t="s">
        <v>15</v>
      </c>
      <c r="E224" s="48">
        <v>43831</v>
      </c>
      <c r="F224" s="48">
        <v>43890</v>
      </c>
      <c r="G224" s="105" t="s">
        <v>13</v>
      </c>
      <c r="H224" s="105"/>
      <c r="I224" s="67">
        <v>1350</v>
      </c>
    </row>
    <row r="225" spans="1:9" ht="45" customHeight="1" x14ac:dyDescent="0.25">
      <c r="A225" s="54" t="s">
        <v>2001</v>
      </c>
      <c r="B225" s="43" t="s">
        <v>2157</v>
      </c>
      <c r="C225" s="50">
        <v>1</v>
      </c>
      <c r="D225" s="49" t="s">
        <v>15</v>
      </c>
      <c r="E225" s="48">
        <v>43831</v>
      </c>
      <c r="F225" s="48">
        <v>43890</v>
      </c>
      <c r="G225" s="105" t="s">
        <v>13</v>
      </c>
      <c r="H225" s="105"/>
      <c r="I225" s="67">
        <v>1350</v>
      </c>
    </row>
    <row r="226" spans="1:9" ht="45" customHeight="1" x14ac:dyDescent="0.25">
      <c r="A226" s="54" t="s">
        <v>2001</v>
      </c>
      <c r="B226" s="43" t="s">
        <v>2157</v>
      </c>
      <c r="C226" s="50">
        <v>1</v>
      </c>
      <c r="D226" s="49" t="s">
        <v>15</v>
      </c>
      <c r="E226" s="48">
        <v>43831</v>
      </c>
      <c r="F226" s="48">
        <v>43890</v>
      </c>
      <c r="G226" s="105" t="s">
        <v>13</v>
      </c>
      <c r="H226" s="105"/>
      <c r="I226" s="67">
        <v>1350</v>
      </c>
    </row>
    <row r="227" spans="1:9" ht="45" customHeight="1" x14ac:dyDescent="0.25">
      <c r="A227" s="54" t="s">
        <v>2001</v>
      </c>
      <c r="B227" s="43" t="s">
        <v>2157</v>
      </c>
      <c r="C227" s="50">
        <v>1</v>
      </c>
      <c r="D227" s="49" t="s">
        <v>15</v>
      </c>
      <c r="E227" s="48">
        <v>43831</v>
      </c>
      <c r="F227" s="48">
        <v>43890</v>
      </c>
      <c r="G227" s="105" t="s">
        <v>13</v>
      </c>
      <c r="H227" s="105"/>
      <c r="I227" s="67">
        <v>1350</v>
      </c>
    </row>
    <row r="228" spans="1:9" ht="45" customHeight="1" x14ac:dyDescent="0.25">
      <c r="A228" s="54" t="s">
        <v>2001</v>
      </c>
      <c r="B228" s="43" t="s">
        <v>2157</v>
      </c>
      <c r="C228" s="50">
        <v>1</v>
      </c>
      <c r="D228" s="49" t="s">
        <v>15</v>
      </c>
      <c r="E228" s="48">
        <v>43831</v>
      </c>
      <c r="F228" s="48">
        <v>43890</v>
      </c>
      <c r="G228" s="105" t="s">
        <v>13</v>
      </c>
      <c r="H228" s="105"/>
      <c r="I228" s="67">
        <v>1350</v>
      </c>
    </row>
    <row r="229" spans="1:9" ht="45" customHeight="1" x14ac:dyDescent="0.25">
      <c r="A229" s="54" t="s">
        <v>2001</v>
      </c>
      <c r="B229" s="43" t="s">
        <v>2198</v>
      </c>
      <c r="C229" s="50">
        <v>1</v>
      </c>
      <c r="D229" s="49" t="s">
        <v>29</v>
      </c>
      <c r="E229" s="48">
        <v>43872</v>
      </c>
      <c r="F229" s="48">
        <v>43872</v>
      </c>
      <c r="G229" s="105" t="s">
        <v>13</v>
      </c>
      <c r="H229" s="105"/>
      <c r="I229" s="67">
        <v>180</v>
      </c>
    </row>
    <row r="230" spans="1:9" ht="45" customHeight="1" x14ac:dyDescent="0.25">
      <c r="A230" s="54" t="s">
        <v>2001</v>
      </c>
      <c r="B230" s="43" t="s">
        <v>2198</v>
      </c>
      <c r="C230" s="50">
        <v>1</v>
      </c>
      <c r="D230" s="49" t="s">
        <v>29</v>
      </c>
      <c r="E230" s="48">
        <v>43872</v>
      </c>
      <c r="F230" s="48">
        <v>43872</v>
      </c>
      <c r="G230" s="105" t="s">
        <v>13</v>
      </c>
      <c r="H230" s="105"/>
      <c r="I230" s="67">
        <v>180</v>
      </c>
    </row>
    <row r="231" spans="1:9" ht="45" customHeight="1" x14ac:dyDescent="0.25">
      <c r="A231" s="54" t="s">
        <v>2001</v>
      </c>
      <c r="B231" s="43" t="s">
        <v>2189</v>
      </c>
      <c r="C231" s="50">
        <v>1</v>
      </c>
      <c r="D231" s="49" t="s">
        <v>29</v>
      </c>
      <c r="E231" s="48">
        <v>43867</v>
      </c>
      <c r="F231" s="48">
        <v>43868</v>
      </c>
      <c r="G231" s="105" t="s">
        <v>13</v>
      </c>
      <c r="H231" s="105"/>
      <c r="I231" s="67">
        <v>234</v>
      </c>
    </row>
    <row r="232" spans="1:9" ht="45" customHeight="1" x14ac:dyDescent="0.25">
      <c r="A232" s="54" t="s">
        <v>2001</v>
      </c>
      <c r="B232" s="43" t="s">
        <v>2196</v>
      </c>
      <c r="C232" s="50">
        <v>1</v>
      </c>
      <c r="D232" s="49" t="s">
        <v>2195</v>
      </c>
      <c r="E232" s="48">
        <v>43859</v>
      </c>
      <c r="F232" s="48">
        <v>43860</v>
      </c>
      <c r="G232" s="105" t="s">
        <v>13</v>
      </c>
      <c r="H232" s="105"/>
      <c r="I232" s="67">
        <v>130</v>
      </c>
    </row>
    <row r="233" spans="1:9" ht="45" customHeight="1" x14ac:dyDescent="0.25">
      <c r="A233" s="54" t="s">
        <v>2001</v>
      </c>
      <c r="B233" s="43" t="s">
        <v>2196</v>
      </c>
      <c r="C233" s="50">
        <v>1</v>
      </c>
      <c r="D233" s="49" t="s">
        <v>2197</v>
      </c>
      <c r="E233" s="48">
        <v>43867</v>
      </c>
      <c r="F233" s="48">
        <v>43868</v>
      </c>
      <c r="G233" s="105" t="s">
        <v>13</v>
      </c>
      <c r="H233" s="105"/>
      <c r="I233" s="67">
        <v>3294</v>
      </c>
    </row>
    <row r="234" spans="1:9" ht="45" customHeight="1" x14ac:dyDescent="0.25">
      <c r="A234" s="54" t="s">
        <v>2001</v>
      </c>
      <c r="B234" s="43" t="s">
        <v>2196</v>
      </c>
      <c r="C234" s="50">
        <v>1</v>
      </c>
      <c r="D234" s="49" t="s">
        <v>2197</v>
      </c>
      <c r="E234" s="48">
        <v>43867</v>
      </c>
      <c r="F234" s="48">
        <v>43868</v>
      </c>
      <c r="G234" s="105" t="s">
        <v>13</v>
      </c>
      <c r="H234" s="105"/>
      <c r="I234" s="67">
        <v>400</v>
      </c>
    </row>
    <row r="235" spans="1:9" ht="45" customHeight="1" x14ac:dyDescent="0.25">
      <c r="A235" s="54" t="s">
        <v>2001</v>
      </c>
      <c r="B235" s="43" t="s">
        <v>2196</v>
      </c>
      <c r="C235" s="50">
        <v>1</v>
      </c>
      <c r="D235" s="49" t="s">
        <v>2197</v>
      </c>
      <c r="E235" s="48">
        <v>43867</v>
      </c>
      <c r="F235" s="48">
        <v>43868</v>
      </c>
      <c r="G235" s="105" t="s">
        <v>13</v>
      </c>
      <c r="H235" s="105"/>
      <c r="I235" s="67">
        <v>1400</v>
      </c>
    </row>
    <row r="236" spans="1:9" ht="45" customHeight="1" x14ac:dyDescent="0.25">
      <c r="A236" s="54" t="s">
        <v>2001</v>
      </c>
      <c r="B236" s="43" t="s">
        <v>2196</v>
      </c>
      <c r="C236" s="50">
        <v>1</v>
      </c>
      <c r="D236" s="49" t="s">
        <v>2197</v>
      </c>
      <c r="E236" s="48">
        <v>43867</v>
      </c>
      <c r="F236" s="48">
        <v>43868</v>
      </c>
      <c r="G236" s="105" t="s">
        <v>13</v>
      </c>
      <c r="H236" s="105"/>
      <c r="I236" s="67">
        <v>849</v>
      </c>
    </row>
    <row r="237" spans="1:9" ht="45" customHeight="1" x14ac:dyDescent="0.25">
      <c r="A237" s="54" t="s">
        <v>2001</v>
      </c>
      <c r="B237" s="43" t="s">
        <v>2196</v>
      </c>
      <c r="C237" s="50">
        <v>1</v>
      </c>
      <c r="D237" s="49" t="s">
        <v>2195</v>
      </c>
      <c r="E237" s="48">
        <v>43859</v>
      </c>
      <c r="F237" s="48">
        <v>43860</v>
      </c>
      <c r="G237" s="105" t="s">
        <v>13</v>
      </c>
      <c r="H237" s="105"/>
      <c r="I237" s="67">
        <v>45</v>
      </c>
    </row>
    <row r="238" spans="1:9" ht="45" customHeight="1" x14ac:dyDescent="0.25">
      <c r="A238" s="54" t="s">
        <v>2001</v>
      </c>
      <c r="B238" s="43" t="s">
        <v>2196</v>
      </c>
      <c r="C238" s="50">
        <v>1</v>
      </c>
      <c r="D238" s="49" t="s">
        <v>2195</v>
      </c>
      <c r="E238" s="48">
        <v>43859</v>
      </c>
      <c r="F238" s="48">
        <v>43860</v>
      </c>
      <c r="G238" s="105" t="s">
        <v>13</v>
      </c>
      <c r="H238" s="105"/>
      <c r="I238" s="67">
        <v>45</v>
      </c>
    </row>
    <row r="239" spans="1:9" ht="45" customHeight="1" x14ac:dyDescent="0.25">
      <c r="A239" s="54" t="s">
        <v>2001</v>
      </c>
      <c r="B239" s="43" t="s">
        <v>2196</v>
      </c>
      <c r="C239" s="50">
        <v>1</v>
      </c>
      <c r="D239" s="49" t="s">
        <v>2195</v>
      </c>
      <c r="E239" s="48">
        <v>43859</v>
      </c>
      <c r="F239" s="48">
        <v>43860</v>
      </c>
      <c r="G239" s="105" t="s">
        <v>13</v>
      </c>
      <c r="H239" s="105"/>
      <c r="I239" s="67">
        <v>45</v>
      </c>
    </row>
    <row r="240" spans="1:9" ht="45" customHeight="1" x14ac:dyDescent="0.25">
      <c r="A240" s="54" t="s">
        <v>2001</v>
      </c>
      <c r="B240" s="43" t="s">
        <v>2196</v>
      </c>
      <c r="C240" s="50">
        <v>1</v>
      </c>
      <c r="D240" s="49" t="s">
        <v>2195</v>
      </c>
      <c r="E240" s="48">
        <v>43859</v>
      </c>
      <c r="F240" s="48">
        <v>43860</v>
      </c>
      <c r="G240" s="105" t="s">
        <v>13</v>
      </c>
      <c r="H240" s="105"/>
      <c r="I240" s="67">
        <v>45</v>
      </c>
    </row>
    <row r="241" spans="1:9" ht="45" customHeight="1" x14ac:dyDescent="0.25">
      <c r="A241" s="54" t="s">
        <v>2001</v>
      </c>
      <c r="B241" s="43" t="s">
        <v>2196</v>
      </c>
      <c r="C241" s="50">
        <v>1</v>
      </c>
      <c r="D241" s="49" t="s">
        <v>2195</v>
      </c>
      <c r="E241" s="48">
        <v>43859</v>
      </c>
      <c r="F241" s="48">
        <v>43860</v>
      </c>
      <c r="G241" s="105" t="s">
        <v>13</v>
      </c>
      <c r="H241" s="105"/>
      <c r="I241" s="67">
        <v>45</v>
      </c>
    </row>
    <row r="242" spans="1:9" ht="45" customHeight="1" x14ac:dyDescent="0.25">
      <c r="A242" s="54" t="s">
        <v>2001</v>
      </c>
      <c r="B242" s="43" t="s">
        <v>2196</v>
      </c>
      <c r="C242" s="50">
        <v>1</v>
      </c>
      <c r="D242" s="49" t="s">
        <v>2195</v>
      </c>
      <c r="E242" s="48">
        <v>43859</v>
      </c>
      <c r="F242" s="48">
        <v>43860</v>
      </c>
      <c r="G242" s="105" t="s">
        <v>13</v>
      </c>
      <c r="H242" s="105"/>
      <c r="I242" s="67">
        <v>130</v>
      </c>
    </row>
    <row r="243" spans="1:9" ht="45" customHeight="1" x14ac:dyDescent="0.25">
      <c r="A243" s="54" t="s">
        <v>2001</v>
      </c>
      <c r="B243" s="43" t="s">
        <v>2196</v>
      </c>
      <c r="C243" s="50">
        <v>1</v>
      </c>
      <c r="D243" s="49" t="s">
        <v>2195</v>
      </c>
      <c r="E243" s="48">
        <v>43859</v>
      </c>
      <c r="F243" s="48">
        <v>43860</v>
      </c>
      <c r="G243" s="105" t="s">
        <v>13</v>
      </c>
      <c r="H243" s="105"/>
      <c r="I243" s="67">
        <v>130</v>
      </c>
    </row>
    <row r="244" spans="1:9" ht="45" customHeight="1" x14ac:dyDescent="0.25">
      <c r="A244" s="54" t="s">
        <v>2001</v>
      </c>
      <c r="B244" s="43" t="s">
        <v>2196</v>
      </c>
      <c r="C244" s="50">
        <v>1</v>
      </c>
      <c r="D244" s="49" t="s">
        <v>2195</v>
      </c>
      <c r="E244" s="48">
        <v>43859</v>
      </c>
      <c r="F244" s="48">
        <v>43860</v>
      </c>
      <c r="G244" s="105" t="s">
        <v>13</v>
      </c>
      <c r="H244" s="105"/>
      <c r="I244" s="67">
        <v>130</v>
      </c>
    </row>
    <row r="245" spans="1:9" ht="45" customHeight="1" x14ac:dyDescent="0.25">
      <c r="A245" s="54" t="s">
        <v>2001</v>
      </c>
      <c r="B245" s="43" t="s">
        <v>2196</v>
      </c>
      <c r="C245" s="50">
        <v>1</v>
      </c>
      <c r="D245" s="49" t="s">
        <v>2195</v>
      </c>
      <c r="E245" s="48">
        <v>43859</v>
      </c>
      <c r="F245" s="48">
        <v>43860</v>
      </c>
      <c r="G245" s="105" t="s">
        <v>13</v>
      </c>
      <c r="H245" s="105"/>
      <c r="I245" s="67">
        <v>1400</v>
      </c>
    </row>
    <row r="246" spans="1:9" ht="45" customHeight="1" x14ac:dyDescent="0.25">
      <c r="A246" s="54" t="s">
        <v>2001</v>
      </c>
      <c r="B246" s="43" t="s">
        <v>2196</v>
      </c>
      <c r="C246" s="50">
        <v>1</v>
      </c>
      <c r="D246" s="49" t="s">
        <v>2195</v>
      </c>
      <c r="E246" s="48">
        <v>43859</v>
      </c>
      <c r="F246" s="48">
        <v>43860</v>
      </c>
      <c r="G246" s="105" t="s">
        <v>13</v>
      </c>
      <c r="H246" s="105"/>
      <c r="I246" s="67">
        <v>999</v>
      </c>
    </row>
    <row r="247" spans="1:9" ht="45" customHeight="1" x14ac:dyDescent="0.25">
      <c r="A247" s="54" t="s">
        <v>2001</v>
      </c>
      <c r="B247" s="43" t="s">
        <v>2196</v>
      </c>
      <c r="C247" s="50">
        <v>1</v>
      </c>
      <c r="D247" s="49" t="s">
        <v>2195</v>
      </c>
      <c r="E247" s="48">
        <v>43859</v>
      </c>
      <c r="F247" s="48">
        <v>43860</v>
      </c>
      <c r="G247" s="105" t="s">
        <v>13</v>
      </c>
      <c r="H247" s="105"/>
      <c r="I247" s="67">
        <v>130</v>
      </c>
    </row>
    <row r="248" spans="1:9" ht="45" customHeight="1" x14ac:dyDescent="0.25">
      <c r="A248" s="54" t="s">
        <v>2001</v>
      </c>
      <c r="B248" s="43" t="s">
        <v>2196</v>
      </c>
      <c r="C248" s="50">
        <v>1</v>
      </c>
      <c r="D248" s="49" t="s">
        <v>2195</v>
      </c>
      <c r="E248" s="48">
        <v>43859</v>
      </c>
      <c r="F248" s="48">
        <v>43860</v>
      </c>
      <c r="G248" s="105" t="s">
        <v>13</v>
      </c>
      <c r="H248" s="105"/>
      <c r="I248" s="67">
        <v>372</v>
      </c>
    </row>
    <row r="249" spans="1:9" ht="45" customHeight="1" x14ac:dyDescent="0.25">
      <c r="A249" s="54" t="s">
        <v>2001</v>
      </c>
      <c r="B249" s="43" t="s">
        <v>2196</v>
      </c>
      <c r="C249" s="50">
        <v>1</v>
      </c>
      <c r="D249" s="49" t="s">
        <v>2195</v>
      </c>
      <c r="E249" s="48">
        <v>43859</v>
      </c>
      <c r="F249" s="48">
        <v>43860</v>
      </c>
      <c r="G249" s="105" t="s">
        <v>13</v>
      </c>
      <c r="H249" s="105"/>
      <c r="I249" s="67">
        <v>168</v>
      </c>
    </row>
    <row r="250" spans="1:9" ht="45" customHeight="1" x14ac:dyDescent="0.25">
      <c r="A250" s="54" t="s">
        <v>2001</v>
      </c>
      <c r="B250" s="43" t="s">
        <v>2196</v>
      </c>
      <c r="C250" s="50">
        <v>1</v>
      </c>
      <c r="D250" s="49" t="s">
        <v>2195</v>
      </c>
      <c r="E250" s="48">
        <v>43859</v>
      </c>
      <c r="F250" s="48">
        <v>43860</v>
      </c>
      <c r="G250" s="105" t="s">
        <v>13</v>
      </c>
      <c r="H250" s="105"/>
      <c r="I250" s="67">
        <v>44</v>
      </c>
    </row>
    <row r="251" spans="1:9" ht="45" customHeight="1" x14ac:dyDescent="0.25">
      <c r="A251" s="54" t="s">
        <v>2001</v>
      </c>
      <c r="B251" s="43" t="s">
        <v>2196</v>
      </c>
      <c r="C251" s="50">
        <v>1</v>
      </c>
      <c r="D251" s="49" t="s">
        <v>2195</v>
      </c>
      <c r="E251" s="48">
        <v>43859</v>
      </c>
      <c r="F251" s="48">
        <v>43860</v>
      </c>
      <c r="G251" s="105" t="s">
        <v>13</v>
      </c>
      <c r="H251" s="105"/>
      <c r="I251" s="67">
        <v>44</v>
      </c>
    </row>
    <row r="252" spans="1:9" ht="45" customHeight="1" x14ac:dyDescent="0.25">
      <c r="A252" s="54" t="s">
        <v>2001</v>
      </c>
      <c r="B252" s="43" t="s">
        <v>2196</v>
      </c>
      <c r="C252" s="50">
        <v>1</v>
      </c>
      <c r="D252" s="49" t="s">
        <v>2195</v>
      </c>
      <c r="E252" s="48">
        <v>43859</v>
      </c>
      <c r="F252" s="48">
        <v>43860</v>
      </c>
      <c r="G252" s="105" t="s">
        <v>13</v>
      </c>
      <c r="H252" s="105"/>
      <c r="I252" s="67">
        <v>44</v>
      </c>
    </row>
    <row r="253" spans="1:9" ht="45" customHeight="1" x14ac:dyDescent="0.25">
      <c r="A253" s="54" t="s">
        <v>2001</v>
      </c>
      <c r="B253" s="43" t="s">
        <v>2196</v>
      </c>
      <c r="C253" s="50">
        <v>1</v>
      </c>
      <c r="D253" s="49" t="s">
        <v>2195</v>
      </c>
      <c r="E253" s="48">
        <v>43859</v>
      </c>
      <c r="F253" s="48">
        <v>43860</v>
      </c>
      <c r="G253" s="105" t="s">
        <v>13</v>
      </c>
      <c r="H253" s="105"/>
      <c r="I253" s="67">
        <v>44</v>
      </c>
    </row>
    <row r="254" spans="1:9" ht="45" customHeight="1" x14ac:dyDescent="0.25">
      <c r="A254" s="54" t="s">
        <v>2001</v>
      </c>
      <c r="B254" s="43" t="s">
        <v>2196</v>
      </c>
      <c r="C254" s="50">
        <v>1</v>
      </c>
      <c r="D254" s="49" t="s">
        <v>2195</v>
      </c>
      <c r="E254" s="48">
        <v>43859</v>
      </c>
      <c r="F254" s="48">
        <v>43860</v>
      </c>
      <c r="G254" s="105" t="s">
        <v>13</v>
      </c>
      <c r="H254" s="105"/>
      <c r="I254" s="67">
        <v>44</v>
      </c>
    </row>
    <row r="255" spans="1:9" ht="45" customHeight="1" x14ac:dyDescent="0.25">
      <c r="A255" s="54" t="s">
        <v>2001</v>
      </c>
      <c r="B255" s="43" t="s">
        <v>2196</v>
      </c>
      <c r="C255" s="50">
        <v>1</v>
      </c>
      <c r="D255" s="49" t="s">
        <v>2195</v>
      </c>
      <c r="E255" s="48">
        <v>43859</v>
      </c>
      <c r="F255" s="48">
        <v>43860</v>
      </c>
      <c r="G255" s="105" t="s">
        <v>13</v>
      </c>
      <c r="H255" s="105"/>
      <c r="I255" s="67">
        <v>44</v>
      </c>
    </row>
    <row r="256" spans="1:9" ht="45" customHeight="1" x14ac:dyDescent="0.25">
      <c r="A256" s="54" t="s">
        <v>2001</v>
      </c>
      <c r="B256" s="43" t="s">
        <v>2196</v>
      </c>
      <c r="C256" s="50">
        <v>1</v>
      </c>
      <c r="D256" s="49" t="s">
        <v>2195</v>
      </c>
      <c r="E256" s="48">
        <v>43859</v>
      </c>
      <c r="F256" s="48">
        <v>43860</v>
      </c>
      <c r="G256" s="105" t="s">
        <v>13</v>
      </c>
      <c r="H256" s="105"/>
      <c r="I256" s="67">
        <v>400</v>
      </c>
    </row>
    <row r="257" spans="1:9" ht="45" customHeight="1" x14ac:dyDescent="0.25">
      <c r="A257" s="54" t="s">
        <v>2001</v>
      </c>
      <c r="B257" s="43" t="s">
        <v>2161</v>
      </c>
      <c r="C257" s="50">
        <v>1</v>
      </c>
      <c r="D257" s="49" t="s">
        <v>29</v>
      </c>
      <c r="E257" s="48">
        <v>43875</v>
      </c>
      <c r="F257" s="48">
        <v>43875</v>
      </c>
      <c r="G257" s="105" t="s">
        <v>13</v>
      </c>
      <c r="H257" s="105"/>
      <c r="I257" s="67">
        <v>500</v>
      </c>
    </row>
    <row r="258" spans="1:9" ht="45" customHeight="1" x14ac:dyDescent="0.25">
      <c r="A258" s="54" t="s">
        <v>2001</v>
      </c>
      <c r="B258" s="43" t="s">
        <v>2161</v>
      </c>
      <c r="C258" s="50">
        <v>1</v>
      </c>
      <c r="D258" s="49" t="s">
        <v>29</v>
      </c>
      <c r="E258" s="48">
        <v>43875</v>
      </c>
      <c r="F258" s="48">
        <v>43875</v>
      </c>
      <c r="G258" s="105" t="s">
        <v>13</v>
      </c>
      <c r="H258" s="105"/>
      <c r="I258" s="67">
        <v>49</v>
      </c>
    </row>
    <row r="259" spans="1:9" ht="45" customHeight="1" x14ac:dyDescent="0.25">
      <c r="A259" s="54" t="s">
        <v>2001</v>
      </c>
      <c r="B259" s="43" t="s">
        <v>2161</v>
      </c>
      <c r="C259" s="50">
        <v>1</v>
      </c>
      <c r="D259" s="49" t="s">
        <v>29</v>
      </c>
      <c r="E259" s="48">
        <v>43875</v>
      </c>
      <c r="F259" s="48">
        <v>43875</v>
      </c>
      <c r="G259" s="105" t="s">
        <v>13</v>
      </c>
      <c r="H259" s="105"/>
      <c r="I259" s="67">
        <v>200</v>
      </c>
    </row>
    <row r="260" spans="1:9" ht="45" customHeight="1" x14ac:dyDescent="0.25">
      <c r="A260" s="54" t="s">
        <v>2001</v>
      </c>
      <c r="B260" s="43" t="s">
        <v>2161</v>
      </c>
      <c r="C260" s="50">
        <v>1</v>
      </c>
      <c r="D260" s="49" t="s">
        <v>29</v>
      </c>
      <c r="E260" s="48">
        <v>43875</v>
      </c>
      <c r="F260" s="48">
        <v>43875</v>
      </c>
      <c r="G260" s="105" t="s">
        <v>13</v>
      </c>
      <c r="H260" s="105"/>
      <c r="I260" s="67">
        <v>63</v>
      </c>
    </row>
    <row r="261" spans="1:9" ht="45" customHeight="1" x14ac:dyDescent="0.25">
      <c r="A261" s="54" t="s">
        <v>2001</v>
      </c>
      <c r="B261" s="43" t="s">
        <v>2161</v>
      </c>
      <c r="C261" s="50">
        <v>1</v>
      </c>
      <c r="D261" s="49" t="s">
        <v>29</v>
      </c>
      <c r="E261" s="48">
        <v>43875</v>
      </c>
      <c r="F261" s="48">
        <v>43875</v>
      </c>
      <c r="G261" s="105" t="s">
        <v>13</v>
      </c>
      <c r="H261" s="105"/>
      <c r="I261" s="67">
        <v>300</v>
      </c>
    </row>
    <row r="262" spans="1:9" ht="45" customHeight="1" x14ac:dyDescent="0.25">
      <c r="A262" s="54" t="s">
        <v>2001</v>
      </c>
      <c r="B262" s="43" t="s">
        <v>2194</v>
      </c>
      <c r="C262" s="50">
        <v>1</v>
      </c>
      <c r="D262" s="49" t="s">
        <v>29</v>
      </c>
      <c r="E262" s="48">
        <v>43873</v>
      </c>
      <c r="F262" s="48">
        <v>43873</v>
      </c>
      <c r="G262" s="105" t="s">
        <v>13</v>
      </c>
      <c r="H262" s="105"/>
      <c r="I262" s="67">
        <v>220</v>
      </c>
    </row>
    <row r="263" spans="1:9" ht="45" customHeight="1" x14ac:dyDescent="0.25">
      <c r="A263" s="54" t="s">
        <v>2001</v>
      </c>
      <c r="B263" s="43" t="s">
        <v>2194</v>
      </c>
      <c r="C263" s="50">
        <v>1</v>
      </c>
      <c r="D263" s="49" t="s">
        <v>29</v>
      </c>
      <c r="E263" s="48">
        <v>43873</v>
      </c>
      <c r="F263" s="48">
        <v>43873</v>
      </c>
      <c r="G263" s="105" t="s">
        <v>13</v>
      </c>
      <c r="H263" s="105"/>
      <c r="I263" s="67">
        <v>98</v>
      </c>
    </row>
    <row r="264" spans="1:9" ht="45" customHeight="1" x14ac:dyDescent="0.25">
      <c r="A264" s="54" t="s">
        <v>2001</v>
      </c>
      <c r="B264" s="43" t="s">
        <v>2194</v>
      </c>
      <c r="C264" s="50">
        <v>1</v>
      </c>
      <c r="D264" s="49" t="s">
        <v>29</v>
      </c>
      <c r="E264" s="48">
        <v>43873</v>
      </c>
      <c r="F264" s="48">
        <v>43873</v>
      </c>
      <c r="G264" s="105" t="s">
        <v>13</v>
      </c>
      <c r="H264" s="105"/>
      <c r="I264" s="67">
        <v>350</v>
      </c>
    </row>
    <row r="265" spans="1:9" ht="45" customHeight="1" x14ac:dyDescent="0.25">
      <c r="A265" s="54" t="s">
        <v>2001</v>
      </c>
      <c r="B265" s="43" t="s">
        <v>2194</v>
      </c>
      <c r="C265" s="50">
        <v>1</v>
      </c>
      <c r="D265" s="49" t="s">
        <v>29</v>
      </c>
      <c r="E265" s="48">
        <v>43873</v>
      </c>
      <c r="F265" s="48">
        <v>43873</v>
      </c>
      <c r="G265" s="105" t="s">
        <v>13</v>
      </c>
      <c r="H265" s="105"/>
      <c r="I265" s="67">
        <v>126</v>
      </c>
    </row>
    <row r="266" spans="1:9" ht="45" customHeight="1" x14ac:dyDescent="0.25">
      <c r="A266" s="54" t="s">
        <v>2001</v>
      </c>
      <c r="B266" s="43" t="s">
        <v>2193</v>
      </c>
      <c r="C266" s="50">
        <v>1</v>
      </c>
      <c r="D266" s="49" t="s">
        <v>29</v>
      </c>
      <c r="E266" s="48">
        <v>43866</v>
      </c>
      <c r="F266" s="48">
        <v>43866</v>
      </c>
      <c r="G266" s="105" t="s">
        <v>13</v>
      </c>
      <c r="H266" s="105"/>
      <c r="I266" s="67">
        <v>98</v>
      </c>
    </row>
    <row r="267" spans="1:9" ht="45" customHeight="1" x14ac:dyDescent="0.25">
      <c r="A267" s="54" t="s">
        <v>2001</v>
      </c>
      <c r="B267" s="43" t="s">
        <v>2193</v>
      </c>
      <c r="C267" s="50">
        <v>1</v>
      </c>
      <c r="D267" s="49" t="s">
        <v>29</v>
      </c>
      <c r="E267" s="48">
        <v>43866</v>
      </c>
      <c r="F267" s="48">
        <v>43866</v>
      </c>
      <c r="G267" s="105" t="s">
        <v>13</v>
      </c>
      <c r="H267" s="105"/>
      <c r="I267" s="67">
        <v>500</v>
      </c>
    </row>
    <row r="268" spans="1:9" ht="45" customHeight="1" x14ac:dyDescent="0.25">
      <c r="A268" s="54" t="s">
        <v>2001</v>
      </c>
      <c r="B268" s="43" t="s">
        <v>2193</v>
      </c>
      <c r="C268" s="50">
        <v>1</v>
      </c>
      <c r="D268" s="49" t="s">
        <v>29</v>
      </c>
      <c r="E268" s="48">
        <v>43866</v>
      </c>
      <c r="F268" s="48">
        <v>43866</v>
      </c>
      <c r="G268" s="105" t="s">
        <v>13</v>
      </c>
      <c r="H268" s="105"/>
      <c r="I268" s="67">
        <v>126</v>
      </c>
    </row>
    <row r="269" spans="1:9" ht="45" customHeight="1" x14ac:dyDescent="0.25">
      <c r="A269" s="54" t="s">
        <v>2001</v>
      </c>
      <c r="B269" s="43" t="s">
        <v>2190</v>
      </c>
      <c r="C269" s="50">
        <v>1</v>
      </c>
      <c r="D269" s="49" t="s">
        <v>29</v>
      </c>
      <c r="E269" s="48">
        <v>43853</v>
      </c>
      <c r="F269" s="48">
        <v>43853</v>
      </c>
      <c r="G269" s="105" t="s">
        <v>13</v>
      </c>
      <c r="H269" s="105"/>
      <c r="I269" s="67">
        <v>303.10000000000002</v>
      </c>
    </row>
    <row r="270" spans="1:9" ht="45" customHeight="1" x14ac:dyDescent="0.25">
      <c r="A270" s="54" t="s">
        <v>2001</v>
      </c>
      <c r="B270" s="43" t="s">
        <v>2190</v>
      </c>
      <c r="C270" s="50">
        <v>1</v>
      </c>
      <c r="D270" s="49" t="s">
        <v>29</v>
      </c>
      <c r="E270" s="48">
        <v>43853</v>
      </c>
      <c r="F270" s="48">
        <v>43853</v>
      </c>
      <c r="G270" s="105" t="s">
        <v>13</v>
      </c>
      <c r="H270" s="105"/>
      <c r="I270" s="67">
        <v>124</v>
      </c>
    </row>
    <row r="271" spans="1:9" ht="45" customHeight="1" x14ac:dyDescent="0.25">
      <c r="A271" s="54" t="s">
        <v>2001</v>
      </c>
      <c r="B271" s="43" t="s">
        <v>2190</v>
      </c>
      <c r="C271" s="50">
        <v>1</v>
      </c>
      <c r="D271" s="49" t="s">
        <v>29</v>
      </c>
      <c r="E271" s="48">
        <v>43853</v>
      </c>
      <c r="F271" s="48">
        <v>43853</v>
      </c>
      <c r="G271" s="105" t="s">
        <v>13</v>
      </c>
      <c r="H271" s="105"/>
      <c r="I271" s="67">
        <v>196.9</v>
      </c>
    </row>
    <row r="272" spans="1:9" ht="45" customHeight="1" x14ac:dyDescent="0.25">
      <c r="A272" s="54" t="s">
        <v>2001</v>
      </c>
      <c r="B272" s="43" t="s">
        <v>2190</v>
      </c>
      <c r="C272" s="50">
        <v>1</v>
      </c>
      <c r="D272" s="49" t="s">
        <v>29</v>
      </c>
      <c r="E272" s="48">
        <v>43853</v>
      </c>
      <c r="F272" s="48">
        <v>43853</v>
      </c>
      <c r="G272" s="105" t="s">
        <v>13</v>
      </c>
      <c r="H272" s="105"/>
      <c r="I272" s="67">
        <v>180</v>
      </c>
    </row>
    <row r="273" spans="1:9" ht="45" customHeight="1" x14ac:dyDescent="0.25">
      <c r="A273" s="54" t="s">
        <v>2001</v>
      </c>
      <c r="B273" s="43" t="s">
        <v>2192</v>
      </c>
      <c r="C273" s="50">
        <v>1</v>
      </c>
      <c r="D273" s="49" t="s">
        <v>29</v>
      </c>
      <c r="E273" s="48">
        <v>43854</v>
      </c>
      <c r="F273" s="48">
        <v>43855</v>
      </c>
      <c r="G273" s="105" t="s">
        <v>13</v>
      </c>
      <c r="H273" s="105"/>
      <c r="I273" s="67">
        <v>380</v>
      </c>
    </row>
    <row r="274" spans="1:9" ht="45" customHeight="1" x14ac:dyDescent="0.25">
      <c r="A274" s="54" t="s">
        <v>2001</v>
      </c>
      <c r="B274" s="43" t="s">
        <v>2166</v>
      </c>
      <c r="C274" s="50">
        <v>1</v>
      </c>
      <c r="D274" s="49" t="s">
        <v>2191</v>
      </c>
      <c r="E274" s="48">
        <v>43862</v>
      </c>
      <c r="F274" s="48">
        <v>43862</v>
      </c>
      <c r="G274" s="105" t="s">
        <v>13</v>
      </c>
      <c r="H274" s="105"/>
      <c r="I274" s="67">
        <v>220</v>
      </c>
    </row>
    <row r="275" spans="1:9" ht="45" customHeight="1" x14ac:dyDescent="0.25">
      <c r="A275" s="54" t="s">
        <v>2001</v>
      </c>
      <c r="B275" s="43" t="s">
        <v>2166</v>
      </c>
      <c r="C275" s="50">
        <v>1</v>
      </c>
      <c r="D275" s="49" t="s">
        <v>2191</v>
      </c>
      <c r="E275" s="48">
        <v>43862</v>
      </c>
      <c r="F275" s="48">
        <v>43862</v>
      </c>
      <c r="G275" s="105" t="s">
        <v>13</v>
      </c>
      <c r="H275" s="105"/>
      <c r="I275" s="67">
        <v>220</v>
      </c>
    </row>
    <row r="276" spans="1:9" ht="45" customHeight="1" x14ac:dyDescent="0.25">
      <c r="A276" s="54" t="s">
        <v>2001</v>
      </c>
      <c r="B276" s="43" t="s">
        <v>2190</v>
      </c>
      <c r="C276" s="50">
        <v>1</v>
      </c>
      <c r="D276" s="49" t="s">
        <v>29</v>
      </c>
      <c r="E276" s="48">
        <v>43853</v>
      </c>
      <c r="F276" s="48">
        <v>43853</v>
      </c>
      <c r="G276" s="105" t="s">
        <v>13</v>
      </c>
      <c r="H276" s="105"/>
      <c r="I276" s="67">
        <v>98</v>
      </c>
    </row>
    <row r="277" spans="1:9" ht="45" customHeight="1" x14ac:dyDescent="0.25">
      <c r="A277" s="54" t="s">
        <v>2001</v>
      </c>
      <c r="B277" s="43" t="s">
        <v>2189</v>
      </c>
      <c r="C277" s="50">
        <v>1</v>
      </c>
      <c r="D277" s="49" t="s">
        <v>29</v>
      </c>
      <c r="E277" s="48">
        <v>43867</v>
      </c>
      <c r="F277" s="48">
        <v>43868</v>
      </c>
      <c r="G277" s="105" t="s">
        <v>13</v>
      </c>
      <c r="H277" s="105"/>
      <c r="I277" s="67">
        <v>122</v>
      </c>
    </row>
    <row r="278" spans="1:9" ht="45" customHeight="1" x14ac:dyDescent="0.25">
      <c r="A278" s="54" t="s">
        <v>2001</v>
      </c>
      <c r="B278" s="43" t="s">
        <v>2189</v>
      </c>
      <c r="C278" s="50">
        <v>1</v>
      </c>
      <c r="D278" s="49" t="s">
        <v>29</v>
      </c>
      <c r="E278" s="48">
        <v>43867</v>
      </c>
      <c r="F278" s="48">
        <v>43868</v>
      </c>
      <c r="G278" s="105" t="s">
        <v>13</v>
      </c>
      <c r="H278" s="105"/>
      <c r="I278" s="67">
        <v>115</v>
      </c>
    </row>
    <row r="279" spans="1:9" ht="45" customHeight="1" x14ac:dyDescent="0.25">
      <c r="A279" s="54" t="s">
        <v>2001</v>
      </c>
      <c r="B279" s="43" t="s">
        <v>2171</v>
      </c>
      <c r="C279" s="50">
        <v>1</v>
      </c>
      <c r="D279" s="49" t="s">
        <v>15</v>
      </c>
      <c r="E279" s="48">
        <v>43865</v>
      </c>
      <c r="F279" s="48">
        <v>43868</v>
      </c>
      <c r="G279" s="105" t="s">
        <v>13</v>
      </c>
      <c r="H279" s="105"/>
      <c r="I279" s="67">
        <v>200</v>
      </c>
    </row>
    <row r="280" spans="1:9" ht="45" customHeight="1" x14ac:dyDescent="0.25">
      <c r="A280" s="54" t="s">
        <v>2001</v>
      </c>
      <c r="B280" s="43" t="s">
        <v>2182</v>
      </c>
      <c r="C280" s="50">
        <v>1</v>
      </c>
      <c r="D280" s="49" t="s">
        <v>15</v>
      </c>
      <c r="E280" s="48">
        <v>43871</v>
      </c>
      <c r="F280" s="48">
        <v>43875</v>
      </c>
      <c r="G280" s="105" t="s">
        <v>13</v>
      </c>
      <c r="H280" s="105"/>
      <c r="I280" s="67">
        <v>360</v>
      </c>
    </row>
    <row r="281" spans="1:9" ht="45" customHeight="1" x14ac:dyDescent="0.25">
      <c r="A281" s="54" t="s">
        <v>2001</v>
      </c>
      <c r="B281" s="43" t="s">
        <v>2171</v>
      </c>
      <c r="C281" s="50">
        <v>1</v>
      </c>
      <c r="D281" s="49" t="s">
        <v>15</v>
      </c>
      <c r="E281" s="48">
        <v>43865</v>
      </c>
      <c r="F281" s="48">
        <v>43868</v>
      </c>
      <c r="G281" s="105" t="s">
        <v>13</v>
      </c>
      <c r="H281" s="105"/>
      <c r="I281" s="67">
        <v>171</v>
      </c>
    </row>
    <row r="282" spans="1:9" ht="45" customHeight="1" x14ac:dyDescent="0.25">
      <c r="A282" s="54" t="s">
        <v>2001</v>
      </c>
      <c r="B282" s="43" t="s">
        <v>2171</v>
      </c>
      <c r="C282" s="50">
        <v>1</v>
      </c>
      <c r="D282" s="49" t="s">
        <v>15</v>
      </c>
      <c r="E282" s="48">
        <v>43865</v>
      </c>
      <c r="F282" s="48">
        <v>43868</v>
      </c>
      <c r="G282" s="105" t="s">
        <v>13</v>
      </c>
      <c r="H282" s="105"/>
      <c r="I282" s="67">
        <v>495</v>
      </c>
    </row>
    <row r="283" spans="1:9" ht="45" customHeight="1" x14ac:dyDescent="0.25">
      <c r="A283" s="54" t="s">
        <v>2001</v>
      </c>
      <c r="B283" s="43" t="s">
        <v>2171</v>
      </c>
      <c r="C283" s="50">
        <v>1</v>
      </c>
      <c r="D283" s="49" t="s">
        <v>15</v>
      </c>
      <c r="E283" s="48">
        <v>43865</v>
      </c>
      <c r="F283" s="48">
        <v>43868</v>
      </c>
      <c r="G283" s="105" t="s">
        <v>13</v>
      </c>
      <c r="H283" s="105"/>
      <c r="I283" s="67">
        <v>342</v>
      </c>
    </row>
    <row r="284" spans="1:9" ht="45" customHeight="1" x14ac:dyDescent="0.25">
      <c r="A284" s="54" t="s">
        <v>2001</v>
      </c>
      <c r="B284" s="43" t="s">
        <v>2182</v>
      </c>
      <c r="C284" s="50">
        <v>1</v>
      </c>
      <c r="D284" s="49" t="s">
        <v>15</v>
      </c>
      <c r="E284" s="48">
        <v>43865</v>
      </c>
      <c r="F284" s="48">
        <v>43868</v>
      </c>
      <c r="G284" s="105" t="s">
        <v>13</v>
      </c>
      <c r="H284" s="105"/>
      <c r="I284" s="67">
        <v>288</v>
      </c>
    </row>
    <row r="285" spans="1:9" ht="45" customHeight="1" x14ac:dyDescent="0.25">
      <c r="A285" s="54" t="s">
        <v>2001</v>
      </c>
      <c r="B285" s="43" t="s">
        <v>2182</v>
      </c>
      <c r="C285" s="50">
        <v>1</v>
      </c>
      <c r="D285" s="49" t="s">
        <v>15</v>
      </c>
      <c r="E285" s="48">
        <v>43865</v>
      </c>
      <c r="F285" s="48">
        <v>43875</v>
      </c>
      <c r="G285" s="105" t="s">
        <v>13</v>
      </c>
      <c r="H285" s="105"/>
      <c r="I285" s="67">
        <v>342</v>
      </c>
    </row>
    <row r="286" spans="1:9" ht="45" customHeight="1" x14ac:dyDescent="0.25">
      <c r="A286" s="54" t="s">
        <v>2001</v>
      </c>
      <c r="B286" s="43" t="s">
        <v>2188</v>
      </c>
      <c r="C286" s="50">
        <v>1</v>
      </c>
      <c r="D286" s="49" t="s">
        <v>2172</v>
      </c>
      <c r="E286" s="48">
        <v>43865</v>
      </c>
      <c r="F286" s="48">
        <v>43865</v>
      </c>
      <c r="G286" s="105" t="s">
        <v>13</v>
      </c>
      <c r="H286" s="105"/>
      <c r="I286" s="67">
        <v>3613</v>
      </c>
    </row>
    <row r="287" spans="1:9" ht="45" customHeight="1" x14ac:dyDescent="0.25">
      <c r="A287" s="54" t="s">
        <v>2001</v>
      </c>
      <c r="B287" s="43" t="s">
        <v>2188</v>
      </c>
      <c r="C287" s="50">
        <v>1</v>
      </c>
      <c r="D287" s="49" t="s">
        <v>2172</v>
      </c>
      <c r="E287" s="48">
        <v>43865</v>
      </c>
      <c r="F287" s="48">
        <v>43865</v>
      </c>
      <c r="G287" s="105" t="s">
        <v>13</v>
      </c>
      <c r="H287" s="105"/>
      <c r="I287" s="67">
        <v>299</v>
      </c>
    </row>
    <row r="288" spans="1:9" ht="45" customHeight="1" x14ac:dyDescent="0.25">
      <c r="A288" s="54" t="s">
        <v>2001</v>
      </c>
      <c r="B288" s="43" t="s">
        <v>2187</v>
      </c>
      <c r="C288" s="50">
        <v>1</v>
      </c>
      <c r="D288" s="49" t="s">
        <v>2155</v>
      </c>
      <c r="E288" s="48">
        <v>43874</v>
      </c>
      <c r="F288" s="48">
        <v>43874</v>
      </c>
      <c r="G288" s="105" t="s">
        <v>13</v>
      </c>
      <c r="H288" s="105"/>
      <c r="I288" s="67">
        <v>5442</v>
      </c>
    </row>
    <row r="289" spans="1:9" ht="45" customHeight="1" x14ac:dyDescent="0.25">
      <c r="A289" s="54" t="s">
        <v>2001</v>
      </c>
      <c r="B289" s="43" t="s">
        <v>2186</v>
      </c>
      <c r="C289" s="50">
        <v>1</v>
      </c>
      <c r="D289" s="49" t="s">
        <v>2172</v>
      </c>
      <c r="E289" s="48">
        <v>43861</v>
      </c>
      <c r="F289" s="48">
        <v>43861</v>
      </c>
      <c r="G289" s="105" t="s">
        <v>13</v>
      </c>
      <c r="H289" s="105"/>
      <c r="I289" s="67">
        <v>1368</v>
      </c>
    </row>
    <row r="290" spans="1:9" ht="45" customHeight="1" x14ac:dyDescent="0.25">
      <c r="A290" s="54" t="s">
        <v>2001</v>
      </c>
      <c r="B290" s="43" t="s">
        <v>2175</v>
      </c>
      <c r="C290" s="50">
        <v>1</v>
      </c>
      <c r="D290" s="49" t="s">
        <v>2172</v>
      </c>
      <c r="E290" s="48">
        <v>43853</v>
      </c>
      <c r="F290" s="48">
        <v>43853</v>
      </c>
      <c r="G290" s="105" t="s">
        <v>13</v>
      </c>
      <c r="H290" s="105"/>
      <c r="I290" s="67">
        <v>1368</v>
      </c>
    </row>
    <row r="291" spans="1:9" ht="45" customHeight="1" x14ac:dyDescent="0.25">
      <c r="A291" s="54" t="s">
        <v>2001</v>
      </c>
      <c r="B291" s="43" t="s">
        <v>2186</v>
      </c>
      <c r="C291" s="50">
        <v>1</v>
      </c>
      <c r="D291" s="49" t="s">
        <v>2172</v>
      </c>
      <c r="E291" s="48">
        <v>43861</v>
      </c>
      <c r="F291" s="48">
        <v>43861</v>
      </c>
      <c r="G291" s="105" t="s">
        <v>13</v>
      </c>
      <c r="H291" s="105"/>
      <c r="I291" s="67">
        <v>174</v>
      </c>
    </row>
    <row r="292" spans="1:9" ht="45" customHeight="1" x14ac:dyDescent="0.25">
      <c r="A292" s="54" t="s">
        <v>2001</v>
      </c>
      <c r="B292" s="43" t="s">
        <v>2175</v>
      </c>
      <c r="C292" s="50">
        <v>1</v>
      </c>
      <c r="D292" s="49" t="s">
        <v>2172</v>
      </c>
      <c r="E292" s="48">
        <v>43853</v>
      </c>
      <c r="F292" s="48">
        <v>43853</v>
      </c>
      <c r="G292" s="105" t="s">
        <v>13</v>
      </c>
      <c r="H292" s="105"/>
      <c r="I292" s="67">
        <v>214</v>
      </c>
    </row>
    <row r="293" spans="1:9" ht="45" customHeight="1" x14ac:dyDescent="0.25">
      <c r="A293" s="54" t="s">
        <v>2001</v>
      </c>
      <c r="B293" s="43" t="s">
        <v>2175</v>
      </c>
      <c r="C293" s="50">
        <v>1</v>
      </c>
      <c r="D293" s="49" t="s">
        <v>2172</v>
      </c>
      <c r="E293" s="48">
        <v>43853</v>
      </c>
      <c r="F293" s="48">
        <v>43853</v>
      </c>
      <c r="G293" s="105" t="s">
        <v>13</v>
      </c>
      <c r="H293" s="105"/>
      <c r="I293" s="67">
        <v>440</v>
      </c>
    </row>
    <row r="294" spans="1:9" ht="45" customHeight="1" x14ac:dyDescent="0.25">
      <c r="A294" s="54" t="s">
        <v>2001</v>
      </c>
      <c r="B294" s="43" t="s">
        <v>2186</v>
      </c>
      <c r="C294" s="50">
        <v>1</v>
      </c>
      <c r="D294" s="49" t="s">
        <v>2172</v>
      </c>
      <c r="E294" s="48">
        <v>43861</v>
      </c>
      <c r="F294" s="48">
        <v>43861</v>
      </c>
      <c r="G294" s="105" t="s">
        <v>13</v>
      </c>
      <c r="H294" s="105"/>
      <c r="I294" s="67">
        <v>123</v>
      </c>
    </row>
    <row r="295" spans="1:9" ht="45" customHeight="1" x14ac:dyDescent="0.25">
      <c r="A295" s="54" t="s">
        <v>2001</v>
      </c>
      <c r="B295" s="43" t="s">
        <v>2186</v>
      </c>
      <c r="C295" s="50">
        <v>1</v>
      </c>
      <c r="D295" s="49" t="s">
        <v>2172</v>
      </c>
      <c r="E295" s="48">
        <v>43861</v>
      </c>
      <c r="F295" s="48">
        <v>43861</v>
      </c>
      <c r="G295" s="105" t="s">
        <v>13</v>
      </c>
      <c r="H295" s="105"/>
      <c r="I295" s="67">
        <v>410</v>
      </c>
    </row>
    <row r="296" spans="1:9" ht="45" customHeight="1" x14ac:dyDescent="0.25">
      <c r="A296" s="54" t="s">
        <v>2001</v>
      </c>
      <c r="B296" s="43" t="s">
        <v>1847</v>
      </c>
      <c r="C296" s="50">
        <v>1</v>
      </c>
      <c r="D296" s="49" t="s">
        <v>29</v>
      </c>
      <c r="E296" s="48">
        <v>43854</v>
      </c>
      <c r="F296" s="48">
        <v>43854</v>
      </c>
      <c r="G296" s="105" t="s">
        <v>13</v>
      </c>
      <c r="H296" s="105"/>
      <c r="I296" s="67">
        <v>500</v>
      </c>
    </row>
    <row r="297" spans="1:9" ht="45" customHeight="1" x14ac:dyDescent="0.25">
      <c r="A297" s="54" t="s">
        <v>2001</v>
      </c>
      <c r="B297" s="43" t="s">
        <v>1847</v>
      </c>
      <c r="C297" s="50">
        <v>1</v>
      </c>
      <c r="D297" s="49" t="s">
        <v>29</v>
      </c>
      <c r="E297" s="48">
        <v>43854</v>
      </c>
      <c r="F297" s="48">
        <v>43854</v>
      </c>
      <c r="G297" s="105" t="s">
        <v>13</v>
      </c>
      <c r="H297" s="105"/>
      <c r="I297" s="67">
        <v>220</v>
      </c>
    </row>
    <row r="298" spans="1:9" ht="45" customHeight="1" x14ac:dyDescent="0.25">
      <c r="A298" s="54" t="s">
        <v>2001</v>
      </c>
      <c r="B298" s="43" t="s">
        <v>2175</v>
      </c>
      <c r="C298" s="50">
        <v>1</v>
      </c>
      <c r="D298" s="49" t="s">
        <v>2172</v>
      </c>
      <c r="E298" s="48">
        <v>43853</v>
      </c>
      <c r="F298" s="48">
        <v>43853</v>
      </c>
      <c r="G298" s="105" t="s">
        <v>13</v>
      </c>
      <c r="H298" s="105"/>
      <c r="I298" s="67">
        <v>152</v>
      </c>
    </row>
    <row r="299" spans="1:9" ht="45" customHeight="1" x14ac:dyDescent="0.25">
      <c r="A299" s="54" t="s">
        <v>2001</v>
      </c>
      <c r="B299" s="43" t="s">
        <v>2185</v>
      </c>
      <c r="C299" s="50">
        <v>1</v>
      </c>
      <c r="D299" s="49" t="s">
        <v>29</v>
      </c>
      <c r="E299" s="48">
        <v>43868</v>
      </c>
      <c r="F299" s="48">
        <v>43868</v>
      </c>
      <c r="G299" s="105" t="s">
        <v>13</v>
      </c>
      <c r="H299" s="105"/>
      <c r="I299" s="67">
        <v>126</v>
      </c>
    </row>
    <row r="300" spans="1:9" ht="45" customHeight="1" x14ac:dyDescent="0.25">
      <c r="A300" s="54" t="s">
        <v>2001</v>
      </c>
      <c r="B300" s="43" t="s">
        <v>2185</v>
      </c>
      <c r="C300" s="50">
        <v>1</v>
      </c>
      <c r="D300" s="49" t="s">
        <v>29</v>
      </c>
      <c r="E300" s="48">
        <v>43868</v>
      </c>
      <c r="F300" s="48">
        <v>43868</v>
      </c>
      <c r="G300" s="105" t="s">
        <v>13</v>
      </c>
      <c r="H300" s="105"/>
      <c r="I300" s="67">
        <v>98</v>
      </c>
    </row>
    <row r="301" spans="1:9" ht="45" customHeight="1" x14ac:dyDescent="0.25">
      <c r="A301" s="54" t="s">
        <v>2001</v>
      </c>
      <c r="B301" s="43" t="s">
        <v>2185</v>
      </c>
      <c r="C301" s="50">
        <v>1</v>
      </c>
      <c r="D301" s="49" t="s">
        <v>29</v>
      </c>
      <c r="E301" s="48">
        <v>43868</v>
      </c>
      <c r="F301" s="48">
        <v>43868</v>
      </c>
      <c r="G301" s="105" t="s">
        <v>13</v>
      </c>
      <c r="H301" s="105"/>
      <c r="I301" s="67">
        <v>500</v>
      </c>
    </row>
    <row r="302" spans="1:9" ht="45" customHeight="1" x14ac:dyDescent="0.25">
      <c r="A302" s="54" t="s">
        <v>2001</v>
      </c>
      <c r="B302" s="43" t="s">
        <v>2184</v>
      </c>
      <c r="C302" s="50">
        <v>1</v>
      </c>
      <c r="D302" s="49" t="s">
        <v>2172</v>
      </c>
      <c r="E302" s="48">
        <v>43865</v>
      </c>
      <c r="F302" s="48">
        <v>43865</v>
      </c>
      <c r="G302" s="105" t="s">
        <v>13</v>
      </c>
      <c r="H302" s="105"/>
      <c r="I302" s="67">
        <v>200</v>
      </c>
    </row>
    <row r="303" spans="1:9" ht="45" customHeight="1" x14ac:dyDescent="0.25">
      <c r="A303" s="54" t="s">
        <v>2001</v>
      </c>
      <c r="B303" s="43" t="s">
        <v>2184</v>
      </c>
      <c r="C303" s="50">
        <v>1</v>
      </c>
      <c r="D303" s="49" t="s">
        <v>2172</v>
      </c>
      <c r="E303" s="48">
        <v>43865</v>
      </c>
      <c r="F303" s="48">
        <v>43865</v>
      </c>
      <c r="G303" s="105" t="s">
        <v>13</v>
      </c>
      <c r="H303" s="105"/>
      <c r="I303" s="67">
        <v>155</v>
      </c>
    </row>
    <row r="304" spans="1:9" ht="45" customHeight="1" x14ac:dyDescent="0.25">
      <c r="A304" s="54" t="s">
        <v>2001</v>
      </c>
      <c r="B304" s="43" t="s">
        <v>2183</v>
      </c>
      <c r="C304" s="50">
        <v>1</v>
      </c>
      <c r="D304" s="49" t="s">
        <v>15</v>
      </c>
      <c r="E304" s="48">
        <v>43832</v>
      </c>
      <c r="F304" s="48">
        <v>43840</v>
      </c>
      <c r="G304" s="105" t="s">
        <v>13</v>
      </c>
      <c r="H304" s="105"/>
      <c r="I304" s="67">
        <v>378</v>
      </c>
    </row>
    <row r="305" spans="1:9" ht="45" customHeight="1" x14ac:dyDescent="0.25">
      <c r="A305" s="54" t="s">
        <v>2001</v>
      </c>
      <c r="B305" s="43" t="s">
        <v>2183</v>
      </c>
      <c r="C305" s="50">
        <v>1</v>
      </c>
      <c r="D305" s="49" t="s">
        <v>15</v>
      </c>
      <c r="E305" s="48">
        <v>43832</v>
      </c>
      <c r="F305" s="48">
        <v>43840</v>
      </c>
      <c r="G305" s="105" t="s">
        <v>13</v>
      </c>
      <c r="H305" s="105"/>
      <c r="I305" s="67">
        <v>378</v>
      </c>
    </row>
    <row r="306" spans="1:9" ht="45" customHeight="1" x14ac:dyDescent="0.25">
      <c r="A306" s="54" t="s">
        <v>2001</v>
      </c>
      <c r="B306" s="43" t="s">
        <v>2183</v>
      </c>
      <c r="C306" s="50">
        <v>1</v>
      </c>
      <c r="D306" s="49" t="s">
        <v>15</v>
      </c>
      <c r="E306" s="48">
        <v>43832</v>
      </c>
      <c r="F306" s="48">
        <v>43840</v>
      </c>
      <c r="G306" s="105" t="s">
        <v>13</v>
      </c>
      <c r="H306" s="105"/>
      <c r="I306" s="67">
        <v>324</v>
      </c>
    </row>
    <row r="307" spans="1:9" ht="45" customHeight="1" x14ac:dyDescent="0.25">
      <c r="A307" s="54" t="s">
        <v>2001</v>
      </c>
      <c r="B307" s="43" t="s">
        <v>2183</v>
      </c>
      <c r="C307" s="50">
        <v>1</v>
      </c>
      <c r="D307" s="49" t="s">
        <v>15</v>
      </c>
      <c r="E307" s="48">
        <v>43843</v>
      </c>
      <c r="F307" s="48">
        <v>43847</v>
      </c>
      <c r="G307" s="105" t="s">
        <v>13</v>
      </c>
      <c r="H307" s="105"/>
      <c r="I307" s="67">
        <v>378</v>
      </c>
    </row>
    <row r="308" spans="1:9" ht="45" customHeight="1" x14ac:dyDescent="0.25">
      <c r="A308" s="54" t="s">
        <v>2001</v>
      </c>
      <c r="B308" s="43" t="s">
        <v>2183</v>
      </c>
      <c r="C308" s="50">
        <v>1</v>
      </c>
      <c r="D308" s="49" t="s">
        <v>15</v>
      </c>
      <c r="E308" s="48">
        <v>43843</v>
      </c>
      <c r="F308" s="48">
        <v>43847</v>
      </c>
      <c r="G308" s="105" t="s">
        <v>13</v>
      </c>
      <c r="H308" s="105"/>
      <c r="I308" s="67">
        <v>378</v>
      </c>
    </row>
    <row r="309" spans="1:9" ht="45" customHeight="1" x14ac:dyDescent="0.25">
      <c r="A309" s="54" t="s">
        <v>2001</v>
      </c>
      <c r="B309" s="43" t="s">
        <v>2183</v>
      </c>
      <c r="C309" s="50">
        <v>1</v>
      </c>
      <c r="D309" s="49" t="s">
        <v>15</v>
      </c>
      <c r="E309" s="48">
        <v>43843</v>
      </c>
      <c r="F309" s="48">
        <v>43847</v>
      </c>
      <c r="G309" s="105" t="s">
        <v>13</v>
      </c>
      <c r="H309" s="105"/>
      <c r="I309" s="67">
        <v>324</v>
      </c>
    </row>
    <row r="310" spans="1:9" ht="45" customHeight="1" x14ac:dyDescent="0.25">
      <c r="A310" s="54" t="s">
        <v>2001</v>
      </c>
      <c r="B310" s="43" t="s">
        <v>2183</v>
      </c>
      <c r="C310" s="50">
        <v>1</v>
      </c>
      <c r="D310" s="49" t="s">
        <v>15</v>
      </c>
      <c r="E310" s="48">
        <v>43850</v>
      </c>
      <c r="F310" s="48">
        <v>43854</v>
      </c>
      <c r="G310" s="105" t="s">
        <v>13</v>
      </c>
      <c r="H310" s="105"/>
      <c r="I310" s="67">
        <v>378</v>
      </c>
    </row>
    <row r="311" spans="1:9" ht="45" customHeight="1" x14ac:dyDescent="0.25">
      <c r="A311" s="54" t="s">
        <v>2001</v>
      </c>
      <c r="B311" s="43" t="s">
        <v>2183</v>
      </c>
      <c r="C311" s="50">
        <v>1</v>
      </c>
      <c r="D311" s="49" t="s">
        <v>15</v>
      </c>
      <c r="E311" s="48">
        <v>43850</v>
      </c>
      <c r="F311" s="48">
        <v>43854</v>
      </c>
      <c r="G311" s="105" t="s">
        <v>13</v>
      </c>
      <c r="H311" s="105"/>
      <c r="I311" s="67">
        <v>378</v>
      </c>
    </row>
    <row r="312" spans="1:9" ht="45" customHeight="1" x14ac:dyDescent="0.25">
      <c r="A312" s="54" t="s">
        <v>2001</v>
      </c>
      <c r="B312" s="43" t="s">
        <v>2183</v>
      </c>
      <c r="C312" s="50">
        <v>1</v>
      </c>
      <c r="D312" s="49" t="s">
        <v>15</v>
      </c>
      <c r="E312" s="48">
        <v>43850</v>
      </c>
      <c r="F312" s="48">
        <v>43854</v>
      </c>
      <c r="G312" s="105" t="s">
        <v>13</v>
      </c>
      <c r="H312" s="105"/>
      <c r="I312" s="67">
        <v>324</v>
      </c>
    </row>
    <row r="313" spans="1:9" ht="45" customHeight="1" x14ac:dyDescent="0.25">
      <c r="A313" s="54" t="s">
        <v>2001</v>
      </c>
      <c r="B313" s="43" t="s">
        <v>2183</v>
      </c>
      <c r="C313" s="50">
        <v>1</v>
      </c>
      <c r="D313" s="49" t="s">
        <v>15</v>
      </c>
      <c r="E313" s="48">
        <v>43857</v>
      </c>
      <c r="F313" s="48">
        <v>43861</v>
      </c>
      <c r="G313" s="105" t="s">
        <v>13</v>
      </c>
      <c r="H313" s="105"/>
      <c r="I313" s="67">
        <v>378</v>
      </c>
    </row>
    <row r="314" spans="1:9" ht="45" customHeight="1" x14ac:dyDescent="0.25">
      <c r="A314" s="54" t="s">
        <v>2001</v>
      </c>
      <c r="B314" s="43" t="s">
        <v>2183</v>
      </c>
      <c r="C314" s="50">
        <v>1</v>
      </c>
      <c r="D314" s="49" t="s">
        <v>15</v>
      </c>
      <c r="E314" s="48">
        <v>43857</v>
      </c>
      <c r="F314" s="48">
        <v>43861</v>
      </c>
      <c r="G314" s="105" t="s">
        <v>13</v>
      </c>
      <c r="H314" s="105"/>
      <c r="I314" s="67">
        <v>378</v>
      </c>
    </row>
    <row r="315" spans="1:9" ht="45" customHeight="1" x14ac:dyDescent="0.25">
      <c r="A315" s="54" t="s">
        <v>2001</v>
      </c>
      <c r="B315" s="43" t="s">
        <v>2183</v>
      </c>
      <c r="C315" s="50">
        <v>1</v>
      </c>
      <c r="D315" s="49" t="s">
        <v>15</v>
      </c>
      <c r="E315" s="48">
        <v>43857</v>
      </c>
      <c r="F315" s="48">
        <v>43861</v>
      </c>
      <c r="G315" s="105" t="s">
        <v>13</v>
      </c>
      <c r="H315" s="105"/>
      <c r="I315" s="67">
        <v>324</v>
      </c>
    </row>
    <row r="316" spans="1:9" ht="45" customHeight="1" x14ac:dyDescent="0.25">
      <c r="A316" s="54" t="s">
        <v>2001</v>
      </c>
      <c r="B316" s="43" t="s">
        <v>2158</v>
      </c>
      <c r="C316" s="50">
        <v>1</v>
      </c>
      <c r="D316" s="49" t="s">
        <v>2155</v>
      </c>
      <c r="E316" s="48">
        <v>43874</v>
      </c>
      <c r="F316" s="48">
        <v>43874</v>
      </c>
      <c r="G316" s="105" t="s">
        <v>13</v>
      </c>
      <c r="H316" s="105"/>
      <c r="I316" s="67">
        <v>4590</v>
      </c>
    </row>
    <row r="317" spans="1:9" ht="45" customHeight="1" x14ac:dyDescent="0.25">
      <c r="A317" s="54" t="s">
        <v>2001</v>
      </c>
      <c r="B317" s="43" t="s">
        <v>2182</v>
      </c>
      <c r="C317" s="50">
        <v>1</v>
      </c>
      <c r="D317" s="49" t="s">
        <v>29</v>
      </c>
      <c r="E317" s="48">
        <v>43881</v>
      </c>
      <c r="F317" s="48">
        <v>43881</v>
      </c>
      <c r="G317" s="105" t="s">
        <v>13</v>
      </c>
      <c r="H317" s="105"/>
      <c r="I317" s="67">
        <v>49</v>
      </c>
    </row>
    <row r="318" spans="1:9" ht="45" customHeight="1" x14ac:dyDescent="0.25">
      <c r="A318" s="54" t="s">
        <v>2001</v>
      </c>
      <c r="B318" s="43" t="s">
        <v>2182</v>
      </c>
      <c r="C318" s="50">
        <v>1</v>
      </c>
      <c r="D318" s="49" t="s">
        <v>29</v>
      </c>
      <c r="E318" s="48">
        <v>43881</v>
      </c>
      <c r="F318" s="48">
        <v>43881</v>
      </c>
      <c r="G318" s="105" t="s">
        <v>13</v>
      </c>
      <c r="H318" s="105"/>
      <c r="I318" s="67">
        <v>63</v>
      </c>
    </row>
    <row r="319" spans="1:9" ht="45" customHeight="1" x14ac:dyDescent="0.25">
      <c r="A319" s="54" t="s">
        <v>2001</v>
      </c>
      <c r="B319" s="43" t="s">
        <v>2182</v>
      </c>
      <c r="C319" s="50">
        <v>1</v>
      </c>
      <c r="D319" s="49" t="s">
        <v>29</v>
      </c>
      <c r="E319" s="48">
        <v>43881</v>
      </c>
      <c r="F319" s="48">
        <v>43881</v>
      </c>
      <c r="G319" s="105" t="s">
        <v>13</v>
      </c>
      <c r="H319" s="105"/>
      <c r="I319" s="67">
        <v>63</v>
      </c>
    </row>
    <row r="320" spans="1:9" ht="45" customHeight="1" x14ac:dyDescent="0.25">
      <c r="A320" s="54" t="s">
        <v>2001</v>
      </c>
      <c r="B320" s="43" t="s">
        <v>2182</v>
      </c>
      <c r="C320" s="50">
        <v>1</v>
      </c>
      <c r="D320" s="49" t="s">
        <v>29</v>
      </c>
      <c r="E320" s="48">
        <v>43881</v>
      </c>
      <c r="F320" s="48">
        <v>43881</v>
      </c>
      <c r="G320" s="105" t="s">
        <v>13</v>
      </c>
      <c r="H320" s="105"/>
      <c r="I320" s="67">
        <v>200</v>
      </c>
    </row>
    <row r="321" spans="1:9" ht="45" customHeight="1" x14ac:dyDescent="0.25">
      <c r="A321" s="54" t="s">
        <v>2001</v>
      </c>
      <c r="B321" s="43" t="s">
        <v>2182</v>
      </c>
      <c r="C321" s="50">
        <v>1</v>
      </c>
      <c r="D321" s="49" t="s">
        <v>29</v>
      </c>
      <c r="E321" s="48">
        <v>43881</v>
      </c>
      <c r="F321" s="48">
        <v>43881</v>
      </c>
      <c r="G321" s="105" t="s">
        <v>13</v>
      </c>
      <c r="H321" s="105"/>
      <c r="I321" s="67">
        <v>300</v>
      </c>
    </row>
    <row r="322" spans="1:9" ht="45" customHeight="1" x14ac:dyDescent="0.25">
      <c r="A322" s="54" t="s">
        <v>2001</v>
      </c>
      <c r="B322" s="43" t="s">
        <v>2182</v>
      </c>
      <c r="C322" s="50">
        <v>1</v>
      </c>
      <c r="D322" s="49" t="s">
        <v>29</v>
      </c>
      <c r="E322" s="48">
        <v>43881</v>
      </c>
      <c r="F322" s="48">
        <v>43881</v>
      </c>
      <c r="G322" s="105" t="s">
        <v>13</v>
      </c>
      <c r="H322" s="105"/>
      <c r="I322" s="67">
        <v>500</v>
      </c>
    </row>
    <row r="323" spans="1:9" ht="45" customHeight="1" x14ac:dyDescent="0.25">
      <c r="A323" s="54" t="s">
        <v>2001</v>
      </c>
      <c r="B323" s="43" t="s">
        <v>2182</v>
      </c>
      <c r="C323" s="50">
        <v>1</v>
      </c>
      <c r="D323" s="49" t="s">
        <v>29</v>
      </c>
      <c r="E323" s="48">
        <v>43881</v>
      </c>
      <c r="F323" s="48">
        <v>43881</v>
      </c>
      <c r="G323" s="105" t="s">
        <v>13</v>
      </c>
      <c r="H323" s="105"/>
      <c r="I323" s="67">
        <v>49</v>
      </c>
    </row>
    <row r="324" spans="1:9" ht="45" customHeight="1" x14ac:dyDescent="0.25">
      <c r="A324" s="54" t="s">
        <v>2001</v>
      </c>
      <c r="B324" s="43" t="s">
        <v>1847</v>
      </c>
      <c r="C324" s="50">
        <v>1</v>
      </c>
      <c r="D324" s="49" t="s">
        <v>29</v>
      </c>
      <c r="E324" s="48">
        <v>43875</v>
      </c>
      <c r="F324" s="48">
        <v>43875</v>
      </c>
      <c r="G324" s="105" t="s">
        <v>13</v>
      </c>
      <c r="H324" s="105"/>
      <c r="I324" s="67">
        <v>220</v>
      </c>
    </row>
    <row r="325" spans="1:9" ht="45" customHeight="1" x14ac:dyDescent="0.25">
      <c r="A325" s="54" t="s">
        <v>2001</v>
      </c>
      <c r="B325" s="43" t="s">
        <v>1847</v>
      </c>
      <c r="C325" s="50">
        <v>1</v>
      </c>
      <c r="D325" s="49" t="s">
        <v>29</v>
      </c>
      <c r="E325" s="48">
        <v>43875</v>
      </c>
      <c r="F325" s="48">
        <v>43875</v>
      </c>
      <c r="G325" s="105" t="s">
        <v>13</v>
      </c>
      <c r="H325" s="105"/>
      <c r="I325" s="67">
        <v>500</v>
      </c>
    </row>
    <row r="326" spans="1:9" ht="45" customHeight="1" x14ac:dyDescent="0.25">
      <c r="A326" s="54" t="s">
        <v>2001</v>
      </c>
      <c r="B326" s="43" t="s">
        <v>1847</v>
      </c>
      <c r="C326" s="50">
        <v>1</v>
      </c>
      <c r="D326" s="49" t="s">
        <v>29</v>
      </c>
      <c r="E326" s="48">
        <v>43878</v>
      </c>
      <c r="F326" s="48">
        <v>43878</v>
      </c>
      <c r="G326" s="105" t="s">
        <v>13</v>
      </c>
      <c r="H326" s="105"/>
      <c r="I326" s="67">
        <v>500</v>
      </c>
    </row>
    <row r="327" spans="1:9" ht="45" customHeight="1" x14ac:dyDescent="0.25">
      <c r="A327" s="54" t="s">
        <v>2001</v>
      </c>
      <c r="B327" s="43" t="s">
        <v>1847</v>
      </c>
      <c r="C327" s="50">
        <v>1</v>
      </c>
      <c r="D327" s="49" t="s">
        <v>29</v>
      </c>
      <c r="E327" s="48">
        <v>43875</v>
      </c>
      <c r="F327" s="48">
        <v>43875</v>
      </c>
      <c r="G327" s="105" t="s">
        <v>13</v>
      </c>
      <c r="H327" s="105"/>
      <c r="I327" s="67">
        <v>63</v>
      </c>
    </row>
    <row r="328" spans="1:9" ht="45" customHeight="1" x14ac:dyDescent="0.25">
      <c r="A328" s="54" t="s">
        <v>2001</v>
      </c>
      <c r="B328" s="43" t="s">
        <v>1847</v>
      </c>
      <c r="C328" s="50">
        <v>1</v>
      </c>
      <c r="D328" s="49" t="s">
        <v>29</v>
      </c>
      <c r="E328" s="48">
        <v>43875</v>
      </c>
      <c r="F328" s="48">
        <v>43875</v>
      </c>
      <c r="G328" s="105" t="s">
        <v>13</v>
      </c>
      <c r="H328" s="105"/>
      <c r="I328" s="67">
        <v>49</v>
      </c>
    </row>
    <row r="329" spans="1:9" ht="45" customHeight="1" x14ac:dyDescent="0.25">
      <c r="A329" s="54" t="s">
        <v>2001</v>
      </c>
      <c r="B329" s="43" t="s">
        <v>2181</v>
      </c>
      <c r="C329" s="50">
        <v>1</v>
      </c>
      <c r="D329" s="49" t="s">
        <v>29</v>
      </c>
      <c r="E329" s="48">
        <v>43879</v>
      </c>
      <c r="F329" s="48">
        <v>43879</v>
      </c>
      <c r="G329" s="105" t="s">
        <v>13</v>
      </c>
      <c r="H329" s="105"/>
      <c r="I329" s="67">
        <v>500</v>
      </c>
    </row>
    <row r="330" spans="1:9" ht="45" customHeight="1" x14ac:dyDescent="0.25">
      <c r="A330" s="54" t="s">
        <v>2001</v>
      </c>
      <c r="B330" s="43" t="s">
        <v>2181</v>
      </c>
      <c r="C330" s="50">
        <v>1</v>
      </c>
      <c r="D330" s="49" t="s">
        <v>29</v>
      </c>
      <c r="E330" s="48">
        <v>43879</v>
      </c>
      <c r="F330" s="48">
        <v>43879</v>
      </c>
      <c r="G330" s="105" t="s">
        <v>13</v>
      </c>
      <c r="H330" s="105"/>
      <c r="I330" s="67">
        <v>126</v>
      </c>
    </row>
    <row r="331" spans="1:9" ht="45" customHeight="1" x14ac:dyDescent="0.25">
      <c r="A331" s="54" t="s">
        <v>2001</v>
      </c>
      <c r="B331" s="43" t="s">
        <v>1847</v>
      </c>
      <c r="C331" s="50">
        <v>1</v>
      </c>
      <c r="D331" s="49" t="s">
        <v>29</v>
      </c>
      <c r="E331" s="48">
        <v>43868</v>
      </c>
      <c r="F331" s="48">
        <v>43868</v>
      </c>
      <c r="G331" s="105" t="s">
        <v>13</v>
      </c>
      <c r="H331" s="105"/>
      <c r="I331" s="67">
        <v>500</v>
      </c>
    </row>
    <row r="332" spans="1:9" ht="45" customHeight="1" x14ac:dyDescent="0.25">
      <c r="A332" s="54" t="s">
        <v>2001</v>
      </c>
      <c r="B332" s="43" t="s">
        <v>1847</v>
      </c>
      <c r="C332" s="50">
        <v>1</v>
      </c>
      <c r="D332" s="49" t="s">
        <v>29</v>
      </c>
      <c r="E332" s="48">
        <v>43868</v>
      </c>
      <c r="F332" s="48">
        <v>43868</v>
      </c>
      <c r="G332" s="105" t="s">
        <v>13</v>
      </c>
      <c r="H332" s="105"/>
      <c r="I332" s="67">
        <v>63</v>
      </c>
    </row>
    <row r="333" spans="1:9" ht="45" customHeight="1" x14ac:dyDescent="0.25">
      <c r="A333" s="54" t="s">
        <v>2001</v>
      </c>
      <c r="B333" s="43" t="s">
        <v>2181</v>
      </c>
      <c r="C333" s="50">
        <v>1</v>
      </c>
      <c r="D333" s="49" t="s">
        <v>29</v>
      </c>
      <c r="E333" s="48">
        <v>43879</v>
      </c>
      <c r="F333" s="48">
        <v>43879</v>
      </c>
      <c r="G333" s="105" t="s">
        <v>13</v>
      </c>
      <c r="H333" s="105"/>
      <c r="I333" s="67">
        <v>98</v>
      </c>
    </row>
    <row r="334" spans="1:9" ht="45" customHeight="1" x14ac:dyDescent="0.25">
      <c r="A334" s="54" t="s">
        <v>2001</v>
      </c>
      <c r="B334" s="43" t="s">
        <v>1847</v>
      </c>
      <c r="C334" s="50">
        <v>1</v>
      </c>
      <c r="D334" s="49" t="s">
        <v>29</v>
      </c>
      <c r="E334" s="48">
        <v>43868</v>
      </c>
      <c r="F334" s="48">
        <v>43868</v>
      </c>
      <c r="G334" s="105" t="s">
        <v>13</v>
      </c>
      <c r="H334" s="105"/>
      <c r="I334" s="67">
        <v>49</v>
      </c>
    </row>
    <row r="335" spans="1:9" ht="45" customHeight="1" x14ac:dyDescent="0.25">
      <c r="A335" s="54" t="s">
        <v>2001</v>
      </c>
      <c r="B335" s="43" t="s">
        <v>2180</v>
      </c>
      <c r="C335" s="50">
        <v>1</v>
      </c>
      <c r="D335" s="49" t="s">
        <v>29</v>
      </c>
      <c r="E335" s="48">
        <v>43879</v>
      </c>
      <c r="F335" s="48">
        <v>43879</v>
      </c>
      <c r="G335" s="105" t="s">
        <v>13</v>
      </c>
      <c r="H335" s="105"/>
      <c r="I335" s="67">
        <v>24</v>
      </c>
    </row>
    <row r="336" spans="1:9" ht="45" customHeight="1" x14ac:dyDescent="0.25">
      <c r="A336" s="54" t="s">
        <v>2001</v>
      </c>
      <c r="B336" s="43" t="s">
        <v>2180</v>
      </c>
      <c r="C336" s="50">
        <v>1</v>
      </c>
      <c r="D336" s="49" t="s">
        <v>29</v>
      </c>
      <c r="E336" s="48">
        <v>43879</v>
      </c>
      <c r="F336" s="48">
        <v>43879</v>
      </c>
      <c r="G336" s="105" t="s">
        <v>13</v>
      </c>
      <c r="H336" s="105"/>
      <c r="I336" s="67">
        <v>98</v>
      </c>
    </row>
    <row r="337" spans="1:9" ht="45" customHeight="1" x14ac:dyDescent="0.25">
      <c r="A337" s="54" t="s">
        <v>2001</v>
      </c>
      <c r="B337" s="43" t="s">
        <v>2178</v>
      </c>
      <c r="C337" s="50">
        <v>1</v>
      </c>
      <c r="D337" s="49" t="s">
        <v>29</v>
      </c>
      <c r="E337" s="48">
        <v>43868</v>
      </c>
      <c r="F337" s="48">
        <v>43868</v>
      </c>
      <c r="G337" s="105" t="s">
        <v>13</v>
      </c>
      <c r="H337" s="105"/>
      <c r="I337" s="67">
        <v>98</v>
      </c>
    </row>
    <row r="338" spans="1:9" ht="45" customHeight="1" x14ac:dyDescent="0.25">
      <c r="A338" s="54" t="s">
        <v>2001</v>
      </c>
      <c r="B338" s="43" t="s">
        <v>2180</v>
      </c>
      <c r="C338" s="50">
        <v>1</v>
      </c>
      <c r="D338" s="49" t="s">
        <v>29</v>
      </c>
      <c r="E338" s="48">
        <v>43879</v>
      </c>
      <c r="F338" s="48">
        <v>43879</v>
      </c>
      <c r="G338" s="105" t="s">
        <v>13</v>
      </c>
      <c r="H338" s="105"/>
      <c r="I338" s="67">
        <v>220</v>
      </c>
    </row>
    <row r="339" spans="1:9" ht="45" customHeight="1" x14ac:dyDescent="0.25">
      <c r="A339" s="54" t="s">
        <v>2001</v>
      </c>
      <c r="B339" s="43" t="s">
        <v>2178</v>
      </c>
      <c r="C339" s="50">
        <v>1</v>
      </c>
      <c r="D339" s="49" t="s">
        <v>29</v>
      </c>
      <c r="E339" s="48">
        <v>43872</v>
      </c>
      <c r="F339" s="48">
        <v>43872</v>
      </c>
      <c r="G339" s="105" t="s">
        <v>13</v>
      </c>
      <c r="H339" s="105"/>
      <c r="I339" s="67">
        <v>100</v>
      </c>
    </row>
    <row r="340" spans="1:9" ht="45" customHeight="1" x14ac:dyDescent="0.25">
      <c r="A340" s="54" t="s">
        <v>2001</v>
      </c>
      <c r="B340" s="43" t="s">
        <v>2180</v>
      </c>
      <c r="C340" s="50">
        <v>1</v>
      </c>
      <c r="D340" s="49" t="s">
        <v>29</v>
      </c>
      <c r="E340" s="48">
        <v>43874</v>
      </c>
      <c r="F340" s="48">
        <v>43874</v>
      </c>
      <c r="G340" s="105" t="s">
        <v>13</v>
      </c>
      <c r="H340" s="105"/>
      <c r="I340" s="67">
        <v>110</v>
      </c>
    </row>
    <row r="341" spans="1:9" ht="45" customHeight="1" x14ac:dyDescent="0.25">
      <c r="A341" s="54" t="s">
        <v>2001</v>
      </c>
      <c r="B341" s="43" t="s">
        <v>2178</v>
      </c>
      <c r="C341" s="50">
        <v>1</v>
      </c>
      <c r="D341" s="49" t="s">
        <v>29</v>
      </c>
      <c r="E341" s="48">
        <v>43878</v>
      </c>
      <c r="F341" s="48">
        <v>43878</v>
      </c>
      <c r="G341" s="105" t="s">
        <v>13</v>
      </c>
      <c r="H341" s="105"/>
      <c r="I341" s="67">
        <v>98</v>
      </c>
    </row>
    <row r="342" spans="1:9" ht="45" customHeight="1" x14ac:dyDescent="0.25">
      <c r="A342" s="54" t="s">
        <v>2001</v>
      </c>
      <c r="B342" s="43" t="s">
        <v>2178</v>
      </c>
      <c r="C342" s="50">
        <v>1</v>
      </c>
      <c r="D342" s="49" t="s">
        <v>29</v>
      </c>
      <c r="E342" s="48">
        <v>43878</v>
      </c>
      <c r="F342" s="48">
        <v>43878</v>
      </c>
      <c r="G342" s="105" t="s">
        <v>13</v>
      </c>
      <c r="H342" s="105"/>
      <c r="I342" s="67">
        <v>126</v>
      </c>
    </row>
    <row r="343" spans="1:9" ht="45" customHeight="1" x14ac:dyDescent="0.25">
      <c r="A343" s="54" t="s">
        <v>2001</v>
      </c>
      <c r="B343" s="43" t="s">
        <v>2180</v>
      </c>
      <c r="C343" s="50">
        <v>1</v>
      </c>
      <c r="D343" s="49" t="s">
        <v>29</v>
      </c>
      <c r="E343" s="48">
        <v>43879</v>
      </c>
      <c r="F343" s="48">
        <v>43879</v>
      </c>
      <c r="G343" s="105" t="s">
        <v>13</v>
      </c>
      <c r="H343" s="105"/>
      <c r="I343" s="67">
        <v>126</v>
      </c>
    </row>
    <row r="344" spans="1:9" ht="45" customHeight="1" x14ac:dyDescent="0.25">
      <c r="A344" s="54" t="s">
        <v>2001</v>
      </c>
      <c r="B344" s="43" t="s">
        <v>2178</v>
      </c>
      <c r="C344" s="50">
        <v>1</v>
      </c>
      <c r="D344" s="49" t="s">
        <v>29</v>
      </c>
      <c r="E344" s="48">
        <v>43868</v>
      </c>
      <c r="F344" s="48">
        <v>43868</v>
      </c>
      <c r="G344" s="105" t="s">
        <v>13</v>
      </c>
      <c r="H344" s="105"/>
      <c r="I344" s="67">
        <v>126</v>
      </c>
    </row>
    <row r="345" spans="1:9" ht="45" customHeight="1" x14ac:dyDescent="0.25">
      <c r="A345" s="54" t="s">
        <v>2001</v>
      </c>
      <c r="B345" s="43" t="s">
        <v>2178</v>
      </c>
      <c r="C345" s="50">
        <v>1</v>
      </c>
      <c r="D345" s="49" t="s">
        <v>29</v>
      </c>
      <c r="E345" s="48">
        <v>43878</v>
      </c>
      <c r="F345" s="48">
        <v>43878</v>
      </c>
      <c r="G345" s="105" t="s">
        <v>13</v>
      </c>
      <c r="H345" s="105"/>
      <c r="I345" s="67">
        <v>33.5</v>
      </c>
    </row>
    <row r="346" spans="1:9" ht="45" customHeight="1" x14ac:dyDescent="0.25">
      <c r="A346" s="54" t="s">
        <v>2001</v>
      </c>
      <c r="B346" s="43" t="s">
        <v>2180</v>
      </c>
      <c r="C346" s="50">
        <v>1</v>
      </c>
      <c r="D346" s="49" t="s">
        <v>29</v>
      </c>
      <c r="E346" s="48">
        <v>43874</v>
      </c>
      <c r="F346" s="48">
        <v>43874</v>
      </c>
      <c r="G346" s="105" t="s">
        <v>13</v>
      </c>
      <c r="H346" s="105"/>
      <c r="I346" s="67">
        <v>25</v>
      </c>
    </row>
    <row r="347" spans="1:9" ht="45" customHeight="1" x14ac:dyDescent="0.25">
      <c r="A347" s="54" t="s">
        <v>2001</v>
      </c>
      <c r="B347" s="43" t="s">
        <v>2178</v>
      </c>
      <c r="C347" s="50">
        <v>1</v>
      </c>
      <c r="D347" s="49" t="s">
        <v>29</v>
      </c>
      <c r="E347" s="48">
        <v>43872</v>
      </c>
      <c r="F347" s="48">
        <v>43872</v>
      </c>
      <c r="G347" s="105" t="s">
        <v>13</v>
      </c>
      <c r="H347" s="105"/>
      <c r="I347" s="67">
        <v>126</v>
      </c>
    </row>
    <row r="348" spans="1:9" ht="45" customHeight="1" x14ac:dyDescent="0.25">
      <c r="A348" s="54" t="s">
        <v>2001</v>
      </c>
      <c r="B348" s="43" t="s">
        <v>2178</v>
      </c>
      <c r="C348" s="50">
        <v>1</v>
      </c>
      <c r="D348" s="49" t="s">
        <v>29</v>
      </c>
      <c r="E348" s="48">
        <v>43872</v>
      </c>
      <c r="F348" s="48">
        <v>43872</v>
      </c>
      <c r="G348" s="105" t="s">
        <v>13</v>
      </c>
      <c r="H348" s="105"/>
      <c r="I348" s="67">
        <v>49</v>
      </c>
    </row>
    <row r="349" spans="1:9" ht="45" customHeight="1" x14ac:dyDescent="0.25">
      <c r="A349" s="54" t="s">
        <v>2001</v>
      </c>
      <c r="B349" s="43" t="s">
        <v>2178</v>
      </c>
      <c r="C349" s="50">
        <v>1</v>
      </c>
      <c r="D349" s="49" t="s">
        <v>29</v>
      </c>
      <c r="E349" s="48">
        <v>43875</v>
      </c>
      <c r="F349" s="48">
        <v>43875</v>
      </c>
      <c r="G349" s="105" t="s">
        <v>13</v>
      </c>
      <c r="H349" s="105"/>
      <c r="I349" s="67">
        <v>126</v>
      </c>
    </row>
    <row r="350" spans="1:9" ht="45" customHeight="1" x14ac:dyDescent="0.25">
      <c r="A350" s="54" t="s">
        <v>2001</v>
      </c>
      <c r="B350" s="43" t="s">
        <v>2180</v>
      </c>
      <c r="C350" s="50">
        <v>1</v>
      </c>
      <c r="D350" s="49" t="s">
        <v>29</v>
      </c>
      <c r="E350" s="48">
        <v>43874</v>
      </c>
      <c r="F350" s="48">
        <v>43874</v>
      </c>
      <c r="G350" s="105" t="s">
        <v>13</v>
      </c>
      <c r="H350" s="105"/>
      <c r="I350" s="67">
        <v>126</v>
      </c>
    </row>
    <row r="351" spans="1:9" ht="45" customHeight="1" x14ac:dyDescent="0.25">
      <c r="A351" s="54" t="s">
        <v>2001</v>
      </c>
      <c r="B351" s="43" t="s">
        <v>2178</v>
      </c>
      <c r="C351" s="50">
        <v>1</v>
      </c>
      <c r="D351" s="49" t="s">
        <v>29</v>
      </c>
      <c r="E351" s="48">
        <v>43878</v>
      </c>
      <c r="F351" s="48">
        <v>43878</v>
      </c>
      <c r="G351" s="105" t="s">
        <v>13</v>
      </c>
      <c r="H351" s="105"/>
      <c r="I351" s="67">
        <v>60</v>
      </c>
    </row>
    <row r="352" spans="1:9" ht="45" customHeight="1" x14ac:dyDescent="0.25">
      <c r="A352" s="54" t="s">
        <v>2001</v>
      </c>
      <c r="B352" s="43" t="s">
        <v>2178</v>
      </c>
      <c r="C352" s="50">
        <v>1</v>
      </c>
      <c r="D352" s="49" t="s">
        <v>29</v>
      </c>
      <c r="E352" s="48">
        <v>43875</v>
      </c>
      <c r="F352" s="48">
        <v>43875</v>
      </c>
      <c r="G352" s="105" t="s">
        <v>13</v>
      </c>
      <c r="H352" s="105"/>
      <c r="I352" s="67">
        <v>300</v>
      </c>
    </row>
    <row r="353" spans="1:9" ht="45" customHeight="1" x14ac:dyDescent="0.25">
      <c r="A353" s="54" t="s">
        <v>2001</v>
      </c>
      <c r="B353" s="43" t="s">
        <v>2178</v>
      </c>
      <c r="C353" s="50">
        <v>1</v>
      </c>
      <c r="D353" s="49" t="s">
        <v>29</v>
      </c>
      <c r="E353" s="48">
        <v>43875</v>
      </c>
      <c r="F353" s="48">
        <v>43875</v>
      </c>
      <c r="G353" s="105" t="s">
        <v>13</v>
      </c>
      <c r="H353" s="105"/>
      <c r="I353" s="67">
        <v>98</v>
      </c>
    </row>
    <row r="354" spans="1:9" ht="45" customHeight="1" x14ac:dyDescent="0.25">
      <c r="A354" s="54" t="s">
        <v>2001</v>
      </c>
      <c r="B354" s="43" t="s">
        <v>2180</v>
      </c>
      <c r="C354" s="50">
        <v>1</v>
      </c>
      <c r="D354" s="49" t="s">
        <v>29</v>
      </c>
      <c r="E354" s="48">
        <v>43874</v>
      </c>
      <c r="F354" s="48">
        <v>43874</v>
      </c>
      <c r="G354" s="105" t="s">
        <v>13</v>
      </c>
      <c r="H354" s="105"/>
      <c r="I354" s="67">
        <v>98</v>
      </c>
    </row>
    <row r="355" spans="1:9" ht="45" customHeight="1" x14ac:dyDescent="0.25">
      <c r="A355" s="54" t="s">
        <v>2001</v>
      </c>
      <c r="B355" s="43" t="s">
        <v>2178</v>
      </c>
      <c r="C355" s="50">
        <v>1</v>
      </c>
      <c r="D355" s="49" t="s">
        <v>29</v>
      </c>
      <c r="E355" s="48">
        <v>43878</v>
      </c>
      <c r="F355" s="48">
        <v>43878</v>
      </c>
      <c r="G355" s="105" t="s">
        <v>13</v>
      </c>
      <c r="H355" s="105"/>
      <c r="I355" s="67">
        <v>100</v>
      </c>
    </row>
    <row r="356" spans="1:9" ht="45" customHeight="1" x14ac:dyDescent="0.25">
      <c r="A356" s="54" t="s">
        <v>2001</v>
      </c>
      <c r="B356" s="43" t="s">
        <v>2178</v>
      </c>
      <c r="C356" s="50">
        <v>1</v>
      </c>
      <c r="D356" s="49" t="s">
        <v>29</v>
      </c>
      <c r="E356" s="48">
        <v>43871</v>
      </c>
      <c r="F356" s="48">
        <v>43871</v>
      </c>
      <c r="G356" s="105" t="s">
        <v>13</v>
      </c>
      <c r="H356" s="105"/>
      <c r="I356" s="67">
        <v>300</v>
      </c>
    </row>
    <row r="357" spans="1:9" ht="45" customHeight="1" x14ac:dyDescent="0.25">
      <c r="A357" s="54" t="s">
        <v>2001</v>
      </c>
      <c r="B357" s="43" t="s">
        <v>2178</v>
      </c>
      <c r="C357" s="50">
        <v>1</v>
      </c>
      <c r="D357" s="49" t="s">
        <v>29</v>
      </c>
      <c r="E357" s="48">
        <v>43871</v>
      </c>
      <c r="F357" s="48">
        <v>43871</v>
      </c>
      <c r="G357" s="105" t="s">
        <v>13</v>
      </c>
      <c r="H357" s="105"/>
      <c r="I357" s="67">
        <v>126</v>
      </c>
    </row>
    <row r="358" spans="1:9" ht="45" customHeight="1" x14ac:dyDescent="0.25">
      <c r="A358" s="54" t="s">
        <v>2001</v>
      </c>
      <c r="B358" s="43" t="s">
        <v>2178</v>
      </c>
      <c r="C358" s="50">
        <v>1</v>
      </c>
      <c r="D358" s="49" t="s">
        <v>29</v>
      </c>
      <c r="E358" s="48">
        <v>43871</v>
      </c>
      <c r="F358" s="48">
        <v>43871</v>
      </c>
      <c r="G358" s="105" t="s">
        <v>13</v>
      </c>
      <c r="H358" s="105"/>
      <c r="I358" s="67">
        <v>98</v>
      </c>
    </row>
    <row r="359" spans="1:9" ht="45" customHeight="1" x14ac:dyDescent="0.25">
      <c r="A359" s="54" t="s">
        <v>2001</v>
      </c>
      <c r="B359" s="43" t="s">
        <v>2179</v>
      </c>
      <c r="C359" s="50">
        <v>1</v>
      </c>
      <c r="D359" s="49" t="s">
        <v>15</v>
      </c>
      <c r="E359" s="48">
        <v>43857</v>
      </c>
      <c r="F359" s="48">
        <v>43861</v>
      </c>
      <c r="G359" s="105" t="s">
        <v>13</v>
      </c>
      <c r="H359" s="105"/>
      <c r="I359" s="67">
        <v>500</v>
      </c>
    </row>
    <row r="360" spans="1:9" ht="45" customHeight="1" x14ac:dyDescent="0.25">
      <c r="A360" s="54" t="s">
        <v>2001</v>
      </c>
      <c r="B360" s="43" t="s">
        <v>2178</v>
      </c>
      <c r="C360" s="50">
        <v>1</v>
      </c>
      <c r="D360" s="49" t="s">
        <v>29</v>
      </c>
      <c r="E360" s="48">
        <v>43873</v>
      </c>
      <c r="F360" s="48">
        <v>43873</v>
      </c>
      <c r="G360" s="105" t="s">
        <v>13</v>
      </c>
      <c r="H360" s="105"/>
      <c r="I360" s="67">
        <v>98</v>
      </c>
    </row>
    <row r="361" spans="1:9" ht="45" customHeight="1" x14ac:dyDescent="0.25">
      <c r="A361" s="54" t="s">
        <v>2001</v>
      </c>
      <c r="B361" s="43" t="s">
        <v>2178</v>
      </c>
      <c r="C361" s="50">
        <v>1</v>
      </c>
      <c r="D361" s="49" t="s">
        <v>29</v>
      </c>
      <c r="E361" s="48">
        <v>43873</v>
      </c>
      <c r="F361" s="48">
        <v>43873</v>
      </c>
      <c r="G361" s="105" t="s">
        <v>13</v>
      </c>
      <c r="H361" s="105"/>
      <c r="I361" s="67">
        <v>440</v>
      </c>
    </row>
    <row r="362" spans="1:9" ht="45" customHeight="1" x14ac:dyDescent="0.25">
      <c r="A362" s="54" t="s">
        <v>2001</v>
      </c>
      <c r="B362" s="43" t="s">
        <v>2178</v>
      </c>
      <c r="C362" s="50">
        <v>1</v>
      </c>
      <c r="D362" s="49" t="s">
        <v>29</v>
      </c>
      <c r="E362" s="48">
        <v>43873</v>
      </c>
      <c r="F362" s="48">
        <v>43873</v>
      </c>
      <c r="G362" s="105" t="s">
        <v>13</v>
      </c>
      <c r="H362" s="105"/>
      <c r="I362" s="67">
        <v>126</v>
      </c>
    </row>
    <row r="363" spans="1:9" ht="45" customHeight="1" x14ac:dyDescent="0.25">
      <c r="A363" s="54" t="s">
        <v>2001</v>
      </c>
      <c r="B363" s="43" t="s">
        <v>2178</v>
      </c>
      <c r="C363" s="50">
        <v>1</v>
      </c>
      <c r="D363" s="49" t="s">
        <v>29</v>
      </c>
      <c r="E363" s="48">
        <v>43872</v>
      </c>
      <c r="F363" s="48">
        <v>43872</v>
      </c>
      <c r="G363" s="105" t="s">
        <v>13</v>
      </c>
      <c r="H363" s="105"/>
      <c r="I363" s="67">
        <v>335</v>
      </c>
    </row>
    <row r="364" spans="1:9" ht="45" customHeight="1" x14ac:dyDescent="0.25">
      <c r="A364" s="54" t="s">
        <v>2001</v>
      </c>
      <c r="B364" s="43" t="s">
        <v>2178</v>
      </c>
      <c r="C364" s="50">
        <v>1</v>
      </c>
      <c r="D364" s="49" t="s">
        <v>29</v>
      </c>
      <c r="E364" s="48">
        <v>43868</v>
      </c>
      <c r="F364" s="48">
        <v>43868</v>
      </c>
      <c r="G364" s="105" t="s">
        <v>13</v>
      </c>
      <c r="H364" s="105"/>
      <c r="I364" s="67">
        <v>500</v>
      </c>
    </row>
    <row r="365" spans="1:9" ht="45" customHeight="1" x14ac:dyDescent="0.25">
      <c r="A365" s="54" t="s">
        <v>2001</v>
      </c>
      <c r="B365" s="43" t="s">
        <v>2177</v>
      </c>
      <c r="C365" s="50">
        <v>1</v>
      </c>
      <c r="D365" s="49" t="s">
        <v>15</v>
      </c>
      <c r="E365" s="48">
        <v>43865</v>
      </c>
      <c r="F365" s="48">
        <v>43875</v>
      </c>
      <c r="G365" s="105" t="s">
        <v>13</v>
      </c>
      <c r="H365" s="105"/>
      <c r="I365" s="67">
        <v>486</v>
      </c>
    </row>
    <row r="366" spans="1:9" ht="45" customHeight="1" x14ac:dyDescent="0.25">
      <c r="A366" s="54" t="s">
        <v>2001</v>
      </c>
      <c r="B366" s="43" t="s">
        <v>2176</v>
      </c>
      <c r="C366" s="50">
        <v>1</v>
      </c>
      <c r="D366" s="49" t="s">
        <v>15</v>
      </c>
      <c r="E366" s="48">
        <v>43832</v>
      </c>
      <c r="F366" s="48">
        <v>43860</v>
      </c>
      <c r="G366" s="105" t="s">
        <v>13</v>
      </c>
      <c r="H366" s="105"/>
      <c r="I366" s="67">
        <v>500</v>
      </c>
    </row>
    <row r="367" spans="1:9" ht="45" customHeight="1" x14ac:dyDescent="0.25">
      <c r="A367" s="54" t="s">
        <v>2001</v>
      </c>
      <c r="B367" s="43" t="s">
        <v>2176</v>
      </c>
      <c r="C367" s="50">
        <v>1</v>
      </c>
      <c r="D367" s="49" t="s">
        <v>15</v>
      </c>
      <c r="E367" s="48">
        <v>43832</v>
      </c>
      <c r="F367" s="48">
        <v>43860</v>
      </c>
      <c r="G367" s="105" t="s">
        <v>13</v>
      </c>
      <c r="H367" s="105"/>
      <c r="I367" s="67">
        <v>500</v>
      </c>
    </row>
    <row r="368" spans="1:9" ht="45" customHeight="1" x14ac:dyDescent="0.25">
      <c r="A368" s="54" t="s">
        <v>2001</v>
      </c>
      <c r="B368" s="43" t="s">
        <v>2176</v>
      </c>
      <c r="C368" s="50">
        <v>1</v>
      </c>
      <c r="D368" s="49" t="s">
        <v>15</v>
      </c>
      <c r="E368" s="48">
        <v>43832</v>
      </c>
      <c r="F368" s="48">
        <v>43860</v>
      </c>
      <c r="G368" s="105" t="s">
        <v>13</v>
      </c>
      <c r="H368" s="105"/>
      <c r="I368" s="67">
        <v>500</v>
      </c>
    </row>
    <row r="369" spans="1:9" ht="45" customHeight="1" x14ac:dyDescent="0.25">
      <c r="A369" s="54" t="s">
        <v>2001</v>
      </c>
      <c r="B369" s="43" t="s">
        <v>2176</v>
      </c>
      <c r="C369" s="50">
        <v>1</v>
      </c>
      <c r="D369" s="49" t="s">
        <v>15</v>
      </c>
      <c r="E369" s="48">
        <v>43832</v>
      </c>
      <c r="F369" s="48">
        <v>43860</v>
      </c>
      <c r="G369" s="105" t="s">
        <v>13</v>
      </c>
      <c r="H369" s="105"/>
      <c r="I369" s="67">
        <v>500</v>
      </c>
    </row>
    <row r="370" spans="1:9" ht="45" customHeight="1" x14ac:dyDescent="0.25">
      <c r="A370" s="54" t="s">
        <v>2001</v>
      </c>
      <c r="B370" s="43" t="s">
        <v>2176</v>
      </c>
      <c r="C370" s="50">
        <v>1</v>
      </c>
      <c r="D370" s="49" t="s">
        <v>15</v>
      </c>
      <c r="E370" s="48">
        <v>43832</v>
      </c>
      <c r="F370" s="48">
        <v>43860</v>
      </c>
      <c r="G370" s="105" t="s">
        <v>13</v>
      </c>
      <c r="H370" s="105"/>
      <c r="I370" s="67">
        <v>500</v>
      </c>
    </row>
    <row r="371" spans="1:9" ht="45" customHeight="1" x14ac:dyDescent="0.25">
      <c r="A371" s="54" t="s">
        <v>2001</v>
      </c>
      <c r="B371" s="43" t="s">
        <v>2176</v>
      </c>
      <c r="C371" s="50">
        <v>1</v>
      </c>
      <c r="D371" s="49" t="s">
        <v>15</v>
      </c>
      <c r="E371" s="48">
        <v>43832</v>
      </c>
      <c r="F371" s="48">
        <v>43860</v>
      </c>
      <c r="G371" s="105" t="s">
        <v>13</v>
      </c>
      <c r="H371" s="105"/>
      <c r="I371" s="67">
        <v>500</v>
      </c>
    </row>
    <row r="372" spans="1:9" ht="45" customHeight="1" x14ac:dyDescent="0.25">
      <c r="A372" s="54" t="s">
        <v>2001</v>
      </c>
      <c r="B372" s="43" t="s">
        <v>2176</v>
      </c>
      <c r="C372" s="50">
        <v>1</v>
      </c>
      <c r="D372" s="49" t="s">
        <v>15</v>
      </c>
      <c r="E372" s="48">
        <v>43832</v>
      </c>
      <c r="F372" s="48">
        <v>43860</v>
      </c>
      <c r="G372" s="105" t="s">
        <v>13</v>
      </c>
      <c r="H372" s="105"/>
      <c r="I372" s="67">
        <v>500</v>
      </c>
    </row>
    <row r="373" spans="1:9" ht="45" customHeight="1" x14ac:dyDescent="0.25">
      <c r="A373" s="54" t="s">
        <v>2001</v>
      </c>
      <c r="B373" s="43" t="s">
        <v>2176</v>
      </c>
      <c r="C373" s="50">
        <v>1</v>
      </c>
      <c r="D373" s="49" t="s">
        <v>15</v>
      </c>
      <c r="E373" s="48">
        <v>43832</v>
      </c>
      <c r="F373" s="48">
        <v>43860</v>
      </c>
      <c r="G373" s="105" t="s">
        <v>13</v>
      </c>
      <c r="H373" s="105"/>
      <c r="I373" s="67">
        <v>46</v>
      </c>
    </row>
    <row r="374" spans="1:9" ht="45" customHeight="1" x14ac:dyDescent="0.25">
      <c r="A374" s="54" t="s">
        <v>2001</v>
      </c>
      <c r="B374" s="43" t="s">
        <v>2174</v>
      </c>
      <c r="C374" s="50">
        <v>1</v>
      </c>
      <c r="D374" s="49" t="s">
        <v>2155</v>
      </c>
      <c r="E374" s="48">
        <v>43858</v>
      </c>
      <c r="F374" s="48">
        <v>43859</v>
      </c>
      <c r="G374" s="105" t="s">
        <v>13</v>
      </c>
      <c r="H374" s="105"/>
      <c r="I374" s="67">
        <v>684</v>
      </c>
    </row>
    <row r="375" spans="1:9" ht="45" customHeight="1" x14ac:dyDescent="0.25">
      <c r="A375" s="54" t="s">
        <v>2001</v>
      </c>
      <c r="B375" s="43" t="s">
        <v>2173</v>
      </c>
      <c r="C375" s="50">
        <v>1</v>
      </c>
      <c r="D375" s="49" t="s">
        <v>2172</v>
      </c>
      <c r="E375" s="48">
        <v>43879</v>
      </c>
      <c r="F375" s="48">
        <v>43879</v>
      </c>
      <c r="G375" s="105" t="s">
        <v>13</v>
      </c>
      <c r="H375" s="105"/>
      <c r="I375" s="67">
        <v>1242</v>
      </c>
    </row>
    <row r="376" spans="1:9" ht="45" customHeight="1" x14ac:dyDescent="0.25">
      <c r="A376" s="54" t="s">
        <v>2001</v>
      </c>
      <c r="B376" s="43" t="s">
        <v>2174</v>
      </c>
      <c r="C376" s="50">
        <v>1</v>
      </c>
      <c r="D376" s="49" t="s">
        <v>2155</v>
      </c>
      <c r="E376" s="48">
        <v>43867</v>
      </c>
      <c r="F376" s="48">
        <v>43867</v>
      </c>
      <c r="G376" s="105" t="s">
        <v>13</v>
      </c>
      <c r="H376" s="105"/>
      <c r="I376" s="67">
        <v>601</v>
      </c>
    </row>
    <row r="377" spans="1:9" ht="45" customHeight="1" x14ac:dyDescent="0.25">
      <c r="A377" s="54" t="s">
        <v>2001</v>
      </c>
      <c r="B377" s="43" t="s">
        <v>2174</v>
      </c>
      <c r="C377" s="50">
        <v>1</v>
      </c>
      <c r="D377" s="49" t="s">
        <v>2155</v>
      </c>
      <c r="E377" s="48">
        <v>43867</v>
      </c>
      <c r="F377" s="48">
        <v>43867</v>
      </c>
      <c r="G377" s="105" t="s">
        <v>13</v>
      </c>
      <c r="H377" s="105"/>
      <c r="I377" s="67">
        <v>424</v>
      </c>
    </row>
    <row r="378" spans="1:9" ht="45" customHeight="1" x14ac:dyDescent="0.25">
      <c r="A378" s="54" t="s">
        <v>2001</v>
      </c>
      <c r="B378" s="43" t="s">
        <v>2174</v>
      </c>
      <c r="C378" s="50">
        <v>1</v>
      </c>
      <c r="D378" s="49" t="s">
        <v>2155</v>
      </c>
      <c r="E378" s="48">
        <v>43858</v>
      </c>
      <c r="F378" s="48">
        <v>43859</v>
      </c>
      <c r="G378" s="105" t="s">
        <v>13</v>
      </c>
      <c r="H378" s="105"/>
      <c r="I378" s="67">
        <v>10</v>
      </c>
    </row>
    <row r="379" spans="1:9" ht="45" customHeight="1" x14ac:dyDescent="0.25">
      <c r="A379" s="54" t="s">
        <v>2001</v>
      </c>
      <c r="B379" s="43" t="s">
        <v>2174</v>
      </c>
      <c r="C379" s="50">
        <v>1</v>
      </c>
      <c r="D379" s="49" t="s">
        <v>2155</v>
      </c>
      <c r="E379" s="48">
        <v>43858</v>
      </c>
      <c r="F379" s="48">
        <v>43859</v>
      </c>
      <c r="G379" s="105" t="s">
        <v>13</v>
      </c>
      <c r="H379" s="105"/>
      <c r="I379" s="67">
        <v>684</v>
      </c>
    </row>
    <row r="380" spans="1:9" ht="45" customHeight="1" x14ac:dyDescent="0.25">
      <c r="A380" s="54" t="s">
        <v>2001</v>
      </c>
      <c r="B380" s="43" t="s">
        <v>2175</v>
      </c>
      <c r="C380" s="50">
        <v>1</v>
      </c>
      <c r="D380" s="49" t="s">
        <v>29</v>
      </c>
      <c r="E380" s="48">
        <v>43873</v>
      </c>
      <c r="F380" s="48">
        <v>43873</v>
      </c>
      <c r="G380" s="105" t="s">
        <v>13</v>
      </c>
      <c r="H380" s="105"/>
      <c r="I380" s="67">
        <v>180</v>
      </c>
    </row>
    <row r="381" spans="1:9" ht="45" customHeight="1" x14ac:dyDescent="0.25">
      <c r="A381" s="54" t="s">
        <v>2001</v>
      </c>
      <c r="B381" s="43" t="s">
        <v>2174</v>
      </c>
      <c r="C381" s="50">
        <v>1</v>
      </c>
      <c r="D381" s="49" t="s">
        <v>29</v>
      </c>
      <c r="E381" s="48">
        <v>43873</v>
      </c>
      <c r="F381" s="48">
        <v>43873</v>
      </c>
      <c r="G381" s="105" t="s">
        <v>13</v>
      </c>
      <c r="H381" s="105"/>
      <c r="I381" s="67">
        <v>500</v>
      </c>
    </row>
    <row r="382" spans="1:9" ht="45" customHeight="1" x14ac:dyDescent="0.25">
      <c r="A382" s="54" t="s">
        <v>2001</v>
      </c>
      <c r="B382" s="43" t="s">
        <v>2174</v>
      </c>
      <c r="C382" s="50">
        <v>1</v>
      </c>
      <c r="D382" s="49" t="s">
        <v>29</v>
      </c>
      <c r="E382" s="48">
        <v>43873</v>
      </c>
      <c r="F382" s="48">
        <v>43873</v>
      </c>
      <c r="G382" s="105" t="s">
        <v>13</v>
      </c>
      <c r="H382" s="105"/>
      <c r="I382" s="67">
        <v>63</v>
      </c>
    </row>
    <row r="383" spans="1:9" ht="45" customHeight="1" x14ac:dyDescent="0.25">
      <c r="A383" s="54" t="s">
        <v>2001</v>
      </c>
      <c r="B383" s="43" t="s">
        <v>2174</v>
      </c>
      <c r="C383" s="50">
        <v>1</v>
      </c>
      <c r="D383" s="49" t="s">
        <v>29</v>
      </c>
      <c r="E383" s="48">
        <v>43873</v>
      </c>
      <c r="F383" s="48">
        <v>43873</v>
      </c>
      <c r="G383" s="105" t="s">
        <v>13</v>
      </c>
      <c r="H383" s="105"/>
      <c r="I383" s="67">
        <v>49</v>
      </c>
    </row>
    <row r="384" spans="1:9" ht="45" customHeight="1" x14ac:dyDescent="0.25">
      <c r="A384" s="54" t="s">
        <v>2001</v>
      </c>
      <c r="B384" s="43" t="s">
        <v>2175</v>
      </c>
      <c r="C384" s="50">
        <v>1</v>
      </c>
      <c r="D384" s="49" t="s">
        <v>29</v>
      </c>
      <c r="E384" s="48">
        <v>43873</v>
      </c>
      <c r="F384" s="48">
        <v>43873</v>
      </c>
      <c r="G384" s="105" t="s">
        <v>13</v>
      </c>
      <c r="H384" s="105"/>
      <c r="I384" s="67">
        <v>250</v>
      </c>
    </row>
    <row r="385" spans="1:9" ht="45" customHeight="1" x14ac:dyDescent="0.25">
      <c r="A385" s="54" t="s">
        <v>2001</v>
      </c>
      <c r="B385" s="43" t="s">
        <v>2175</v>
      </c>
      <c r="C385" s="50">
        <v>1</v>
      </c>
      <c r="D385" s="49" t="s">
        <v>29</v>
      </c>
      <c r="E385" s="48">
        <v>43873</v>
      </c>
      <c r="F385" s="48">
        <v>43873</v>
      </c>
      <c r="G385" s="105" t="s">
        <v>13</v>
      </c>
      <c r="H385" s="105"/>
      <c r="I385" s="67">
        <v>220</v>
      </c>
    </row>
    <row r="386" spans="1:9" ht="45" customHeight="1" x14ac:dyDescent="0.25">
      <c r="A386" s="54" t="s">
        <v>2001</v>
      </c>
      <c r="B386" s="43" t="s">
        <v>2174</v>
      </c>
      <c r="C386" s="50">
        <v>1</v>
      </c>
      <c r="D386" s="49" t="s">
        <v>2155</v>
      </c>
      <c r="E386" s="48">
        <v>43858</v>
      </c>
      <c r="F386" s="48">
        <v>43859</v>
      </c>
      <c r="G386" s="105" t="s">
        <v>13</v>
      </c>
      <c r="H386" s="105"/>
      <c r="I386" s="67">
        <v>139</v>
      </c>
    </row>
    <row r="387" spans="1:9" ht="45" customHeight="1" x14ac:dyDescent="0.25">
      <c r="A387" s="54" t="s">
        <v>2001</v>
      </c>
      <c r="B387" s="43" t="s">
        <v>2173</v>
      </c>
      <c r="C387" s="50">
        <v>1</v>
      </c>
      <c r="D387" s="49" t="s">
        <v>2172</v>
      </c>
      <c r="E387" s="48">
        <v>43879</v>
      </c>
      <c r="F387" s="48">
        <v>43879</v>
      </c>
      <c r="G387" s="105" t="s">
        <v>13</v>
      </c>
      <c r="H387" s="105"/>
      <c r="I387" s="67">
        <v>123</v>
      </c>
    </row>
    <row r="388" spans="1:9" ht="45" customHeight="1" x14ac:dyDescent="0.25">
      <c r="A388" s="54" t="s">
        <v>2001</v>
      </c>
      <c r="B388" s="43" t="s">
        <v>2173</v>
      </c>
      <c r="C388" s="50">
        <v>1</v>
      </c>
      <c r="D388" s="49" t="s">
        <v>2172</v>
      </c>
      <c r="E388" s="48">
        <v>43879</v>
      </c>
      <c r="F388" s="48">
        <v>43879</v>
      </c>
      <c r="G388" s="105" t="s">
        <v>13</v>
      </c>
      <c r="H388" s="105"/>
      <c r="I388" s="67">
        <v>204</v>
      </c>
    </row>
    <row r="389" spans="1:9" ht="45" customHeight="1" x14ac:dyDescent="0.25">
      <c r="A389" s="54" t="s">
        <v>2001</v>
      </c>
      <c r="B389" s="43" t="s">
        <v>2174</v>
      </c>
      <c r="C389" s="50">
        <v>1</v>
      </c>
      <c r="D389" s="49" t="s">
        <v>2155</v>
      </c>
      <c r="E389" s="48">
        <v>43858</v>
      </c>
      <c r="F389" s="48">
        <v>43859</v>
      </c>
      <c r="G389" s="105" t="s">
        <v>13</v>
      </c>
      <c r="H389" s="105"/>
      <c r="I389" s="67">
        <v>190</v>
      </c>
    </row>
    <row r="390" spans="1:9" ht="45" customHeight="1" x14ac:dyDescent="0.25">
      <c r="A390" s="54" t="s">
        <v>2001</v>
      </c>
      <c r="B390" s="43" t="s">
        <v>2174</v>
      </c>
      <c r="C390" s="50">
        <v>1</v>
      </c>
      <c r="D390" s="49" t="s">
        <v>2155</v>
      </c>
      <c r="E390" s="48">
        <v>43858</v>
      </c>
      <c r="F390" s="48">
        <v>43859</v>
      </c>
      <c r="G390" s="105" t="s">
        <v>13</v>
      </c>
      <c r="H390" s="105"/>
      <c r="I390" s="67">
        <v>1399.02</v>
      </c>
    </row>
    <row r="391" spans="1:9" ht="45" customHeight="1" x14ac:dyDescent="0.25">
      <c r="A391" s="54" t="s">
        <v>2001</v>
      </c>
      <c r="B391" s="43" t="s">
        <v>2174</v>
      </c>
      <c r="C391" s="50">
        <v>1</v>
      </c>
      <c r="D391" s="49" t="s">
        <v>2155</v>
      </c>
      <c r="E391" s="48">
        <v>43858</v>
      </c>
      <c r="F391" s="48">
        <v>43859</v>
      </c>
      <c r="G391" s="105" t="s">
        <v>13</v>
      </c>
      <c r="H391" s="105"/>
      <c r="I391" s="67">
        <v>112.02</v>
      </c>
    </row>
    <row r="392" spans="1:9" ht="45" customHeight="1" x14ac:dyDescent="0.25">
      <c r="A392" s="54" t="s">
        <v>2001</v>
      </c>
      <c r="B392" s="43" t="s">
        <v>2174</v>
      </c>
      <c r="C392" s="50">
        <v>1</v>
      </c>
      <c r="D392" s="49" t="s">
        <v>2155</v>
      </c>
      <c r="E392" s="48">
        <v>43858</v>
      </c>
      <c r="F392" s="48">
        <v>43859</v>
      </c>
      <c r="G392" s="105" t="s">
        <v>13</v>
      </c>
      <c r="H392" s="105"/>
      <c r="I392" s="67">
        <v>96.89</v>
      </c>
    </row>
    <row r="393" spans="1:9" ht="45" customHeight="1" x14ac:dyDescent="0.25">
      <c r="A393" s="54" t="s">
        <v>2001</v>
      </c>
      <c r="B393" s="43" t="s">
        <v>2174</v>
      </c>
      <c r="C393" s="50">
        <v>1</v>
      </c>
      <c r="D393" s="49" t="s">
        <v>2155</v>
      </c>
      <c r="E393" s="48">
        <v>43858</v>
      </c>
      <c r="F393" s="48">
        <v>43859</v>
      </c>
      <c r="G393" s="105" t="s">
        <v>13</v>
      </c>
      <c r="H393" s="105"/>
      <c r="I393" s="67">
        <v>70</v>
      </c>
    </row>
    <row r="394" spans="1:9" ht="45" customHeight="1" x14ac:dyDescent="0.25">
      <c r="A394" s="54" t="s">
        <v>2001</v>
      </c>
      <c r="B394" s="43" t="s">
        <v>2174</v>
      </c>
      <c r="C394" s="50">
        <v>1</v>
      </c>
      <c r="D394" s="49" t="s">
        <v>2155</v>
      </c>
      <c r="E394" s="48">
        <v>43867</v>
      </c>
      <c r="F394" s="48">
        <v>43867</v>
      </c>
      <c r="G394" s="105" t="s">
        <v>13</v>
      </c>
      <c r="H394" s="105"/>
      <c r="I394" s="67">
        <v>194</v>
      </c>
    </row>
    <row r="395" spans="1:9" ht="45" customHeight="1" x14ac:dyDescent="0.25">
      <c r="A395" s="54" t="s">
        <v>2001</v>
      </c>
      <c r="B395" s="43" t="s">
        <v>2174</v>
      </c>
      <c r="C395" s="50">
        <v>1</v>
      </c>
      <c r="D395" s="49" t="s">
        <v>2155</v>
      </c>
      <c r="E395" s="48">
        <v>43867</v>
      </c>
      <c r="F395" s="48">
        <v>43867</v>
      </c>
      <c r="G395" s="105" t="s">
        <v>13</v>
      </c>
      <c r="H395" s="105"/>
      <c r="I395" s="67">
        <v>500</v>
      </c>
    </row>
    <row r="396" spans="1:9" ht="45" customHeight="1" x14ac:dyDescent="0.25">
      <c r="A396" s="54" t="s">
        <v>2001</v>
      </c>
      <c r="B396" s="43" t="s">
        <v>2174</v>
      </c>
      <c r="C396" s="50">
        <v>1</v>
      </c>
      <c r="D396" s="49" t="s">
        <v>2155</v>
      </c>
      <c r="E396" s="48">
        <v>43867</v>
      </c>
      <c r="F396" s="48">
        <v>43867</v>
      </c>
      <c r="G396" s="105" t="s">
        <v>13</v>
      </c>
      <c r="H396" s="105"/>
      <c r="I396" s="67">
        <v>290</v>
      </c>
    </row>
    <row r="397" spans="1:9" ht="45" customHeight="1" x14ac:dyDescent="0.25">
      <c r="A397" s="54" t="s">
        <v>2001</v>
      </c>
      <c r="B397" s="43" t="s">
        <v>2173</v>
      </c>
      <c r="C397" s="50">
        <v>1</v>
      </c>
      <c r="D397" s="49" t="s">
        <v>2172</v>
      </c>
      <c r="E397" s="48">
        <v>43879</v>
      </c>
      <c r="F397" s="48">
        <v>43879</v>
      </c>
      <c r="G397" s="105" t="s">
        <v>13</v>
      </c>
      <c r="H397" s="105"/>
      <c r="I397" s="67">
        <v>430</v>
      </c>
    </row>
    <row r="398" spans="1:9" ht="45" customHeight="1" x14ac:dyDescent="0.25">
      <c r="A398" s="54" t="s">
        <v>2001</v>
      </c>
      <c r="B398" s="43" t="s">
        <v>2171</v>
      </c>
      <c r="C398" s="50">
        <v>1</v>
      </c>
      <c r="D398" s="49" t="s">
        <v>15</v>
      </c>
      <c r="E398" s="48">
        <v>43878</v>
      </c>
      <c r="F398" s="48">
        <v>43882</v>
      </c>
      <c r="G398" s="105" t="s">
        <v>13</v>
      </c>
      <c r="H398" s="105"/>
      <c r="I398" s="67">
        <v>675</v>
      </c>
    </row>
    <row r="399" spans="1:9" ht="45" customHeight="1" x14ac:dyDescent="0.25">
      <c r="A399" s="54" t="s">
        <v>2001</v>
      </c>
      <c r="B399" s="43" t="s">
        <v>2171</v>
      </c>
      <c r="C399" s="50">
        <v>1</v>
      </c>
      <c r="D399" s="49" t="s">
        <v>15</v>
      </c>
      <c r="E399" s="48">
        <v>43878</v>
      </c>
      <c r="F399" s="48">
        <v>43882</v>
      </c>
      <c r="G399" s="105" t="s">
        <v>13</v>
      </c>
      <c r="H399" s="105"/>
      <c r="I399" s="67">
        <v>1334</v>
      </c>
    </row>
    <row r="400" spans="1:9" ht="45" customHeight="1" x14ac:dyDescent="0.25">
      <c r="A400" s="54" t="s">
        <v>2001</v>
      </c>
      <c r="B400" s="43" t="s">
        <v>2171</v>
      </c>
      <c r="C400" s="50">
        <v>1</v>
      </c>
      <c r="D400" s="49" t="s">
        <v>15</v>
      </c>
      <c r="E400" s="48">
        <v>43871</v>
      </c>
      <c r="F400" s="48">
        <v>43875</v>
      </c>
      <c r="G400" s="105" t="s">
        <v>13</v>
      </c>
      <c r="H400" s="105"/>
      <c r="I400" s="67">
        <v>1557</v>
      </c>
    </row>
    <row r="401" spans="1:9" ht="45" customHeight="1" x14ac:dyDescent="0.25">
      <c r="A401" s="54" t="s">
        <v>2001</v>
      </c>
      <c r="B401" s="43" t="s">
        <v>2171</v>
      </c>
      <c r="C401" s="50">
        <v>1</v>
      </c>
      <c r="D401" s="49" t="s">
        <v>15</v>
      </c>
      <c r="E401" s="48">
        <v>43878</v>
      </c>
      <c r="F401" s="48">
        <v>43882</v>
      </c>
      <c r="G401" s="105" t="s">
        <v>13</v>
      </c>
      <c r="H401" s="105"/>
      <c r="I401" s="67">
        <v>620</v>
      </c>
    </row>
    <row r="402" spans="1:9" ht="45" customHeight="1" x14ac:dyDescent="0.25">
      <c r="A402" s="54" t="s">
        <v>2001</v>
      </c>
      <c r="B402" s="43" t="s">
        <v>2170</v>
      </c>
      <c r="C402" s="50">
        <v>1</v>
      </c>
      <c r="D402" s="49" t="s">
        <v>15</v>
      </c>
      <c r="E402" s="48">
        <v>43892</v>
      </c>
      <c r="F402" s="48">
        <v>43892</v>
      </c>
      <c r="G402" s="105" t="s">
        <v>13</v>
      </c>
      <c r="H402" s="105"/>
      <c r="I402" s="67">
        <v>300</v>
      </c>
    </row>
    <row r="403" spans="1:9" ht="45" customHeight="1" x14ac:dyDescent="0.25">
      <c r="A403" s="54" t="s">
        <v>2001</v>
      </c>
      <c r="B403" s="43" t="s">
        <v>2169</v>
      </c>
      <c r="C403" s="50">
        <v>1</v>
      </c>
      <c r="D403" s="49" t="s">
        <v>2155</v>
      </c>
      <c r="E403" s="48">
        <v>43879</v>
      </c>
      <c r="F403" s="48">
        <v>43880</v>
      </c>
      <c r="G403" s="105" t="s">
        <v>13</v>
      </c>
      <c r="H403" s="105"/>
      <c r="I403" s="67">
        <v>1122</v>
      </c>
    </row>
    <row r="404" spans="1:9" ht="45" customHeight="1" x14ac:dyDescent="0.25">
      <c r="A404" s="54" t="s">
        <v>2001</v>
      </c>
      <c r="B404" s="43" t="s">
        <v>2169</v>
      </c>
      <c r="C404" s="50">
        <v>1</v>
      </c>
      <c r="D404" s="49" t="s">
        <v>2155</v>
      </c>
      <c r="E404" s="48">
        <v>43879</v>
      </c>
      <c r="F404" s="48">
        <v>43880</v>
      </c>
      <c r="G404" s="105" t="s">
        <v>13</v>
      </c>
      <c r="H404" s="105"/>
      <c r="I404" s="67">
        <v>1122</v>
      </c>
    </row>
    <row r="405" spans="1:9" ht="45" customHeight="1" x14ac:dyDescent="0.25">
      <c r="A405" s="54" t="s">
        <v>2001</v>
      </c>
      <c r="B405" s="43" t="s">
        <v>2169</v>
      </c>
      <c r="C405" s="50">
        <v>1</v>
      </c>
      <c r="D405" s="49" t="s">
        <v>2155</v>
      </c>
      <c r="E405" s="48">
        <v>43879</v>
      </c>
      <c r="F405" s="48">
        <v>43880</v>
      </c>
      <c r="G405" s="105" t="s">
        <v>13</v>
      </c>
      <c r="H405" s="105"/>
      <c r="I405" s="67">
        <v>324</v>
      </c>
    </row>
    <row r="406" spans="1:9" ht="45" customHeight="1" x14ac:dyDescent="0.25">
      <c r="A406" s="54" t="s">
        <v>2001</v>
      </c>
      <c r="B406" s="43" t="s">
        <v>2169</v>
      </c>
      <c r="C406" s="50">
        <v>1</v>
      </c>
      <c r="D406" s="49" t="s">
        <v>2155</v>
      </c>
      <c r="E406" s="48">
        <v>43879</v>
      </c>
      <c r="F406" s="48">
        <v>43880</v>
      </c>
      <c r="G406" s="105" t="s">
        <v>13</v>
      </c>
      <c r="H406" s="105"/>
      <c r="I406" s="67">
        <v>153</v>
      </c>
    </row>
    <row r="407" spans="1:9" ht="45" customHeight="1" x14ac:dyDescent="0.25">
      <c r="A407" s="54" t="s">
        <v>2001</v>
      </c>
      <c r="B407" s="43" t="s">
        <v>2169</v>
      </c>
      <c r="C407" s="50">
        <v>1</v>
      </c>
      <c r="D407" s="49" t="s">
        <v>2155</v>
      </c>
      <c r="E407" s="48">
        <v>43879</v>
      </c>
      <c r="F407" s="48">
        <v>43880</v>
      </c>
      <c r="G407" s="105" t="s">
        <v>13</v>
      </c>
      <c r="H407" s="105"/>
      <c r="I407" s="67">
        <v>88</v>
      </c>
    </row>
    <row r="408" spans="1:9" ht="45" customHeight="1" x14ac:dyDescent="0.25">
      <c r="A408" s="54" t="s">
        <v>2001</v>
      </c>
      <c r="B408" s="43" t="s">
        <v>2169</v>
      </c>
      <c r="C408" s="50">
        <v>1</v>
      </c>
      <c r="D408" s="49" t="s">
        <v>2155</v>
      </c>
      <c r="E408" s="48">
        <v>43879</v>
      </c>
      <c r="F408" s="48">
        <v>43880</v>
      </c>
      <c r="G408" s="105" t="s">
        <v>13</v>
      </c>
      <c r="H408" s="105"/>
      <c r="I408" s="67">
        <v>47</v>
      </c>
    </row>
    <row r="409" spans="1:9" ht="45" customHeight="1" x14ac:dyDescent="0.25">
      <c r="A409" s="54" t="s">
        <v>2001</v>
      </c>
      <c r="B409" s="43" t="s">
        <v>2169</v>
      </c>
      <c r="C409" s="50">
        <v>1</v>
      </c>
      <c r="D409" s="49" t="s">
        <v>2155</v>
      </c>
      <c r="E409" s="48">
        <v>43879</v>
      </c>
      <c r="F409" s="48">
        <v>43880</v>
      </c>
      <c r="G409" s="105" t="s">
        <v>13</v>
      </c>
      <c r="H409" s="105"/>
      <c r="I409" s="67">
        <v>160</v>
      </c>
    </row>
    <row r="410" spans="1:9" ht="45" customHeight="1" x14ac:dyDescent="0.25">
      <c r="A410" s="54" t="s">
        <v>2001</v>
      </c>
      <c r="B410" s="43" t="s">
        <v>2161</v>
      </c>
      <c r="C410" s="50">
        <v>2</v>
      </c>
      <c r="D410" s="49" t="s">
        <v>29</v>
      </c>
      <c r="E410" s="48">
        <v>43892</v>
      </c>
      <c r="F410" s="48">
        <v>43892</v>
      </c>
      <c r="G410" s="105" t="s">
        <v>13</v>
      </c>
      <c r="H410" s="105"/>
      <c r="I410" s="67">
        <v>182.01</v>
      </c>
    </row>
    <row r="411" spans="1:9" ht="45" customHeight="1" x14ac:dyDescent="0.25">
      <c r="A411" s="54" t="s">
        <v>2001</v>
      </c>
      <c r="B411" s="43" t="s">
        <v>2161</v>
      </c>
      <c r="C411" s="50">
        <v>2</v>
      </c>
      <c r="D411" s="49" t="s">
        <v>29</v>
      </c>
      <c r="E411" s="48">
        <v>43892</v>
      </c>
      <c r="F411" s="48">
        <v>43892</v>
      </c>
      <c r="G411" s="105" t="s">
        <v>13</v>
      </c>
      <c r="H411" s="105"/>
      <c r="I411" s="67">
        <v>68</v>
      </c>
    </row>
    <row r="412" spans="1:9" ht="45" customHeight="1" x14ac:dyDescent="0.25">
      <c r="A412" s="54" t="s">
        <v>2001</v>
      </c>
      <c r="B412" s="43" t="s">
        <v>2161</v>
      </c>
      <c r="C412" s="50">
        <v>2</v>
      </c>
      <c r="D412" s="49" t="s">
        <v>29</v>
      </c>
      <c r="E412" s="48">
        <v>43892</v>
      </c>
      <c r="F412" s="48">
        <v>43892</v>
      </c>
      <c r="G412" s="105" t="s">
        <v>13</v>
      </c>
      <c r="H412" s="105"/>
      <c r="I412" s="67">
        <v>433.51</v>
      </c>
    </row>
    <row r="413" spans="1:9" ht="45" customHeight="1" x14ac:dyDescent="0.25">
      <c r="A413" s="54" t="s">
        <v>2001</v>
      </c>
      <c r="B413" s="43" t="s">
        <v>2161</v>
      </c>
      <c r="C413" s="50">
        <v>2</v>
      </c>
      <c r="D413" s="49" t="s">
        <v>29</v>
      </c>
      <c r="E413" s="48">
        <v>43892</v>
      </c>
      <c r="F413" s="48">
        <v>43892</v>
      </c>
      <c r="G413" s="105" t="s">
        <v>13</v>
      </c>
      <c r="H413" s="105"/>
      <c r="I413" s="67">
        <v>17</v>
      </c>
    </row>
    <row r="414" spans="1:9" ht="45" customHeight="1" x14ac:dyDescent="0.25">
      <c r="A414" s="54" t="s">
        <v>2001</v>
      </c>
      <c r="B414" s="43" t="s">
        <v>2161</v>
      </c>
      <c r="C414" s="50">
        <v>2</v>
      </c>
      <c r="D414" s="49" t="s">
        <v>29</v>
      </c>
      <c r="E414" s="48">
        <v>43892</v>
      </c>
      <c r="F414" s="48">
        <v>43892</v>
      </c>
      <c r="G414" s="105" t="s">
        <v>13</v>
      </c>
      <c r="H414" s="105"/>
      <c r="I414" s="67">
        <v>98</v>
      </c>
    </row>
    <row r="415" spans="1:9" ht="45" customHeight="1" x14ac:dyDescent="0.25">
      <c r="A415" s="54" t="s">
        <v>2001</v>
      </c>
      <c r="B415" s="43" t="s">
        <v>2161</v>
      </c>
      <c r="C415" s="50">
        <v>2</v>
      </c>
      <c r="D415" s="49" t="s">
        <v>29</v>
      </c>
      <c r="E415" s="48">
        <v>43892</v>
      </c>
      <c r="F415" s="48">
        <v>43892</v>
      </c>
      <c r="G415" s="105" t="s">
        <v>13</v>
      </c>
      <c r="H415" s="105"/>
      <c r="I415" s="67">
        <v>126</v>
      </c>
    </row>
    <row r="416" spans="1:9" ht="45" customHeight="1" x14ac:dyDescent="0.25">
      <c r="A416" s="54" t="s">
        <v>2001</v>
      </c>
      <c r="B416" s="43" t="s">
        <v>2161</v>
      </c>
      <c r="C416" s="50">
        <v>2</v>
      </c>
      <c r="D416" s="49" t="s">
        <v>29</v>
      </c>
      <c r="E416" s="48">
        <v>43892</v>
      </c>
      <c r="F416" s="48">
        <v>43892</v>
      </c>
      <c r="G416" s="105" t="s">
        <v>13</v>
      </c>
      <c r="H416" s="105"/>
      <c r="I416" s="67">
        <v>389.99</v>
      </c>
    </row>
    <row r="417" spans="1:9" ht="45" customHeight="1" x14ac:dyDescent="0.25">
      <c r="A417" s="54" t="s">
        <v>2001</v>
      </c>
      <c r="B417" s="43" t="s">
        <v>2168</v>
      </c>
      <c r="C417" s="50">
        <v>1</v>
      </c>
      <c r="D417" s="49" t="s">
        <v>2167</v>
      </c>
      <c r="E417" s="48">
        <v>43876</v>
      </c>
      <c r="F417" s="48">
        <v>43876</v>
      </c>
      <c r="G417" s="105" t="s">
        <v>13</v>
      </c>
      <c r="H417" s="105"/>
      <c r="I417" s="67">
        <v>220</v>
      </c>
    </row>
    <row r="418" spans="1:9" ht="45" customHeight="1" x14ac:dyDescent="0.25">
      <c r="A418" s="54" t="s">
        <v>2001</v>
      </c>
      <c r="B418" s="43" t="s">
        <v>2166</v>
      </c>
      <c r="C418" s="50">
        <v>1</v>
      </c>
      <c r="D418" s="49" t="s">
        <v>2165</v>
      </c>
      <c r="E418" s="48">
        <v>43889</v>
      </c>
      <c r="F418" s="48">
        <v>43891</v>
      </c>
      <c r="G418" s="105" t="s">
        <v>13</v>
      </c>
      <c r="H418" s="105"/>
      <c r="I418" s="67">
        <v>320</v>
      </c>
    </row>
    <row r="419" spans="1:9" ht="45" customHeight="1" x14ac:dyDescent="0.25">
      <c r="A419" s="54" t="s">
        <v>2001</v>
      </c>
      <c r="B419" s="43" t="s">
        <v>2166</v>
      </c>
      <c r="C419" s="50">
        <v>1</v>
      </c>
      <c r="D419" s="49" t="s">
        <v>2165</v>
      </c>
      <c r="E419" s="48">
        <v>43889</v>
      </c>
      <c r="F419" s="48">
        <v>43891</v>
      </c>
      <c r="G419" s="105" t="s">
        <v>13</v>
      </c>
      <c r="H419" s="105"/>
      <c r="I419" s="67">
        <v>320</v>
      </c>
    </row>
    <row r="420" spans="1:9" ht="45" customHeight="1" x14ac:dyDescent="0.25">
      <c r="A420" s="54" t="s">
        <v>2001</v>
      </c>
      <c r="B420" s="43" t="s">
        <v>2166</v>
      </c>
      <c r="C420" s="50">
        <v>1</v>
      </c>
      <c r="D420" s="49" t="s">
        <v>2165</v>
      </c>
      <c r="E420" s="48">
        <v>43889</v>
      </c>
      <c r="F420" s="48">
        <v>43891</v>
      </c>
      <c r="G420" s="105" t="s">
        <v>13</v>
      </c>
      <c r="H420" s="105"/>
      <c r="I420" s="67">
        <v>320</v>
      </c>
    </row>
    <row r="421" spans="1:9" ht="45" customHeight="1" x14ac:dyDescent="0.25">
      <c r="A421" s="54" t="s">
        <v>2001</v>
      </c>
      <c r="B421" s="43" t="s">
        <v>2164</v>
      </c>
      <c r="C421" s="50">
        <v>1</v>
      </c>
      <c r="D421" s="49" t="s">
        <v>29</v>
      </c>
      <c r="E421" s="48">
        <v>43882</v>
      </c>
      <c r="F421" s="48">
        <v>43884</v>
      </c>
      <c r="G421" s="105" t="s">
        <v>13</v>
      </c>
      <c r="H421" s="105"/>
      <c r="I421" s="67">
        <v>320</v>
      </c>
    </row>
    <row r="422" spans="1:9" ht="45" customHeight="1" x14ac:dyDescent="0.25">
      <c r="A422" s="54" t="s">
        <v>2001</v>
      </c>
      <c r="B422" s="43" t="s">
        <v>2164</v>
      </c>
      <c r="C422" s="50">
        <v>1</v>
      </c>
      <c r="D422" s="49" t="s">
        <v>29</v>
      </c>
      <c r="E422" s="48">
        <v>43882</v>
      </c>
      <c r="F422" s="48">
        <v>43884</v>
      </c>
      <c r="G422" s="105" t="s">
        <v>13</v>
      </c>
      <c r="H422" s="105"/>
      <c r="I422" s="67">
        <v>320</v>
      </c>
    </row>
    <row r="423" spans="1:9" ht="45" customHeight="1" x14ac:dyDescent="0.25">
      <c r="A423" s="54" t="s">
        <v>2001</v>
      </c>
      <c r="B423" s="43" t="s">
        <v>2164</v>
      </c>
      <c r="C423" s="50">
        <v>1</v>
      </c>
      <c r="D423" s="49" t="s">
        <v>29</v>
      </c>
      <c r="E423" s="48">
        <v>43882</v>
      </c>
      <c r="F423" s="48">
        <v>43884</v>
      </c>
      <c r="G423" s="105" t="s">
        <v>13</v>
      </c>
      <c r="H423" s="105"/>
      <c r="I423" s="67">
        <v>320</v>
      </c>
    </row>
    <row r="424" spans="1:9" ht="45" customHeight="1" x14ac:dyDescent="0.25">
      <c r="A424" s="54" t="s">
        <v>2001</v>
      </c>
      <c r="B424" s="43" t="s">
        <v>2163</v>
      </c>
      <c r="C424" s="50">
        <v>1</v>
      </c>
      <c r="D424" s="49" t="s">
        <v>29</v>
      </c>
      <c r="E424" s="48">
        <v>43881</v>
      </c>
      <c r="F424" s="48">
        <v>43884</v>
      </c>
      <c r="G424" s="105" t="s">
        <v>13</v>
      </c>
      <c r="H424" s="105"/>
      <c r="I424" s="67">
        <v>320</v>
      </c>
    </row>
    <row r="425" spans="1:9" ht="45" customHeight="1" x14ac:dyDescent="0.25">
      <c r="A425" s="54" t="s">
        <v>2001</v>
      </c>
      <c r="B425" s="43" t="s">
        <v>2163</v>
      </c>
      <c r="C425" s="50">
        <v>1</v>
      </c>
      <c r="D425" s="49" t="s">
        <v>29</v>
      </c>
      <c r="E425" s="48">
        <v>43881</v>
      </c>
      <c r="F425" s="48">
        <v>43884</v>
      </c>
      <c r="G425" s="105" t="s">
        <v>13</v>
      </c>
      <c r="H425" s="105"/>
      <c r="I425" s="67">
        <v>320</v>
      </c>
    </row>
    <row r="426" spans="1:9" ht="45" customHeight="1" x14ac:dyDescent="0.25">
      <c r="A426" s="54" t="s">
        <v>2001</v>
      </c>
      <c r="B426" s="43" t="s">
        <v>2163</v>
      </c>
      <c r="C426" s="50">
        <v>1</v>
      </c>
      <c r="D426" s="49" t="s">
        <v>29</v>
      </c>
      <c r="E426" s="48">
        <v>43881</v>
      </c>
      <c r="F426" s="48">
        <v>43884</v>
      </c>
      <c r="G426" s="105" t="s">
        <v>13</v>
      </c>
      <c r="H426" s="105"/>
      <c r="I426" s="67">
        <v>320</v>
      </c>
    </row>
    <row r="427" spans="1:9" ht="45" customHeight="1" x14ac:dyDescent="0.25">
      <c r="A427" s="54" t="s">
        <v>2001</v>
      </c>
      <c r="B427" s="43" t="s">
        <v>2161</v>
      </c>
      <c r="C427" s="50">
        <v>1</v>
      </c>
      <c r="D427" s="49" t="s">
        <v>29</v>
      </c>
      <c r="E427" s="48">
        <v>43875</v>
      </c>
      <c r="F427" s="48">
        <v>43875</v>
      </c>
      <c r="G427" s="105" t="s">
        <v>13</v>
      </c>
      <c r="H427" s="105"/>
      <c r="I427" s="67">
        <v>98</v>
      </c>
    </row>
    <row r="428" spans="1:9" ht="45" customHeight="1" x14ac:dyDescent="0.25">
      <c r="A428" s="54" t="s">
        <v>2001</v>
      </c>
      <c r="B428" s="43" t="s">
        <v>2161</v>
      </c>
      <c r="C428" s="50">
        <v>1</v>
      </c>
      <c r="D428" s="49" t="s">
        <v>29</v>
      </c>
      <c r="E428" s="48">
        <v>43875</v>
      </c>
      <c r="F428" s="48">
        <v>43875</v>
      </c>
      <c r="G428" s="105" t="s">
        <v>13</v>
      </c>
      <c r="H428" s="105"/>
      <c r="I428" s="67">
        <v>126</v>
      </c>
    </row>
    <row r="429" spans="1:9" ht="45" customHeight="1" x14ac:dyDescent="0.25">
      <c r="A429" s="54" t="s">
        <v>2001</v>
      </c>
      <c r="B429" s="43" t="s">
        <v>2162</v>
      </c>
      <c r="C429" s="50">
        <v>1</v>
      </c>
      <c r="D429" s="49" t="s">
        <v>29</v>
      </c>
      <c r="E429" s="48">
        <v>43874</v>
      </c>
      <c r="F429" s="48">
        <v>43874</v>
      </c>
      <c r="G429" s="105" t="s">
        <v>13</v>
      </c>
      <c r="H429" s="105"/>
      <c r="I429" s="67">
        <v>20</v>
      </c>
    </row>
    <row r="430" spans="1:9" ht="45" customHeight="1" x14ac:dyDescent="0.25">
      <c r="A430" s="54" t="s">
        <v>2001</v>
      </c>
      <c r="B430" s="43" t="s">
        <v>2162</v>
      </c>
      <c r="C430" s="50">
        <v>1</v>
      </c>
      <c r="D430" s="49" t="s">
        <v>29</v>
      </c>
      <c r="E430" s="48">
        <v>43874</v>
      </c>
      <c r="F430" s="48">
        <v>43874</v>
      </c>
      <c r="G430" s="105" t="s">
        <v>13</v>
      </c>
      <c r="H430" s="105"/>
      <c r="I430" s="67">
        <v>245</v>
      </c>
    </row>
    <row r="431" spans="1:9" ht="45" customHeight="1" x14ac:dyDescent="0.25">
      <c r="A431" s="54" t="s">
        <v>2001</v>
      </c>
      <c r="B431" s="43" t="s">
        <v>2162</v>
      </c>
      <c r="C431" s="50">
        <v>1</v>
      </c>
      <c r="D431" s="49" t="s">
        <v>29</v>
      </c>
      <c r="E431" s="48">
        <v>43874</v>
      </c>
      <c r="F431" s="48">
        <v>43874</v>
      </c>
      <c r="G431" s="105" t="s">
        <v>13</v>
      </c>
      <c r="H431" s="105"/>
      <c r="I431" s="67">
        <v>98</v>
      </c>
    </row>
    <row r="432" spans="1:9" ht="45" customHeight="1" x14ac:dyDescent="0.25">
      <c r="A432" s="54" t="s">
        <v>2001</v>
      </c>
      <c r="B432" s="43" t="s">
        <v>2162</v>
      </c>
      <c r="C432" s="50">
        <v>1</v>
      </c>
      <c r="D432" s="49" t="s">
        <v>29</v>
      </c>
      <c r="E432" s="48">
        <v>43874</v>
      </c>
      <c r="F432" s="48">
        <v>43874</v>
      </c>
      <c r="G432" s="105" t="s">
        <v>13</v>
      </c>
      <c r="H432" s="105"/>
      <c r="I432" s="67">
        <v>126</v>
      </c>
    </row>
    <row r="433" spans="1:9" ht="45" customHeight="1" x14ac:dyDescent="0.25">
      <c r="A433" s="54" t="s">
        <v>2001</v>
      </c>
      <c r="B433" s="43" t="s">
        <v>2162</v>
      </c>
      <c r="C433" s="50">
        <v>1</v>
      </c>
      <c r="D433" s="49" t="s">
        <v>29</v>
      </c>
      <c r="E433" s="48">
        <v>43874</v>
      </c>
      <c r="F433" s="48">
        <v>43874</v>
      </c>
      <c r="G433" s="105" t="s">
        <v>13</v>
      </c>
      <c r="H433" s="105"/>
      <c r="I433" s="67">
        <v>220</v>
      </c>
    </row>
    <row r="434" spans="1:9" ht="45" customHeight="1" x14ac:dyDescent="0.25">
      <c r="A434" s="54" t="s">
        <v>2001</v>
      </c>
      <c r="B434" s="43" t="s">
        <v>2161</v>
      </c>
      <c r="C434" s="50">
        <v>1</v>
      </c>
      <c r="D434" s="49" t="s">
        <v>29</v>
      </c>
      <c r="E434" s="48">
        <v>43886</v>
      </c>
      <c r="F434" s="48">
        <v>43886</v>
      </c>
      <c r="G434" s="105" t="s">
        <v>13</v>
      </c>
      <c r="H434" s="105"/>
      <c r="I434" s="67">
        <v>587.70000000000005</v>
      </c>
    </row>
    <row r="435" spans="1:9" ht="45" customHeight="1" x14ac:dyDescent="0.25">
      <c r="A435" s="54" t="s">
        <v>2001</v>
      </c>
      <c r="B435" s="43" t="s">
        <v>2161</v>
      </c>
      <c r="C435" s="50">
        <v>1</v>
      </c>
      <c r="D435" s="49" t="s">
        <v>29</v>
      </c>
      <c r="E435" s="48">
        <v>43886</v>
      </c>
      <c r="F435" s="48">
        <v>43886</v>
      </c>
      <c r="G435" s="105" t="s">
        <v>13</v>
      </c>
      <c r="H435" s="105"/>
      <c r="I435" s="67">
        <v>666</v>
      </c>
    </row>
    <row r="436" spans="1:9" ht="45" customHeight="1" x14ac:dyDescent="0.25">
      <c r="A436" s="54" t="s">
        <v>2001</v>
      </c>
      <c r="B436" s="43" t="s">
        <v>2162</v>
      </c>
      <c r="C436" s="50">
        <v>1</v>
      </c>
      <c r="D436" s="49" t="s">
        <v>29</v>
      </c>
      <c r="E436" s="48">
        <v>43875</v>
      </c>
      <c r="F436" s="48">
        <v>43875</v>
      </c>
      <c r="G436" s="105" t="s">
        <v>13</v>
      </c>
      <c r="H436" s="105"/>
      <c r="I436" s="67">
        <v>350</v>
      </c>
    </row>
    <row r="437" spans="1:9" ht="45" customHeight="1" x14ac:dyDescent="0.25">
      <c r="A437" s="54" t="s">
        <v>2001</v>
      </c>
      <c r="B437" s="43" t="s">
        <v>2162</v>
      </c>
      <c r="C437" s="50">
        <v>1</v>
      </c>
      <c r="D437" s="49" t="s">
        <v>29</v>
      </c>
      <c r="E437" s="48">
        <v>43875</v>
      </c>
      <c r="F437" s="48">
        <v>43875</v>
      </c>
      <c r="G437" s="105" t="s">
        <v>13</v>
      </c>
      <c r="H437" s="105"/>
      <c r="I437" s="67">
        <v>98</v>
      </c>
    </row>
    <row r="438" spans="1:9" ht="45" customHeight="1" x14ac:dyDescent="0.25">
      <c r="A438" s="54" t="s">
        <v>2001</v>
      </c>
      <c r="B438" s="43" t="s">
        <v>2162</v>
      </c>
      <c r="C438" s="50">
        <v>1</v>
      </c>
      <c r="D438" s="49" t="s">
        <v>29</v>
      </c>
      <c r="E438" s="48">
        <v>43875</v>
      </c>
      <c r="F438" s="48">
        <v>43875</v>
      </c>
      <c r="G438" s="105" t="s">
        <v>13</v>
      </c>
      <c r="H438" s="105"/>
      <c r="I438" s="67">
        <v>93.4</v>
      </c>
    </row>
    <row r="439" spans="1:9" ht="45" customHeight="1" x14ac:dyDescent="0.25">
      <c r="A439" s="54" t="s">
        <v>2001</v>
      </c>
      <c r="B439" s="43" t="s">
        <v>2162</v>
      </c>
      <c r="C439" s="50">
        <v>1</v>
      </c>
      <c r="D439" s="49" t="s">
        <v>29</v>
      </c>
      <c r="E439" s="48">
        <v>43875</v>
      </c>
      <c r="F439" s="48">
        <v>43875</v>
      </c>
      <c r="G439" s="105" t="s">
        <v>13</v>
      </c>
      <c r="H439" s="105"/>
      <c r="I439" s="67">
        <v>126</v>
      </c>
    </row>
    <row r="440" spans="1:9" ht="45" customHeight="1" x14ac:dyDescent="0.25">
      <c r="A440" s="54" t="s">
        <v>2001</v>
      </c>
      <c r="B440" s="43" t="s">
        <v>2162</v>
      </c>
      <c r="C440" s="50">
        <v>1</v>
      </c>
      <c r="D440" s="49" t="s">
        <v>29</v>
      </c>
      <c r="E440" s="48">
        <v>43888</v>
      </c>
      <c r="F440" s="48">
        <v>43888</v>
      </c>
      <c r="G440" s="105" t="s">
        <v>13</v>
      </c>
      <c r="H440" s="105"/>
      <c r="I440" s="67">
        <v>52.5</v>
      </c>
    </row>
    <row r="441" spans="1:9" ht="45" customHeight="1" x14ac:dyDescent="0.25">
      <c r="A441" s="54" t="s">
        <v>2001</v>
      </c>
      <c r="B441" s="43" t="s">
        <v>2162</v>
      </c>
      <c r="C441" s="50">
        <v>1</v>
      </c>
      <c r="D441" s="49" t="s">
        <v>29</v>
      </c>
      <c r="E441" s="48">
        <v>43888</v>
      </c>
      <c r="F441" s="48">
        <v>43888</v>
      </c>
      <c r="G441" s="105" t="s">
        <v>13</v>
      </c>
      <c r="H441" s="105"/>
      <c r="I441" s="67">
        <v>129</v>
      </c>
    </row>
    <row r="442" spans="1:9" ht="45" customHeight="1" x14ac:dyDescent="0.25">
      <c r="A442" s="54" t="s">
        <v>2001</v>
      </c>
      <c r="B442" s="43" t="s">
        <v>2162</v>
      </c>
      <c r="C442" s="50">
        <v>1</v>
      </c>
      <c r="D442" s="49" t="s">
        <v>29</v>
      </c>
      <c r="E442" s="48">
        <v>43888</v>
      </c>
      <c r="F442" s="48">
        <v>43888</v>
      </c>
      <c r="G442" s="105" t="s">
        <v>13</v>
      </c>
      <c r="H442" s="105"/>
      <c r="I442" s="67">
        <v>350</v>
      </c>
    </row>
    <row r="443" spans="1:9" ht="45" customHeight="1" x14ac:dyDescent="0.25">
      <c r="A443" s="54" t="s">
        <v>2001</v>
      </c>
      <c r="B443" s="43" t="s">
        <v>2162</v>
      </c>
      <c r="C443" s="50">
        <v>1</v>
      </c>
      <c r="D443" s="49" t="s">
        <v>29</v>
      </c>
      <c r="E443" s="48">
        <v>43888</v>
      </c>
      <c r="F443" s="48">
        <v>43888</v>
      </c>
      <c r="G443" s="105" t="s">
        <v>13</v>
      </c>
      <c r="H443" s="105"/>
      <c r="I443" s="67">
        <v>98</v>
      </c>
    </row>
    <row r="444" spans="1:9" ht="45" customHeight="1" x14ac:dyDescent="0.25">
      <c r="A444" s="54" t="s">
        <v>2001</v>
      </c>
      <c r="B444" s="43" t="s">
        <v>2161</v>
      </c>
      <c r="C444" s="50">
        <v>1</v>
      </c>
      <c r="D444" s="49" t="s">
        <v>29</v>
      </c>
      <c r="E444" s="48">
        <v>43886</v>
      </c>
      <c r="F444" s="48">
        <v>43886</v>
      </c>
      <c r="G444" s="105" t="s">
        <v>13</v>
      </c>
      <c r="H444" s="105"/>
      <c r="I444" s="67">
        <v>98</v>
      </c>
    </row>
    <row r="445" spans="1:9" ht="45" customHeight="1" x14ac:dyDescent="0.25">
      <c r="A445" s="54" t="s">
        <v>2001</v>
      </c>
      <c r="B445" s="43" t="s">
        <v>2162</v>
      </c>
      <c r="C445" s="50">
        <v>1</v>
      </c>
      <c r="D445" s="49" t="s">
        <v>29</v>
      </c>
      <c r="E445" s="48">
        <v>43888</v>
      </c>
      <c r="F445" s="48">
        <v>43888</v>
      </c>
      <c r="G445" s="105" t="s">
        <v>13</v>
      </c>
      <c r="H445" s="105"/>
      <c r="I445" s="67">
        <v>126</v>
      </c>
    </row>
    <row r="446" spans="1:9" s="5" customFormat="1" ht="45" customHeight="1" x14ac:dyDescent="0.25">
      <c r="A446" s="54" t="s">
        <v>2001</v>
      </c>
      <c r="B446" s="43" t="s">
        <v>2161</v>
      </c>
      <c r="C446" s="50">
        <v>1</v>
      </c>
      <c r="D446" s="49" t="s">
        <v>29</v>
      </c>
      <c r="E446" s="48">
        <v>43886</v>
      </c>
      <c r="F446" s="48">
        <v>43886</v>
      </c>
      <c r="G446" s="105" t="s">
        <v>13</v>
      </c>
      <c r="H446" s="105"/>
      <c r="I446" s="67">
        <v>126</v>
      </c>
    </row>
    <row r="447" spans="1:9" s="5" customFormat="1" ht="45" customHeight="1" x14ac:dyDescent="0.25">
      <c r="A447" s="54" t="s">
        <v>2001</v>
      </c>
      <c r="B447" s="43" t="s">
        <v>2160</v>
      </c>
      <c r="C447" s="50">
        <v>1</v>
      </c>
      <c r="D447" s="49" t="s">
        <v>15</v>
      </c>
      <c r="E447" s="48">
        <v>43865</v>
      </c>
      <c r="F447" s="48">
        <v>43865</v>
      </c>
      <c r="G447" s="105" t="s">
        <v>13</v>
      </c>
      <c r="H447" s="105"/>
      <c r="I447" s="67">
        <v>500</v>
      </c>
    </row>
    <row r="448" spans="1:9" s="5" customFormat="1" ht="45" customHeight="1" x14ac:dyDescent="0.25">
      <c r="A448" s="54" t="s">
        <v>2001</v>
      </c>
      <c r="B448" s="43" t="s">
        <v>2159</v>
      </c>
      <c r="C448" s="50">
        <v>1</v>
      </c>
      <c r="D448" s="49" t="s">
        <v>15</v>
      </c>
      <c r="E448" s="48">
        <v>43878</v>
      </c>
      <c r="F448" s="48">
        <v>43889</v>
      </c>
      <c r="G448" s="105" t="s">
        <v>13</v>
      </c>
      <c r="H448" s="105"/>
      <c r="I448" s="67">
        <v>306</v>
      </c>
    </row>
    <row r="449" spans="1:9" s="5" customFormat="1" ht="45" customHeight="1" x14ac:dyDescent="0.25">
      <c r="A449" s="54" t="s">
        <v>2001</v>
      </c>
      <c r="B449" s="43" t="s">
        <v>1847</v>
      </c>
      <c r="C449" s="50">
        <v>1</v>
      </c>
      <c r="D449" s="49" t="s">
        <v>15</v>
      </c>
      <c r="E449" s="48">
        <v>43878</v>
      </c>
      <c r="F449" s="48">
        <v>43882</v>
      </c>
      <c r="G449" s="105" t="s">
        <v>13</v>
      </c>
      <c r="H449" s="105"/>
      <c r="I449" s="67">
        <v>360</v>
      </c>
    </row>
    <row r="450" spans="1:9" s="5" customFormat="1" ht="45" customHeight="1" x14ac:dyDescent="0.25">
      <c r="A450" s="54" t="s">
        <v>2001</v>
      </c>
      <c r="B450" s="43" t="s">
        <v>2158</v>
      </c>
      <c r="C450" s="50">
        <v>1</v>
      </c>
      <c r="D450" s="49" t="s">
        <v>2155</v>
      </c>
      <c r="E450" s="48">
        <v>43862</v>
      </c>
      <c r="F450" s="48">
        <v>43865</v>
      </c>
      <c r="G450" s="105" t="s">
        <v>13</v>
      </c>
      <c r="H450" s="105"/>
      <c r="I450" s="67">
        <v>1405.65</v>
      </c>
    </row>
    <row r="451" spans="1:9" s="5" customFormat="1" ht="45" customHeight="1" x14ac:dyDescent="0.25">
      <c r="A451" s="54" t="s">
        <v>2001</v>
      </c>
      <c r="B451" s="43" t="s">
        <v>2158</v>
      </c>
      <c r="C451" s="50">
        <v>1</v>
      </c>
      <c r="D451" s="49" t="s">
        <v>2155</v>
      </c>
      <c r="E451" s="48">
        <v>43862</v>
      </c>
      <c r="F451" s="48">
        <v>43865</v>
      </c>
      <c r="G451" s="105" t="s">
        <v>13</v>
      </c>
      <c r="H451" s="105"/>
      <c r="I451" s="67">
        <v>2574</v>
      </c>
    </row>
    <row r="452" spans="1:9" s="5" customFormat="1" ht="45" customHeight="1" x14ac:dyDescent="0.25">
      <c r="A452" s="54" t="s">
        <v>2001</v>
      </c>
      <c r="B452" s="43" t="s">
        <v>2158</v>
      </c>
      <c r="C452" s="50">
        <v>1</v>
      </c>
      <c r="D452" s="49" t="s">
        <v>2155</v>
      </c>
      <c r="E452" s="48">
        <v>43862</v>
      </c>
      <c r="F452" s="48">
        <v>43865</v>
      </c>
      <c r="G452" s="105" t="s">
        <v>13</v>
      </c>
      <c r="H452" s="105"/>
      <c r="I452" s="67">
        <v>200</v>
      </c>
    </row>
    <row r="453" spans="1:9" s="5" customFormat="1" ht="45" customHeight="1" x14ac:dyDescent="0.25">
      <c r="A453" s="54" t="s">
        <v>2001</v>
      </c>
      <c r="B453" s="43" t="s">
        <v>2157</v>
      </c>
      <c r="C453" s="50">
        <v>1</v>
      </c>
      <c r="D453" s="49" t="s">
        <v>15</v>
      </c>
      <c r="E453" s="48">
        <v>43862</v>
      </c>
      <c r="F453" s="48">
        <v>43890</v>
      </c>
      <c r="G453" s="105" t="s">
        <v>13</v>
      </c>
      <c r="H453" s="105"/>
      <c r="I453" s="67">
        <v>1080</v>
      </c>
    </row>
    <row r="454" spans="1:9" s="5" customFormat="1" ht="45" customHeight="1" x14ac:dyDescent="0.25">
      <c r="A454" s="54" t="s">
        <v>2001</v>
      </c>
      <c r="B454" s="43" t="s">
        <v>2157</v>
      </c>
      <c r="C454" s="50">
        <v>1</v>
      </c>
      <c r="D454" s="49" t="s">
        <v>15</v>
      </c>
      <c r="E454" s="48">
        <v>43862</v>
      </c>
      <c r="F454" s="48">
        <v>43890</v>
      </c>
      <c r="G454" s="105" t="s">
        <v>13</v>
      </c>
      <c r="H454" s="105"/>
      <c r="I454" s="67">
        <v>1080</v>
      </c>
    </row>
    <row r="455" spans="1:9" s="5" customFormat="1" ht="45" customHeight="1" x14ac:dyDescent="0.25">
      <c r="A455" s="54" t="s">
        <v>2001</v>
      </c>
      <c r="B455" s="43" t="s">
        <v>2157</v>
      </c>
      <c r="C455" s="50">
        <v>1</v>
      </c>
      <c r="D455" s="49" t="s">
        <v>15</v>
      </c>
      <c r="E455" s="48">
        <v>43862</v>
      </c>
      <c r="F455" s="48">
        <v>43890</v>
      </c>
      <c r="G455" s="105" t="s">
        <v>13</v>
      </c>
      <c r="H455" s="105"/>
      <c r="I455" s="67">
        <v>1080</v>
      </c>
    </row>
    <row r="456" spans="1:9" s="5" customFormat="1" ht="45" customHeight="1" x14ac:dyDescent="0.25">
      <c r="A456" s="54" t="s">
        <v>2001</v>
      </c>
      <c r="B456" s="43" t="s">
        <v>2157</v>
      </c>
      <c r="C456" s="50">
        <v>1</v>
      </c>
      <c r="D456" s="49" t="s">
        <v>15</v>
      </c>
      <c r="E456" s="48">
        <v>43862</v>
      </c>
      <c r="F456" s="48">
        <v>43890</v>
      </c>
      <c r="G456" s="105" t="s">
        <v>13</v>
      </c>
      <c r="H456" s="105"/>
      <c r="I456" s="67">
        <v>1080</v>
      </c>
    </row>
    <row r="457" spans="1:9" s="5" customFormat="1" ht="45" customHeight="1" x14ac:dyDescent="0.25">
      <c r="A457" s="54" t="s">
        <v>2001</v>
      </c>
      <c r="B457" s="43" t="s">
        <v>2157</v>
      </c>
      <c r="C457" s="50">
        <v>1</v>
      </c>
      <c r="D457" s="49" t="s">
        <v>15</v>
      </c>
      <c r="E457" s="48">
        <v>43862</v>
      </c>
      <c r="F457" s="48">
        <v>43890</v>
      </c>
      <c r="G457" s="105" t="s">
        <v>13</v>
      </c>
      <c r="H457" s="105"/>
      <c r="I457" s="67">
        <v>1080</v>
      </c>
    </row>
    <row r="458" spans="1:9" s="5" customFormat="1" ht="45" customHeight="1" x14ac:dyDescent="0.25">
      <c r="A458" s="54" t="s">
        <v>2001</v>
      </c>
      <c r="B458" s="43" t="s">
        <v>2157</v>
      </c>
      <c r="C458" s="50">
        <v>1</v>
      </c>
      <c r="D458" s="49" t="s">
        <v>15</v>
      </c>
      <c r="E458" s="48">
        <v>43862</v>
      </c>
      <c r="F458" s="48">
        <v>43890</v>
      </c>
      <c r="G458" s="105" t="s">
        <v>13</v>
      </c>
      <c r="H458" s="105"/>
      <c r="I458" s="67">
        <v>1080</v>
      </c>
    </row>
    <row r="459" spans="1:9" s="5" customFormat="1" ht="45" customHeight="1" x14ac:dyDescent="0.25">
      <c r="A459" s="54" t="s">
        <v>2001</v>
      </c>
      <c r="B459" s="43" t="s">
        <v>2157</v>
      </c>
      <c r="C459" s="50">
        <v>1</v>
      </c>
      <c r="D459" s="49" t="s">
        <v>15</v>
      </c>
      <c r="E459" s="48">
        <v>43862</v>
      </c>
      <c r="F459" s="48">
        <v>43890</v>
      </c>
      <c r="G459" s="105" t="s">
        <v>13</v>
      </c>
      <c r="H459" s="105"/>
      <c r="I459" s="67">
        <v>1080</v>
      </c>
    </row>
    <row r="460" spans="1:9" s="5" customFormat="1" ht="45" customHeight="1" x14ac:dyDescent="0.25">
      <c r="A460" s="54" t="s">
        <v>2001</v>
      </c>
      <c r="B460" s="43" t="s">
        <v>2157</v>
      </c>
      <c r="C460" s="50">
        <v>1</v>
      </c>
      <c r="D460" s="49" t="s">
        <v>15</v>
      </c>
      <c r="E460" s="48">
        <v>43862</v>
      </c>
      <c r="F460" s="48">
        <v>43890</v>
      </c>
      <c r="G460" s="105" t="s">
        <v>13</v>
      </c>
      <c r="H460" s="105"/>
      <c r="I460" s="67">
        <v>1080</v>
      </c>
    </row>
    <row r="461" spans="1:9" s="5" customFormat="1" ht="45" customHeight="1" x14ac:dyDescent="0.25">
      <c r="A461" s="54" t="s">
        <v>2001</v>
      </c>
      <c r="B461" s="43" t="s">
        <v>2157</v>
      </c>
      <c r="C461" s="50">
        <v>1</v>
      </c>
      <c r="D461" s="49" t="s">
        <v>15</v>
      </c>
      <c r="E461" s="48">
        <v>43862</v>
      </c>
      <c r="F461" s="48">
        <v>43890</v>
      </c>
      <c r="G461" s="105" t="s">
        <v>13</v>
      </c>
      <c r="H461" s="105"/>
      <c r="I461" s="67">
        <v>1080</v>
      </c>
    </row>
    <row r="462" spans="1:9" ht="45" customHeight="1" x14ac:dyDescent="0.25">
      <c r="A462" s="54" t="s">
        <v>2001</v>
      </c>
      <c r="B462" s="43" t="s">
        <v>2157</v>
      </c>
      <c r="C462" s="50">
        <v>1</v>
      </c>
      <c r="D462" s="49" t="s">
        <v>15</v>
      </c>
      <c r="E462" s="48">
        <v>43862</v>
      </c>
      <c r="F462" s="48">
        <v>43890</v>
      </c>
      <c r="G462" s="105" t="s">
        <v>13</v>
      </c>
      <c r="H462" s="105"/>
      <c r="I462" s="67">
        <v>1080</v>
      </c>
    </row>
    <row r="463" spans="1:9" ht="45" customHeight="1" x14ac:dyDescent="0.25">
      <c r="A463" s="54" t="s">
        <v>2001</v>
      </c>
      <c r="B463" s="43" t="s">
        <v>2157</v>
      </c>
      <c r="C463" s="50">
        <v>1</v>
      </c>
      <c r="D463" s="49" t="s">
        <v>15</v>
      </c>
      <c r="E463" s="48">
        <v>43862</v>
      </c>
      <c r="F463" s="48">
        <v>43890</v>
      </c>
      <c r="G463" s="105" t="s">
        <v>13</v>
      </c>
      <c r="H463" s="105"/>
      <c r="I463" s="67">
        <v>1080</v>
      </c>
    </row>
    <row r="464" spans="1:9" ht="45" customHeight="1" x14ac:dyDescent="0.25">
      <c r="A464" s="54" t="s">
        <v>2001</v>
      </c>
      <c r="B464" s="43" t="s">
        <v>2157</v>
      </c>
      <c r="C464" s="50">
        <v>1</v>
      </c>
      <c r="D464" s="49" t="s">
        <v>15</v>
      </c>
      <c r="E464" s="48">
        <v>43862</v>
      </c>
      <c r="F464" s="48">
        <v>43890</v>
      </c>
      <c r="G464" s="105" t="s">
        <v>13</v>
      </c>
      <c r="H464" s="105"/>
      <c r="I464" s="67">
        <v>1080</v>
      </c>
    </row>
    <row r="465" spans="1:9" ht="45" customHeight="1" x14ac:dyDescent="0.25">
      <c r="A465" s="54" t="s">
        <v>2001</v>
      </c>
      <c r="B465" s="43" t="s">
        <v>2157</v>
      </c>
      <c r="C465" s="50">
        <v>1</v>
      </c>
      <c r="D465" s="49" t="s">
        <v>15</v>
      </c>
      <c r="E465" s="48">
        <v>43862</v>
      </c>
      <c r="F465" s="48">
        <v>43890</v>
      </c>
      <c r="G465" s="105" t="s">
        <v>13</v>
      </c>
      <c r="H465" s="105"/>
      <c r="I465" s="67">
        <v>1080</v>
      </c>
    </row>
    <row r="466" spans="1:9" ht="45" customHeight="1" x14ac:dyDescent="0.25">
      <c r="A466" s="54" t="s">
        <v>2001</v>
      </c>
      <c r="B466" s="43" t="s">
        <v>2157</v>
      </c>
      <c r="C466" s="50">
        <v>1</v>
      </c>
      <c r="D466" s="49" t="s">
        <v>15</v>
      </c>
      <c r="E466" s="48">
        <v>43862</v>
      </c>
      <c r="F466" s="48">
        <v>43890</v>
      </c>
      <c r="G466" s="105" t="s">
        <v>13</v>
      </c>
      <c r="H466" s="105"/>
      <c r="I466" s="67">
        <v>1080</v>
      </c>
    </row>
    <row r="467" spans="1:9" ht="45" customHeight="1" x14ac:dyDescent="0.25">
      <c r="A467" s="54" t="s">
        <v>2001</v>
      </c>
      <c r="B467" s="43" t="s">
        <v>2157</v>
      </c>
      <c r="C467" s="50">
        <v>1</v>
      </c>
      <c r="D467" s="49" t="s">
        <v>15</v>
      </c>
      <c r="E467" s="48">
        <v>43862</v>
      </c>
      <c r="F467" s="48">
        <v>43890</v>
      </c>
      <c r="G467" s="105" t="s">
        <v>13</v>
      </c>
      <c r="H467" s="105"/>
      <c r="I467" s="67">
        <v>1080</v>
      </c>
    </row>
    <row r="468" spans="1:9" ht="45" customHeight="1" x14ac:dyDescent="0.25">
      <c r="A468" s="54" t="s">
        <v>2001</v>
      </c>
      <c r="B468" s="43" t="s">
        <v>2157</v>
      </c>
      <c r="C468" s="50">
        <v>1</v>
      </c>
      <c r="D468" s="49" t="s">
        <v>15</v>
      </c>
      <c r="E468" s="48">
        <v>43862</v>
      </c>
      <c r="F468" s="48">
        <v>43890</v>
      </c>
      <c r="G468" s="105" t="s">
        <v>13</v>
      </c>
      <c r="H468" s="105"/>
      <c r="I468" s="67">
        <v>1080</v>
      </c>
    </row>
    <row r="469" spans="1:9" ht="45" customHeight="1" x14ac:dyDescent="0.25">
      <c r="A469" s="54" t="s">
        <v>2001</v>
      </c>
      <c r="B469" s="43" t="s">
        <v>2157</v>
      </c>
      <c r="C469" s="50">
        <v>1</v>
      </c>
      <c r="D469" s="49" t="s">
        <v>15</v>
      </c>
      <c r="E469" s="48">
        <v>43862</v>
      </c>
      <c r="F469" s="48">
        <v>43890</v>
      </c>
      <c r="G469" s="105" t="s">
        <v>13</v>
      </c>
      <c r="H469" s="105"/>
      <c r="I469" s="67">
        <v>1080</v>
      </c>
    </row>
    <row r="470" spans="1:9" ht="45" customHeight="1" x14ac:dyDescent="0.25">
      <c r="A470" s="54" t="s">
        <v>2001</v>
      </c>
      <c r="B470" s="43" t="s">
        <v>2157</v>
      </c>
      <c r="C470" s="50">
        <v>1</v>
      </c>
      <c r="D470" s="49" t="s">
        <v>15</v>
      </c>
      <c r="E470" s="48">
        <v>43862</v>
      </c>
      <c r="F470" s="48">
        <v>43890</v>
      </c>
      <c r="G470" s="105" t="s">
        <v>13</v>
      </c>
      <c r="H470" s="105"/>
      <c r="I470" s="67">
        <v>1080</v>
      </c>
    </row>
    <row r="471" spans="1:9" ht="45" customHeight="1" x14ac:dyDescent="0.25">
      <c r="A471" s="54" t="s">
        <v>2001</v>
      </c>
      <c r="B471" s="43" t="s">
        <v>1985</v>
      </c>
      <c r="C471" s="50">
        <v>1</v>
      </c>
      <c r="D471" s="49" t="s">
        <v>2155</v>
      </c>
      <c r="E471" s="48">
        <v>43899</v>
      </c>
      <c r="F471" s="48">
        <v>43900</v>
      </c>
      <c r="G471" s="105" t="s">
        <v>13</v>
      </c>
      <c r="H471" s="105"/>
      <c r="I471" s="67">
        <v>2341</v>
      </c>
    </row>
    <row r="472" spans="1:9" ht="45" customHeight="1" x14ac:dyDescent="0.25">
      <c r="A472" s="54" t="s">
        <v>2001</v>
      </c>
      <c r="B472" s="43" t="s">
        <v>1985</v>
      </c>
      <c r="C472" s="50">
        <v>1</v>
      </c>
      <c r="D472" s="49" t="s">
        <v>2155</v>
      </c>
      <c r="E472" s="48">
        <v>43899</v>
      </c>
      <c r="F472" s="48">
        <v>43900</v>
      </c>
      <c r="G472" s="105" t="s">
        <v>13</v>
      </c>
      <c r="H472" s="105"/>
      <c r="I472" s="67">
        <v>3603</v>
      </c>
    </row>
    <row r="473" spans="1:9" ht="45" customHeight="1" x14ac:dyDescent="0.25">
      <c r="A473" s="54" t="s">
        <v>2001</v>
      </c>
      <c r="B473" s="43" t="s">
        <v>2156</v>
      </c>
      <c r="C473" s="50">
        <v>1</v>
      </c>
      <c r="D473" s="49" t="s">
        <v>2155</v>
      </c>
      <c r="E473" s="48">
        <v>43902</v>
      </c>
      <c r="F473" s="48">
        <v>43902</v>
      </c>
      <c r="G473" s="105" t="s">
        <v>13</v>
      </c>
      <c r="H473" s="105"/>
      <c r="I473" s="67">
        <v>3893</v>
      </c>
    </row>
    <row r="474" spans="1:9" ht="45" customHeight="1" x14ac:dyDescent="0.25">
      <c r="A474" s="54" t="s">
        <v>2001</v>
      </c>
      <c r="B474" s="43" t="s">
        <v>2156</v>
      </c>
      <c r="C474" s="50">
        <v>1</v>
      </c>
      <c r="D474" s="49" t="s">
        <v>2155</v>
      </c>
      <c r="E474" s="48">
        <v>43902</v>
      </c>
      <c r="F474" s="48">
        <v>43902</v>
      </c>
      <c r="G474" s="105" t="s">
        <v>13</v>
      </c>
      <c r="H474" s="105"/>
      <c r="I474" s="67">
        <v>2341</v>
      </c>
    </row>
    <row r="475" spans="1:9" ht="45" customHeight="1" x14ac:dyDescent="0.25">
      <c r="A475" s="54" t="s">
        <v>2001</v>
      </c>
      <c r="B475" s="43" t="s">
        <v>2156</v>
      </c>
      <c r="C475" s="50">
        <v>1</v>
      </c>
      <c r="D475" s="49" t="s">
        <v>2155</v>
      </c>
      <c r="E475" s="48">
        <v>43902</v>
      </c>
      <c r="F475" s="48">
        <v>43902</v>
      </c>
      <c r="G475" s="105" t="s">
        <v>13</v>
      </c>
      <c r="H475" s="105"/>
      <c r="I475" s="67">
        <v>3454</v>
      </c>
    </row>
    <row r="476" spans="1:9" ht="45" customHeight="1" x14ac:dyDescent="0.25">
      <c r="A476" s="54" t="s">
        <v>2001</v>
      </c>
      <c r="B476" s="43" t="s">
        <v>2156</v>
      </c>
      <c r="C476" s="50">
        <v>1</v>
      </c>
      <c r="D476" s="49" t="s">
        <v>2155</v>
      </c>
      <c r="E476" s="48">
        <v>43902</v>
      </c>
      <c r="F476" s="48">
        <v>43902</v>
      </c>
      <c r="G476" s="105" t="s">
        <v>13</v>
      </c>
      <c r="H476" s="105"/>
      <c r="I476" s="67">
        <v>3766.65</v>
      </c>
    </row>
    <row r="477" spans="1:9" ht="45" customHeight="1" x14ac:dyDescent="0.25">
      <c r="A477" s="54" t="s">
        <v>2001</v>
      </c>
      <c r="B477" s="43" t="s">
        <v>2156</v>
      </c>
      <c r="C477" s="50">
        <v>1</v>
      </c>
      <c r="D477" s="49" t="s">
        <v>2155</v>
      </c>
      <c r="E477" s="48">
        <v>43902</v>
      </c>
      <c r="F477" s="48">
        <v>43902</v>
      </c>
      <c r="G477" s="105" t="s">
        <v>13</v>
      </c>
      <c r="H477" s="105"/>
      <c r="I477" s="67">
        <v>372</v>
      </c>
    </row>
    <row r="478" spans="1:9" ht="45" customHeight="1" x14ac:dyDescent="0.25">
      <c r="A478" s="54" t="s">
        <v>2001</v>
      </c>
      <c r="B478" s="43" t="s">
        <v>2156</v>
      </c>
      <c r="C478" s="50">
        <v>1</v>
      </c>
      <c r="D478" s="49" t="s">
        <v>2155</v>
      </c>
      <c r="E478" s="48">
        <v>43902</v>
      </c>
      <c r="F478" s="48">
        <v>43902</v>
      </c>
      <c r="G478" s="105" t="s">
        <v>13</v>
      </c>
      <c r="H478" s="105"/>
      <c r="I478" s="67">
        <v>309</v>
      </c>
    </row>
    <row r="479" spans="1:9" ht="45" customHeight="1" x14ac:dyDescent="0.25">
      <c r="A479" s="54" t="s">
        <v>2001</v>
      </c>
      <c r="B479" s="43" t="s">
        <v>2156</v>
      </c>
      <c r="C479" s="50">
        <v>1</v>
      </c>
      <c r="D479" s="49" t="s">
        <v>2155</v>
      </c>
      <c r="E479" s="48">
        <v>43902</v>
      </c>
      <c r="F479" s="48">
        <v>43902</v>
      </c>
      <c r="G479" s="105" t="s">
        <v>13</v>
      </c>
      <c r="H479" s="105"/>
      <c r="I479" s="67">
        <v>350</v>
      </c>
    </row>
    <row r="480" spans="1:9" ht="45" customHeight="1" x14ac:dyDescent="0.25">
      <c r="A480" s="54" t="s">
        <v>2001</v>
      </c>
      <c r="B480" s="43" t="s">
        <v>2156</v>
      </c>
      <c r="C480" s="50">
        <v>1</v>
      </c>
      <c r="D480" s="49" t="s">
        <v>2155</v>
      </c>
      <c r="E480" s="48">
        <v>43902</v>
      </c>
      <c r="F480" s="48">
        <v>43902</v>
      </c>
      <c r="G480" s="105" t="s">
        <v>13</v>
      </c>
      <c r="H480" s="105"/>
      <c r="I480" s="67">
        <v>132</v>
      </c>
    </row>
    <row r="481" spans="1:9" ht="45" customHeight="1" x14ac:dyDescent="0.25">
      <c r="A481" s="54" t="s">
        <v>2001</v>
      </c>
      <c r="B481" s="43" t="s">
        <v>2156</v>
      </c>
      <c r="C481" s="50">
        <v>1</v>
      </c>
      <c r="D481" s="49" t="s">
        <v>2155</v>
      </c>
      <c r="E481" s="48">
        <v>43902</v>
      </c>
      <c r="F481" s="48">
        <v>43902</v>
      </c>
      <c r="G481" s="105" t="s">
        <v>13</v>
      </c>
      <c r="H481" s="105"/>
      <c r="I481" s="67">
        <v>200</v>
      </c>
    </row>
    <row r="482" spans="1:9" ht="45" customHeight="1" x14ac:dyDescent="0.25">
      <c r="A482" s="54" t="s">
        <v>2001</v>
      </c>
      <c r="B482" s="43" t="s">
        <v>2156</v>
      </c>
      <c r="C482" s="50">
        <v>1</v>
      </c>
      <c r="D482" s="49" t="s">
        <v>2155</v>
      </c>
      <c r="E482" s="48">
        <v>43902</v>
      </c>
      <c r="F482" s="48">
        <v>43902</v>
      </c>
      <c r="G482" s="105" t="s">
        <v>13</v>
      </c>
      <c r="H482" s="105"/>
      <c r="I482" s="67">
        <v>200</v>
      </c>
    </row>
    <row r="483" spans="1:9" ht="45" customHeight="1" x14ac:dyDescent="0.25">
      <c r="A483" s="54" t="s">
        <v>528</v>
      </c>
      <c r="B483" s="43" t="s">
        <v>2153</v>
      </c>
      <c r="C483" s="50">
        <v>1</v>
      </c>
      <c r="D483" s="49" t="s">
        <v>29</v>
      </c>
      <c r="E483" s="48">
        <v>43838</v>
      </c>
      <c r="F483" s="48">
        <v>43838</v>
      </c>
      <c r="G483" s="105" t="s">
        <v>13</v>
      </c>
      <c r="H483" s="105"/>
      <c r="I483" s="67">
        <v>62</v>
      </c>
    </row>
    <row r="484" spans="1:9" ht="45" customHeight="1" x14ac:dyDescent="0.25">
      <c r="A484" s="54" t="s">
        <v>528</v>
      </c>
      <c r="B484" s="43" t="s">
        <v>2154</v>
      </c>
      <c r="C484" s="50">
        <v>1</v>
      </c>
      <c r="D484" s="49" t="s">
        <v>29</v>
      </c>
      <c r="E484" s="48">
        <v>43838</v>
      </c>
      <c r="F484" s="48">
        <v>43838</v>
      </c>
      <c r="G484" s="105" t="s">
        <v>13</v>
      </c>
      <c r="H484" s="105"/>
      <c r="I484" s="67">
        <v>500</v>
      </c>
    </row>
    <row r="485" spans="1:9" ht="45" customHeight="1" x14ac:dyDescent="0.25">
      <c r="A485" s="54" t="s">
        <v>528</v>
      </c>
      <c r="B485" s="43" t="s">
        <v>2154</v>
      </c>
      <c r="C485" s="50">
        <v>1</v>
      </c>
      <c r="D485" s="49" t="s">
        <v>29</v>
      </c>
      <c r="E485" s="48">
        <v>43838</v>
      </c>
      <c r="F485" s="48">
        <v>43838</v>
      </c>
      <c r="G485" s="105" t="s">
        <v>13</v>
      </c>
      <c r="H485" s="105"/>
      <c r="I485" s="67">
        <v>94</v>
      </c>
    </row>
    <row r="486" spans="1:9" ht="45" customHeight="1" x14ac:dyDescent="0.25">
      <c r="A486" s="54" t="s">
        <v>528</v>
      </c>
      <c r="B486" s="43" t="s">
        <v>2154</v>
      </c>
      <c r="C486" s="50">
        <v>1</v>
      </c>
      <c r="D486" s="49" t="s">
        <v>29</v>
      </c>
      <c r="E486" s="48">
        <v>43838</v>
      </c>
      <c r="F486" s="48">
        <v>43838</v>
      </c>
      <c r="G486" s="105" t="s">
        <v>13</v>
      </c>
      <c r="H486" s="105"/>
      <c r="I486" s="67">
        <v>124</v>
      </c>
    </row>
    <row r="487" spans="1:9" ht="45" customHeight="1" x14ac:dyDescent="0.25">
      <c r="A487" s="54" t="s">
        <v>528</v>
      </c>
      <c r="B487" s="43" t="s">
        <v>2153</v>
      </c>
      <c r="C487" s="50">
        <v>1</v>
      </c>
      <c r="D487" s="49" t="s">
        <v>29</v>
      </c>
      <c r="E487" s="48">
        <v>43838</v>
      </c>
      <c r="F487" s="48">
        <v>43838</v>
      </c>
      <c r="G487" s="105" t="s">
        <v>13</v>
      </c>
      <c r="H487" s="105"/>
      <c r="I487" s="67">
        <v>143</v>
      </c>
    </row>
    <row r="488" spans="1:9" ht="45" customHeight="1" x14ac:dyDescent="0.25">
      <c r="A488" s="54" t="s">
        <v>528</v>
      </c>
      <c r="B488" s="43" t="s">
        <v>2153</v>
      </c>
      <c r="C488" s="50">
        <v>1</v>
      </c>
      <c r="D488" s="49" t="s">
        <v>29</v>
      </c>
      <c r="E488" s="48">
        <v>43838</v>
      </c>
      <c r="F488" s="48">
        <v>43838</v>
      </c>
      <c r="G488" s="105" t="s">
        <v>13</v>
      </c>
      <c r="H488" s="105"/>
      <c r="I488" s="67">
        <v>143</v>
      </c>
    </row>
    <row r="489" spans="1:9" ht="45" customHeight="1" x14ac:dyDescent="0.25">
      <c r="A489" s="54" t="s">
        <v>528</v>
      </c>
      <c r="B489" s="43" t="s">
        <v>2153</v>
      </c>
      <c r="C489" s="50">
        <v>1</v>
      </c>
      <c r="D489" s="49" t="s">
        <v>29</v>
      </c>
      <c r="E489" s="48">
        <v>43838</v>
      </c>
      <c r="F489" s="48">
        <v>43838</v>
      </c>
      <c r="G489" s="105" t="s">
        <v>13</v>
      </c>
      <c r="H489" s="105"/>
      <c r="I489" s="67">
        <v>350</v>
      </c>
    </row>
    <row r="490" spans="1:9" ht="45" customHeight="1" x14ac:dyDescent="0.25">
      <c r="A490" s="54" t="s">
        <v>528</v>
      </c>
      <c r="B490" s="43" t="s">
        <v>2153</v>
      </c>
      <c r="C490" s="50">
        <v>1</v>
      </c>
      <c r="D490" s="49" t="s">
        <v>29</v>
      </c>
      <c r="E490" s="48">
        <v>43838</v>
      </c>
      <c r="F490" s="48">
        <v>43838</v>
      </c>
      <c r="G490" s="105" t="s">
        <v>13</v>
      </c>
      <c r="H490" s="105"/>
      <c r="I490" s="67">
        <v>62</v>
      </c>
    </row>
    <row r="491" spans="1:9" ht="45" customHeight="1" x14ac:dyDescent="0.25">
      <c r="A491" s="54" t="s">
        <v>528</v>
      </c>
      <c r="B491" s="43" t="s">
        <v>2153</v>
      </c>
      <c r="C491" s="50">
        <v>1</v>
      </c>
      <c r="D491" s="49" t="s">
        <v>29</v>
      </c>
      <c r="E491" s="48">
        <v>43838</v>
      </c>
      <c r="F491" s="48">
        <v>43838</v>
      </c>
      <c r="G491" s="105" t="s">
        <v>13</v>
      </c>
      <c r="H491" s="105"/>
      <c r="I491" s="67">
        <v>94</v>
      </c>
    </row>
    <row r="492" spans="1:9" ht="45" customHeight="1" x14ac:dyDescent="0.25">
      <c r="A492" s="54" t="s">
        <v>528</v>
      </c>
      <c r="B492" s="43" t="s">
        <v>2152</v>
      </c>
      <c r="C492" s="50">
        <v>1</v>
      </c>
      <c r="D492" s="49" t="s">
        <v>15</v>
      </c>
      <c r="E492" s="48">
        <v>43836</v>
      </c>
      <c r="F492" s="48">
        <v>43845</v>
      </c>
      <c r="G492" s="105" t="s">
        <v>13</v>
      </c>
      <c r="H492" s="105"/>
      <c r="I492" s="67">
        <v>315</v>
      </c>
    </row>
    <row r="493" spans="1:9" ht="45" customHeight="1" x14ac:dyDescent="0.25">
      <c r="A493" s="54" t="s">
        <v>528</v>
      </c>
      <c r="B493" s="43" t="s">
        <v>2151</v>
      </c>
      <c r="C493" s="50">
        <v>1</v>
      </c>
      <c r="D493" s="49" t="s">
        <v>15</v>
      </c>
      <c r="E493" s="48">
        <v>43832</v>
      </c>
      <c r="F493" s="48">
        <v>43845</v>
      </c>
      <c r="G493" s="105" t="s">
        <v>13</v>
      </c>
      <c r="H493" s="105"/>
      <c r="I493" s="67">
        <v>270</v>
      </c>
    </row>
    <row r="494" spans="1:9" ht="45" customHeight="1" x14ac:dyDescent="0.25">
      <c r="A494" s="54" t="s">
        <v>528</v>
      </c>
      <c r="B494" s="43" t="s">
        <v>2150</v>
      </c>
      <c r="C494" s="50">
        <v>1</v>
      </c>
      <c r="D494" s="49" t="s">
        <v>15</v>
      </c>
      <c r="E494" s="48">
        <v>43832</v>
      </c>
      <c r="F494" s="48">
        <v>43845</v>
      </c>
      <c r="G494" s="105" t="s">
        <v>13</v>
      </c>
      <c r="H494" s="105"/>
      <c r="I494" s="67">
        <v>270</v>
      </c>
    </row>
    <row r="495" spans="1:9" ht="45" customHeight="1" x14ac:dyDescent="0.25">
      <c r="A495" s="54" t="s">
        <v>528</v>
      </c>
      <c r="B495" s="43" t="s">
        <v>2149</v>
      </c>
      <c r="C495" s="50">
        <v>1</v>
      </c>
      <c r="D495" s="49" t="s">
        <v>15</v>
      </c>
      <c r="E495" s="48">
        <v>43832</v>
      </c>
      <c r="F495" s="48">
        <v>43845</v>
      </c>
      <c r="G495" s="105" t="s">
        <v>13</v>
      </c>
      <c r="H495" s="105"/>
      <c r="I495" s="67">
        <v>270</v>
      </c>
    </row>
    <row r="496" spans="1:9" ht="45" customHeight="1" x14ac:dyDescent="0.25">
      <c r="A496" s="54" t="s">
        <v>528</v>
      </c>
      <c r="B496" s="43" t="s">
        <v>2146</v>
      </c>
      <c r="C496" s="50">
        <v>1</v>
      </c>
      <c r="D496" s="49" t="s">
        <v>15</v>
      </c>
      <c r="E496" s="48">
        <v>43843</v>
      </c>
      <c r="F496" s="48">
        <v>43846</v>
      </c>
      <c r="G496" s="105" t="s">
        <v>13</v>
      </c>
      <c r="H496" s="105"/>
      <c r="I496" s="67">
        <v>288</v>
      </c>
    </row>
    <row r="497" spans="1:9" ht="45" customHeight="1" x14ac:dyDescent="0.25">
      <c r="A497" s="54" t="s">
        <v>528</v>
      </c>
      <c r="B497" s="43" t="s">
        <v>2146</v>
      </c>
      <c r="C497" s="50">
        <v>1</v>
      </c>
      <c r="D497" s="49" t="s">
        <v>15</v>
      </c>
      <c r="E497" s="48">
        <v>43836</v>
      </c>
      <c r="F497" s="48">
        <v>43840</v>
      </c>
      <c r="G497" s="105" t="s">
        <v>13</v>
      </c>
      <c r="H497" s="105"/>
      <c r="I497" s="67">
        <v>360</v>
      </c>
    </row>
    <row r="498" spans="1:9" ht="45" customHeight="1" x14ac:dyDescent="0.25">
      <c r="A498" s="54" t="s">
        <v>528</v>
      </c>
      <c r="B498" s="43" t="s">
        <v>2146</v>
      </c>
      <c r="C498" s="50">
        <v>1</v>
      </c>
      <c r="D498" s="49" t="s">
        <v>15</v>
      </c>
      <c r="E498" s="48">
        <v>43859</v>
      </c>
      <c r="F498" s="48">
        <v>43864</v>
      </c>
      <c r="G498" s="105" t="s">
        <v>13</v>
      </c>
      <c r="H498" s="105"/>
      <c r="I498" s="67">
        <v>288</v>
      </c>
    </row>
    <row r="499" spans="1:9" ht="45" customHeight="1" x14ac:dyDescent="0.25">
      <c r="A499" s="54" t="s">
        <v>528</v>
      </c>
      <c r="B499" s="43" t="s">
        <v>2148</v>
      </c>
      <c r="C499" s="50">
        <v>1</v>
      </c>
      <c r="D499" s="49" t="s">
        <v>15</v>
      </c>
      <c r="E499" s="48">
        <v>43846</v>
      </c>
      <c r="F499" s="48">
        <v>43861</v>
      </c>
      <c r="G499" s="105" t="s">
        <v>13</v>
      </c>
      <c r="H499" s="105"/>
      <c r="I499" s="67">
        <v>432</v>
      </c>
    </row>
    <row r="500" spans="1:9" ht="45" customHeight="1" x14ac:dyDescent="0.25">
      <c r="A500" s="54" t="s">
        <v>528</v>
      </c>
      <c r="B500" s="43" t="s">
        <v>2147</v>
      </c>
      <c r="C500" s="50">
        <v>1</v>
      </c>
      <c r="D500" s="49" t="s">
        <v>15</v>
      </c>
      <c r="E500" s="48">
        <v>43846</v>
      </c>
      <c r="F500" s="48">
        <v>43861</v>
      </c>
      <c r="G500" s="105" t="s">
        <v>13</v>
      </c>
      <c r="H500" s="105"/>
      <c r="I500" s="67">
        <v>216</v>
      </c>
    </row>
    <row r="501" spans="1:9" ht="45" customHeight="1" x14ac:dyDescent="0.25">
      <c r="A501" s="54" t="s">
        <v>528</v>
      </c>
      <c r="B501" s="43" t="s">
        <v>2146</v>
      </c>
      <c r="C501" s="50">
        <v>1</v>
      </c>
      <c r="D501" s="49" t="s">
        <v>15</v>
      </c>
      <c r="E501" s="48">
        <v>43847</v>
      </c>
      <c r="F501" s="48">
        <v>43852</v>
      </c>
      <c r="G501" s="105" t="s">
        <v>13</v>
      </c>
      <c r="H501" s="105"/>
      <c r="I501" s="67">
        <v>288</v>
      </c>
    </row>
    <row r="502" spans="1:9" ht="45" customHeight="1" x14ac:dyDescent="0.25">
      <c r="A502" s="54" t="s">
        <v>528</v>
      </c>
      <c r="B502" s="43" t="s">
        <v>2145</v>
      </c>
      <c r="C502" s="50">
        <v>1</v>
      </c>
      <c r="D502" s="49" t="s">
        <v>15</v>
      </c>
      <c r="E502" s="48">
        <v>43853</v>
      </c>
      <c r="F502" s="48">
        <v>43858</v>
      </c>
      <c r="G502" s="105" t="s">
        <v>13</v>
      </c>
      <c r="H502" s="105"/>
      <c r="I502" s="67">
        <v>288</v>
      </c>
    </row>
    <row r="503" spans="1:9" ht="45" customHeight="1" x14ac:dyDescent="0.25">
      <c r="A503" s="54" t="s">
        <v>2022</v>
      </c>
      <c r="B503" s="43" t="s">
        <v>2144</v>
      </c>
      <c r="C503" s="50">
        <v>1</v>
      </c>
      <c r="D503" s="49" t="s">
        <v>29</v>
      </c>
      <c r="E503" s="48">
        <v>43854</v>
      </c>
      <c r="F503" s="48">
        <v>43854</v>
      </c>
      <c r="G503" s="105" t="s">
        <v>13</v>
      </c>
      <c r="H503" s="105"/>
      <c r="I503" s="67">
        <v>222</v>
      </c>
    </row>
    <row r="504" spans="1:9" ht="45" customHeight="1" x14ac:dyDescent="0.25">
      <c r="A504" s="54" t="s">
        <v>1796</v>
      </c>
      <c r="B504" s="43" t="s">
        <v>2143</v>
      </c>
      <c r="C504" s="50">
        <v>1</v>
      </c>
      <c r="D504" s="49" t="s">
        <v>29</v>
      </c>
      <c r="E504" s="48">
        <v>43846</v>
      </c>
      <c r="F504" s="48">
        <v>43846</v>
      </c>
      <c r="G504" s="105" t="s">
        <v>13</v>
      </c>
      <c r="H504" s="105"/>
      <c r="I504" s="67">
        <v>350</v>
      </c>
    </row>
    <row r="505" spans="1:9" ht="45" customHeight="1" x14ac:dyDescent="0.25">
      <c r="A505" s="54" t="s">
        <v>1796</v>
      </c>
      <c r="B505" s="43" t="s">
        <v>2143</v>
      </c>
      <c r="C505" s="50">
        <v>1</v>
      </c>
      <c r="D505" s="49" t="s">
        <v>29</v>
      </c>
      <c r="E505" s="48">
        <v>43854</v>
      </c>
      <c r="F505" s="48">
        <v>43854</v>
      </c>
      <c r="G505" s="105" t="s">
        <v>13</v>
      </c>
      <c r="H505" s="105"/>
      <c r="I505" s="67">
        <v>54.4</v>
      </c>
    </row>
    <row r="506" spans="1:9" ht="45" customHeight="1" x14ac:dyDescent="0.25">
      <c r="A506" s="54" t="s">
        <v>1796</v>
      </c>
      <c r="B506" s="43" t="s">
        <v>2143</v>
      </c>
      <c r="C506" s="50">
        <v>1</v>
      </c>
      <c r="D506" s="49" t="s">
        <v>29</v>
      </c>
      <c r="E506" s="48">
        <v>43854</v>
      </c>
      <c r="F506" s="48">
        <v>43854</v>
      </c>
      <c r="G506" s="105" t="s">
        <v>13</v>
      </c>
      <c r="H506" s="105"/>
      <c r="I506" s="67">
        <v>124</v>
      </c>
    </row>
    <row r="507" spans="1:9" ht="45" customHeight="1" x14ac:dyDescent="0.25">
      <c r="A507" s="54" t="s">
        <v>1796</v>
      </c>
      <c r="B507" s="43" t="s">
        <v>2143</v>
      </c>
      <c r="C507" s="50">
        <v>1</v>
      </c>
      <c r="D507" s="49" t="s">
        <v>29</v>
      </c>
      <c r="E507" s="48">
        <v>43840</v>
      </c>
      <c r="F507" s="48">
        <v>43840</v>
      </c>
      <c r="G507" s="105" t="s">
        <v>13</v>
      </c>
      <c r="H507" s="105"/>
      <c r="I507" s="67">
        <v>124</v>
      </c>
    </row>
    <row r="508" spans="1:9" ht="45" customHeight="1" x14ac:dyDescent="0.25">
      <c r="A508" s="54" t="s">
        <v>1796</v>
      </c>
      <c r="B508" s="43" t="s">
        <v>2143</v>
      </c>
      <c r="C508" s="50">
        <v>1</v>
      </c>
      <c r="D508" s="49" t="s">
        <v>29</v>
      </c>
      <c r="E508" s="48">
        <v>43840</v>
      </c>
      <c r="F508" s="48">
        <v>43840</v>
      </c>
      <c r="G508" s="105" t="s">
        <v>13</v>
      </c>
      <c r="H508" s="105"/>
      <c r="I508" s="67">
        <v>94</v>
      </c>
    </row>
    <row r="509" spans="1:9" ht="45" customHeight="1" x14ac:dyDescent="0.25">
      <c r="A509" s="54" t="s">
        <v>1796</v>
      </c>
      <c r="B509" s="43" t="s">
        <v>2143</v>
      </c>
      <c r="C509" s="50">
        <v>1</v>
      </c>
      <c r="D509" s="49" t="s">
        <v>29</v>
      </c>
      <c r="E509" s="48">
        <v>43846</v>
      </c>
      <c r="F509" s="48">
        <v>43846</v>
      </c>
      <c r="G509" s="105" t="s">
        <v>13</v>
      </c>
      <c r="H509" s="105"/>
      <c r="I509" s="67">
        <v>63.5</v>
      </c>
    </row>
    <row r="510" spans="1:9" ht="45" customHeight="1" x14ac:dyDescent="0.25">
      <c r="A510" s="54" t="s">
        <v>1796</v>
      </c>
      <c r="B510" s="43" t="s">
        <v>2143</v>
      </c>
      <c r="C510" s="50">
        <v>1</v>
      </c>
      <c r="D510" s="49" t="s">
        <v>29</v>
      </c>
      <c r="E510" s="48">
        <v>43846</v>
      </c>
      <c r="F510" s="48">
        <v>43846</v>
      </c>
      <c r="G510" s="105" t="s">
        <v>13</v>
      </c>
      <c r="H510" s="105"/>
      <c r="I510" s="67">
        <v>124</v>
      </c>
    </row>
    <row r="511" spans="1:9" ht="45" customHeight="1" x14ac:dyDescent="0.25">
      <c r="A511" s="54" t="s">
        <v>1796</v>
      </c>
      <c r="B511" s="43" t="s">
        <v>2143</v>
      </c>
      <c r="C511" s="50">
        <v>1</v>
      </c>
      <c r="D511" s="49" t="s">
        <v>29</v>
      </c>
      <c r="E511" s="48">
        <v>43846</v>
      </c>
      <c r="F511" s="48">
        <v>43846</v>
      </c>
      <c r="G511" s="105" t="s">
        <v>13</v>
      </c>
      <c r="H511" s="105"/>
      <c r="I511" s="67">
        <v>94</v>
      </c>
    </row>
    <row r="512" spans="1:9" ht="45" customHeight="1" x14ac:dyDescent="0.25">
      <c r="A512" s="54" t="s">
        <v>1796</v>
      </c>
      <c r="B512" s="43" t="s">
        <v>2143</v>
      </c>
      <c r="C512" s="50">
        <v>1</v>
      </c>
      <c r="D512" s="49" t="s">
        <v>29</v>
      </c>
      <c r="E512" s="48">
        <v>43846</v>
      </c>
      <c r="F512" s="48">
        <v>43846</v>
      </c>
      <c r="G512" s="105" t="s">
        <v>13</v>
      </c>
      <c r="H512" s="105"/>
      <c r="I512" s="67">
        <v>143</v>
      </c>
    </row>
    <row r="513" spans="1:9" ht="45" customHeight="1" x14ac:dyDescent="0.25">
      <c r="A513" s="54" t="s">
        <v>1796</v>
      </c>
      <c r="B513" s="43" t="s">
        <v>2143</v>
      </c>
      <c r="C513" s="50">
        <v>1</v>
      </c>
      <c r="D513" s="49" t="s">
        <v>29</v>
      </c>
      <c r="E513" s="48">
        <v>43840</v>
      </c>
      <c r="F513" s="48">
        <v>43840</v>
      </c>
      <c r="G513" s="105" t="s">
        <v>13</v>
      </c>
      <c r="H513" s="105"/>
      <c r="I513" s="67">
        <v>142</v>
      </c>
    </row>
    <row r="514" spans="1:9" ht="45" customHeight="1" x14ac:dyDescent="0.25">
      <c r="A514" s="54" t="s">
        <v>1796</v>
      </c>
      <c r="B514" s="43" t="s">
        <v>2143</v>
      </c>
      <c r="C514" s="50">
        <v>1</v>
      </c>
      <c r="D514" s="49" t="s">
        <v>29</v>
      </c>
      <c r="E514" s="48">
        <v>43859</v>
      </c>
      <c r="F514" s="48">
        <v>43859</v>
      </c>
      <c r="G514" s="105" t="s">
        <v>13</v>
      </c>
      <c r="H514" s="105"/>
      <c r="I514" s="67">
        <v>143</v>
      </c>
    </row>
    <row r="515" spans="1:9" ht="45" customHeight="1" x14ac:dyDescent="0.25">
      <c r="A515" s="54" t="s">
        <v>1796</v>
      </c>
      <c r="B515" s="43" t="s">
        <v>2143</v>
      </c>
      <c r="C515" s="50">
        <v>1</v>
      </c>
      <c r="D515" s="49" t="s">
        <v>29</v>
      </c>
      <c r="E515" s="48">
        <v>43859</v>
      </c>
      <c r="F515" s="48">
        <v>43859</v>
      </c>
      <c r="G515" s="105" t="s">
        <v>13</v>
      </c>
      <c r="H515" s="105"/>
      <c r="I515" s="67">
        <v>98</v>
      </c>
    </row>
    <row r="516" spans="1:9" ht="45" customHeight="1" x14ac:dyDescent="0.25">
      <c r="A516" s="54" t="s">
        <v>1796</v>
      </c>
      <c r="B516" s="43" t="s">
        <v>2143</v>
      </c>
      <c r="C516" s="50">
        <v>1</v>
      </c>
      <c r="D516" s="49" t="s">
        <v>29</v>
      </c>
      <c r="E516" s="48">
        <v>43859</v>
      </c>
      <c r="F516" s="48">
        <v>43859</v>
      </c>
      <c r="G516" s="105" t="s">
        <v>13</v>
      </c>
      <c r="H516" s="105"/>
      <c r="I516" s="67">
        <v>124</v>
      </c>
    </row>
    <row r="517" spans="1:9" ht="45" customHeight="1" x14ac:dyDescent="0.25">
      <c r="A517" s="54" t="s">
        <v>1796</v>
      </c>
      <c r="B517" s="43" t="s">
        <v>2143</v>
      </c>
      <c r="C517" s="50">
        <v>1</v>
      </c>
      <c r="D517" s="49" t="s">
        <v>29</v>
      </c>
      <c r="E517" s="48">
        <v>43840</v>
      </c>
      <c r="F517" s="48">
        <v>43840</v>
      </c>
      <c r="G517" s="105" t="s">
        <v>13</v>
      </c>
      <c r="H517" s="105"/>
      <c r="I517" s="67">
        <v>400</v>
      </c>
    </row>
    <row r="518" spans="1:9" ht="45" customHeight="1" x14ac:dyDescent="0.25">
      <c r="A518" s="54" t="s">
        <v>1796</v>
      </c>
      <c r="B518" s="43" t="s">
        <v>2143</v>
      </c>
      <c r="C518" s="50">
        <v>1</v>
      </c>
      <c r="D518" s="49" t="s">
        <v>29</v>
      </c>
      <c r="E518" s="48">
        <v>43854</v>
      </c>
      <c r="F518" s="48">
        <v>43854</v>
      </c>
      <c r="G518" s="105" t="s">
        <v>13</v>
      </c>
      <c r="H518" s="105"/>
      <c r="I518" s="67">
        <v>98</v>
      </c>
    </row>
    <row r="519" spans="1:9" ht="45" customHeight="1" x14ac:dyDescent="0.25">
      <c r="A519" s="54" t="s">
        <v>1796</v>
      </c>
      <c r="B519" s="43" t="s">
        <v>2143</v>
      </c>
      <c r="C519" s="50">
        <v>1</v>
      </c>
      <c r="D519" s="49" t="s">
        <v>29</v>
      </c>
      <c r="E519" s="48">
        <v>43854</v>
      </c>
      <c r="F519" s="48">
        <v>43854</v>
      </c>
      <c r="G519" s="105" t="s">
        <v>13</v>
      </c>
      <c r="H519" s="105"/>
      <c r="I519" s="67">
        <v>350</v>
      </c>
    </row>
    <row r="520" spans="1:9" ht="45" customHeight="1" x14ac:dyDescent="0.25">
      <c r="A520" s="54" t="s">
        <v>1796</v>
      </c>
      <c r="B520" s="43" t="s">
        <v>2143</v>
      </c>
      <c r="C520" s="50">
        <v>1</v>
      </c>
      <c r="D520" s="49" t="s">
        <v>29</v>
      </c>
      <c r="E520" s="48">
        <v>43854</v>
      </c>
      <c r="F520" s="48">
        <v>43854</v>
      </c>
      <c r="G520" s="105" t="s">
        <v>13</v>
      </c>
      <c r="H520" s="105"/>
      <c r="I520" s="67">
        <v>143</v>
      </c>
    </row>
    <row r="521" spans="1:9" ht="45" customHeight="1" x14ac:dyDescent="0.25">
      <c r="A521" s="54" t="s">
        <v>1796</v>
      </c>
      <c r="B521" s="43" t="s">
        <v>2143</v>
      </c>
      <c r="C521" s="50">
        <v>1</v>
      </c>
      <c r="D521" s="49" t="s">
        <v>29</v>
      </c>
      <c r="E521" s="48">
        <v>43859</v>
      </c>
      <c r="F521" s="48">
        <v>43859</v>
      </c>
      <c r="G521" s="105" t="s">
        <v>13</v>
      </c>
      <c r="H521" s="105"/>
      <c r="I521" s="67">
        <v>350</v>
      </c>
    </row>
    <row r="522" spans="1:9" ht="45" customHeight="1" x14ac:dyDescent="0.25">
      <c r="A522" s="54" t="s">
        <v>1796</v>
      </c>
      <c r="B522" s="43" t="s">
        <v>2143</v>
      </c>
      <c r="C522" s="50">
        <v>1</v>
      </c>
      <c r="D522" s="49" t="s">
        <v>29</v>
      </c>
      <c r="E522" s="48">
        <v>43853</v>
      </c>
      <c r="F522" s="48">
        <v>43853</v>
      </c>
      <c r="G522" s="105" t="s">
        <v>13</v>
      </c>
      <c r="H522" s="105"/>
      <c r="I522" s="67">
        <v>124</v>
      </c>
    </row>
    <row r="523" spans="1:9" ht="45" customHeight="1" x14ac:dyDescent="0.25">
      <c r="A523" s="54" t="s">
        <v>1796</v>
      </c>
      <c r="B523" s="43" t="s">
        <v>2143</v>
      </c>
      <c r="C523" s="50">
        <v>1</v>
      </c>
      <c r="D523" s="49" t="s">
        <v>29</v>
      </c>
      <c r="E523" s="48">
        <v>43853</v>
      </c>
      <c r="F523" s="48">
        <v>43853</v>
      </c>
      <c r="G523" s="105" t="s">
        <v>13</v>
      </c>
      <c r="H523" s="105"/>
      <c r="I523" s="67">
        <v>146</v>
      </c>
    </row>
    <row r="524" spans="1:9" ht="45" customHeight="1" x14ac:dyDescent="0.25">
      <c r="A524" s="54" t="s">
        <v>1796</v>
      </c>
      <c r="B524" s="43" t="s">
        <v>2143</v>
      </c>
      <c r="C524" s="50">
        <v>1</v>
      </c>
      <c r="D524" s="49" t="s">
        <v>29</v>
      </c>
      <c r="E524" s="48">
        <v>43853</v>
      </c>
      <c r="F524" s="48">
        <v>43853</v>
      </c>
      <c r="G524" s="105" t="s">
        <v>13</v>
      </c>
      <c r="H524" s="105"/>
      <c r="I524" s="67">
        <v>350</v>
      </c>
    </row>
    <row r="525" spans="1:9" ht="45" customHeight="1" x14ac:dyDescent="0.25">
      <c r="A525" s="54" t="s">
        <v>2052</v>
      </c>
      <c r="B525" s="55" t="s">
        <v>2143</v>
      </c>
      <c r="C525" s="56">
        <v>1</v>
      </c>
      <c r="D525" s="57" t="s">
        <v>29</v>
      </c>
      <c r="E525" s="58">
        <v>43853</v>
      </c>
      <c r="F525" s="58">
        <v>43853</v>
      </c>
      <c r="G525" s="110" t="s">
        <v>13</v>
      </c>
      <c r="H525" s="110"/>
      <c r="I525" s="67">
        <v>98</v>
      </c>
    </row>
    <row r="526" spans="1:9" ht="45" customHeight="1" x14ac:dyDescent="0.25">
      <c r="A526" s="54" t="s">
        <v>1816</v>
      </c>
      <c r="B526" s="70" t="s">
        <v>2668</v>
      </c>
      <c r="C526" s="71">
        <v>1</v>
      </c>
      <c r="D526" s="72" t="s">
        <v>29</v>
      </c>
      <c r="E526" s="73">
        <v>43895</v>
      </c>
      <c r="F526" s="73">
        <v>43895</v>
      </c>
      <c r="G526" s="111" t="s">
        <v>13</v>
      </c>
      <c r="H526" s="111"/>
      <c r="I526" s="74">
        <v>10</v>
      </c>
    </row>
    <row r="527" spans="1:9" ht="45" customHeight="1" x14ac:dyDescent="0.25">
      <c r="A527" s="54" t="s">
        <v>1816</v>
      </c>
      <c r="B527" s="59" t="s">
        <v>2668</v>
      </c>
      <c r="C527" s="60">
        <v>1</v>
      </c>
      <c r="D527" s="72" t="s">
        <v>29</v>
      </c>
      <c r="E527" s="48">
        <v>43895</v>
      </c>
      <c r="F527" s="48">
        <v>43895</v>
      </c>
      <c r="G527" s="110" t="s">
        <v>13</v>
      </c>
      <c r="H527" s="110"/>
      <c r="I527" s="67">
        <v>153</v>
      </c>
    </row>
    <row r="528" spans="1:9" ht="45" customHeight="1" x14ac:dyDescent="0.25">
      <c r="A528" s="54" t="s">
        <v>1816</v>
      </c>
      <c r="B528" s="59" t="s">
        <v>2668</v>
      </c>
      <c r="C528" s="60">
        <v>1</v>
      </c>
      <c r="D528" s="72" t="s">
        <v>29</v>
      </c>
      <c r="E528" s="48">
        <v>43895</v>
      </c>
      <c r="F528" s="48">
        <v>43895</v>
      </c>
      <c r="G528" s="110" t="s">
        <v>13</v>
      </c>
      <c r="H528" s="110"/>
      <c r="I528" s="67">
        <v>180</v>
      </c>
    </row>
    <row r="529" spans="1:9" ht="45" customHeight="1" x14ac:dyDescent="0.25">
      <c r="A529" s="54" t="s">
        <v>1816</v>
      </c>
      <c r="B529" s="59" t="s">
        <v>2668</v>
      </c>
      <c r="C529" s="60">
        <v>1</v>
      </c>
      <c r="D529" s="72" t="s">
        <v>29</v>
      </c>
      <c r="E529" s="48">
        <v>43896</v>
      </c>
      <c r="F529" s="48">
        <v>43896</v>
      </c>
      <c r="G529" s="110" t="s">
        <v>13</v>
      </c>
      <c r="H529" s="110"/>
      <c r="I529" s="67">
        <v>220</v>
      </c>
    </row>
    <row r="530" spans="1:9" ht="45" customHeight="1" x14ac:dyDescent="0.25">
      <c r="A530" s="54" t="s">
        <v>1816</v>
      </c>
      <c r="B530" s="59" t="s">
        <v>2668</v>
      </c>
      <c r="C530" s="60">
        <v>1</v>
      </c>
      <c r="D530" s="72" t="s">
        <v>29</v>
      </c>
      <c r="E530" s="48">
        <v>43895</v>
      </c>
      <c r="F530" s="48">
        <v>43895</v>
      </c>
      <c r="G530" s="110" t="s">
        <v>13</v>
      </c>
      <c r="H530" s="110"/>
      <c r="I530" s="67">
        <v>55</v>
      </c>
    </row>
    <row r="531" spans="1:9" ht="45" customHeight="1" x14ac:dyDescent="0.25">
      <c r="A531" s="54" t="s">
        <v>1816</v>
      </c>
      <c r="B531" s="59" t="s">
        <v>2668</v>
      </c>
      <c r="C531" s="60">
        <v>1</v>
      </c>
      <c r="D531" s="72" t="s">
        <v>29</v>
      </c>
      <c r="E531" s="48">
        <v>43895</v>
      </c>
      <c r="F531" s="48">
        <v>43895</v>
      </c>
      <c r="G531" s="110" t="s">
        <v>13</v>
      </c>
      <c r="H531" s="110"/>
      <c r="I531" s="67">
        <v>117</v>
      </c>
    </row>
    <row r="532" spans="1:9" ht="45" customHeight="1" x14ac:dyDescent="0.25">
      <c r="A532" s="54" t="s">
        <v>1816</v>
      </c>
      <c r="B532" s="59" t="s">
        <v>2668</v>
      </c>
      <c r="C532" s="60">
        <v>1</v>
      </c>
      <c r="D532" s="72" t="s">
        <v>29</v>
      </c>
      <c r="E532" s="48">
        <v>43896</v>
      </c>
      <c r="F532" s="48">
        <v>43896</v>
      </c>
      <c r="G532" s="110" t="s">
        <v>13</v>
      </c>
      <c r="H532" s="110"/>
      <c r="I532" s="67">
        <v>100</v>
      </c>
    </row>
    <row r="533" spans="1:9" ht="45" customHeight="1" x14ac:dyDescent="0.25">
      <c r="A533" s="54" t="s">
        <v>1816</v>
      </c>
      <c r="B533" s="59" t="s">
        <v>2668</v>
      </c>
      <c r="C533" s="61">
        <v>1</v>
      </c>
      <c r="D533" s="72" t="s">
        <v>29</v>
      </c>
      <c r="E533" s="48">
        <v>43896</v>
      </c>
      <c r="F533" s="48">
        <v>43896</v>
      </c>
      <c r="G533" s="110" t="s">
        <v>13</v>
      </c>
      <c r="H533" s="110"/>
      <c r="I533" s="67">
        <v>500</v>
      </c>
    </row>
    <row r="534" spans="1:9" ht="45" customHeight="1" x14ac:dyDescent="0.25">
      <c r="A534" s="54" t="s">
        <v>1816</v>
      </c>
      <c r="B534" s="59" t="s">
        <v>2668</v>
      </c>
      <c r="C534" s="61">
        <v>1</v>
      </c>
      <c r="D534" s="72" t="s">
        <v>29</v>
      </c>
      <c r="E534" s="48">
        <v>43896</v>
      </c>
      <c r="F534" s="48">
        <v>43896</v>
      </c>
      <c r="G534" s="110" t="s">
        <v>13</v>
      </c>
      <c r="H534" s="110"/>
      <c r="I534" s="67">
        <v>140</v>
      </c>
    </row>
    <row r="535" spans="1:9" ht="45" customHeight="1" x14ac:dyDescent="0.25">
      <c r="A535" s="54" t="s">
        <v>1816</v>
      </c>
      <c r="B535" s="59" t="s">
        <v>2668</v>
      </c>
      <c r="C535" s="61">
        <v>1</v>
      </c>
      <c r="D535" s="72" t="s">
        <v>29</v>
      </c>
      <c r="E535" s="48">
        <v>43895</v>
      </c>
      <c r="F535" s="48">
        <v>43895</v>
      </c>
      <c r="G535" s="110" t="s">
        <v>13</v>
      </c>
      <c r="H535" s="110"/>
      <c r="I535" s="67">
        <v>50</v>
      </c>
    </row>
    <row r="536" spans="1:9" ht="45" customHeight="1" x14ac:dyDescent="0.25">
      <c r="A536" s="54" t="s">
        <v>1816</v>
      </c>
      <c r="B536" s="59" t="s">
        <v>2668</v>
      </c>
      <c r="C536" s="61">
        <v>1</v>
      </c>
      <c r="D536" s="72" t="s">
        <v>29</v>
      </c>
      <c r="E536" s="48">
        <v>43895</v>
      </c>
      <c r="F536" s="48">
        <v>43895</v>
      </c>
      <c r="G536" s="110" t="s">
        <v>13</v>
      </c>
      <c r="H536" s="110"/>
      <c r="I536" s="67">
        <v>10</v>
      </c>
    </row>
    <row r="537" spans="1:9" ht="45" customHeight="1" x14ac:dyDescent="0.25">
      <c r="A537" s="54" t="s">
        <v>1816</v>
      </c>
      <c r="B537" s="59" t="s">
        <v>2668</v>
      </c>
      <c r="C537" s="61">
        <v>1</v>
      </c>
      <c r="D537" s="72" t="s">
        <v>29</v>
      </c>
      <c r="E537" s="48">
        <v>43896</v>
      </c>
      <c r="F537" s="48">
        <v>43896</v>
      </c>
      <c r="G537" s="110" t="s">
        <v>13</v>
      </c>
      <c r="H537" s="110"/>
      <c r="I537" s="67">
        <v>49</v>
      </c>
    </row>
    <row r="538" spans="1:9" ht="45" customHeight="1" x14ac:dyDescent="0.25">
      <c r="A538" s="54" t="s">
        <v>1816</v>
      </c>
      <c r="B538" s="59" t="s">
        <v>2668</v>
      </c>
      <c r="C538" s="61">
        <v>1</v>
      </c>
      <c r="D538" s="72" t="s">
        <v>29</v>
      </c>
      <c r="E538" s="48">
        <v>43896</v>
      </c>
      <c r="F538" s="48">
        <v>43896</v>
      </c>
      <c r="G538" s="110" t="s">
        <v>13</v>
      </c>
      <c r="H538" s="110"/>
      <c r="I538" s="67">
        <v>63</v>
      </c>
    </row>
    <row r="539" spans="1:9" ht="45" customHeight="1" x14ac:dyDescent="0.25">
      <c r="A539" s="54" t="s">
        <v>1816</v>
      </c>
      <c r="B539" s="59" t="s">
        <v>2668</v>
      </c>
      <c r="C539" s="61">
        <v>1</v>
      </c>
      <c r="D539" s="72" t="s">
        <v>29</v>
      </c>
      <c r="E539" s="48">
        <v>43896</v>
      </c>
      <c r="F539" s="48">
        <v>43896</v>
      </c>
      <c r="G539" s="110" t="s">
        <v>13</v>
      </c>
      <c r="H539" s="110"/>
      <c r="I539" s="67">
        <v>63</v>
      </c>
    </row>
    <row r="540" spans="1:9" ht="45" customHeight="1" x14ac:dyDescent="0.25">
      <c r="A540" s="54" t="s">
        <v>1816</v>
      </c>
      <c r="B540" s="59" t="s">
        <v>2668</v>
      </c>
      <c r="C540" s="61">
        <v>1</v>
      </c>
      <c r="D540" s="72" t="s">
        <v>29</v>
      </c>
      <c r="E540" s="48">
        <v>43896</v>
      </c>
      <c r="F540" s="48">
        <v>43896</v>
      </c>
      <c r="G540" s="110" t="s">
        <v>13</v>
      </c>
      <c r="H540" s="110"/>
      <c r="I540" s="67">
        <v>26</v>
      </c>
    </row>
    <row r="541" spans="1:9" ht="45" customHeight="1" x14ac:dyDescent="0.25">
      <c r="A541" s="54" t="s">
        <v>1816</v>
      </c>
      <c r="B541" s="59" t="s">
        <v>2668</v>
      </c>
      <c r="C541" s="61">
        <v>1</v>
      </c>
      <c r="D541" s="72" t="s">
        <v>29</v>
      </c>
      <c r="E541" s="48">
        <v>43896</v>
      </c>
      <c r="F541" s="48">
        <v>43896</v>
      </c>
      <c r="G541" s="110" t="s">
        <v>13</v>
      </c>
      <c r="H541" s="110"/>
      <c r="I541" s="67">
        <v>194</v>
      </c>
    </row>
    <row r="542" spans="1:9" ht="45" customHeight="1" x14ac:dyDescent="0.25">
      <c r="A542" s="54" t="s">
        <v>1816</v>
      </c>
      <c r="B542" s="59" t="s">
        <v>2668</v>
      </c>
      <c r="C542" s="61">
        <v>1</v>
      </c>
      <c r="D542" s="72" t="s">
        <v>29</v>
      </c>
      <c r="E542" s="48">
        <v>43896</v>
      </c>
      <c r="F542" s="48">
        <v>43896</v>
      </c>
      <c r="G542" s="110" t="s">
        <v>13</v>
      </c>
      <c r="H542" s="110"/>
      <c r="I542" s="67">
        <v>74</v>
      </c>
    </row>
    <row r="543" spans="1:9" ht="45" customHeight="1" x14ac:dyDescent="0.25">
      <c r="A543" s="54" t="s">
        <v>1816</v>
      </c>
      <c r="B543" s="59" t="s">
        <v>2668</v>
      </c>
      <c r="C543" s="61">
        <v>1</v>
      </c>
      <c r="D543" s="72" t="s">
        <v>29</v>
      </c>
      <c r="E543" s="48">
        <v>43896</v>
      </c>
      <c r="F543" s="48">
        <v>43896</v>
      </c>
      <c r="G543" s="110" t="s">
        <v>13</v>
      </c>
      <c r="H543" s="110"/>
      <c r="I543" s="67">
        <v>49</v>
      </c>
    </row>
    <row r="544" spans="1:9" ht="45" customHeight="1" x14ac:dyDescent="0.25">
      <c r="A544" s="54" t="s">
        <v>1816</v>
      </c>
      <c r="B544" s="59" t="s">
        <v>2668</v>
      </c>
      <c r="C544" s="61">
        <v>1</v>
      </c>
      <c r="D544" s="72" t="s">
        <v>29</v>
      </c>
      <c r="E544" s="48">
        <v>43896</v>
      </c>
      <c r="F544" s="48">
        <v>43896</v>
      </c>
      <c r="G544" s="110" t="s">
        <v>13</v>
      </c>
      <c r="H544" s="110"/>
      <c r="I544" s="67">
        <v>146</v>
      </c>
    </row>
    <row r="545" spans="1:9" ht="45" customHeight="1" x14ac:dyDescent="0.25">
      <c r="A545" s="54" t="s">
        <v>1845</v>
      </c>
      <c r="B545" s="59" t="s">
        <v>2669</v>
      </c>
      <c r="C545" s="61">
        <v>1</v>
      </c>
      <c r="D545" s="72" t="s">
        <v>29</v>
      </c>
      <c r="E545" s="48">
        <v>43894</v>
      </c>
      <c r="F545" s="48">
        <v>43894</v>
      </c>
      <c r="G545" s="110" t="s">
        <v>13</v>
      </c>
      <c r="H545" s="110"/>
      <c r="I545" s="67">
        <v>126</v>
      </c>
    </row>
    <row r="546" spans="1:9" ht="45" customHeight="1" x14ac:dyDescent="0.25">
      <c r="A546" s="54" t="s">
        <v>1845</v>
      </c>
      <c r="B546" s="59" t="s">
        <v>2669</v>
      </c>
      <c r="C546" s="61">
        <v>2</v>
      </c>
      <c r="D546" s="72" t="s">
        <v>29</v>
      </c>
      <c r="E546" s="48">
        <v>43894</v>
      </c>
      <c r="F546" s="48">
        <v>43894</v>
      </c>
      <c r="G546" s="110" t="s">
        <v>13</v>
      </c>
      <c r="H546" s="110"/>
      <c r="I546" s="67">
        <v>400</v>
      </c>
    </row>
    <row r="547" spans="1:9" ht="45" customHeight="1" x14ac:dyDescent="0.25">
      <c r="A547" s="54" t="s">
        <v>1845</v>
      </c>
      <c r="B547" s="59" t="s">
        <v>2669</v>
      </c>
      <c r="C547" s="61">
        <v>1</v>
      </c>
      <c r="D547" s="72" t="s">
        <v>29</v>
      </c>
      <c r="E547" s="48">
        <v>43894</v>
      </c>
      <c r="F547" s="48">
        <v>43894</v>
      </c>
      <c r="G547" s="110" t="s">
        <v>13</v>
      </c>
      <c r="H547" s="110"/>
      <c r="I547" s="67">
        <v>157</v>
      </c>
    </row>
    <row r="548" spans="1:9" ht="45" customHeight="1" x14ac:dyDescent="0.25">
      <c r="A548" s="54" t="s">
        <v>1845</v>
      </c>
      <c r="B548" s="59" t="s">
        <v>2669</v>
      </c>
      <c r="C548" s="61">
        <v>1</v>
      </c>
      <c r="D548" s="72" t="s">
        <v>29</v>
      </c>
      <c r="E548" s="48">
        <v>43894</v>
      </c>
      <c r="F548" s="48">
        <v>43894</v>
      </c>
      <c r="G548" s="110" t="s">
        <v>13</v>
      </c>
      <c r="H548" s="110"/>
      <c r="I548" s="67">
        <v>158</v>
      </c>
    </row>
    <row r="549" spans="1:9" ht="45" customHeight="1" x14ac:dyDescent="0.25">
      <c r="A549" s="54" t="s">
        <v>1845</v>
      </c>
      <c r="B549" s="59" t="s">
        <v>2161</v>
      </c>
      <c r="C549" s="61">
        <v>1</v>
      </c>
      <c r="D549" s="72" t="s">
        <v>29</v>
      </c>
      <c r="E549" s="48">
        <v>43902</v>
      </c>
      <c r="F549" s="48">
        <v>43902</v>
      </c>
      <c r="G549" s="110" t="s">
        <v>13</v>
      </c>
      <c r="H549" s="110"/>
      <c r="I549" s="67">
        <v>200</v>
      </c>
    </row>
    <row r="550" spans="1:9" ht="45" customHeight="1" x14ac:dyDescent="0.25">
      <c r="A550" s="54" t="s">
        <v>1845</v>
      </c>
      <c r="B550" s="59" t="s">
        <v>2161</v>
      </c>
      <c r="C550" s="61">
        <v>1</v>
      </c>
      <c r="D550" s="72" t="s">
        <v>29</v>
      </c>
      <c r="E550" s="48">
        <v>43902</v>
      </c>
      <c r="F550" s="48">
        <v>43902</v>
      </c>
      <c r="G550" s="110" t="s">
        <v>13</v>
      </c>
      <c r="H550" s="110"/>
      <c r="I550" s="67">
        <v>126</v>
      </c>
    </row>
    <row r="551" spans="1:9" ht="45" customHeight="1" x14ac:dyDescent="0.25">
      <c r="A551" s="54" t="s">
        <v>1845</v>
      </c>
      <c r="B551" s="59" t="s">
        <v>2161</v>
      </c>
      <c r="C551" s="61">
        <v>1</v>
      </c>
      <c r="D551" s="72" t="s">
        <v>29</v>
      </c>
      <c r="E551" s="48">
        <v>43902</v>
      </c>
      <c r="F551" s="48">
        <v>43902</v>
      </c>
      <c r="G551" s="110" t="s">
        <v>13</v>
      </c>
      <c r="H551" s="110"/>
      <c r="I551" s="67">
        <v>98</v>
      </c>
    </row>
    <row r="552" spans="1:9" ht="45" customHeight="1" x14ac:dyDescent="0.25">
      <c r="A552" s="54" t="s">
        <v>1845</v>
      </c>
      <c r="B552" s="59" t="s">
        <v>2669</v>
      </c>
      <c r="C552" s="61">
        <v>1</v>
      </c>
      <c r="D552" s="72" t="s">
        <v>29</v>
      </c>
      <c r="E552" s="48">
        <v>43894</v>
      </c>
      <c r="F552" s="48">
        <v>43894</v>
      </c>
      <c r="G552" s="110" t="s">
        <v>13</v>
      </c>
      <c r="H552" s="110"/>
      <c r="I552" s="67">
        <v>500</v>
      </c>
    </row>
    <row r="553" spans="1:9" ht="45" customHeight="1" x14ac:dyDescent="0.25">
      <c r="A553" s="54" t="s">
        <v>1845</v>
      </c>
      <c r="B553" s="59" t="s">
        <v>2669</v>
      </c>
      <c r="C553" s="61">
        <v>1</v>
      </c>
      <c r="D553" s="72" t="s">
        <v>29</v>
      </c>
      <c r="E553" s="48">
        <v>43894</v>
      </c>
      <c r="F553" s="48">
        <v>43894</v>
      </c>
      <c r="G553" s="110" t="s">
        <v>13</v>
      </c>
      <c r="H553" s="110"/>
      <c r="I553" s="67">
        <v>278.99</v>
      </c>
    </row>
    <row r="554" spans="1:9" ht="45" customHeight="1" x14ac:dyDescent="0.25">
      <c r="A554" s="54" t="s">
        <v>1845</v>
      </c>
      <c r="B554" s="59" t="s">
        <v>2669</v>
      </c>
      <c r="C554" s="61">
        <v>1</v>
      </c>
      <c r="D554" s="72" t="s">
        <v>29</v>
      </c>
      <c r="E554" s="48">
        <v>43894</v>
      </c>
      <c r="F554" s="48">
        <v>43894</v>
      </c>
      <c r="G554" s="110" t="s">
        <v>13</v>
      </c>
      <c r="H554" s="110"/>
      <c r="I554" s="67">
        <v>98</v>
      </c>
    </row>
    <row r="555" spans="1:9" ht="45" customHeight="1" x14ac:dyDescent="0.25">
      <c r="A555" s="54" t="s">
        <v>1845</v>
      </c>
      <c r="B555" s="59" t="s">
        <v>2669</v>
      </c>
      <c r="C555" s="61">
        <v>1</v>
      </c>
      <c r="D555" s="72" t="s">
        <v>29</v>
      </c>
      <c r="E555" s="48">
        <v>43902</v>
      </c>
      <c r="F555" s="48">
        <v>43902</v>
      </c>
      <c r="G555" s="110" t="s">
        <v>13</v>
      </c>
      <c r="H555" s="110"/>
      <c r="I555" s="67">
        <v>98</v>
      </c>
    </row>
    <row r="556" spans="1:9" ht="45" customHeight="1" x14ac:dyDescent="0.25">
      <c r="A556" s="54" t="s">
        <v>1845</v>
      </c>
      <c r="B556" s="59" t="s">
        <v>2669</v>
      </c>
      <c r="C556" s="61">
        <v>1</v>
      </c>
      <c r="D556" s="72" t="s">
        <v>29</v>
      </c>
      <c r="E556" s="48">
        <v>43902</v>
      </c>
      <c r="F556" s="48">
        <v>43902</v>
      </c>
      <c r="G556" s="110" t="s">
        <v>13</v>
      </c>
      <c r="H556" s="110"/>
      <c r="I556" s="67">
        <v>126</v>
      </c>
    </row>
    <row r="557" spans="1:9" ht="45" customHeight="1" x14ac:dyDescent="0.25">
      <c r="A557" s="54" t="s">
        <v>1845</v>
      </c>
      <c r="B557" s="59" t="s">
        <v>2669</v>
      </c>
      <c r="C557" s="61">
        <v>2</v>
      </c>
      <c r="D557" s="72" t="s">
        <v>29</v>
      </c>
      <c r="E557" s="48">
        <v>43894</v>
      </c>
      <c r="F557" s="48">
        <v>43894</v>
      </c>
      <c r="G557" s="110" t="s">
        <v>13</v>
      </c>
      <c r="H557" s="110"/>
      <c r="I557" s="67">
        <v>126</v>
      </c>
    </row>
    <row r="558" spans="1:9" ht="45" customHeight="1" x14ac:dyDescent="0.25">
      <c r="A558" s="54" t="s">
        <v>1845</v>
      </c>
      <c r="B558" s="59" t="s">
        <v>2161</v>
      </c>
      <c r="C558" s="61">
        <v>1</v>
      </c>
      <c r="D558" s="72" t="s">
        <v>29</v>
      </c>
      <c r="E558" s="48">
        <v>43902</v>
      </c>
      <c r="F558" s="48">
        <v>43902</v>
      </c>
      <c r="G558" s="110" t="s">
        <v>13</v>
      </c>
      <c r="H558" s="110"/>
      <c r="I558" s="67">
        <v>502</v>
      </c>
    </row>
    <row r="559" spans="1:9" ht="45" customHeight="1" x14ac:dyDescent="0.25">
      <c r="A559" s="54" t="s">
        <v>1845</v>
      </c>
      <c r="B559" s="59" t="s">
        <v>2669</v>
      </c>
      <c r="C559" s="61">
        <v>1</v>
      </c>
      <c r="D559" s="72" t="s">
        <v>29</v>
      </c>
      <c r="E559" s="48">
        <v>43902</v>
      </c>
      <c r="F559" s="48">
        <v>43902</v>
      </c>
      <c r="G559" s="110" t="s">
        <v>13</v>
      </c>
      <c r="H559" s="110"/>
      <c r="I559" s="67">
        <v>500</v>
      </c>
    </row>
    <row r="560" spans="1:9" ht="45" customHeight="1" x14ac:dyDescent="0.25">
      <c r="A560" s="54" t="s">
        <v>1845</v>
      </c>
      <c r="B560" s="59" t="s">
        <v>2669</v>
      </c>
      <c r="C560" s="61">
        <v>2</v>
      </c>
      <c r="D560" s="72" t="s">
        <v>29</v>
      </c>
      <c r="E560" s="48">
        <v>43894</v>
      </c>
      <c r="F560" s="48">
        <v>43894</v>
      </c>
      <c r="G560" s="110" t="s">
        <v>13</v>
      </c>
      <c r="H560" s="110"/>
      <c r="I560" s="67">
        <v>98</v>
      </c>
    </row>
    <row r="561" spans="1:9" ht="45" customHeight="1" x14ac:dyDescent="0.25">
      <c r="A561" s="54" t="s">
        <v>1845</v>
      </c>
      <c r="B561" s="59" t="s">
        <v>2161</v>
      </c>
      <c r="C561" s="61">
        <v>1</v>
      </c>
      <c r="D561" s="72" t="s">
        <v>29</v>
      </c>
      <c r="E561" s="48">
        <v>43902</v>
      </c>
      <c r="F561" s="48">
        <v>43902</v>
      </c>
      <c r="G561" s="110" t="s">
        <v>13</v>
      </c>
      <c r="H561" s="110"/>
      <c r="I561" s="67">
        <v>88</v>
      </c>
    </row>
    <row r="562" spans="1:9" ht="45" customHeight="1" x14ac:dyDescent="0.25">
      <c r="A562" s="54" t="s">
        <v>1845</v>
      </c>
      <c r="B562" s="59" t="s">
        <v>2161</v>
      </c>
      <c r="C562" s="61">
        <v>1</v>
      </c>
      <c r="D562" s="72" t="s">
        <v>29</v>
      </c>
      <c r="E562" s="48">
        <v>43902</v>
      </c>
      <c r="F562" s="48">
        <v>43902</v>
      </c>
      <c r="G562" s="110" t="s">
        <v>13</v>
      </c>
      <c r="H562" s="110"/>
      <c r="I562" s="67">
        <v>50</v>
      </c>
    </row>
    <row r="563" spans="1:9" ht="45" customHeight="1" x14ac:dyDescent="0.25">
      <c r="A563" s="54" t="s">
        <v>1845</v>
      </c>
      <c r="B563" s="59" t="s">
        <v>2161</v>
      </c>
      <c r="C563" s="61">
        <v>1</v>
      </c>
      <c r="D563" s="72" t="s">
        <v>29</v>
      </c>
      <c r="E563" s="48">
        <v>43902</v>
      </c>
      <c r="F563" s="48">
        <v>43902</v>
      </c>
      <c r="G563" s="110" t="s">
        <v>13</v>
      </c>
      <c r="H563" s="110"/>
      <c r="I563" s="67">
        <v>300</v>
      </c>
    </row>
    <row r="564" spans="1:9" ht="45" customHeight="1" x14ac:dyDescent="0.25">
      <c r="A564" s="54" t="s">
        <v>1845</v>
      </c>
      <c r="B564" s="59" t="s">
        <v>2670</v>
      </c>
      <c r="C564" s="61">
        <v>1</v>
      </c>
      <c r="D564" s="72" t="s">
        <v>15</v>
      </c>
      <c r="E564" s="48">
        <v>43908</v>
      </c>
      <c r="F564" s="48">
        <v>43908</v>
      </c>
      <c r="G564" s="110" t="s">
        <v>13</v>
      </c>
      <c r="H564" s="110"/>
      <c r="I564" s="67">
        <v>309.51</v>
      </c>
    </row>
    <row r="565" spans="1:9" ht="45" customHeight="1" x14ac:dyDescent="0.25">
      <c r="A565" s="54" t="s">
        <v>1845</v>
      </c>
      <c r="B565" s="59" t="s">
        <v>2671</v>
      </c>
      <c r="C565" s="61">
        <v>1</v>
      </c>
      <c r="D565" s="72" t="s">
        <v>15</v>
      </c>
      <c r="E565" s="48">
        <v>43903</v>
      </c>
      <c r="F565" s="48">
        <v>43903</v>
      </c>
      <c r="G565" s="110" t="s">
        <v>13</v>
      </c>
      <c r="H565" s="110"/>
      <c r="I565" s="67">
        <v>150</v>
      </c>
    </row>
    <row r="566" spans="1:9" ht="45" customHeight="1" x14ac:dyDescent="0.25">
      <c r="A566" s="54" t="s">
        <v>1845</v>
      </c>
      <c r="B566" s="59" t="s">
        <v>2161</v>
      </c>
      <c r="C566" s="61">
        <v>1</v>
      </c>
      <c r="D566" s="72" t="s">
        <v>29</v>
      </c>
      <c r="E566" s="48">
        <v>43900</v>
      </c>
      <c r="F566" s="48">
        <v>43900</v>
      </c>
      <c r="G566" s="110" t="s">
        <v>13</v>
      </c>
      <c r="H566" s="110"/>
      <c r="I566" s="67">
        <v>98</v>
      </c>
    </row>
    <row r="567" spans="1:9" ht="45" customHeight="1" x14ac:dyDescent="0.25">
      <c r="A567" s="54" t="s">
        <v>1845</v>
      </c>
      <c r="B567" s="59" t="s">
        <v>2161</v>
      </c>
      <c r="C567" s="61">
        <v>1</v>
      </c>
      <c r="D567" s="72" t="s">
        <v>29</v>
      </c>
      <c r="E567" s="48">
        <v>43900</v>
      </c>
      <c r="F567" s="48">
        <v>43900</v>
      </c>
      <c r="G567" s="110" t="s">
        <v>13</v>
      </c>
      <c r="H567" s="110"/>
      <c r="I567" s="67">
        <v>126</v>
      </c>
    </row>
    <row r="568" spans="1:9" ht="45" customHeight="1" x14ac:dyDescent="0.25">
      <c r="A568" s="54" t="s">
        <v>1845</v>
      </c>
      <c r="B568" s="59" t="s">
        <v>2161</v>
      </c>
      <c r="C568" s="61">
        <v>1</v>
      </c>
      <c r="D568" s="72" t="s">
        <v>29</v>
      </c>
      <c r="E568" s="48">
        <v>43900</v>
      </c>
      <c r="F568" s="48">
        <v>43900</v>
      </c>
      <c r="G568" s="110" t="s">
        <v>13</v>
      </c>
      <c r="H568" s="110"/>
      <c r="I568" s="67">
        <v>200</v>
      </c>
    </row>
    <row r="569" spans="1:9" ht="45" customHeight="1" x14ac:dyDescent="0.25">
      <c r="A569" s="54" t="s">
        <v>1845</v>
      </c>
      <c r="B569" s="59" t="s">
        <v>2161</v>
      </c>
      <c r="C569" s="61">
        <v>1</v>
      </c>
      <c r="D569" s="72" t="s">
        <v>29</v>
      </c>
      <c r="E569" s="48">
        <v>43900</v>
      </c>
      <c r="F569" s="48">
        <v>43900</v>
      </c>
      <c r="G569" s="110" t="s">
        <v>13</v>
      </c>
      <c r="H569" s="110"/>
      <c r="I569" s="67">
        <v>200</v>
      </c>
    </row>
    <row r="570" spans="1:9" ht="45" customHeight="1" x14ac:dyDescent="0.25">
      <c r="A570" s="54" t="s">
        <v>1845</v>
      </c>
      <c r="B570" s="59" t="s">
        <v>2161</v>
      </c>
      <c r="C570" s="61">
        <v>1</v>
      </c>
      <c r="D570" s="72" t="s">
        <v>29</v>
      </c>
      <c r="E570" s="48">
        <v>43900</v>
      </c>
      <c r="F570" s="48">
        <v>43900</v>
      </c>
      <c r="G570" s="110" t="s">
        <v>13</v>
      </c>
      <c r="H570" s="110"/>
      <c r="I570" s="67">
        <v>100</v>
      </c>
    </row>
    <row r="571" spans="1:9" ht="45" customHeight="1" x14ac:dyDescent="0.25">
      <c r="A571" s="54" t="s">
        <v>1845</v>
      </c>
      <c r="B571" s="59" t="s">
        <v>2161</v>
      </c>
      <c r="C571" s="61">
        <v>1</v>
      </c>
      <c r="D571" s="72" t="s">
        <v>29</v>
      </c>
      <c r="E571" s="48">
        <v>43900</v>
      </c>
      <c r="F571" s="48">
        <v>43900</v>
      </c>
      <c r="G571" s="110" t="s">
        <v>13</v>
      </c>
      <c r="H571" s="110"/>
      <c r="I571" s="67">
        <v>640</v>
      </c>
    </row>
    <row r="572" spans="1:9" ht="45" customHeight="1" x14ac:dyDescent="0.25">
      <c r="A572" s="54" t="s">
        <v>1845</v>
      </c>
      <c r="B572" s="59" t="s">
        <v>2672</v>
      </c>
      <c r="C572" s="61">
        <v>1</v>
      </c>
      <c r="D572" s="72" t="s">
        <v>29</v>
      </c>
      <c r="E572" s="48">
        <v>43875</v>
      </c>
      <c r="F572" s="48">
        <v>43877</v>
      </c>
      <c r="G572" s="110" t="s">
        <v>13</v>
      </c>
      <c r="H572" s="110"/>
      <c r="I572" s="67">
        <v>195</v>
      </c>
    </row>
    <row r="573" spans="1:9" ht="45" customHeight="1" x14ac:dyDescent="0.25">
      <c r="A573" s="54" t="s">
        <v>1845</v>
      </c>
      <c r="B573" s="59" t="s">
        <v>486</v>
      </c>
      <c r="C573" s="61">
        <v>1</v>
      </c>
      <c r="D573" s="72" t="s">
        <v>29</v>
      </c>
      <c r="E573" s="48">
        <v>43972</v>
      </c>
      <c r="F573" s="48">
        <v>43972</v>
      </c>
      <c r="G573" s="110" t="s">
        <v>13</v>
      </c>
      <c r="H573" s="110"/>
      <c r="I573" s="67">
        <v>126</v>
      </c>
    </row>
    <row r="574" spans="1:9" ht="45" customHeight="1" x14ac:dyDescent="0.25">
      <c r="A574" s="54" t="s">
        <v>1845</v>
      </c>
      <c r="B574" s="59" t="s">
        <v>486</v>
      </c>
      <c r="C574" s="61">
        <v>1</v>
      </c>
      <c r="D574" s="72" t="s">
        <v>29</v>
      </c>
      <c r="E574" s="48">
        <v>43972</v>
      </c>
      <c r="F574" s="48">
        <v>43972</v>
      </c>
      <c r="G574" s="110" t="s">
        <v>13</v>
      </c>
      <c r="H574" s="110"/>
      <c r="I574" s="67">
        <v>98</v>
      </c>
    </row>
    <row r="575" spans="1:9" ht="45" customHeight="1" x14ac:dyDescent="0.25">
      <c r="A575" s="54" t="s">
        <v>1845</v>
      </c>
      <c r="B575" s="59" t="s">
        <v>486</v>
      </c>
      <c r="C575" s="61">
        <v>1</v>
      </c>
      <c r="D575" s="72" t="s">
        <v>29</v>
      </c>
      <c r="E575" s="48">
        <v>43972</v>
      </c>
      <c r="F575" s="48">
        <v>43972</v>
      </c>
      <c r="G575" s="110" t="s">
        <v>13</v>
      </c>
      <c r="H575" s="110"/>
      <c r="I575" s="67">
        <v>500</v>
      </c>
    </row>
    <row r="576" spans="1:9" ht="45" customHeight="1" x14ac:dyDescent="0.25">
      <c r="A576" s="54" t="s">
        <v>1845</v>
      </c>
      <c r="B576" s="59" t="s">
        <v>486</v>
      </c>
      <c r="C576" s="61">
        <v>1</v>
      </c>
      <c r="D576" s="72" t="s">
        <v>29</v>
      </c>
      <c r="E576" s="48">
        <v>43972</v>
      </c>
      <c r="F576" s="48">
        <v>43972</v>
      </c>
      <c r="G576" s="110" t="s">
        <v>13</v>
      </c>
      <c r="H576" s="110"/>
      <c r="I576" s="67">
        <v>360</v>
      </c>
    </row>
    <row r="577" spans="1:9" ht="45" customHeight="1" x14ac:dyDescent="0.25">
      <c r="A577" s="54" t="s">
        <v>1845</v>
      </c>
      <c r="B577" s="59" t="s">
        <v>486</v>
      </c>
      <c r="C577" s="61">
        <v>1</v>
      </c>
      <c r="D577" s="72" t="s">
        <v>29</v>
      </c>
      <c r="E577" s="48">
        <v>43914</v>
      </c>
      <c r="F577" s="48">
        <v>43914</v>
      </c>
      <c r="G577" s="110" t="s">
        <v>13</v>
      </c>
      <c r="H577" s="110"/>
      <c r="I577" s="67">
        <v>126</v>
      </c>
    </row>
    <row r="578" spans="1:9" ht="45" customHeight="1" x14ac:dyDescent="0.25">
      <c r="A578" s="54" t="s">
        <v>1845</v>
      </c>
      <c r="B578" s="59" t="s">
        <v>486</v>
      </c>
      <c r="C578" s="61">
        <v>1</v>
      </c>
      <c r="D578" s="72" t="s">
        <v>29</v>
      </c>
      <c r="E578" s="48">
        <v>43914</v>
      </c>
      <c r="F578" s="48">
        <v>43914</v>
      </c>
      <c r="G578" s="110" t="s">
        <v>13</v>
      </c>
      <c r="H578" s="110"/>
      <c r="I578" s="67">
        <v>500</v>
      </c>
    </row>
    <row r="579" spans="1:9" ht="45" customHeight="1" x14ac:dyDescent="0.25">
      <c r="A579" s="54" t="s">
        <v>1845</v>
      </c>
      <c r="B579" s="59" t="s">
        <v>486</v>
      </c>
      <c r="C579" s="61">
        <v>1</v>
      </c>
      <c r="D579" s="72" t="s">
        <v>29</v>
      </c>
      <c r="E579" s="48">
        <v>43914</v>
      </c>
      <c r="F579" s="48">
        <v>43914</v>
      </c>
      <c r="G579" s="110" t="s">
        <v>13</v>
      </c>
      <c r="H579" s="110"/>
      <c r="I579" s="67">
        <v>640</v>
      </c>
    </row>
    <row r="580" spans="1:9" ht="45" customHeight="1" x14ac:dyDescent="0.25">
      <c r="A580" s="54" t="s">
        <v>1845</v>
      </c>
      <c r="B580" s="59" t="s">
        <v>486</v>
      </c>
      <c r="C580" s="61">
        <v>1</v>
      </c>
      <c r="D580" s="72" t="s">
        <v>29</v>
      </c>
      <c r="E580" s="48">
        <v>43914</v>
      </c>
      <c r="F580" s="48">
        <v>43914</v>
      </c>
      <c r="G580" s="110" t="s">
        <v>13</v>
      </c>
      <c r="H580" s="110"/>
      <c r="I580" s="67">
        <v>98</v>
      </c>
    </row>
    <row r="581" spans="1:9" ht="45" customHeight="1" x14ac:dyDescent="0.25">
      <c r="A581" s="54" t="s">
        <v>1845</v>
      </c>
      <c r="B581" s="59" t="s">
        <v>2673</v>
      </c>
      <c r="C581" s="61">
        <v>1</v>
      </c>
      <c r="D581" s="72" t="s">
        <v>15</v>
      </c>
      <c r="E581" s="48">
        <v>43923</v>
      </c>
      <c r="F581" s="48">
        <v>43923</v>
      </c>
      <c r="G581" s="110" t="s">
        <v>13</v>
      </c>
      <c r="H581" s="110"/>
      <c r="I581" s="67">
        <v>200</v>
      </c>
    </row>
    <row r="582" spans="1:9" ht="45" customHeight="1" x14ac:dyDescent="0.25">
      <c r="A582" s="54" t="s">
        <v>1845</v>
      </c>
      <c r="B582" s="59" t="s">
        <v>486</v>
      </c>
      <c r="C582" s="61">
        <v>1</v>
      </c>
      <c r="D582" s="72" t="s">
        <v>29</v>
      </c>
      <c r="E582" s="48">
        <v>43963</v>
      </c>
      <c r="F582" s="48">
        <v>43963</v>
      </c>
      <c r="G582" s="110" t="s">
        <v>13</v>
      </c>
      <c r="H582" s="110"/>
      <c r="I582" s="67">
        <v>360</v>
      </c>
    </row>
    <row r="583" spans="1:9" ht="45" customHeight="1" x14ac:dyDescent="0.25">
      <c r="A583" s="54" t="s">
        <v>1845</v>
      </c>
      <c r="B583" s="59" t="s">
        <v>486</v>
      </c>
      <c r="C583" s="61">
        <v>1</v>
      </c>
      <c r="D583" s="72" t="s">
        <v>29</v>
      </c>
      <c r="E583" s="48">
        <v>43963</v>
      </c>
      <c r="F583" s="48">
        <v>43963</v>
      </c>
      <c r="G583" s="110" t="s">
        <v>13</v>
      </c>
      <c r="H583" s="110"/>
      <c r="I583" s="67">
        <v>500</v>
      </c>
    </row>
    <row r="584" spans="1:9" ht="45" customHeight="1" x14ac:dyDescent="0.25">
      <c r="A584" s="54" t="s">
        <v>1845</v>
      </c>
      <c r="B584" s="59" t="s">
        <v>486</v>
      </c>
      <c r="C584" s="61">
        <v>1</v>
      </c>
      <c r="D584" s="72" t="s">
        <v>29</v>
      </c>
      <c r="E584" s="48">
        <v>43963</v>
      </c>
      <c r="F584" s="48">
        <v>43963</v>
      </c>
      <c r="G584" s="110" t="s">
        <v>13</v>
      </c>
      <c r="H584" s="110"/>
      <c r="I584" s="67">
        <v>98</v>
      </c>
    </row>
    <row r="585" spans="1:9" ht="45" customHeight="1" x14ac:dyDescent="0.25">
      <c r="A585" s="54" t="s">
        <v>1845</v>
      </c>
      <c r="B585" s="59" t="s">
        <v>486</v>
      </c>
      <c r="C585" s="61">
        <v>1</v>
      </c>
      <c r="D585" s="72" t="s">
        <v>29</v>
      </c>
      <c r="E585" s="48">
        <v>43963</v>
      </c>
      <c r="F585" s="48">
        <v>43963</v>
      </c>
      <c r="G585" s="110" t="s">
        <v>13</v>
      </c>
      <c r="H585" s="110"/>
      <c r="I585" s="67">
        <v>126</v>
      </c>
    </row>
    <row r="586" spans="1:9" ht="45" customHeight="1" x14ac:dyDescent="0.25">
      <c r="A586" s="54" t="s">
        <v>1845</v>
      </c>
      <c r="B586" s="59" t="s">
        <v>2674</v>
      </c>
      <c r="C586" s="61">
        <v>1</v>
      </c>
      <c r="D586" s="72" t="s">
        <v>15</v>
      </c>
      <c r="E586" s="48">
        <v>43922</v>
      </c>
      <c r="F586" s="48">
        <v>43931</v>
      </c>
      <c r="G586" s="110" t="s">
        <v>13</v>
      </c>
      <c r="H586" s="110"/>
      <c r="I586" s="67">
        <v>378</v>
      </c>
    </row>
    <row r="587" spans="1:9" ht="45" customHeight="1" x14ac:dyDescent="0.25">
      <c r="A587" s="54" t="s">
        <v>1845</v>
      </c>
      <c r="B587" s="59" t="s">
        <v>2674</v>
      </c>
      <c r="C587" s="61">
        <v>1</v>
      </c>
      <c r="D587" s="72" t="s">
        <v>15</v>
      </c>
      <c r="E587" s="48">
        <v>43934</v>
      </c>
      <c r="F587" s="48">
        <v>43938</v>
      </c>
      <c r="G587" s="110" t="s">
        <v>13</v>
      </c>
      <c r="H587" s="110"/>
      <c r="I587" s="67">
        <v>378</v>
      </c>
    </row>
    <row r="588" spans="1:9" ht="45" customHeight="1" x14ac:dyDescent="0.25">
      <c r="A588" s="54" t="s">
        <v>1845</v>
      </c>
      <c r="B588" s="59" t="s">
        <v>2674</v>
      </c>
      <c r="C588" s="61">
        <v>1</v>
      </c>
      <c r="D588" s="72" t="s">
        <v>15</v>
      </c>
      <c r="E588" s="48">
        <v>43941</v>
      </c>
      <c r="F588" s="48">
        <v>43945</v>
      </c>
      <c r="G588" s="110" t="s">
        <v>13</v>
      </c>
      <c r="H588" s="110"/>
      <c r="I588" s="67">
        <v>378</v>
      </c>
    </row>
    <row r="589" spans="1:9" ht="45" customHeight="1" x14ac:dyDescent="0.25">
      <c r="A589" s="54" t="s">
        <v>1845</v>
      </c>
      <c r="B589" s="59" t="s">
        <v>2674</v>
      </c>
      <c r="C589" s="61">
        <v>1</v>
      </c>
      <c r="D589" s="72" t="s">
        <v>15</v>
      </c>
      <c r="E589" s="48">
        <v>43948</v>
      </c>
      <c r="F589" s="48">
        <v>43951</v>
      </c>
      <c r="G589" s="110" t="s">
        <v>13</v>
      </c>
      <c r="H589" s="110"/>
      <c r="I589" s="67">
        <v>378</v>
      </c>
    </row>
    <row r="590" spans="1:9" ht="45" customHeight="1" x14ac:dyDescent="0.25">
      <c r="A590" s="54" t="s">
        <v>1872</v>
      </c>
      <c r="B590" s="59" t="s">
        <v>2675</v>
      </c>
      <c r="C590" s="61">
        <v>1</v>
      </c>
      <c r="D590" s="72" t="s">
        <v>2172</v>
      </c>
      <c r="E590" s="48">
        <v>43881</v>
      </c>
      <c r="F590" s="48">
        <v>43881</v>
      </c>
      <c r="G590" s="110" t="s">
        <v>13</v>
      </c>
      <c r="H590" s="110"/>
      <c r="I590" s="67">
        <v>3894</v>
      </c>
    </row>
    <row r="591" spans="1:9" ht="45" customHeight="1" x14ac:dyDescent="0.25">
      <c r="A591" s="54" t="s">
        <v>1872</v>
      </c>
      <c r="B591" s="59" t="s">
        <v>2674</v>
      </c>
      <c r="C591" s="61">
        <v>1</v>
      </c>
      <c r="D591" s="72" t="s">
        <v>15</v>
      </c>
      <c r="E591" s="48">
        <v>43892</v>
      </c>
      <c r="F591" s="48">
        <v>43927</v>
      </c>
      <c r="G591" s="110" t="s">
        <v>13</v>
      </c>
      <c r="H591" s="110"/>
      <c r="I591" s="67">
        <v>378</v>
      </c>
    </row>
    <row r="592" spans="1:9" ht="45" customHeight="1" x14ac:dyDescent="0.25">
      <c r="A592" s="54" t="s">
        <v>1872</v>
      </c>
      <c r="B592" s="59" t="s">
        <v>2674</v>
      </c>
      <c r="C592" s="61">
        <v>1</v>
      </c>
      <c r="D592" s="72" t="s">
        <v>15</v>
      </c>
      <c r="E592" s="48">
        <v>43892</v>
      </c>
      <c r="F592" s="48">
        <v>43927</v>
      </c>
      <c r="G592" s="110" t="s">
        <v>13</v>
      </c>
      <c r="H592" s="110"/>
      <c r="I592" s="67">
        <v>378</v>
      </c>
    </row>
    <row r="593" spans="1:9" ht="45" customHeight="1" x14ac:dyDescent="0.25">
      <c r="A593" s="54" t="s">
        <v>1872</v>
      </c>
      <c r="B593" s="59" t="s">
        <v>2674</v>
      </c>
      <c r="C593" s="61">
        <v>1</v>
      </c>
      <c r="D593" s="72" t="s">
        <v>15</v>
      </c>
      <c r="E593" s="48">
        <v>43899</v>
      </c>
      <c r="F593" s="48">
        <v>43934</v>
      </c>
      <c r="G593" s="110" t="s">
        <v>13</v>
      </c>
      <c r="H593" s="110"/>
      <c r="I593" s="67">
        <v>378</v>
      </c>
    </row>
    <row r="594" spans="1:9" ht="45" customHeight="1" x14ac:dyDescent="0.25">
      <c r="A594" s="54" t="s">
        <v>1872</v>
      </c>
      <c r="B594" s="59" t="s">
        <v>2674</v>
      </c>
      <c r="C594" s="61">
        <v>1</v>
      </c>
      <c r="D594" s="72" t="s">
        <v>15</v>
      </c>
      <c r="E594" s="48">
        <v>43899</v>
      </c>
      <c r="F594" s="48">
        <v>43934</v>
      </c>
      <c r="G594" s="110" t="s">
        <v>13</v>
      </c>
      <c r="H594" s="110"/>
      <c r="I594" s="67">
        <v>378</v>
      </c>
    </row>
    <row r="595" spans="1:9" ht="45" customHeight="1" x14ac:dyDescent="0.25">
      <c r="A595" s="54" t="s">
        <v>1872</v>
      </c>
      <c r="B595" s="59" t="s">
        <v>2674</v>
      </c>
      <c r="C595" s="61">
        <v>1</v>
      </c>
      <c r="D595" s="72" t="s">
        <v>15</v>
      </c>
      <c r="E595" s="48">
        <v>43906</v>
      </c>
      <c r="F595" s="48">
        <v>43941</v>
      </c>
      <c r="G595" s="110" t="s">
        <v>13</v>
      </c>
      <c r="H595" s="110"/>
      <c r="I595" s="67">
        <v>378</v>
      </c>
    </row>
    <row r="596" spans="1:9" ht="45" customHeight="1" x14ac:dyDescent="0.25">
      <c r="A596" s="54" t="s">
        <v>1872</v>
      </c>
      <c r="B596" s="59" t="s">
        <v>2674</v>
      </c>
      <c r="C596" s="61">
        <v>1</v>
      </c>
      <c r="D596" s="72" t="s">
        <v>15</v>
      </c>
      <c r="E596" s="48">
        <v>43913</v>
      </c>
      <c r="F596" s="48">
        <v>43948</v>
      </c>
      <c r="G596" s="110" t="s">
        <v>13</v>
      </c>
      <c r="H596" s="110"/>
      <c r="I596" s="67">
        <v>378</v>
      </c>
    </row>
    <row r="597" spans="1:9" ht="45" customHeight="1" x14ac:dyDescent="0.25">
      <c r="A597" s="54" t="s">
        <v>1872</v>
      </c>
      <c r="B597" s="59" t="s">
        <v>2674</v>
      </c>
      <c r="C597" s="61">
        <v>1</v>
      </c>
      <c r="D597" s="72" t="s">
        <v>15</v>
      </c>
      <c r="E597" s="48">
        <v>43922</v>
      </c>
      <c r="F597" s="48">
        <v>43928</v>
      </c>
      <c r="G597" s="110" t="s">
        <v>13</v>
      </c>
      <c r="H597" s="110"/>
      <c r="I597" s="67">
        <v>360</v>
      </c>
    </row>
    <row r="598" spans="1:9" ht="45" customHeight="1" x14ac:dyDescent="0.25">
      <c r="A598" s="54" t="s">
        <v>1875</v>
      </c>
      <c r="B598" s="59" t="s">
        <v>486</v>
      </c>
      <c r="C598" s="61">
        <v>1</v>
      </c>
      <c r="D598" s="72" t="s">
        <v>15</v>
      </c>
      <c r="E598" s="48">
        <v>43892</v>
      </c>
      <c r="F598" s="48">
        <v>43903</v>
      </c>
      <c r="G598" s="110" t="s">
        <v>13</v>
      </c>
      <c r="H598" s="110"/>
      <c r="I598" s="67">
        <v>378</v>
      </c>
    </row>
    <row r="599" spans="1:9" ht="45" customHeight="1" x14ac:dyDescent="0.25">
      <c r="A599" s="54" t="s">
        <v>1875</v>
      </c>
      <c r="B599" s="59" t="s">
        <v>2676</v>
      </c>
      <c r="C599" s="61">
        <v>1</v>
      </c>
      <c r="D599" s="72" t="s">
        <v>29</v>
      </c>
      <c r="E599" s="48">
        <v>43889</v>
      </c>
      <c r="F599" s="48">
        <v>43891</v>
      </c>
      <c r="G599" s="110" t="s">
        <v>13</v>
      </c>
      <c r="H599" s="110"/>
      <c r="I599" s="67">
        <v>306</v>
      </c>
    </row>
    <row r="600" spans="1:9" ht="45" customHeight="1" x14ac:dyDescent="0.25">
      <c r="A600" s="54" t="s">
        <v>1875</v>
      </c>
      <c r="B600" s="59" t="s">
        <v>2672</v>
      </c>
      <c r="C600" s="61">
        <v>1</v>
      </c>
      <c r="D600" s="72" t="s">
        <v>29</v>
      </c>
      <c r="E600" s="48">
        <v>43875</v>
      </c>
      <c r="F600" s="48">
        <v>43877</v>
      </c>
      <c r="G600" s="110" t="s">
        <v>13</v>
      </c>
      <c r="H600" s="110"/>
      <c r="I600" s="67">
        <v>293</v>
      </c>
    </row>
    <row r="601" spans="1:9" ht="45" customHeight="1" x14ac:dyDescent="0.25">
      <c r="A601" s="54" t="s">
        <v>1875</v>
      </c>
      <c r="B601" s="59" t="s">
        <v>2677</v>
      </c>
      <c r="C601" s="61">
        <v>1</v>
      </c>
      <c r="D601" s="72" t="s">
        <v>15</v>
      </c>
      <c r="E601" s="48">
        <v>43907</v>
      </c>
      <c r="F601" s="48">
        <v>43921</v>
      </c>
      <c r="G601" s="110" t="s">
        <v>13</v>
      </c>
      <c r="H601" s="110"/>
      <c r="I601" s="67">
        <v>198</v>
      </c>
    </row>
    <row r="602" spans="1:9" ht="45" customHeight="1" x14ac:dyDescent="0.25">
      <c r="A602" s="54" t="s">
        <v>1875</v>
      </c>
      <c r="B602" s="59" t="s">
        <v>2677</v>
      </c>
      <c r="C602" s="61">
        <v>1</v>
      </c>
      <c r="D602" s="72" t="s">
        <v>15</v>
      </c>
      <c r="E602" s="48">
        <v>43913</v>
      </c>
      <c r="F602" s="48">
        <v>43921</v>
      </c>
      <c r="G602" s="110" t="s">
        <v>13</v>
      </c>
      <c r="H602" s="110"/>
      <c r="I602" s="67">
        <v>360</v>
      </c>
    </row>
    <row r="603" spans="1:9" ht="45" customHeight="1" x14ac:dyDescent="0.25">
      <c r="A603" s="54" t="s">
        <v>1875</v>
      </c>
      <c r="B603" s="59" t="s">
        <v>2677</v>
      </c>
      <c r="C603" s="61">
        <v>1</v>
      </c>
      <c r="D603" s="72" t="s">
        <v>15</v>
      </c>
      <c r="E603" s="48">
        <v>43907</v>
      </c>
      <c r="F603" s="48">
        <v>43921</v>
      </c>
      <c r="G603" s="110" t="s">
        <v>13</v>
      </c>
      <c r="H603" s="110"/>
      <c r="I603" s="67">
        <v>396</v>
      </c>
    </row>
    <row r="604" spans="1:9" ht="45" customHeight="1" x14ac:dyDescent="0.25">
      <c r="A604" s="54" t="s">
        <v>1889</v>
      </c>
      <c r="B604" s="59" t="s">
        <v>2678</v>
      </c>
      <c r="C604" s="61">
        <v>1</v>
      </c>
      <c r="D604" s="72" t="s">
        <v>29</v>
      </c>
      <c r="E604" s="48">
        <v>43881</v>
      </c>
      <c r="F604" s="48">
        <v>43881</v>
      </c>
      <c r="G604" s="110" t="s">
        <v>13</v>
      </c>
      <c r="H604" s="110"/>
      <c r="I604" s="67">
        <v>50</v>
      </c>
    </row>
    <row r="605" spans="1:9" ht="45" customHeight="1" x14ac:dyDescent="0.25">
      <c r="A605" s="54" t="s">
        <v>1889</v>
      </c>
      <c r="B605" s="59" t="s">
        <v>2679</v>
      </c>
      <c r="C605" s="61">
        <v>1</v>
      </c>
      <c r="D605" s="72" t="s">
        <v>29</v>
      </c>
      <c r="E605" s="48">
        <v>43869</v>
      </c>
      <c r="F605" s="48">
        <v>43869</v>
      </c>
      <c r="G605" s="110" t="s">
        <v>13</v>
      </c>
      <c r="H605" s="110"/>
      <c r="I605" s="67">
        <v>98</v>
      </c>
    </row>
    <row r="606" spans="1:9" ht="45" customHeight="1" x14ac:dyDescent="0.25">
      <c r="A606" s="54" t="s">
        <v>1889</v>
      </c>
      <c r="B606" s="59" t="s">
        <v>2680</v>
      </c>
      <c r="C606" s="61">
        <v>1</v>
      </c>
      <c r="D606" s="72" t="s">
        <v>29</v>
      </c>
      <c r="E606" s="48">
        <v>43882</v>
      </c>
      <c r="F606" s="48">
        <v>43882</v>
      </c>
      <c r="G606" s="110" t="s">
        <v>13</v>
      </c>
      <c r="H606" s="110"/>
      <c r="I606" s="67">
        <v>86</v>
      </c>
    </row>
    <row r="607" spans="1:9" ht="45" customHeight="1" x14ac:dyDescent="0.25">
      <c r="A607" s="54" t="s">
        <v>1889</v>
      </c>
      <c r="B607" s="59" t="s">
        <v>2680</v>
      </c>
      <c r="C607" s="61">
        <v>1</v>
      </c>
      <c r="D607" s="72" t="s">
        <v>29</v>
      </c>
      <c r="E607" s="48">
        <v>43882</v>
      </c>
      <c r="F607" s="48">
        <v>43882</v>
      </c>
      <c r="G607" s="110" t="s">
        <v>13</v>
      </c>
      <c r="H607" s="110"/>
      <c r="I607" s="67">
        <v>40</v>
      </c>
    </row>
    <row r="608" spans="1:9" ht="45" customHeight="1" x14ac:dyDescent="0.25">
      <c r="A608" s="54" t="s">
        <v>1889</v>
      </c>
      <c r="B608" s="59" t="s">
        <v>2680</v>
      </c>
      <c r="C608" s="61">
        <v>1</v>
      </c>
      <c r="D608" s="72" t="s">
        <v>29</v>
      </c>
      <c r="E608" s="48">
        <v>43882</v>
      </c>
      <c r="F608" s="48">
        <v>43882</v>
      </c>
      <c r="G608" s="110" t="s">
        <v>13</v>
      </c>
      <c r="H608" s="110"/>
      <c r="I608" s="67">
        <v>180</v>
      </c>
    </row>
    <row r="609" spans="1:9" ht="45" customHeight="1" x14ac:dyDescent="0.25">
      <c r="A609" s="54" t="s">
        <v>1889</v>
      </c>
      <c r="B609" s="59" t="s">
        <v>2678</v>
      </c>
      <c r="C609" s="61">
        <v>1</v>
      </c>
      <c r="D609" s="72" t="s">
        <v>29</v>
      </c>
      <c r="E609" s="48">
        <v>43881</v>
      </c>
      <c r="F609" s="48">
        <v>43881</v>
      </c>
      <c r="G609" s="110" t="s">
        <v>13</v>
      </c>
      <c r="H609" s="110"/>
      <c r="I609" s="67">
        <v>55</v>
      </c>
    </row>
    <row r="610" spans="1:9" ht="45" customHeight="1" x14ac:dyDescent="0.25">
      <c r="A610" s="54" t="s">
        <v>1889</v>
      </c>
      <c r="B610" s="59" t="s">
        <v>2678</v>
      </c>
      <c r="C610" s="61">
        <v>1</v>
      </c>
      <c r="D610" s="72" t="s">
        <v>29</v>
      </c>
      <c r="E610" s="48">
        <v>43881</v>
      </c>
      <c r="F610" s="48">
        <v>43881</v>
      </c>
      <c r="G610" s="110" t="s">
        <v>13</v>
      </c>
      <c r="H610" s="110"/>
      <c r="I610" s="67">
        <v>145</v>
      </c>
    </row>
    <row r="611" spans="1:9" ht="45" customHeight="1" x14ac:dyDescent="0.25">
      <c r="A611" s="54" t="s">
        <v>1889</v>
      </c>
      <c r="B611" s="59" t="s">
        <v>2679</v>
      </c>
      <c r="C611" s="61">
        <v>1</v>
      </c>
      <c r="D611" s="72" t="s">
        <v>29</v>
      </c>
      <c r="E611" s="48">
        <v>43869</v>
      </c>
      <c r="F611" s="48">
        <v>43869</v>
      </c>
      <c r="G611" s="110" t="s">
        <v>13</v>
      </c>
      <c r="H611" s="110"/>
      <c r="I611" s="67">
        <v>126</v>
      </c>
    </row>
    <row r="612" spans="1:9" ht="45" customHeight="1" x14ac:dyDescent="0.25">
      <c r="A612" s="54" t="s">
        <v>1889</v>
      </c>
      <c r="B612" s="59" t="s">
        <v>2679</v>
      </c>
      <c r="C612" s="61">
        <v>1</v>
      </c>
      <c r="D612" s="72" t="s">
        <v>29</v>
      </c>
      <c r="E612" s="48">
        <v>43869</v>
      </c>
      <c r="F612" s="48">
        <v>43869</v>
      </c>
      <c r="G612" s="110" t="s">
        <v>13</v>
      </c>
      <c r="H612" s="110"/>
      <c r="I612" s="67">
        <v>28</v>
      </c>
    </row>
    <row r="613" spans="1:9" ht="45" customHeight="1" x14ac:dyDescent="0.25">
      <c r="A613" s="54" t="s">
        <v>1889</v>
      </c>
      <c r="B613" s="59" t="s">
        <v>2678</v>
      </c>
      <c r="C613" s="61">
        <v>1</v>
      </c>
      <c r="D613" s="72" t="s">
        <v>29</v>
      </c>
      <c r="E613" s="48">
        <v>43881</v>
      </c>
      <c r="F613" s="48">
        <v>43881</v>
      </c>
      <c r="G613" s="110" t="s">
        <v>13</v>
      </c>
      <c r="H613" s="110"/>
      <c r="I613" s="67">
        <v>360</v>
      </c>
    </row>
    <row r="614" spans="1:9" ht="45" customHeight="1" x14ac:dyDescent="0.25">
      <c r="A614" s="54" t="s">
        <v>1889</v>
      </c>
      <c r="B614" s="59" t="s">
        <v>2680</v>
      </c>
      <c r="C614" s="61">
        <v>1</v>
      </c>
      <c r="D614" s="72" t="s">
        <v>29</v>
      </c>
      <c r="E614" s="48">
        <v>43882</v>
      </c>
      <c r="F614" s="48">
        <v>43882</v>
      </c>
      <c r="G614" s="110" t="s">
        <v>13</v>
      </c>
      <c r="H614" s="110"/>
      <c r="I614" s="67">
        <v>162</v>
      </c>
    </row>
    <row r="615" spans="1:9" ht="45" customHeight="1" x14ac:dyDescent="0.25">
      <c r="A615" s="54" t="s">
        <v>1912</v>
      </c>
      <c r="B615" s="59" t="s">
        <v>2681</v>
      </c>
      <c r="C615" s="61">
        <v>1</v>
      </c>
      <c r="D615" s="72" t="s">
        <v>15</v>
      </c>
      <c r="E615" s="48">
        <v>43891</v>
      </c>
      <c r="F615" s="48">
        <v>43897</v>
      </c>
      <c r="G615" s="110" t="s">
        <v>13</v>
      </c>
      <c r="H615" s="110"/>
      <c r="I615" s="67">
        <v>270</v>
      </c>
    </row>
    <row r="616" spans="1:9" ht="45" customHeight="1" x14ac:dyDescent="0.25">
      <c r="A616" s="54" t="s">
        <v>1912</v>
      </c>
      <c r="B616" s="59" t="s">
        <v>2681</v>
      </c>
      <c r="C616" s="61">
        <v>1</v>
      </c>
      <c r="D616" s="72" t="s">
        <v>15</v>
      </c>
      <c r="E616" s="48">
        <v>43891</v>
      </c>
      <c r="F616" s="48">
        <v>43897</v>
      </c>
      <c r="G616" s="110" t="s">
        <v>13</v>
      </c>
      <c r="H616" s="110"/>
      <c r="I616" s="67">
        <v>270</v>
      </c>
    </row>
    <row r="617" spans="1:9" ht="45" customHeight="1" x14ac:dyDescent="0.25">
      <c r="A617" s="54" t="s">
        <v>1912</v>
      </c>
      <c r="B617" s="59" t="s">
        <v>2681</v>
      </c>
      <c r="C617" s="61">
        <v>1</v>
      </c>
      <c r="D617" s="72" t="s">
        <v>15</v>
      </c>
      <c r="E617" s="48">
        <v>43891</v>
      </c>
      <c r="F617" s="48">
        <v>43897</v>
      </c>
      <c r="G617" s="110" t="s">
        <v>13</v>
      </c>
      <c r="H617" s="110"/>
      <c r="I617" s="67">
        <v>270</v>
      </c>
    </row>
    <row r="618" spans="1:9" ht="45" customHeight="1" x14ac:dyDescent="0.25">
      <c r="A618" s="54" t="s">
        <v>1912</v>
      </c>
      <c r="B618" s="59" t="s">
        <v>2681</v>
      </c>
      <c r="C618" s="61">
        <v>1</v>
      </c>
      <c r="D618" s="72" t="s">
        <v>15</v>
      </c>
      <c r="E618" s="48">
        <v>43891</v>
      </c>
      <c r="F618" s="48">
        <v>43897</v>
      </c>
      <c r="G618" s="110" t="s">
        <v>13</v>
      </c>
      <c r="H618" s="110"/>
      <c r="I618" s="67">
        <v>270</v>
      </c>
    </row>
    <row r="619" spans="1:9" ht="45" customHeight="1" x14ac:dyDescent="0.25">
      <c r="A619" s="54" t="s">
        <v>1912</v>
      </c>
      <c r="B619" s="59" t="s">
        <v>2681</v>
      </c>
      <c r="C619" s="61">
        <v>1</v>
      </c>
      <c r="D619" s="72" t="s">
        <v>15</v>
      </c>
      <c r="E619" s="48">
        <v>43891</v>
      </c>
      <c r="F619" s="48">
        <v>43897</v>
      </c>
      <c r="G619" s="110" t="s">
        <v>13</v>
      </c>
      <c r="H619" s="110"/>
      <c r="I619" s="67">
        <v>270</v>
      </c>
    </row>
    <row r="620" spans="1:9" ht="45" customHeight="1" x14ac:dyDescent="0.25">
      <c r="A620" s="54" t="s">
        <v>1912</v>
      </c>
      <c r="B620" s="59" t="s">
        <v>2681</v>
      </c>
      <c r="C620" s="61">
        <v>1</v>
      </c>
      <c r="D620" s="72" t="s">
        <v>15</v>
      </c>
      <c r="E620" s="48">
        <v>43891</v>
      </c>
      <c r="F620" s="48">
        <v>43897</v>
      </c>
      <c r="G620" s="110" t="s">
        <v>13</v>
      </c>
      <c r="H620" s="110"/>
      <c r="I620" s="67">
        <v>270</v>
      </c>
    </row>
    <row r="621" spans="1:9" ht="45" customHeight="1" x14ac:dyDescent="0.25">
      <c r="A621" s="54" t="s">
        <v>1912</v>
      </c>
      <c r="B621" s="59" t="s">
        <v>2681</v>
      </c>
      <c r="C621" s="61">
        <v>1</v>
      </c>
      <c r="D621" s="72" t="s">
        <v>15</v>
      </c>
      <c r="E621" s="48">
        <v>43891</v>
      </c>
      <c r="F621" s="48">
        <v>43897</v>
      </c>
      <c r="G621" s="110" t="s">
        <v>13</v>
      </c>
      <c r="H621" s="110"/>
      <c r="I621" s="67">
        <v>270</v>
      </c>
    </row>
    <row r="622" spans="1:9" ht="45" customHeight="1" x14ac:dyDescent="0.25">
      <c r="A622" s="54" t="s">
        <v>1912</v>
      </c>
      <c r="B622" s="59" t="s">
        <v>2681</v>
      </c>
      <c r="C622" s="61">
        <v>1</v>
      </c>
      <c r="D622" s="72" t="s">
        <v>15</v>
      </c>
      <c r="E622" s="48">
        <v>43891</v>
      </c>
      <c r="F622" s="48">
        <v>43897</v>
      </c>
      <c r="G622" s="110" t="s">
        <v>13</v>
      </c>
      <c r="H622" s="110"/>
      <c r="I622" s="67">
        <v>270</v>
      </c>
    </row>
    <row r="623" spans="1:9" ht="45" customHeight="1" x14ac:dyDescent="0.25">
      <c r="A623" s="54" t="s">
        <v>1912</v>
      </c>
      <c r="B623" s="59" t="s">
        <v>2681</v>
      </c>
      <c r="C623" s="61">
        <v>1</v>
      </c>
      <c r="D623" s="72" t="s">
        <v>15</v>
      </c>
      <c r="E623" s="48">
        <v>43891</v>
      </c>
      <c r="F623" s="48">
        <v>43897</v>
      </c>
      <c r="G623" s="110" t="s">
        <v>13</v>
      </c>
      <c r="H623" s="110"/>
      <c r="I623" s="67">
        <v>270</v>
      </c>
    </row>
    <row r="624" spans="1:9" ht="45" customHeight="1" x14ac:dyDescent="0.25">
      <c r="A624" s="54" t="s">
        <v>1912</v>
      </c>
      <c r="B624" s="59" t="s">
        <v>2681</v>
      </c>
      <c r="C624" s="61">
        <v>1</v>
      </c>
      <c r="D624" s="72" t="s">
        <v>15</v>
      </c>
      <c r="E624" s="48">
        <v>43891</v>
      </c>
      <c r="F624" s="48">
        <v>43897</v>
      </c>
      <c r="G624" s="110" t="s">
        <v>13</v>
      </c>
      <c r="H624" s="110"/>
      <c r="I624" s="67">
        <v>270</v>
      </c>
    </row>
    <row r="625" spans="1:9" ht="45" customHeight="1" x14ac:dyDescent="0.25">
      <c r="A625" s="54" t="s">
        <v>1912</v>
      </c>
      <c r="B625" s="59" t="s">
        <v>2681</v>
      </c>
      <c r="C625" s="61">
        <v>1</v>
      </c>
      <c r="D625" s="72" t="s">
        <v>15</v>
      </c>
      <c r="E625" s="48">
        <v>43891</v>
      </c>
      <c r="F625" s="48">
        <v>43897</v>
      </c>
      <c r="G625" s="110" t="s">
        <v>13</v>
      </c>
      <c r="H625" s="110"/>
      <c r="I625" s="67">
        <v>270</v>
      </c>
    </row>
    <row r="626" spans="1:9" ht="45" customHeight="1" x14ac:dyDescent="0.25">
      <c r="A626" s="54" t="s">
        <v>1912</v>
      </c>
      <c r="B626" s="59" t="s">
        <v>2681</v>
      </c>
      <c r="C626" s="61">
        <v>1</v>
      </c>
      <c r="D626" s="72" t="s">
        <v>15</v>
      </c>
      <c r="E626" s="48">
        <v>43891</v>
      </c>
      <c r="F626" s="48">
        <v>43897</v>
      </c>
      <c r="G626" s="110" t="s">
        <v>13</v>
      </c>
      <c r="H626" s="110"/>
      <c r="I626" s="67">
        <v>270</v>
      </c>
    </row>
    <row r="627" spans="1:9" ht="45" customHeight="1" x14ac:dyDescent="0.25">
      <c r="A627" s="54" t="s">
        <v>1912</v>
      </c>
      <c r="B627" s="59" t="s">
        <v>2681</v>
      </c>
      <c r="C627" s="61">
        <v>1</v>
      </c>
      <c r="D627" s="72" t="s">
        <v>15</v>
      </c>
      <c r="E627" s="48">
        <v>43891</v>
      </c>
      <c r="F627" s="48">
        <v>43897</v>
      </c>
      <c r="G627" s="110" t="s">
        <v>13</v>
      </c>
      <c r="H627" s="110"/>
      <c r="I627" s="67">
        <v>270</v>
      </c>
    </row>
    <row r="628" spans="1:9" ht="45" customHeight="1" x14ac:dyDescent="0.25">
      <c r="A628" s="54" t="s">
        <v>1912</v>
      </c>
      <c r="B628" s="59" t="s">
        <v>2681</v>
      </c>
      <c r="C628" s="61">
        <v>1</v>
      </c>
      <c r="D628" s="72" t="s">
        <v>15</v>
      </c>
      <c r="E628" s="48">
        <v>43891</v>
      </c>
      <c r="F628" s="48">
        <v>43897</v>
      </c>
      <c r="G628" s="110" t="s">
        <v>13</v>
      </c>
      <c r="H628" s="110"/>
      <c r="I628" s="67">
        <v>270</v>
      </c>
    </row>
    <row r="629" spans="1:9" ht="45" customHeight="1" x14ac:dyDescent="0.25">
      <c r="A629" s="54" t="s">
        <v>1912</v>
      </c>
      <c r="B629" s="59" t="s">
        <v>2681</v>
      </c>
      <c r="C629" s="61">
        <v>1</v>
      </c>
      <c r="D629" s="72" t="s">
        <v>15</v>
      </c>
      <c r="E629" s="48">
        <v>43891</v>
      </c>
      <c r="F629" s="48">
        <v>43897</v>
      </c>
      <c r="G629" s="110" t="s">
        <v>13</v>
      </c>
      <c r="H629" s="110"/>
      <c r="I629" s="67">
        <v>270</v>
      </c>
    </row>
    <row r="630" spans="1:9" ht="45" customHeight="1" x14ac:dyDescent="0.25">
      <c r="A630" s="54" t="s">
        <v>1912</v>
      </c>
      <c r="B630" s="59" t="s">
        <v>2681</v>
      </c>
      <c r="C630" s="61">
        <v>1</v>
      </c>
      <c r="D630" s="72" t="s">
        <v>15</v>
      </c>
      <c r="E630" s="48">
        <v>43891</v>
      </c>
      <c r="F630" s="48">
        <v>43897</v>
      </c>
      <c r="G630" s="110" t="s">
        <v>13</v>
      </c>
      <c r="H630" s="110"/>
      <c r="I630" s="67">
        <v>270</v>
      </c>
    </row>
    <row r="631" spans="1:9" ht="45" customHeight="1" x14ac:dyDescent="0.25">
      <c r="A631" s="54" t="s">
        <v>1912</v>
      </c>
      <c r="B631" s="59" t="s">
        <v>2681</v>
      </c>
      <c r="C631" s="61">
        <v>1</v>
      </c>
      <c r="D631" s="72" t="s">
        <v>15</v>
      </c>
      <c r="E631" s="48">
        <v>43891</v>
      </c>
      <c r="F631" s="48">
        <v>43897</v>
      </c>
      <c r="G631" s="110" t="s">
        <v>13</v>
      </c>
      <c r="H631" s="110"/>
      <c r="I631" s="67">
        <v>270</v>
      </c>
    </row>
    <row r="632" spans="1:9" ht="45" customHeight="1" x14ac:dyDescent="0.25">
      <c r="A632" s="54" t="s">
        <v>1912</v>
      </c>
      <c r="B632" s="59" t="s">
        <v>2681</v>
      </c>
      <c r="C632" s="61">
        <v>1</v>
      </c>
      <c r="D632" s="72" t="s">
        <v>15</v>
      </c>
      <c r="E632" s="48">
        <v>43891</v>
      </c>
      <c r="F632" s="48">
        <v>43897</v>
      </c>
      <c r="G632" s="110" t="s">
        <v>13</v>
      </c>
      <c r="H632" s="110"/>
      <c r="I632" s="67">
        <v>270</v>
      </c>
    </row>
    <row r="633" spans="1:9" ht="45" customHeight="1" x14ac:dyDescent="0.25">
      <c r="A633" s="54" t="s">
        <v>1914</v>
      </c>
      <c r="B633" s="59" t="s">
        <v>2682</v>
      </c>
      <c r="C633" s="61">
        <v>1</v>
      </c>
      <c r="D633" s="72" t="s">
        <v>15</v>
      </c>
      <c r="E633" s="48">
        <v>43885</v>
      </c>
      <c r="F633" s="48">
        <v>43889</v>
      </c>
      <c r="G633" s="110" t="s">
        <v>13</v>
      </c>
      <c r="H633" s="110"/>
      <c r="I633" s="67">
        <v>324</v>
      </c>
    </row>
    <row r="634" spans="1:9" ht="45" customHeight="1" x14ac:dyDescent="0.25">
      <c r="A634" s="54" t="s">
        <v>1914</v>
      </c>
      <c r="B634" s="59" t="s">
        <v>2682</v>
      </c>
      <c r="C634" s="61">
        <v>1</v>
      </c>
      <c r="D634" s="72" t="s">
        <v>15</v>
      </c>
      <c r="E634" s="48">
        <v>43885</v>
      </c>
      <c r="F634" s="48">
        <v>43889</v>
      </c>
      <c r="G634" s="110" t="s">
        <v>13</v>
      </c>
      <c r="H634" s="110"/>
      <c r="I634" s="67">
        <v>378</v>
      </c>
    </row>
    <row r="635" spans="1:9" ht="45" customHeight="1" x14ac:dyDescent="0.25">
      <c r="A635" s="54" t="s">
        <v>1914</v>
      </c>
      <c r="B635" s="59" t="s">
        <v>2682</v>
      </c>
      <c r="C635" s="61">
        <v>1</v>
      </c>
      <c r="D635" s="72" t="s">
        <v>15</v>
      </c>
      <c r="E635" s="48">
        <v>43885</v>
      </c>
      <c r="F635" s="48">
        <v>43889</v>
      </c>
      <c r="G635" s="110" t="s">
        <v>13</v>
      </c>
      <c r="H635" s="110"/>
      <c r="I635" s="67">
        <v>378</v>
      </c>
    </row>
    <row r="636" spans="1:9" ht="45" customHeight="1" x14ac:dyDescent="0.25">
      <c r="A636" s="54" t="s">
        <v>1914</v>
      </c>
      <c r="B636" s="59" t="s">
        <v>2682</v>
      </c>
      <c r="C636" s="61">
        <v>1</v>
      </c>
      <c r="D636" s="72" t="s">
        <v>15</v>
      </c>
      <c r="E636" s="48">
        <v>43878</v>
      </c>
      <c r="F636" s="48">
        <v>43882</v>
      </c>
      <c r="G636" s="110" t="s">
        <v>13</v>
      </c>
      <c r="H636" s="110"/>
      <c r="I636" s="67">
        <v>324</v>
      </c>
    </row>
    <row r="637" spans="1:9" ht="45" customHeight="1" x14ac:dyDescent="0.25">
      <c r="A637" s="54" t="s">
        <v>1914</v>
      </c>
      <c r="B637" s="59" t="s">
        <v>2682</v>
      </c>
      <c r="C637" s="61">
        <v>1</v>
      </c>
      <c r="D637" s="72" t="s">
        <v>15</v>
      </c>
      <c r="E637" s="48">
        <v>43878</v>
      </c>
      <c r="F637" s="48">
        <v>43882</v>
      </c>
      <c r="G637" s="110" t="s">
        <v>13</v>
      </c>
      <c r="H637" s="110"/>
      <c r="I637" s="67">
        <v>378</v>
      </c>
    </row>
    <row r="638" spans="1:9" ht="45" customHeight="1" x14ac:dyDescent="0.25">
      <c r="A638" s="54" t="s">
        <v>1914</v>
      </c>
      <c r="B638" s="59" t="s">
        <v>2682</v>
      </c>
      <c r="C638" s="61">
        <v>1</v>
      </c>
      <c r="D638" s="72" t="s">
        <v>15</v>
      </c>
      <c r="E638" s="48">
        <v>43878</v>
      </c>
      <c r="F638" s="48">
        <v>43882</v>
      </c>
      <c r="G638" s="110" t="s">
        <v>13</v>
      </c>
      <c r="H638" s="110"/>
      <c r="I638" s="67">
        <v>378</v>
      </c>
    </row>
    <row r="639" spans="1:9" ht="45" customHeight="1" x14ac:dyDescent="0.25">
      <c r="A639" s="54" t="s">
        <v>1914</v>
      </c>
      <c r="B639" s="59" t="s">
        <v>2682</v>
      </c>
      <c r="C639" s="61">
        <v>1</v>
      </c>
      <c r="D639" s="72" t="s">
        <v>15</v>
      </c>
      <c r="E639" s="48">
        <v>43871</v>
      </c>
      <c r="F639" s="48">
        <v>43875</v>
      </c>
      <c r="G639" s="110" t="s">
        <v>13</v>
      </c>
      <c r="H639" s="110"/>
      <c r="I639" s="67">
        <v>378</v>
      </c>
    </row>
    <row r="640" spans="1:9" ht="45" customHeight="1" x14ac:dyDescent="0.25">
      <c r="A640" s="54" t="s">
        <v>1914</v>
      </c>
      <c r="B640" s="59" t="s">
        <v>2682</v>
      </c>
      <c r="C640" s="61">
        <v>1</v>
      </c>
      <c r="D640" s="72" t="s">
        <v>15</v>
      </c>
      <c r="E640" s="48">
        <v>43871</v>
      </c>
      <c r="F640" s="48">
        <v>43875</v>
      </c>
      <c r="G640" s="110" t="s">
        <v>13</v>
      </c>
      <c r="H640" s="110"/>
      <c r="I640" s="67">
        <v>378</v>
      </c>
    </row>
    <row r="641" spans="1:9" ht="45" customHeight="1" x14ac:dyDescent="0.25">
      <c r="A641" s="54" t="s">
        <v>1934</v>
      </c>
      <c r="B641" s="59" t="s">
        <v>2683</v>
      </c>
      <c r="C641" s="61">
        <v>1</v>
      </c>
      <c r="D641" s="72" t="s">
        <v>2172</v>
      </c>
      <c r="E641" s="48">
        <v>43901</v>
      </c>
      <c r="F641" s="48">
        <v>43902</v>
      </c>
      <c r="G641" s="110" t="s">
        <v>13</v>
      </c>
      <c r="H641" s="110"/>
      <c r="I641" s="67">
        <v>1848</v>
      </c>
    </row>
    <row r="642" spans="1:9" ht="45" customHeight="1" x14ac:dyDescent="0.25">
      <c r="A642" s="54" t="s">
        <v>1934</v>
      </c>
      <c r="B642" s="59" t="s">
        <v>2683</v>
      </c>
      <c r="C642" s="61">
        <v>1</v>
      </c>
      <c r="D642" s="72" t="s">
        <v>2172</v>
      </c>
      <c r="E642" s="48">
        <v>43901</v>
      </c>
      <c r="F642" s="48">
        <v>43902</v>
      </c>
      <c r="G642" s="110" t="s">
        <v>13</v>
      </c>
      <c r="H642" s="110"/>
      <c r="I642" s="67">
        <v>924</v>
      </c>
    </row>
    <row r="643" spans="1:9" ht="45" customHeight="1" x14ac:dyDescent="0.25">
      <c r="A643" s="54" t="s">
        <v>1934</v>
      </c>
      <c r="B643" s="59" t="s">
        <v>2683</v>
      </c>
      <c r="C643" s="61">
        <v>1</v>
      </c>
      <c r="D643" s="72" t="s">
        <v>2172</v>
      </c>
      <c r="E643" s="48">
        <v>43901</v>
      </c>
      <c r="F643" s="48">
        <v>43902</v>
      </c>
      <c r="G643" s="110" t="s">
        <v>13</v>
      </c>
      <c r="H643" s="110"/>
      <c r="I643" s="67">
        <v>1848</v>
      </c>
    </row>
    <row r="644" spans="1:9" ht="45" customHeight="1" x14ac:dyDescent="0.25">
      <c r="A644" s="54" t="s">
        <v>1934</v>
      </c>
      <c r="B644" s="59" t="s">
        <v>2683</v>
      </c>
      <c r="C644" s="61">
        <v>1</v>
      </c>
      <c r="D644" s="72" t="s">
        <v>2172</v>
      </c>
      <c r="E644" s="48">
        <v>43901</v>
      </c>
      <c r="F644" s="48">
        <v>43902</v>
      </c>
      <c r="G644" s="110" t="s">
        <v>13</v>
      </c>
      <c r="H644" s="110"/>
      <c r="I644" s="67">
        <v>924</v>
      </c>
    </row>
    <row r="645" spans="1:9" ht="45" customHeight="1" x14ac:dyDescent="0.25">
      <c r="A645" s="54" t="s">
        <v>1934</v>
      </c>
      <c r="B645" s="59" t="s">
        <v>2683</v>
      </c>
      <c r="C645" s="61">
        <v>1</v>
      </c>
      <c r="D645" s="72" t="s">
        <v>2172</v>
      </c>
      <c r="E645" s="48">
        <v>43901</v>
      </c>
      <c r="F645" s="48">
        <v>43902</v>
      </c>
      <c r="G645" s="110" t="s">
        <v>13</v>
      </c>
      <c r="H645" s="110"/>
      <c r="I645" s="67">
        <v>323</v>
      </c>
    </row>
    <row r="646" spans="1:9" ht="45" customHeight="1" x14ac:dyDescent="0.25">
      <c r="A646" s="54" t="s">
        <v>1934</v>
      </c>
      <c r="B646" s="59" t="s">
        <v>2683</v>
      </c>
      <c r="C646" s="61">
        <v>1</v>
      </c>
      <c r="D646" s="72" t="s">
        <v>2172</v>
      </c>
      <c r="E646" s="48">
        <v>43901</v>
      </c>
      <c r="F646" s="48">
        <v>43902</v>
      </c>
      <c r="G646" s="110" t="s">
        <v>13</v>
      </c>
      <c r="H646" s="110"/>
      <c r="I646" s="67">
        <v>218</v>
      </c>
    </row>
    <row r="647" spans="1:9" ht="45" customHeight="1" x14ac:dyDescent="0.25">
      <c r="A647" s="54" t="s">
        <v>1934</v>
      </c>
      <c r="B647" s="59" t="s">
        <v>2683</v>
      </c>
      <c r="C647" s="61">
        <v>1</v>
      </c>
      <c r="D647" s="72" t="s">
        <v>2172</v>
      </c>
      <c r="E647" s="48">
        <v>43901</v>
      </c>
      <c r="F647" s="48">
        <v>43902</v>
      </c>
      <c r="G647" s="110" t="s">
        <v>13</v>
      </c>
      <c r="H647" s="110"/>
      <c r="I647" s="67">
        <v>219</v>
      </c>
    </row>
    <row r="648" spans="1:9" ht="45" customHeight="1" x14ac:dyDescent="0.25">
      <c r="A648" s="54" t="s">
        <v>1934</v>
      </c>
      <c r="B648" s="59" t="s">
        <v>2683</v>
      </c>
      <c r="C648" s="61">
        <v>1</v>
      </c>
      <c r="D648" s="72" t="s">
        <v>2172</v>
      </c>
      <c r="E648" s="48">
        <v>43901</v>
      </c>
      <c r="F648" s="48">
        <v>43902</v>
      </c>
      <c r="G648" s="110" t="s">
        <v>13</v>
      </c>
      <c r="H648" s="110"/>
      <c r="I648" s="67">
        <v>924</v>
      </c>
    </row>
    <row r="649" spans="1:9" ht="45" customHeight="1" x14ac:dyDescent="0.25">
      <c r="A649" s="54" t="s">
        <v>1934</v>
      </c>
      <c r="B649" s="59" t="s">
        <v>2683</v>
      </c>
      <c r="C649" s="61">
        <v>1</v>
      </c>
      <c r="D649" s="72" t="s">
        <v>2172</v>
      </c>
      <c r="E649" s="48">
        <v>43901</v>
      </c>
      <c r="F649" s="48">
        <v>43902</v>
      </c>
      <c r="G649" s="110" t="s">
        <v>13</v>
      </c>
      <c r="H649" s="110"/>
      <c r="I649" s="67">
        <v>1848</v>
      </c>
    </row>
    <row r="650" spans="1:9" ht="45" customHeight="1" x14ac:dyDescent="0.25">
      <c r="A650" s="54" t="s">
        <v>1940</v>
      </c>
      <c r="B650" s="59" t="s">
        <v>486</v>
      </c>
      <c r="C650" s="61">
        <v>1</v>
      </c>
      <c r="D650" s="72" t="s">
        <v>29</v>
      </c>
      <c r="E650" s="48">
        <v>43929</v>
      </c>
      <c r="F650" s="48">
        <v>43929</v>
      </c>
      <c r="G650" s="110" t="s">
        <v>13</v>
      </c>
      <c r="H650" s="110"/>
      <c r="I650" s="67">
        <v>220</v>
      </c>
    </row>
    <row r="651" spans="1:9" ht="45" customHeight="1" x14ac:dyDescent="0.25">
      <c r="A651" s="54" t="s">
        <v>1940</v>
      </c>
      <c r="B651" s="59" t="s">
        <v>486</v>
      </c>
      <c r="C651" s="61">
        <v>1</v>
      </c>
      <c r="D651" s="72" t="s">
        <v>29</v>
      </c>
      <c r="E651" s="48">
        <v>43929</v>
      </c>
      <c r="F651" s="48">
        <v>43929</v>
      </c>
      <c r="G651" s="110" t="s">
        <v>13</v>
      </c>
      <c r="H651" s="110"/>
      <c r="I651" s="67">
        <v>500</v>
      </c>
    </row>
    <row r="652" spans="1:9" ht="45" customHeight="1" x14ac:dyDescent="0.25">
      <c r="A652" s="54" t="s">
        <v>1940</v>
      </c>
      <c r="B652" s="59" t="s">
        <v>486</v>
      </c>
      <c r="C652" s="61">
        <v>1</v>
      </c>
      <c r="D652" s="72" t="s">
        <v>29</v>
      </c>
      <c r="E652" s="48">
        <v>43929</v>
      </c>
      <c r="F652" s="48">
        <v>43929</v>
      </c>
      <c r="G652" s="110" t="s">
        <v>13</v>
      </c>
      <c r="H652" s="110"/>
      <c r="I652" s="67">
        <v>63</v>
      </c>
    </row>
    <row r="653" spans="1:9" ht="45" customHeight="1" x14ac:dyDescent="0.25">
      <c r="A653" s="54" t="s">
        <v>1940</v>
      </c>
      <c r="B653" s="59" t="s">
        <v>486</v>
      </c>
      <c r="C653" s="61">
        <v>1</v>
      </c>
      <c r="D653" s="72" t="s">
        <v>29</v>
      </c>
      <c r="E653" s="48">
        <v>43929</v>
      </c>
      <c r="F653" s="48">
        <v>43929</v>
      </c>
      <c r="G653" s="110" t="s">
        <v>13</v>
      </c>
      <c r="H653" s="110"/>
      <c r="I653" s="67">
        <v>49</v>
      </c>
    </row>
    <row r="654" spans="1:9" ht="45" customHeight="1" x14ac:dyDescent="0.25">
      <c r="A654" s="54" t="s">
        <v>1940</v>
      </c>
      <c r="B654" s="59" t="s">
        <v>2684</v>
      </c>
      <c r="C654" s="61">
        <v>1</v>
      </c>
      <c r="D654" s="72" t="s">
        <v>2172</v>
      </c>
      <c r="E654" s="48">
        <v>43934</v>
      </c>
      <c r="F654" s="48">
        <v>43934</v>
      </c>
      <c r="G654" s="110" t="s">
        <v>13</v>
      </c>
      <c r="H654" s="110"/>
      <c r="I654" s="67">
        <v>123</v>
      </c>
    </row>
    <row r="655" spans="1:9" ht="45" customHeight="1" x14ac:dyDescent="0.25">
      <c r="A655" s="54" t="s">
        <v>1940</v>
      </c>
      <c r="B655" s="59" t="s">
        <v>2684</v>
      </c>
      <c r="C655" s="61">
        <v>1</v>
      </c>
      <c r="D655" s="72" t="s">
        <v>2172</v>
      </c>
      <c r="E655" s="48">
        <v>43934</v>
      </c>
      <c r="F655" s="48">
        <v>43934</v>
      </c>
      <c r="G655" s="110" t="s">
        <v>13</v>
      </c>
      <c r="H655" s="110"/>
      <c r="I655" s="67">
        <v>189</v>
      </c>
    </row>
    <row r="656" spans="1:9" ht="45" customHeight="1" x14ac:dyDescent="0.25">
      <c r="A656" s="54" t="s">
        <v>1940</v>
      </c>
      <c r="B656" s="59" t="s">
        <v>2684</v>
      </c>
      <c r="C656" s="61">
        <v>1</v>
      </c>
      <c r="D656" s="72" t="s">
        <v>2172</v>
      </c>
      <c r="E656" s="48">
        <v>43934</v>
      </c>
      <c r="F656" s="48">
        <v>43934</v>
      </c>
      <c r="G656" s="110" t="s">
        <v>13</v>
      </c>
      <c r="H656" s="110"/>
      <c r="I656" s="67">
        <v>400</v>
      </c>
    </row>
    <row r="657" spans="1:9" ht="45" customHeight="1" x14ac:dyDescent="0.25">
      <c r="A657" s="54" t="s">
        <v>1940</v>
      </c>
      <c r="B657" s="59" t="s">
        <v>2684</v>
      </c>
      <c r="C657" s="61">
        <v>1</v>
      </c>
      <c r="D657" s="72" t="s">
        <v>2172</v>
      </c>
      <c r="E657" s="48">
        <v>43934</v>
      </c>
      <c r="F657" s="48">
        <v>43934</v>
      </c>
      <c r="G657" s="110" t="s">
        <v>13</v>
      </c>
      <c r="H657" s="110"/>
      <c r="I657" s="67">
        <v>1368</v>
      </c>
    </row>
    <row r="658" spans="1:9" ht="45" customHeight="1" x14ac:dyDescent="0.25">
      <c r="A658" s="54" t="s">
        <v>1947</v>
      </c>
      <c r="B658" s="59" t="s">
        <v>2685</v>
      </c>
      <c r="C658" s="61">
        <v>2</v>
      </c>
      <c r="D658" s="72" t="s">
        <v>2172</v>
      </c>
      <c r="E658" s="48">
        <v>43889</v>
      </c>
      <c r="F658" s="48">
        <v>43889</v>
      </c>
      <c r="G658" s="110" t="s">
        <v>13</v>
      </c>
      <c r="H658" s="110"/>
      <c r="I658" s="67">
        <v>1368</v>
      </c>
    </row>
    <row r="659" spans="1:9" ht="45" customHeight="1" x14ac:dyDescent="0.25">
      <c r="A659" s="54" t="s">
        <v>1947</v>
      </c>
      <c r="B659" s="59" t="s">
        <v>2685</v>
      </c>
      <c r="C659" s="61">
        <v>2</v>
      </c>
      <c r="D659" s="72" t="s">
        <v>2172</v>
      </c>
      <c r="E659" s="48">
        <v>43889</v>
      </c>
      <c r="F659" s="48">
        <v>43889</v>
      </c>
      <c r="G659" s="110" t="s">
        <v>13</v>
      </c>
      <c r="H659" s="110"/>
      <c r="I659" s="67">
        <v>192</v>
      </c>
    </row>
    <row r="660" spans="1:9" ht="45" customHeight="1" x14ac:dyDescent="0.25">
      <c r="A660" s="54" t="s">
        <v>1947</v>
      </c>
      <c r="B660" s="59" t="s">
        <v>2685</v>
      </c>
      <c r="C660" s="61">
        <v>2</v>
      </c>
      <c r="D660" s="72" t="s">
        <v>2172</v>
      </c>
      <c r="E660" s="48">
        <v>43889</v>
      </c>
      <c r="F660" s="48">
        <v>43889</v>
      </c>
      <c r="G660" s="110" t="s">
        <v>13</v>
      </c>
      <c r="H660" s="110"/>
      <c r="I660" s="67">
        <v>240</v>
      </c>
    </row>
    <row r="661" spans="1:9" ht="45" customHeight="1" x14ac:dyDescent="0.25">
      <c r="A661" s="54" t="s">
        <v>1947</v>
      </c>
      <c r="B661" s="59" t="s">
        <v>2686</v>
      </c>
      <c r="C661" s="61">
        <v>1</v>
      </c>
      <c r="D661" s="72" t="s">
        <v>29</v>
      </c>
      <c r="E661" s="48">
        <v>43895</v>
      </c>
      <c r="F661" s="48">
        <v>43896</v>
      </c>
      <c r="G661" s="110" t="s">
        <v>13</v>
      </c>
      <c r="H661" s="110"/>
      <c r="I661" s="67">
        <v>333</v>
      </c>
    </row>
    <row r="662" spans="1:9" ht="45" customHeight="1" x14ac:dyDescent="0.25">
      <c r="A662" s="54" t="s">
        <v>1947</v>
      </c>
      <c r="B662" s="59" t="s">
        <v>2686</v>
      </c>
      <c r="C662" s="61">
        <v>1</v>
      </c>
      <c r="D662" s="72" t="s">
        <v>29</v>
      </c>
      <c r="E662" s="48">
        <v>43895</v>
      </c>
      <c r="F662" s="48">
        <v>43896</v>
      </c>
      <c r="G662" s="110" t="s">
        <v>13</v>
      </c>
      <c r="H662" s="110"/>
      <c r="I662" s="67">
        <v>120</v>
      </c>
    </row>
    <row r="663" spans="1:9" ht="45" customHeight="1" x14ac:dyDescent="0.25">
      <c r="A663" s="54" t="s">
        <v>1947</v>
      </c>
      <c r="B663" s="59" t="s">
        <v>2686</v>
      </c>
      <c r="C663" s="61">
        <v>1</v>
      </c>
      <c r="D663" s="72" t="s">
        <v>29</v>
      </c>
      <c r="E663" s="48">
        <v>43895</v>
      </c>
      <c r="F663" s="48">
        <v>43896</v>
      </c>
      <c r="G663" s="110" t="s">
        <v>13</v>
      </c>
      <c r="H663" s="110"/>
      <c r="I663" s="67">
        <v>46</v>
      </c>
    </row>
    <row r="664" spans="1:9" ht="45" customHeight="1" x14ac:dyDescent="0.25">
      <c r="A664" s="54" t="s">
        <v>1947</v>
      </c>
      <c r="B664" s="59" t="s">
        <v>2687</v>
      </c>
      <c r="C664" s="61">
        <v>1</v>
      </c>
      <c r="D664" s="72" t="s">
        <v>15</v>
      </c>
      <c r="E664" s="48">
        <v>43881</v>
      </c>
      <c r="F664" s="48">
        <v>43881</v>
      </c>
      <c r="G664" s="110" t="s">
        <v>13</v>
      </c>
      <c r="H664" s="110"/>
      <c r="I664" s="67">
        <v>475.59</v>
      </c>
    </row>
    <row r="665" spans="1:9" ht="45" customHeight="1" x14ac:dyDescent="0.25">
      <c r="A665" s="54" t="s">
        <v>1947</v>
      </c>
      <c r="B665" s="59" t="s">
        <v>2686</v>
      </c>
      <c r="C665" s="61">
        <v>1</v>
      </c>
      <c r="D665" s="72" t="s">
        <v>29</v>
      </c>
      <c r="E665" s="48">
        <v>43895</v>
      </c>
      <c r="F665" s="48">
        <v>43896</v>
      </c>
      <c r="G665" s="110" t="s">
        <v>13</v>
      </c>
      <c r="H665" s="110"/>
      <c r="I665" s="67">
        <v>46</v>
      </c>
    </row>
    <row r="666" spans="1:9" ht="45" customHeight="1" x14ac:dyDescent="0.25">
      <c r="A666" s="54" t="s">
        <v>1947</v>
      </c>
      <c r="B666" s="59" t="s">
        <v>2686</v>
      </c>
      <c r="C666" s="61">
        <v>1</v>
      </c>
      <c r="D666" s="72" t="s">
        <v>29</v>
      </c>
      <c r="E666" s="48">
        <v>43895</v>
      </c>
      <c r="F666" s="48">
        <v>43896</v>
      </c>
      <c r="G666" s="110" t="s">
        <v>13</v>
      </c>
      <c r="H666" s="110"/>
      <c r="I666" s="67">
        <v>28.5</v>
      </c>
    </row>
    <row r="667" spans="1:9" ht="45" customHeight="1" x14ac:dyDescent="0.25">
      <c r="A667" s="54" t="s">
        <v>1947</v>
      </c>
      <c r="B667" s="59" t="s">
        <v>2161</v>
      </c>
      <c r="C667" s="61">
        <v>1</v>
      </c>
      <c r="D667" s="72" t="s">
        <v>29</v>
      </c>
      <c r="E667" s="48">
        <v>43892</v>
      </c>
      <c r="F667" s="48">
        <v>43892</v>
      </c>
      <c r="G667" s="110" t="s">
        <v>13</v>
      </c>
      <c r="H667" s="110"/>
      <c r="I667" s="67">
        <v>63</v>
      </c>
    </row>
    <row r="668" spans="1:9" ht="45" customHeight="1" x14ac:dyDescent="0.25">
      <c r="A668" s="54" t="s">
        <v>1947</v>
      </c>
      <c r="B668" s="59" t="s">
        <v>2161</v>
      </c>
      <c r="C668" s="61">
        <v>1</v>
      </c>
      <c r="D668" s="72" t="s">
        <v>29</v>
      </c>
      <c r="E668" s="48">
        <v>43892</v>
      </c>
      <c r="F668" s="48">
        <v>43892</v>
      </c>
      <c r="G668" s="110" t="s">
        <v>13</v>
      </c>
      <c r="H668" s="110"/>
      <c r="I668" s="67">
        <v>320.82</v>
      </c>
    </row>
    <row r="669" spans="1:9" ht="45" customHeight="1" x14ac:dyDescent="0.25">
      <c r="A669" s="54" t="s">
        <v>1947</v>
      </c>
      <c r="B669" s="59" t="s">
        <v>2688</v>
      </c>
      <c r="C669" s="61">
        <v>1</v>
      </c>
      <c r="D669" s="72" t="s">
        <v>29</v>
      </c>
      <c r="E669" s="48">
        <v>43880</v>
      </c>
      <c r="F669" s="48">
        <v>43880</v>
      </c>
      <c r="G669" s="110" t="s">
        <v>13</v>
      </c>
      <c r="H669" s="110"/>
      <c r="I669" s="67">
        <v>198</v>
      </c>
    </row>
    <row r="670" spans="1:9" ht="45" customHeight="1" x14ac:dyDescent="0.25">
      <c r="A670" s="54" t="s">
        <v>1947</v>
      </c>
      <c r="B670" s="59" t="s">
        <v>2161</v>
      </c>
      <c r="C670" s="61">
        <v>1</v>
      </c>
      <c r="D670" s="72" t="s">
        <v>29</v>
      </c>
      <c r="E670" s="48">
        <v>43892</v>
      </c>
      <c r="F670" s="48">
        <v>43892</v>
      </c>
      <c r="G670" s="110" t="s">
        <v>13</v>
      </c>
      <c r="H670" s="110"/>
      <c r="I670" s="67">
        <v>49</v>
      </c>
    </row>
    <row r="671" spans="1:9" ht="45" customHeight="1" x14ac:dyDescent="0.25">
      <c r="A671" s="54" t="s">
        <v>1947</v>
      </c>
      <c r="B671" s="59" t="s">
        <v>2688</v>
      </c>
      <c r="C671" s="61">
        <v>1</v>
      </c>
      <c r="D671" s="72" t="s">
        <v>29</v>
      </c>
      <c r="E671" s="48">
        <v>43880</v>
      </c>
      <c r="F671" s="48">
        <v>43880</v>
      </c>
      <c r="G671" s="110" t="s">
        <v>13</v>
      </c>
      <c r="H671" s="110"/>
      <c r="I671" s="67">
        <v>98</v>
      </c>
    </row>
    <row r="672" spans="1:9" ht="45" customHeight="1" x14ac:dyDescent="0.25">
      <c r="A672" s="54" t="s">
        <v>1947</v>
      </c>
      <c r="B672" s="59" t="s">
        <v>2161</v>
      </c>
      <c r="C672" s="61">
        <v>1</v>
      </c>
      <c r="D672" s="72" t="s">
        <v>29</v>
      </c>
      <c r="E672" s="48">
        <v>43892</v>
      </c>
      <c r="F672" s="48">
        <v>43892</v>
      </c>
      <c r="G672" s="110" t="s">
        <v>13</v>
      </c>
      <c r="H672" s="110"/>
      <c r="I672" s="67">
        <v>63</v>
      </c>
    </row>
    <row r="673" spans="1:9" ht="45" customHeight="1" x14ac:dyDescent="0.25">
      <c r="A673" s="54" t="s">
        <v>1947</v>
      </c>
      <c r="B673" s="59" t="s">
        <v>2689</v>
      </c>
      <c r="C673" s="61">
        <v>1</v>
      </c>
      <c r="D673" s="72" t="s">
        <v>29</v>
      </c>
      <c r="E673" s="48">
        <v>43901</v>
      </c>
      <c r="F673" s="48">
        <v>43903</v>
      </c>
      <c r="G673" s="110" t="s">
        <v>13</v>
      </c>
      <c r="H673" s="110"/>
      <c r="I673" s="67">
        <v>351</v>
      </c>
    </row>
    <row r="674" spans="1:9" ht="45" customHeight="1" x14ac:dyDescent="0.25">
      <c r="A674" s="54" t="s">
        <v>1947</v>
      </c>
      <c r="B674" s="59" t="s">
        <v>2690</v>
      </c>
      <c r="C674" s="61">
        <v>1</v>
      </c>
      <c r="D674" s="72" t="s">
        <v>29</v>
      </c>
      <c r="E674" s="48">
        <v>43889</v>
      </c>
      <c r="F674" s="48">
        <v>43889</v>
      </c>
      <c r="G674" s="110" t="s">
        <v>13</v>
      </c>
      <c r="H674" s="110"/>
      <c r="I674" s="67">
        <v>98</v>
      </c>
    </row>
    <row r="675" spans="1:9" ht="45" customHeight="1" x14ac:dyDescent="0.25">
      <c r="A675" s="54" t="s">
        <v>1947</v>
      </c>
      <c r="B675" s="59" t="s">
        <v>2690</v>
      </c>
      <c r="C675" s="61">
        <v>1</v>
      </c>
      <c r="D675" s="72" t="s">
        <v>29</v>
      </c>
      <c r="E675" s="48">
        <v>43889</v>
      </c>
      <c r="F675" s="48">
        <v>43889</v>
      </c>
      <c r="G675" s="110" t="s">
        <v>13</v>
      </c>
      <c r="H675" s="110"/>
      <c r="I675" s="67">
        <v>126</v>
      </c>
    </row>
    <row r="676" spans="1:9" ht="45" customHeight="1" x14ac:dyDescent="0.25">
      <c r="A676" s="54" t="s">
        <v>1947</v>
      </c>
      <c r="B676" s="59" t="s">
        <v>486</v>
      </c>
      <c r="C676" s="61">
        <v>1</v>
      </c>
      <c r="D676" s="72" t="s">
        <v>29</v>
      </c>
      <c r="E676" s="48">
        <v>43973</v>
      </c>
      <c r="F676" s="48">
        <v>43973</v>
      </c>
      <c r="G676" s="110" t="s">
        <v>13</v>
      </c>
      <c r="H676" s="110"/>
      <c r="I676" s="67">
        <v>500</v>
      </c>
    </row>
    <row r="677" spans="1:9" ht="45" customHeight="1" x14ac:dyDescent="0.25">
      <c r="A677" s="54" t="s">
        <v>1947</v>
      </c>
      <c r="B677" s="59" t="s">
        <v>486</v>
      </c>
      <c r="C677" s="61">
        <v>1</v>
      </c>
      <c r="D677" s="72" t="s">
        <v>29</v>
      </c>
      <c r="E677" s="48">
        <v>43973</v>
      </c>
      <c r="F677" s="48">
        <v>43973</v>
      </c>
      <c r="G677" s="110" t="s">
        <v>13</v>
      </c>
      <c r="H677" s="110"/>
      <c r="I677" s="67">
        <v>98</v>
      </c>
    </row>
    <row r="678" spans="1:9" ht="45" customHeight="1" x14ac:dyDescent="0.25">
      <c r="A678" s="54" t="s">
        <v>1947</v>
      </c>
      <c r="B678" s="59" t="s">
        <v>486</v>
      </c>
      <c r="C678" s="61">
        <v>1</v>
      </c>
      <c r="D678" s="72" t="s">
        <v>29</v>
      </c>
      <c r="E678" s="48">
        <v>43973</v>
      </c>
      <c r="F678" s="48">
        <v>43973</v>
      </c>
      <c r="G678" s="110" t="s">
        <v>13</v>
      </c>
      <c r="H678" s="110"/>
      <c r="I678" s="67">
        <v>250</v>
      </c>
    </row>
    <row r="679" spans="1:9" ht="45" customHeight="1" x14ac:dyDescent="0.25">
      <c r="A679" s="54" t="s">
        <v>1947</v>
      </c>
      <c r="B679" s="59" t="s">
        <v>486</v>
      </c>
      <c r="C679" s="61">
        <v>1</v>
      </c>
      <c r="D679" s="72" t="s">
        <v>29</v>
      </c>
      <c r="E679" s="48">
        <v>43973</v>
      </c>
      <c r="F679" s="48">
        <v>43973</v>
      </c>
      <c r="G679" s="110" t="s">
        <v>13</v>
      </c>
      <c r="H679" s="110"/>
      <c r="I679" s="67">
        <v>126</v>
      </c>
    </row>
    <row r="680" spans="1:9" ht="45" customHeight="1" x14ac:dyDescent="0.25">
      <c r="A680" s="54" t="s">
        <v>1947</v>
      </c>
      <c r="B680" s="59" t="s">
        <v>486</v>
      </c>
      <c r="C680" s="61">
        <v>1</v>
      </c>
      <c r="D680" s="72" t="s">
        <v>29</v>
      </c>
      <c r="E680" s="48">
        <v>43957</v>
      </c>
      <c r="F680" s="48">
        <v>43957</v>
      </c>
      <c r="G680" s="110" t="s">
        <v>13</v>
      </c>
      <c r="H680" s="110"/>
      <c r="I680" s="67">
        <v>500</v>
      </c>
    </row>
    <row r="681" spans="1:9" ht="45" customHeight="1" x14ac:dyDescent="0.25">
      <c r="A681" s="54" t="s">
        <v>1947</v>
      </c>
      <c r="B681" s="59" t="s">
        <v>486</v>
      </c>
      <c r="C681" s="61">
        <v>1</v>
      </c>
      <c r="D681" s="72" t="s">
        <v>29</v>
      </c>
      <c r="E681" s="48">
        <v>43957</v>
      </c>
      <c r="F681" s="48">
        <v>43957</v>
      </c>
      <c r="G681" s="110" t="s">
        <v>13</v>
      </c>
      <c r="H681" s="110"/>
      <c r="I681" s="67">
        <v>126</v>
      </c>
    </row>
    <row r="682" spans="1:9" ht="45" customHeight="1" x14ac:dyDescent="0.25">
      <c r="A682" s="54" t="s">
        <v>1947</v>
      </c>
      <c r="B682" s="59" t="s">
        <v>486</v>
      </c>
      <c r="C682" s="61">
        <v>1</v>
      </c>
      <c r="D682" s="72" t="s">
        <v>29</v>
      </c>
      <c r="E682" s="48">
        <v>43957</v>
      </c>
      <c r="F682" s="48">
        <v>43957</v>
      </c>
      <c r="G682" s="110" t="s">
        <v>13</v>
      </c>
      <c r="H682" s="110"/>
      <c r="I682" s="67">
        <v>280</v>
      </c>
    </row>
    <row r="683" spans="1:9" ht="45" customHeight="1" x14ac:dyDescent="0.25">
      <c r="A683" s="54" t="s">
        <v>1947</v>
      </c>
      <c r="B683" s="59" t="s">
        <v>486</v>
      </c>
      <c r="C683" s="61">
        <v>1</v>
      </c>
      <c r="D683" s="72" t="s">
        <v>29</v>
      </c>
      <c r="E683" s="48">
        <v>43957</v>
      </c>
      <c r="F683" s="48">
        <v>43957</v>
      </c>
      <c r="G683" s="110" t="s">
        <v>13</v>
      </c>
      <c r="H683" s="110"/>
      <c r="I683" s="67">
        <v>98</v>
      </c>
    </row>
    <row r="684" spans="1:9" ht="45" customHeight="1" x14ac:dyDescent="0.25">
      <c r="A684" s="54" t="s">
        <v>1990</v>
      </c>
      <c r="B684" s="59" t="s">
        <v>2691</v>
      </c>
      <c r="C684" s="61">
        <v>1</v>
      </c>
      <c r="D684" s="72" t="s">
        <v>2172</v>
      </c>
      <c r="E684" s="48">
        <v>43871</v>
      </c>
      <c r="F684" s="48">
        <v>43871</v>
      </c>
      <c r="G684" s="110" t="s">
        <v>13</v>
      </c>
      <c r="H684" s="110"/>
      <c r="I684" s="67">
        <v>1297</v>
      </c>
    </row>
    <row r="685" spans="1:9" ht="45" customHeight="1" x14ac:dyDescent="0.25">
      <c r="A685" s="54" t="s">
        <v>1990</v>
      </c>
      <c r="B685" s="59" t="s">
        <v>2691</v>
      </c>
      <c r="C685" s="61">
        <v>1</v>
      </c>
      <c r="D685" s="72" t="s">
        <v>2172</v>
      </c>
      <c r="E685" s="48">
        <v>43871</v>
      </c>
      <c r="F685" s="48">
        <v>43871</v>
      </c>
      <c r="G685" s="110" t="s">
        <v>13</v>
      </c>
      <c r="H685" s="110"/>
      <c r="I685" s="67">
        <v>1886</v>
      </c>
    </row>
    <row r="686" spans="1:9" ht="45" customHeight="1" x14ac:dyDescent="0.25">
      <c r="A686" s="54" t="s">
        <v>1990</v>
      </c>
      <c r="B686" s="59" t="s">
        <v>2692</v>
      </c>
      <c r="C686" s="61">
        <v>1</v>
      </c>
      <c r="D686" s="72" t="s">
        <v>29</v>
      </c>
      <c r="E686" s="48">
        <v>43873</v>
      </c>
      <c r="F686" s="48">
        <v>43873</v>
      </c>
      <c r="G686" s="110" t="s">
        <v>13</v>
      </c>
      <c r="H686" s="110"/>
      <c r="I686" s="67">
        <v>180</v>
      </c>
    </row>
    <row r="687" spans="1:9" ht="45" customHeight="1" x14ac:dyDescent="0.25">
      <c r="A687" s="54" t="s">
        <v>1990</v>
      </c>
      <c r="B687" s="59" t="s">
        <v>2692</v>
      </c>
      <c r="C687" s="61">
        <v>1</v>
      </c>
      <c r="D687" s="72" t="s">
        <v>29</v>
      </c>
      <c r="E687" s="48">
        <v>43873</v>
      </c>
      <c r="F687" s="48">
        <v>43873</v>
      </c>
      <c r="G687" s="110" t="s">
        <v>13</v>
      </c>
      <c r="H687" s="110"/>
      <c r="I687" s="67">
        <v>180</v>
      </c>
    </row>
    <row r="688" spans="1:9" ht="45" customHeight="1" x14ac:dyDescent="0.25">
      <c r="A688" s="54" t="s">
        <v>1990</v>
      </c>
      <c r="B688" s="59" t="s">
        <v>2692</v>
      </c>
      <c r="C688" s="61">
        <v>1</v>
      </c>
      <c r="D688" s="72" t="s">
        <v>29</v>
      </c>
      <c r="E688" s="48">
        <v>43873</v>
      </c>
      <c r="F688" s="48">
        <v>43873</v>
      </c>
      <c r="G688" s="110" t="s">
        <v>13</v>
      </c>
      <c r="H688" s="110"/>
      <c r="I688" s="67">
        <v>117</v>
      </c>
    </row>
    <row r="689" spans="1:9" ht="45" customHeight="1" x14ac:dyDescent="0.25">
      <c r="A689" s="54" t="s">
        <v>1990</v>
      </c>
      <c r="B689" s="59" t="s">
        <v>2692</v>
      </c>
      <c r="C689" s="61">
        <v>1</v>
      </c>
      <c r="D689" s="72" t="s">
        <v>29</v>
      </c>
      <c r="E689" s="48">
        <v>43873</v>
      </c>
      <c r="F689" s="48">
        <v>43873</v>
      </c>
      <c r="G689" s="110" t="s">
        <v>13</v>
      </c>
      <c r="H689" s="110"/>
      <c r="I689" s="67">
        <v>117</v>
      </c>
    </row>
    <row r="690" spans="1:9" ht="45" customHeight="1" x14ac:dyDescent="0.25">
      <c r="A690" s="54" t="s">
        <v>1990</v>
      </c>
      <c r="B690" s="59" t="s">
        <v>2692</v>
      </c>
      <c r="C690" s="61">
        <v>1</v>
      </c>
      <c r="D690" s="72" t="s">
        <v>29</v>
      </c>
      <c r="E690" s="48">
        <v>43873</v>
      </c>
      <c r="F690" s="48">
        <v>43873</v>
      </c>
      <c r="G690" s="110" t="s">
        <v>13</v>
      </c>
      <c r="H690" s="110"/>
      <c r="I690" s="67">
        <v>510</v>
      </c>
    </row>
    <row r="691" spans="1:9" ht="45" customHeight="1" x14ac:dyDescent="0.25">
      <c r="A691" s="54" t="s">
        <v>1990</v>
      </c>
      <c r="B691" s="59" t="s">
        <v>2692</v>
      </c>
      <c r="C691" s="61">
        <v>1</v>
      </c>
      <c r="D691" s="72" t="s">
        <v>29</v>
      </c>
      <c r="E691" s="48">
        <v>43873</v>
      </c>
      <c r="F691" s="48">
        <v>43873</v>
      </c>
      <c r="G691" s="110" t="s">
        <v>13</v>
      </c>
      <c r="H691" s="110"/>
      <c r="I691" s="67">
        <v>400</v>
      </c>
    </row>
    <row r="692" spans="1:9" ht="45" customHeight="1" x14ac:dyDescent="0.25">
      <c r="A692" s="54" t="s">
        <v>1990</v>
      </c>
      <c r="B692" s="59" t="s">
        <v>2692</v>
      </c>
      <c r="C692" s="61">
        <v>1</v>
      </c>
      <c r="D692" s="72" t="s">
        <v>29</v>
      </c>
      <c r="E692" s="48">
        <v>43873</v>
      </c>
      <c r="F692" s="48">
        <v>43873</v>
      </c>
      <c r="G692" s="110" t="s">
        <v>13</v>
      </c>
      <c r="H692" s="110"/>
      <c r="I692" s="67">
        <v>354.01</v>
      </c>
    </row>
    <row r="693" spans="1:9" ht="45" customHeight="1" x14ac:dyDescent="0.25">
      <c r="A693" s="54" t="s">
        <v>1990</v>
      </c>
      <c r="B693" s="59" t="s">
        <v>2692</v>
      </c>
      <c r="C693" s="61">
        <v>1</v>
      </c>
      <c r="D693" s="72" t="s">
        <v>29</v>
      </c>
      <c r="E693" s="48">
        <v>43873</v>
      </c>
      <c r="F693" s="48">
        <v>43873</v>
      </c>
      <c r="G693" s="110" t="s">
        <v>13</v>
      </c>
      <c r="H693" s="110"/>
      <c r="I693" s="67">
        <v>400</v>
      </c>
    </row>
    <row r="694" spans="1:9" ht="45" customHeight="1" x14ac:dyDescent="0.25">
      <c r="A694" s="54" t="s">
        <v>1990</v>
      </c>
      <c r="B694" s="59" t="s">
        <v>2692</v>
      </c>
      <c r="C694" s="61">
        <v>1</v>
      </c>
      <c r="D694" s="72" t="s">
        <v>29</v>
      </c>
      <c r="E694" s="48">
        <v>43873</v>
      </c>
      <c r="F694" s="48">
        <v>43873</v>
      </c>
      <c r="G694" s="110" t="s">
        <v>13</v>
      </c>
      <c r="H694" s="110"/>
      <c r="I694" s="67">
        <v>1276</v>
      </c>
    </row>
    <row r="695" spans="1:9" ht="45" customHeight="1" x14ac:dyDescent="0.25">
      <c r="A695" s="54" t="s">
        <v>1990</v>
      </c>
      <c r="B695" s="59" t="s">
        <v>2693</v>
      </c>
      <c r="C695" s="61">
        <v>1</v>
      </c>
      <c r="D695" s="72" t="s">
        <v>2172</v>
      </c>
      <c r="E695" s="48">
        <v>43885</v>
      </c>
      <c r="F695" s="48">
        <v>43886</v>
      </c>
      <c r="G695" s="110" t="s">
        <v>13</v>
      </c>
      <c r="H695" s="110"/>
      <c r="I695" s="67">
        <v>3957</v>
      </c>
    </row>
    <row r="696" spans="1:9" ht="45" customHeight="1" x14ac:dyDescent="0.25">
      <c r="A696" s="54" t="s">
        <v>1990</v>
      </c>
      <c r="B696" s="59" t="s">
        <v>2693</v>
      </c>
      <c r="C696" s="61">
        <v>1</v>
      </c>
      <c r="D696" s="72" t="s">
        <v>2172</v>
      </c>
      <c r="E696" s="48">
        <v>43885</v>
      </c>
      <c r="F696" s="48">
        <v>43886</v>
      </c>
      <c r="G696" s="110" t="s">
        <v>13</v>
      </c>
      <c r="H696" s="110"/>
      <c r="I696" s="67">
        <v>1739.92</v>
      </c>
    </row>
    <row r="697" spans="1:9" ht="45" customHeight="1" x14ac:dyDescent="0.25">
      <c r="A697" s="54" t="s">
        <v>1990</v>
      </c>
      <c r="B697" s="59" t="s">
        <v>2693</v>
      </c>
      <c r="C697" s="61">
        <v>1</v>
      </c>
      <c r="D697" s="72" t="s">
        <v>2172</v>
      </c>
      <c r="E697" s="48">
        <v>43885</v>
      </c>
      <c r="F697" s="48">
        <v>43886</v>
      </c>
      <c r="G697" s="110" t="s">
        <v>13</v>
      </c>
      <c r="H697" s="110"/>
      <c r="I697" s="67">
        <v>139.86000000000001</v>
      </c>
    </row>
    <row r="698" spans="1:9" ht="45" customHeight="1" x14ac:dyDescent="0.25">
      <c r="A698" s="54" t="s">
        <v>1990</v>
      </c>
      <c r="B698" s="59" t="s">
        <v>2693</v>
      </c>
      <c r="C698" s="61">
        <v>1</v>
      </c>
      <c r="D698" s="72" t="s">
        <v>2172</v>
      </c>
      <c r="E698" s="48">
        <v>43885</v>
      </c>
      <c r="F698" s="48">
        <v>43886</v>
      </c>
      <c r="G698" s="110" t="s">
        <v>13</v>
      </c>
      <c r="H698" s="110"/>
      <c r="I698" s="67">
        <v>410</v>
      </c>
    </row>
    <row r="699" spans="1:9" ht="45" customHeight="1" x14ac:dyDescent="0.25">
      <c r="A699" s="54" t="s">
        <v>1990</v>
      </c>
      <c r="B699" s="59" t="s">
        <v>2693</v>
      </c>
      <c r="C699" s="61">
        <v>1</v>
      </c>
      <c r="D699" s="72" t="s">
        <v>2172</v>
      </c>
      <c r="E699" s="48">
        <v>43885</v>
      </c>
      <c r="F699" s="48">
        <v>43886</v>
      </c>
      <c r="G699" s="110" t="s">
        <v>13</v>
      </c>
      <c r="H699" s="110"/>
      <c r="I699" s="67">
        <v>160.84</v>
      </c>
    </row>
    <row r="700" spans="1:9" ht="45" customHeight="1" x14ac:dyDescent="0.25">
      <c r="A700" s="54" t="s">
        <v>1990</v>
      </c>
      <c r="B700" s="59" t="s">
        <v>2694</v>
      </c>
      <c r="C700" s="61">
        <v>1</v>
      </c>
      <c r="D700" s="72" t="s">
        <v>2708</v>
      </c>
      <c r="E700" s="48">
        <v>43885</v>
      </c>
      <c r="F700" s="48">
        <v>43886</v>
      </c>
      <c r="G700" s="110" t="s">
        <v>13</v>
      </c>
      <c r="H700" s="110"/>
      <c r="I700" s="67">
        <v>684</v>
      </c>
    </row>
    <row r="701" spans="1:9" ht="45" customHeight="1" x14ac:dyDescent="0.25">
      <c r="A701" s="54" t="s">
        <v>1990</v>
      </c>
      <c r="B701" s="59" t="s">
        <v>2694</v>
      </c>
      <c r="C701" s="61">
        <v>1</v>
      </c>
      <c r="D701" s="72" t="s">
        <v>2172</v>
      </c>
      <c r="E701" s="48">
        <v>43909</v>
      </c>
      <c r="F701" s="48">
        <v>43909</v>
      </c>
      <c r="G701" s="110" t="s">
        <v>13</v>
      </c>
      <c r="H701" s="110"/>
      <c r="I701" s="67">
        <v>1365</v>
      </c>
    </row>
    <row r="702" spans="1:9" ht="45" customHeight="1" x14ac:dyDescent="0.25">
      <c r="A702" s="54" t="s">
        <v>1990</v>
      </c>
      <c r="B702" s="59" t="s">
        <v>2694</v>
      </c>
      <c r="C702" s="61">
        <v>1</v>
      </c>
      <c r="D702" s="72" t="s">
        <v>2708</v>
      </c>
      <c r="E702" s="48">
        <v>43889</v>
      </c>
      <c r="F702" s="48">
        <v>43889</v>
      </c>
      <c r="G702" s="110" t="s">
        <v>13</v>
      </c>
      <c r="H702" s="110"/>
      <c r="I702" s="67">
        <v>1368</v>
      </c>
    </row>
    <row r="703" spans="1:9" ht="45" customHeight="1" x14ac:dyDescent="0.25">
      <c r="A703" s="54" t="s">
        <v>1990</v>
      </c>
      <c r="B703" s="59" t="s">
        <v>2695</v>
      </c>
      <c r="C703" s="61">
        <v>1</v>
      </c>
      <c r="D703" s="72" t="s">
        <v>29</v>
      </c>
      <c r="E703" s="48">
        <v>43900</v>
      </c>
      <c r="F703" s="48">
        <v>43902</v>
      </c>
      <c r="G703" s="110" t="s">
        <v>13</v>
      </c>
      <c r="H703" s="110"/>
      <c r="I703" s="67">
        <v>126</v>
      </c>
    </row>
    <row r="704" spans="1:9" ht="45" customHeight="1" x14ac:dyDescent="0.25">
      <c r="A704" s="54" t="s">
        <v>1990</v>
      </c>
      <c r="B704" s="59" t="s">
        <v>2696</v>
      </c>
      <c r="C704" s="61">
        <v>1</v>
      </c>
      <c r="D704" s="72" t="s">
        <v>29</v>
      </c>
      <c r="E704" s="48">
        <v>43882</v>
      </c>
      <c r="F704" s="48">
        <v>43882</v>
      </c>
      <c r="G704" s="110" t="s">
        <v>13</v>
      </c>
      <c r="H704" s="110"/>
      <c r="I704" s="67">
        <v>63</v>
      </c>
    </row>
    <row r="705" spans="1:9" ht="45" customHeight="1" x14ac:dyDescent="0.25">
      <c r="A705" s="54" t="s">
        <v>1990</v>
      </c>
      <c r="B705" s="59" t="s">
        <v>2694</v>
      </c>
      <c r="C705" s="61">
        <v>1</v>
      </c>
      <c r="D705" s="72" t="s">
        <v>2172</v>
      </c>
      <c r="E705" s="48">
        <v>43909</v>
      </c>
      <c r="F705" s="48">
        <v>43909</v>
      </c>
      <c r="G705" s="110" t="s">
        <v>13</v>
      </c>
      <c r="H705" s="110"/>
      <c r="I705" s="67">
        <v>123</v>
      </c>
    </row>
    <row r="706" spans="1:9" ht="45" customHeight="1" x14ac:dyDescent="0.25">
      <c r="A706" s="54" t="s">
        <v>1990</v>
      </c>
      <c r="B706" s="59" t="s">
        <v>2696</v>
      </c>
      <c r="C706" s="61">
        <v>1</v>
      </c>
      <c r="D706" s="72" t="s">
        <v>29</v>
      </c>
      <c r="E706" s="48">
        <v>43882</v>
      </c>
      <c r="F706" s="48">
        <v>43882</v>
      </c>
      <c r="G706" s="110" t="s">
        <v>13</v>
      </c>
      <c r="H706" s="110"/>
      <c r="I706" s="67">
        <v>220</v>
      </c>
    </row>
    <row r="707" spans="1:9" ht="45" customHeight="1" x14ac:dyDescent="0.25">
      <c r="A707" s="54" t="s">
        <v>1990</v>
      </c>
      <c r="B707" s="59" t="s">
        <v>2694</v>
      </c>
      <c r="C707" s="61">
        <v>1</v>
      </c>
      <c r="D707" s="72" t="s">
        <v>2708</v>
      </c>
      <c r="E707" s="48">
        <v>43889</v>
      </c>
      <c r="F707" s="48">
        <v>43889</v>
      </c>
      <c r="G707" s="110" t="s">
        <v>13</v>
      </c>
      <c r="H707" s="110"/>
      <c r="I707" s="67">
        <v>164</v>
      </c>
    </row>
    <row r="708" spans="1:9" ht="45" customHeight="1" x14ac:dyDescent="0.25">
      <c r="A708" s="54" t="s">
        <v>1990</v>
      </c>
      <c r="B708" s="59" t="s">
        <v>2694</v>
      </c>
      <c r="C708" s="61">
        <v>1</v>
      </c>
      <c r="D708" s="72" t="s">
        <v>2172</v>
      </c>
      <c r="E708" s="48">
        <v>43909</v>
      </c>
      <c r="F708" s="48">
        <v>43909</v>
      </c>
      <c r="G708" s="110" t="s">
        <v>13</v>
      </c>
      <c r="H708" s="110"/>
      <c r="I708" s="67">
        <v>119</v>
      </c>
    </row>
    <row r="709" spans="1:9" ht="45" customHeight="1" x14ac:dyDescent="0.25">
      <c r="A709" s="54" t="s">
        <v>1990</v>
      </c>
      <c r="B709" s="59" t="s">
        <v>2694</v>
      </c>
      <c r="C709" s="61">
        <v>1</v>
      </c>
      <c r="D709" s="72" t="s">
        <v>2708</v>
      </c>
      <c r="E709" s="48">
        <v>43885</v>
      </c>
      <c r="F709" s="48">
        <v>43886</v>
      </c>
      <c r="G709" s="110" t="s">
        <v>13</v>
      </c>
      <c r="H709" s="110"/>
      <c r="I709" s="67">
        <v>125.22</v>
      </c>
    </row>
    <row r="710" spans="1:9" ht="45" customHeight="1" x14ac:dyDescent="0.25">
      <c r="A710" s="54" t="s">
        <v>1990</v>
      </c>
      <c r="B710" s="59" t="s">
        <v>2696</v>
      </c>
      <c r="C710" s="61">
        <v>1</v>
      </c>
      <c r="D710" s="72" t="s">
        <v>29</v>
      </c>
      <c r="E710" s="48">
        <v>43882</v>
      </c>
      <c r="F710" s="48">
        <v>43882</v>
      </c>
      <c r="G710" s="110" t="s">
        <v>13</v>
      </c>
      <c r="H710" s="110"/>
      <c r="I710" s="67">
        <v>500</v>
      </c>
    </row>
    <row r="711" spans="1:9" ht="45" customHeight="1" x14ac:dyDescent="0.25">
      <c r="A711" s="54" t="s">
        <v>1990</v>
      </c>
      <c r="B711" s="59" t="s">
        <v>2697</v>
      </c>
      <c r="C711" s="61">
        <v>1</v>
      </c>
      <c r="D711" s="72" t="s">
        <v>15</v>
      </c>
      <c r="E711" s="48">
        <v>43892</v>
      </c>
      <c r="F711" s="48">
        <v>43892</v>
      </c>
      <c r="G711" s="110" t="s">
        <v>13</v>
      </c>
      <c r="H711" s="110"/>
      <c r="I711" s="67">
        <v>226.55</v>
      </c>
    </row>
    <row r="712" spans="1:9" ht="45" customHeight="1" x14ac:dyDescent="0.25">
      <c r="A712" s="54" t="s">
        <v>1990</v>
      </c>
      <c r="B712" s="59" t="s">
        <v>2694</v>
      </c>
      <c r="C712" s="61">
        <v>1</v>
      </c>
      <c r="D712" s="72" t="s">
        <v>2172</v>
      </c>
      <c r="E712" s="48">
        <v>43885</v>
      </c>
      <c r="F712" s="48">
        <v>43886</v>
      </c>
      <c r="G712" s="110" t="s">
        <v>13</v>
      </c>
      <c r="H712" s="110"/>
      <c r="I712" s="67">
        <v>60</v>
      </c>
    </row>
    <row r="713" spans="1:9" ht="45" customHeight="1" x14ac:dyDescent="0.25">
      <c r="A713" s="54" t="s">
        <v>1990</v>
      </c>
      <c r="B713" s="59" t="s">
        <v>2694</v>
      </c>
      <c r="C713" s="61">
        <v>1</v>
      </c>
      <c r="D713" s="72" t="s">
        <v>2172</v>
      </c>
      <c r="E713" s="48">
        <v>43909</v>
      </c>
      <c r="F713" s="48">
        <v>43909</v>
      </c>
      <c r="G713" s="110" t="s">
        <v>13</v>
      </c>
      <c r="H713" s="110"/>
      <c r="I713" s="67">
        <v>390</v>
      </c>
    </row>
    <row r="714" spans="1:9" ht="45" customHeight="1" x14ac:dyDescent="0.25">
      <c r="A714" s="54" t="s">
        <v>1990</v>
      </c>
      <c r="B714" s="59" t="s">
        <v>2694</v>
      </c>
      <c r="C714" s="61">
        <v>1</v>
      </c>
      <c r="D714" s="72" t="s">
        <v>2172</v>
      </c>
      <c r="E714" s="48">
        <v>43889</v>
      </c>
      <c r="F714" s="48">
        <v>43889</v>
      </c>
      <c r="G714" s="110" t="s">
        <v>13</v>
      </c>
      <c r="H714" s="110"/>
      <c r="I714" s="67">
        <v>123</v>
      </c>
    </row>
    <row r="715" spans="1:9" ht="45" customHeight="1" x14ac:dyDescent="0.25">
      <c r="A715" s="54" t="s">
        <v>1990</v>
      </c>
      <c r="B715" s="59" t="s">
        <v>2694</v>
      </c>
      <c r="C715" s="61">
        <v>1</v>
      </c>
      <c r="D715" s="72" t="s">
        <v>2172</v>
      </c>
      <c r="E715" s="48">
        <v>43885</v>
      </c>
      <c r="F715" s="48">
        <v>43886</v>
      </c>
      <c r="G715" s="110" t="s">
        <v>13</v>
      </c>
      <c r="H715" s="110"/>
      <c r="I715" s="67">
        <v>500</v>
      </c>
    </row>
    <row r="716" spans="1:9" ht="45" customHeight="1" x14ac:dyDescent="0.25">
      <c r="A716" s="54" t="s">
        <v>1990</v>
      </c>
      <c r="B716" s="59" t="s">
        <v>2694</v>
      </c>
      <c r="C716" s="61">
        <v>1</v>
      </c>
      <c r="D716" s="72" t="s">
        <v>2172</v>
      </c>
      <c r="E716" s="48">
        <v>43885</v>
      </c>
      <c r="F716" s="48">
        <v>43886</v>
      </c>
      <c r="G716" s="110" t="s">
        <v>13</v>
      </c>
      <c r="H716" s="110"/>
      <c r="I716" s="67">
        <v>335</v>
      </c>
    </row>
    <row r="717" spans="1:9" ht="45" customHeight="1" x14ac:dyDescent="0.25">
      <c r="A717" s="54" t="s">
        <v>1990</v>
      </c>
      <c r="B717" s="59" t="s">
        <v>2694</v>
      </c>
      <c r="C717" s="61">
        <v>1</v>
      </c>
      <c r="D717" s="72" t="s">
        <v>2172</v>
      </c>
      <c r="E717" s="48">
        <v>43885</v>
      </c>
      <c r="F717" s="48">
        <v>43886</v>
      </c>
      <c r="G717" s="110" t="s">
        <v>13</v>
      </c>
      <c r="H717" s="110"/>
      <c r="I717" s="67">
        <v>230</v>
      </c>
    </row>
    <row r="718" spans="1:9" ht="45" customHeight="1" x14ac:dyDescent="0.25">
      <c r="A718" s="54" t="s">
        <v>1990</v>
      </c>
      <c r="B718" s="59" t="s">
        <v>2694</v>
      </c>
      <c r="C718" s="61">
        <v>1</v>
      </c>
      <c r="D718" s="72" t="s">
        <v>2172</v>
      </c>
      <c r="E718" s="48">
        <v>43885</v>
      </c>
      <c r="F718" s="48">
        <v>43886</v>
      </c>
      <c r="G718" s="110" t="s">
        <v>13</v>
      </c>
      <c r="H718" s="110"/>
      <c r="I718" s="67">
        <v>68</v>
      </c>
    </row>
    <row r="719" spans="1:9" ht="45" customHeight="1" x14ac:dyDescent="0.25">
      <c r="A719" s="54" t="s">
        <v>1990</v>
      </c>
      <c r="B719" s="59" t="s">
        <v>2694</v>
      </c>
      <c r="C719" s="61">
        <v>1</v>
      </c>
      <c r="D719" s="72" t="s">
        <v>2172</v>
      </c>
      <c r="E719" s="48">
        <v>43885</v>
      </c>
      <c r="F719" s="48">
        <v>43886</v>
      </c>
      <c r="G719" s="110" t="s">
        <v>13</v>
      </c>
      <c r="H719" s="110"/>
      <c r="I719" s="67">
        <v>189</v>
      </c>
    </row>
    <row r="720" spans="1:9" ht="45" customHeight="1" x14ac:dyDescent="0.25">
      <c r="A720" s="54" t="s">
        <v>1990</v>
      </c>
      <c r="B720" s="59" t="s">
        <v>2696</v>
      </c>
      <c r="C720" s="61">
        <v>1</v>
      </c>
      <c r="D720" s="72" t="s">
        <v>29</v>
      </c>
      <c r="E720" s="48">
        <v>43903</v>
      </c>
      <c r="F720" s="48">
        <v>43903</v>
      </c>
      <c r="G720" s="110" t="s">
        <v>13</v>
      </c>
      <c r="H720" s="110"/>
      <c r="I720" s="67">
        <v>220</v>
      </c>
    </row>
    <row r="721" spans="1:9" ht="45" customHeight="1" x14ac:dyDescent="0.25">
      <c r="A721" s="54" t="s">
        <v>1990</v>
      </c>
      <c r="B721" s="59" t="s">
        <v>2696</v>
      </c>
      <c r="C721" s="61">
        <v>1</v>
      </c>
      <c r="D721" s="72" t="s">
        <v>29</v>
      </c>
      <c r="E721" s="48">
        <v>43903</v>
      </c>
      <c r="F721" s="48">
        <v>43903</v>
      </c>
      <c r="G721" s="110" t="s">
        <v>13</v>
      </c>
      <c r="H721" s="110"/>
      <c r="I721" s="67">
        <v>63</v>
      </c>
    </row>
    <row r="722" spans="1:9" ht="45" customHeight="1" x14ac:dyDescent="0.25">
      <c r="A722" s="54" t="s">
        <v>1990</v>
      </c>
      <c r="B722" s="59" t="s">
        <v>2696</v>
      </c>
      <c r="C722" s="61">
        <v>1</v>
      </c>
      <c r="D722" s="72" t="s">
        <v>29</v>
      </c>
      <c r="E722" s="48">
        <v>43903</v>
      </c>
      <c r="F722" s="48">
        <v>43903</v>
      </c>
      <c r="G722" s="110" t="s">
        <v>13</v>
      </c>
      <c r="H722" s="110"/>
      <c r="I722" s="67">
        <v>500</v>
      </c>
    </row>
    <row r="723" spans="1:9" ht="45" customHeight="1" x14ac:dyDescent="0.25">
      <c r="A723" s="54" t="s">
        <v>1990</v>
      </c>
      <c r="B723" s="59" t="s">
        <v>2694</v>
      </c>
      <c r="C723" s="61">
        <v>1</v>
      </c>
      <c r="D723" s="72" t="s">
        <v>2708</v>
      </c>
      <c r="E723" s="48">
        <v>43889</v>
      </c>
      <c r="F723" s="48">
        <v>43889</v>
      </c>
      <c r="G723" s="110" t="s">
        <v>13</v>
      </c>
      <c r="H723" s="110"/>
      <c r="I723" s="67">
        <v>410</v>
      </c>
    </row>
    <row r="724" spans="1:9" ht="45" customHeight="1" x14ac:dyDescent="0.25">
      <c r="A724" s="54" t="s">
        <v>1990</v>
      </c>
      <c r="B724" s="59" t="s">
        <v>2696</v>
      </c>
      <c r="C724" s="61">
        <v>1</v>
      </c>
      <c r="D724" s="72" t="s">
        <v>29</v>
      </c>
      <c r="E724" s="48">
        <v>43903</v>
      </c>
      <c r="F724" s="48">
        <v>43903</v>
      </c>
      <c r="G724" s="110" t="s">
        <v>13</v>
      </c>
      <c r="H724" s="110"/>
      <c r="I724" s="67">
        <v>49</v>
      </c>
    </row>
    <row r="725" spans="1:9" ht="45" customHeight="1" x14ac:dyDescent="0.25">
      <c r="A725" s="54" t="s">
        <v>1990</v>
      </c>
      <c r="B725" s="59" t="s">
        <v>2696</v>
      </c>
      <c r="C725" s="61">
        <v>1</v>
      </c>
      <c r="D725" s="72" t="s">
        <v>29</v>
      </c>
      <c r="E725" s="48">
        <v>43882</v>
      </c>
      <c r="F725" s="48">
        <v>43882</v>
      </c>
      <c r="G725" s="110" t="s">
        <v>13</v>
      </c>
      <c r="H725" s="110"/>
      <c r="I725" s="67">
        <v>49</v>
      </c>
    </row>
    <row r="726" spans="1:9" ht="45" customHeight="1" x14ac:dyDescent="0.25">
      <c r="A726" s="54" t="s">
        <v>1990</v>
      </c>
      <c r="B726" s="59" t="s">
        <v>2683</v>
      </c>
      <c r="C726" s="61">
        <v>1</v>
      </c>
      <c r="D726" s="72" t="s">
        <v>2172</v>
      </c>
      <c r="E726" s="48">
        <v>43901</v>
      </c>
      <c r="F726" s="48">
        <v>43902</v>
      </c>
      <c r="G726" s="110" t="s">
        <v>13</v>
      </c>
      <c r="H726" s="110"/>
      <c r="I726" s="67">
        <v>1050</v>
      </c>
    </row>
    <row r="727" spans="1:9" ht="45" customHeight="1" x14ac:dyDescent="0.25">
      <c r="A727" s="54" t="s">
        <v>1990</v>
      </c>
      <c r="B727" s="59" t="s">
        <v>2683</v>
      </c>
      <c r="C727" s="61">
        <v>1</v>
      </c>
      <c r="D727" s="72" t="s">
        <v>2172</v>
      </c>
      <c r="E727" s="48">
        <v>43901</v>
      </c>
      <c r="F727" s="48">
        <v>43902</v>
      </c>
      <c r="G727" s="110" t="s">
        <v>13</v>
      </c>
      <c r="H727" s="110"/>
      <c r="I727" s="67">
        <v>114</v>
      </c>
    </row>
    <row r="728" spans="1:9" ht="45" customHeight="1" x14ac:dyDescent="0.25">
      <c r="A728" s="54" t="s">
        <v>1990</v>
      </c>
      <c r="B728" s="59" t="s">
        <v>2683</v>
      </c>
      <c r="C728" s="61">
        <v>1</v>
      </c>
      <c r="D728" s="72" t="s">
        <v>2172</v>
      </c>
      <c r="E728" s="48">
        <v>43901</v>
      </c>
      <c r="F728" s="48">
        <v>43902</v>
      </c>
      <c r="G728" s="110" t="s">
        <v>13</v>
      </c>
      <c r="H728" s="110"/>
      <c r="I728" s="67">
        <v>387</v>
      </c>
    </row>
    <row r="729" spans="1:9" ht="45" customHeight="1" x14ac:dyDescent="0.25">
      <c r="A729" s="54" t="s">
        <v>1990</v>
      </c>
      <c r="B729" s="59" t="s">
        <v>2683</v>
      </c>
      <c r="C729" s="61">
        <v>1</v>
      </c>
      <c r="D729" s="72" t="s">
        <v>2172</v>
      </c>
      <c r="E729" s="48">
        <v>43901</v>
      </c>
      <c r="F729" s="48">
        <v>43902</v>
      </c>
      <c r="G729" s="110" t="s">
        <v>13</v>
      </c>
      <c r="H729" s="110"/>
      <c r="I729" s="67">
        <v>219</v>
      </c>
    </row>
    <row r="730" spans="1:9" ht="45" customHeight="1" x14ac:dyDescent="0.25">
      <c r="A730" s="54" t="s">
        <v>1990</v>
      </c>
      <c r="B730" s="59" t="s">
        <v>2683</v>
      </c>
      <c r="C730" s="61">
        <v>1</v>
      </c>
      <c r="D730" s="72" t="s">
        <v>2172</v>
      </c>
      <c r="E730" s="48">
        <v>43901</v>
      </c>
      <c r="F730" s="48">
        <v>43902</v>
      </c>
      <c r="G730" s="110" t="s">
        <v>13</v>
      </c>
      <c r="H730" s="110"/>
      <c r="I730" s="67">
        <v>40</v>
      </c>
    </row>
    <row r="731" spans="1:9" ht="45" customHeight="1" x14ac:dyDescent="0.25">
      <c r="A731" s="54" t="s">
        <v>1990</v>
      </c>
      <c r="B731" s="59" t="s">
        <v>2683</v>
      </c>
      <c r="C731" s="61">
        <v>1</v>
      </c>
      <c r="D731" s="72" t="s">
        <v>2172</v>
      </c>
      <c r="E731" s="48">
        <v>43901</v>
      </c>
      <c r="F731" s="48">
        <v>43902</v>
      </c>
      <c r="G731" s="110" t="s">
        <v>13</v>
      </c>
      <c r="H731" s="110"/>
      <c r="I731" s="67">
        <v>1050</v>
      </c>
    </row>
    <row r="732" spans="1:9" ht="45" customHeight="1" x14ac:dyDescent="0.25">
      <c r="A732" s="54" t="s">
        <v>1990</v>
      </c>
      <c r="B732" s="59" t="s">
        <v>2683</v>
      </c>
      <c r="C732" s="61">
        <v>1</v>
      </c>
      <c r="D732" s="72" t="s">
        <v>2172</v>
      </c>
      <c r="E732" s="48">
        <v>43901</v>
      </c>
      <c r="F732" s="48">
        <v>43902</v>
      </c>
      <c r="G732" s="110" t="s">
        <v>13</v>
      </c>
      <c r="H732" s="110"/>
      <c r="I732" s="67">
        <v>37.450000000000003</v>
      </c>
    </row>
    <row r="733" spans="1:9" ht="45" customHeight="1" x14ac:dyDescent="0.25">
      <c r="A733" s="54" t="s">
        <v>1990</v>
      </c>
      <c r="B733" s="59" t="s">
        <v>2683</v>
      </c>
      <c r="C733" s="61">
        <v>1</v>
      </c>
      <c r="D733" s="72" t="s">
        <v>2172</v>
      </c>
      <c r="E733" s="48">
        <v>43901</v>
      </c>
      <c r="F733" s="48">
        <v>43902</v>
      </c>
      <c r="G733" s="110" t="s">
        <v>13</v>
      </c>
      <c r="H733" s="110"/>
      <c r="I733" s="67">
        <v>132.06</v>
      </c>
    </row>
    <row r="734" spans="1:9" ht="45" customHeight="1" x14ac:dyDescent="0.25">
      <c r="A734" s="54" t="s">
        <v>1990</v>
      </c>
      <c r="B734" s="59" t="s">
        <v>2683</v>
      </c>
      <c r="C734" s="61">
        <v>1</v>
      </c>
      <c r="D734" s="72" t="s">
        <v>2172</v>
      </c>
      <c r="E734" s="48">
        <v>43901</v>
      </c>
      <c r="F734" s="48">
        <v>43902</v>
      </c>
      <c r="G734" s="110" t="s">
        <v>13</v>
      </c>
      <c r="H734" s="110"/>
      <c r="I734" s="67">
        <v>567</v>
      </c>
    </row>
    <row r="735" spans="1:9" ht="45" customHeight="1" x14ac:dyDescent="0.25">
      <c r="A735" s="54" t="s">
        <v>1990</v>
      </c>
      <c r="B735" s="59" t="s">
        <v>2683</v>
      </c>
      <c r="C735" s="61">
        <v>1</v>
      </c>
      <c r="D735" s="72" t="s">
        <v>2172</v>
      </c>
      <c r="E735" s="48">
        <v>43901</v>
      </c>
      <c r="F735" s="48">
        <v>43902</v>
      </c>
      <c r="G735" s="110" t="s">
        <v>13</v>
      </c>
      <c r="H735" s="110"/>
      <c r="I735" s="67">
        <v>215.75</v>
      </c>
    </row>
    <row r="736" spans="1:9" ht="45" customHeight="1" x14ac:dyDescent="0.25">
      <c r="A736" s="54" t="s">
        <v>1990</v>
      </c>
      <c r="B736" s="59" t="s">
        <v>2683</v>
      </c>
      <c r="C736" s="61">
        <v>1</v>
      </c>
      <c r="D736" s="72" t="s">
        <v>2172</v>
      </c>
      <c r="E736" s="48">
        <v>43901</v>
      </c>
      <c r="F736" s="48">
        <v>43902</v>
      </c>
      <c r="G736" s="110" t="s">
        <v>13</v>
      </c>
      <c r="H736" s="110"/>
      <c r="I736" s="67">
        <v>38.020000000000003</v>
      </c>
    </row>
    <row r="737" spans="1:9" ht="45" customHeight="1" x14ac:dyDescent="0.25">
      <c r="A737" s="54" t="s">
        <v>1990</v>
      </c>
      <c r="B737" s="59" t="s">
        <v>2683</v>
      </c>
      <c r="C737" s="61">
        <v>1</v>
      </c>
      <c r="D737" s="72" t="s">
        <v>2172</v>
      </c>
      <c r="E737" s="48">
        <v>43901</v>
      </c>
      <c r="F737" s="48">
        <v>43902</v>
      </c>
      <c r="G737" s="110" t="s">
        <v>13</v>
      </c>
      <c r="H737" s="110"/>
      <c r="I737" s="67">
        <v>89.22</v>
      </c>
    </row>
    <row r="738" spans="1:9" ht="45" customHeight="1" x14ac:dyDescent="0.25">
      <c r="A738" s="54" t="s">
        <v>1990</v>
      </c>
      <c r="B738" s="59" t="s">
        <v>2683</v>
      </c>
      <c r="C738" s="61">
        <v>1</v>
      </c>
      <c r="D738" s="72" t="s">
        <v>2172</v>
      </c>
      <c r="E738" s="48">
        <v>43901</v>
      </c>
      <c r="F738" s="48">
        <v>43902</v>
      </c>
      <c r="G738" s="110" t="s">
        <v>13</v>
      </c>
      <c r="H738" s="110"/>
      <c r="I738" s="67">
        <v>500.01</v>
      </c>
    </row>
    <row r="739" spans="1:9" ht="45" customHeight="1" x14ac:dyDescent="0.25">
      <c r="A739" s="54" t="s">
        <v>1990</v>
      </c>
      <c r="B739" s="59" t="s">
        <v>2683</v>
      </c>
      <c r="C739" s="61">
        <v>1</v>
      </c>
      <c r="D739" s="72" t="s">
        <v>2172</v>
      </c>
      <c r="E739" s="48">
        <v>43901</v>
      </c>
      <c r="F739" s="48">
        <v>43902</v>
      </c>
      <c r="G739" s="110" t="s">
        <v>13</v>
      </c>
      <c r="H739" s="110"/>
      <c r="I739" s="67">
        <v>37.1</v>
      </c>
    </row>
    <row r="740" spans="1:9" ht="45" customHeight="1" x14ac:dyDescent="0.25">
      <c r="A740" s="54" t="s">
        <v>1990</v>
      </c>
      <c r="B740" s="59" t="s">
        <v>2683</v>
      </c>
      <c r="C740" s="61">
        <v>1</v>
      </c>
      <c r="D740" s="72" t="s">
        <v>2172</v>
      </c>
      <c r="E740" s="48">
        <v>43901</v>
      </c>
      <c r="F740" s="48">
        <v>43902</v>
      </c>
      <c r="G740" s="110" t="s">
        <v>13</v>
      </c>
      <c r="H740" s="110"/>
      <c r="I740" s="67">
        <v>219</v>
      </c>
    </row>
    <row r="741" spans="1:9" ht="45" customHeight="1" x14ac:dyDescent="0.25">
      <c r="A741" s="54" t="s">
        <v>1990</v>
      </c>
      <c r="B741" s="59" t="s">
        <v>2683</v>
      </c>
      <c r="C741" s="61">
        <v>1</v>
      </c>
      <c r="D741" s="72" t="s">
        <v>2172</v>
      </c>
      <c r="E741" s="48">
        <v>43901</v>
      </c>
      <c r="F741" s="48">
        <v>43902</v>
      </c>
      <c r="G741" s="110" t="s">
        <v>13</v>
      </c>
      <c r="H741" s="110"/>
      <c r="I741" s="67">
        <v>37.44</v>
      </c>
    </row>
    <row r="742" spans="1:9" ht="45" customHeight="1" x14ac:dyDescent="0.25">
      <c r="A742" s="54" t="s">
        <v>1990</v>
      </c>
      <c r="B742" s="59" t="s">
        <v>2683</v>
      </c>
      <c r="C742" s="61">
        <v>1</v>
      </c>
      <c r="D742" s="72" t="s">
        <v>2172</v>
      </c>
      <c r="E742" s="48">
        <v>43901</v>
      </c>
      <c r="F742" s="48">
        <v>43902</v>
      </c>
      <c r="G742" s="110" t="s">
        <v>13</v>
      </c>
      <c r="H742" s="110"/>
      <c r="I742" s="67">
        <v>56.52</v>
      </c>
    </row>
    <row r="743" spans="1:9" ht="45" customHeight="1" x14ac:dyDescent="0.25">
      <c r="A743" s="54" t="s">
        <v>1990</v>
      </c>
      <c r="B743" s="59" t="s">
        <v>2683</v>
      </c>
      <c r="C743" s="61">
        <v>1</v>
      </c>
      <c r="D743" s="72" t="s">
        <v>2172</v>
      </c>
      <c r="E743" s="48">
        <v>43901</v>
      </c>
      <c r="F743" s="48">
        <v>43902</v>
      </c>
      <c r="G743" s="110" t="s">
        <v>13</v>
      </c>
      <c r="H743" s="110"/>
      <c r="I743" s="67">
        <v>134</v>
      </c>
    </row>
    <row r="744" spans="1:9" ht="45" customHeight="1" x14ac:dyDescent="0.25">
      <c r="A744" s="54" t="s">
        <v>1990</v>
      </c>
      <c r="B744" s="59" t="s">
        <v>2683</v>
      </c>
      <c r="C744" s="61">
        <v>1</v>
      </c>
      <c r="D744" s="72" t="s">
        <v>2172</v>
      </c>
      <c r="E744" s="48">
        <v>43901</v>
      </c>
      <c r="F744" s="48">
        <v>43902</v>
      </c>
      <c r="G744" s="110" t="s">
        <v>13</v>
      </c>
      <c r="H744" s="110"/>
      <c r="I744" s="67">
        <v>1051.18</v>
      </c>
    </row>
    <row r="745" spans="1:9" ht="45" customHeight="1" x14ac:dyDescent="0.25">
      <c r="A745" s="54" t="s">
        <v>1990</v>
      </c>
      <c r="B745" s="59" t="s">
        <v>2698</v>
      </c>
      <c r="C745" s="61">
        <v>1</v>
      </c>
      <c r="D745" s="72" t="s">
        <v>29</v>
      </c>
      <c r="E745" s="48">
        <v>43842</v>
      </c>
      <c r="F745" s="48">
        <v>43842</v>
      </c>
      <c r="G745" s="110" t="s">
        <v>13</v>
      </c>
      <c r="H745" s="110"/>
      <c r="I745" s="67">
        <v>188</v>
      </c>
    </row>
    <row r="746" spans="1:9" ht="45" customHeight="1" x14ac:dyDescent="0.25">
      <c r="A746" s="54" t="s">
        <v>1990</v>
      </c>
      <c r="B746" s="59" t="s">
        <v>2698</v>
      </c>
      <c r="C746" s="61">
        <v>1</v>
      </c>
      <c r="D746" s="72" t="s">
        <v>29</v>
      </c>
      <c r="E746" s="48">
        <v>43842</v>
      </c>
      <c r="F746" s="48">
        <v>43842</v>
      </c>
      <c r="G746" s="110" t="s">
        <v>13</v>
      </c>
      <c r="H746" s="110"/>
      <c r="I746" s="67">
        <v>186</v>
      </c>
    </row>
    <row r="747" spans="1:9" ht="45" customHeight="1" x14ac:dyDescent="0.25">
      <c r="A747" s="54" t="s">
        <v>1990</v>
      </c>
      <c r="B747" s="59" t="s">
        <v>2699</v>
      </c>
      <c r="C747" s="61">
        <v>1</v>
      </c>
      <c r="D747" s="72" t="s">
        <v>29</v>
      </c>
      <c r="E747" s="48">
        <v>43845</v>
      </c>
      <c r="F747" s="48">
        <v>43845</v>
      </c>
      <c r="G747" s="110" t="s">
        <v>13</v>
      </c>
      <c r="H747" s="110"/>
      <c r="I747" s="67">
        <v>2784</v>
      </c>
    </row>
    <row r="748" spans="1:9" ht="45" customHeight="1" x14ac:dyDescent="0.25">
      <c r="A748" s="54" t="s">
        <v>1990</v>
      </c>
      <c r="B748" s="59" t="s">
        <v>2700</v>
      </c>
      <c r="C748" s="61">
        <v>1</v>
      </c>
      <c r="D748" s="72" t="s">
        <v>15</v>
      </c>
      <c r="E748" s="48">
        <v>43851</v>
      </c>
      <c r="F748" s="48">
        <v>43851</v>
      </c>
      <c r="G748" s="110" t="s">
        <v>13</v>
      </c>
      <c r="H748" s="110"/>
      <c r="I748" s="67">
        <v>2784</v>
      </c>
    </row>
    <row r="749" spans="1:9" ht="45" customHeight="1" x14ac:dyDescent="0.25">
      <c r="A749" s="54" t="s">
        <v>1990</v>
      </c>
      <c r="B749" s="59" t="s">
        <v>2701</v>
      </c>
      <c r="C749" s="61">
        <v>1</v>
      </c>
      <c r="D749" s="72" t="s">
        <v>15</v>
      </c>
      <c r="E749" s="48">
        <v>43854</v>
      </c>
      <c r="F749" s="48">
        <v>43854</v>
      </c>
      <c r="G749" s="110" t="s">
        <v>13</v>
      </c>
      <c r="H749" s="110"/>
      <c r="I749" s="67">
        <v>94</v>
      </c>
    </row>
    <row r="750" spans="1:9" ht="45" customHeight="1" x14ac:dyDescent="0.25">
      <c r="A750" s="54" t="s">
        <v>1990</v>
      </c>
      <c r="B750" s="59" t="s">
        <v>2698</v>
      </c>
      <c r="C750" s="61">
        <v>1</v>
      </c>
      <c r="D750" s="72" t="s">
        <v>29</v>
      </c>
      <c r="E750" s="48">
        <v>43847</v>
      </c>
      <c r="F750" s="48">
        <v>43847</v>
      </c>
      <c r="G750" s="110" t="s">
        <v>13</v>
      </c>
      <c r="H750" s="110"/>
      <c r="I750" s="67">
        <v>124</v>
      </c>
    </row>
    <row r="751" spans="1:9" ht="45" customHeight="1" x14ac:dyDescent="0.25">
      <c r="A751" s="54" t="s">
        <v>1990</v>
      </c>
      <c r="B751" s="59" t="s">
        <v>2698</v>
      </c>
      <c r="C751" s="61">
        <v>1</v>
      </c>
      <c r="D751" s="72" t="s">
        <v>29</v>
      </c>
      <c r="E751" s="48">
        <v>43846</v>
      </c>
      <c r="F751" s="48">
        <v>43846</v>
      </c>
      <c r="G751" s="110" t="s">
        <v>13</v>
      </c>
      <c r="H751" s="110"/>
      <c r="I751" s="67">
        <v>196</v>
      </c>
    </row>
    <row r="752" spans="1:9" ht="45" customHeight="1" x14ac:dyDescent="0.25">
      <c r="A752" s="54" t="s">
        <v>1990</v>
      </c>
      <c r="B752" s="59" t="s">
        <v>2699</v>
      </c>
      <c r="C752" s="61">
        <v>1</v>
      </c>
      <c r="D752" s="72" t="s">
        <v>29</v>
      </c>
      <c r="E752" s="48">
        <v>43852</v>
      </c>
      <c r="F752" s="48">
        <v>43853</v>
      </c>
      <c r="G752" s="105" t="s">
        <v>13</v>
      </c>
      <c r="H752" s="105"/>
      <c r="I752" s="67">
        <v>248</v>
      </c>
    </row>
    <row r="753" spans="1:9" ht="45" customHeight="1" x14ac:dyDescent="0.25">
      <c r="A753" s="54" t="s">
        <v>1990</v>
      </c>
      <c r="B753" s="59" t="s">
        <v>2699</v>
      </c>
      <c r="C753" s="61">
        <v>1</v>
      </c>
      <c r="D753" s="72" t="s">
        <v>29</v>
      </c>
      <c r="E753" s="48">
        <v>43852</v>
      </c>
      <c r="F753" s="48">
        <v>43853</v>
      </c>
      <c r="G753" s="105" t="s">
        <v>13</v>
      </c>
      <c r="H753" s="105"/>
      <c r="I753" s="67">
        <v>98</v>
      </c>
    </row>
    <row r="754" spans="1:9" ht="45" customHeight="1" x14ac:dyDescent="0.25">
      <c r="A754" s="54" t="s">
        <v>1990</v>
      </c>
      <c r="B754" s="59" t="s">
        <v>2699</v>
      </c>
      <c r="C754" s="61">
        <v>1</v>
      </c>
      <c r="D754" s="72" t="s">
        <v>29</v>
      </c>
      <c r="E754" s="48">
        <v>43892</v>
      </c>
      <c r="F754" s="48">
        <v>43892</v>
      </c>
      <c r="G754" s="105" t="s">
        <v>13</v>
      </c>
      <c r="H754" s="105"/>
      <c r="I754" s="67">
        <v>126</v>
      </c>
    </row>
    <row r="755" spans="1:9" ht="45" customHeight="1" x14ac:dyDescent="0.25">
      <c r="A755" s="54" t="s">
        <v>1990</v>
      </c>
      <c r="B755" s="59" t="s">
        <v>2699</v>
      </c>
      <c r="C755" s="61">
        <v>1</v>
      </c>
      <c r="D755" s="72" t="s">
        <v>29</v>
      </c>
      <c r="E755" s="48">
        <v>43892</v>
      </c>
      <c r="F755" s="48">
        <v>43892</v>
      </c>
      <c r="G755" s="105" t="s">
        <v>13</v>
      </c>
      <c r="H755" s="105"/>
      <c r="I755" s="67">
        <v>417.79</v>
      </c>
    </row>
    <row r="756" spans="1:9" ht="45" customHeight="1" x14ac:dyDescent="0.25">
      <c r="A756" s="54" t="s">
        <v>1990</v>
      </c>
      <c r="B756" s="59" t="s">
        <v>2702</v>
      </c>
      <c r="C756" s="61">
        <v>1</v>
      </c>
      <c r="D756" s="72" t="s">
        <v>2172</v>
      </c>
      <c r="E756" s="48">
        <v>43899</v>
      </c>
      <c r="F756" s="48">
        <v>43899</v>
      </c>
      <c r="G756" s="105" t="s">
        <v>13</v>
      </c>
      <c r="H756" s="105"/>
      <c r="I756" s="63">
        <v>5441</v>
      </c>
    </row>
    <row r="757" spans="1:9" ht="45" customHeight="1" x14ac:dyDescent="0.25">
      <c r="A757" s="54" t="s">
        <v>1990</v>
      </c>
      <c r="B757" s="59" t="s">
        <v>2703</v>
      </c>
      <c r="C757" s="61">
        <v>1</v>
      </c>
      <c r="D757" s="72" t="s">
        <v>2172</v>
      </c>
      <c r="E757" s="48">
        <v>43901</v>
      </c>
      <c r="F757" s="48">
        <v>43901</v>
      </c>
      <c r="G757" s="105" t="s">
        <v>13</v>
      </c>
      <c r="H757" s="105"/>
      <c r="I757" s="63">
        <v>5441</v>
      </c>
    </row>
    <row r="758" spans="1:9" ht="45" customHeight="1" x14ac:dyDescent="0.25">
      <c r="A758" s="54" t="s">
        <v>1990</v>
      </c>
      <c r="B758" s="59" t="s">
        <v>2704</v>
      </c>
      <c r="C758" s="61">
        <v>1</v>
      </c>
      <c r="D758" s="72" t="s">
        <v>29</v>
      </c>
      <c r="E758" s="48">
        <v>43895</v>
      </c>
      <c r="F758" s="48">
        <v>43895</v>
      </c>
      <c r="G758" s="105" t="s">
        <v>13</v>
      </c>
      <c r="H758" s="105"/>
      <c r="I758" s="63">
        <v>500</v>
      </c>
    </row>
    <row r="759" spans="1:9" ht="45" customHeight="1" x14ac:dyDescent="0.25">
      <c r="A759" s="54" t="s">
        <v>1990</v>
      </c>
      <c r="B759" s="59" t="s">
        <v>2704</v>
      </c>
      <c r="C759" s="61">
        <v>1</v>
      </c>
      <c r="D759" s="72" t="s">
        <v>29</v>
      </c>
      <c r="E759" s="48">
        <v>43895</v>
      </c>
      <c r="F759" s="48">
        <v>43895</v>
      </c>
      <c r="G759" s="105" t="s">
        <v>13</v>
      </c>
      <c r="H759" s="105"/>
      <c r="I759" s="63">
        <v>63</v>
      </c>
    </row>
    <row r="760" spans="1:9" ht="45" customHeight="1" x14ac:dyDescent="0.25">
      <c r="A760" s="54" t="s">
        <v>1990</v>
      </c>
      <c r="B760" s="59" t="s">
        <v>2704</v>
      </c>
      <c r="C760" s="61">
        <v>1</v>
      </c>
      <c r="D760" s="72" t="s">
        <v>29</v>
      </c>
      <c r="E760" s="48">
        <v>43895</v>
      </c>
      <c r="F760" s="48">
        <v>43895</v>
      </c>
      <c r="G760" s="105" t="s">
        <v>13</v>
      </c>
      <c r="H760" s="105"/>
      <c r="I760" s="63">
        <v>49</v>
      </c>
    </row>
    <row r="761" spans="1:9" ht="45" customHeight="1" x14ac:dyDescent="0.25">
      <c r="A761" s="54" t="s">
        <v>1990</v>
      </c>
      <c r="B761" s="59" t="s">
        <v>2704</v>
      </c>
      <c r="C761" s="61">
        <v>1</v>
      </c>
      <c r="D761" s="72" t="s">
        <v>29</v>
      </c>
      <c r="E761" s="48">
        <v>43895</v>
      </c>
      <c r="F761" s="48">
        <v>43895</v>
      </c>
      <c r="G761" s="105" t="s">
        <v>13</v>
      </c>
      <c r="H761" s="105"/>
      <c r="I761" s="63">
        <v>220</v>
      </c>
    </row>
    <row r="762" spans="1:9" ht="45" customHeight="1" x14ac:dyDescent="0.25">
      <c r="A762" s="54" t="s">
        <v>1990</v>
      </c>
      <c r="B762" s="59" t="s">
        <v>2705</v>
      </c>
      <c r="C762" s="61">
        <v>1</v>
      </c>
      <c r="D762" s="72" t="s">
        <v>29</v>
      </c>
      <c r="E762" s="48">
        <v>43872</v>
      </c>
      <c r="F762" s="48">
        <v>43872</v>
      </c>
      <c r="G762" s="105" t="s">
        <v>13</v>
      </c>
      <c r="H762" s="105"/>
      <c r="I762" s="63">
        <v>131</v>
      </c>
    </row>
    <row r="763" spans="1:9" ht="45" customHeight="1" x14ac:dyDescent="0.25">
      <c r="A763" s="54" t="s">
        <v>1990</v>
      </c>
      <c r="B763" s="59" t="s">
        <v>2705</v>
      </c>
      <c r="C763" s="61">
        <v>1</v>
      </c>
      <c r="D763" s="72" t="s">
        <v>29</v>
      </c>
      <c r="E763" s="48">
        <v>43872</v>
      </c>
      <c r="F763" s="48">
        <v>43872</v>
      </c>
      <c r="G763" s="105" t="s">
        <v>13</v>
      </c>
      <c r="H763" s="105"/>
      <c r="I763" s="63">
        <v>131</v>
      </c>
    </row>
    <row r="764" spans="1:9" ht="45" customHeight="1" x14ac:dyDescent="0.25">
      <c r="A764" s="54" t="s">
        <v>1990</v>
      </c>
      <c r="B764" s="59" t="s">
        <v>2688</v>
      </c>
      <c r="C764" s="61">
        <v>1</v>
      </c>
      <c r="D764" s="72" t="s">
        <v>29</v>
      </c>
      <c r="E764" s="48">
        <v>43920</v>
      </c>
      <c r="F764" s="48">
        <v>43920</v>
      </c>
      <c r="G764" s="105" t="s">
        <v>13</v>
      </c>
      <c r="H764" s="105"/>
      <c r="I764" s="64">
        <v>49</v>
      </c>
    </row>
    <row r="765" spans="1:9" ht="45" customHeight="1" x14ac:dyDescent="0.25">
      <c r="A765" s="54" t="s">
        <v>1990</v>
      </c>
      <c r="B765" s="59" t="s">
        <v>2688</v>
      </c>
      <c r="C765" s="61">
        <v>1</v>
      </c>
      <c r="D765" s="72" t="s">
        <v>29</v>
      </c>
      <c r="E765" s="48">
        <v>43920</v>
      </c>
      <c r="F765" s="48">
        <v>43920</v>
      </c>
      <c r="G765" s="105" t="s">
        <v>13</v>
      </c>
      <c r="H765" s="105"/>
      <c r="I765" s="64">
        <v>126</v>
      </c>
    </row>
    <row r="766" spans="1:9" ht="45" customHeight="1" x14ac:dyDescent="0.25">
      <c r="A766" s="54" t="s">
        <v>1990</v>
      </c>
      <c r="B766" s="59" t="s">
        <v>2688</v>
      </c>
      <c r="C766" s="61">
        <v>1</v>
      </c>
      <c r="D766" s="72" t="s">
        <v>29</v>
      </c>
      <c r="E766" s="48">
        <v>43920</v>
      </c>
      <c r="F766" s="48">
        <v>43920</v>
      </c>
      <c r="G766" s="105" t="s">
        <v>13</v>
      </c>
      <c r="H766" s="105"/>
      <c r="I766" s="64">
        <v>500</v>
      </c>
    </row>
    <row r="767" spans="1:9" ht="45" customHeight="1" x14ac:dyDescent="0.25">
      <c r="A767" s="54" t="s">
        <v>1990</v>
      </c>
      <c r="B767" s="59" t="s">
        <v>2688</v>
      </c>
      <c r="C767" s="61">
        <v>1</v>
      </c>
      <c r="D767" s="72" t="s">
        <v>29</v>
      </c>
      <c r="E767" s="48">
        <v>43920</v>
      </c>
      <c r="F767" s="48">
        <v>43920</v>
      </c>
      <c r="G767" s="105" t="s">
        <v>13</v>
      </c>
      <c r="H767" s="105"/>
      <c r="I767" s="63">
        <v>328</v>
      </c>
    </row>
    <row r="768" spans="1:9" ht="45" customHeight="1" x14ac:dyDescent="0.25">
      <c r="A768" s="54" t="s">
        <v>1990</v>
      </c>
      <c r="B768" s="59" t="s">
        <v>2706</v>
      </c>
      <c r="C768" s="61">
        <v>1</v>
      </c>
      <c r="D768" s="72" t="s">
        <v>2172</v>
      </c>
      <c r="E768" s="48">
        <v>43858</v>
      </c>
      <c r="F768" s="48">
        <v>43859</v>
      </c>
      <c r="G768" s="105" t="s">
        <v>13</v>
      </c>
      <c r="H768" s="105"/>
      <c r="I768" s="64">
        <v>1368</v>
      </c>
    </row>
    <row r="769" spans="1:9" ht="45" customHeight="1" x14ac:dyDescent="0.25">
      <c r="A769" s="54" t="s">
        <v>1990</v>
      </c>
      <c r="B769" s="59" t="s">
        <v>2707</v>
      </c>
      <c r="C769" s="61">
        <v>1</v>
      </c>
      <c r="D769" s="72" t="s">
        <v>2172</v>
      </c>
      <c r="E769" s="48">
        <v>43951</v>
      </c>
      <c r="F769" s="48">
        <v>43951</v>
      </c>
      <c r="G769" s="105" t="s">
        <v>13</v>
      </c>
      <c r="H769" s="105"/>
      <c r="I769" s="68">
        <v>1368</v>
      </c>
    </row>
    <row r="770" spans="1:9" ht="45" customHeight="1" x14ac:dyDescent="0.25">
      <c r="A770" s="54" t="s">
        <v>1990</v>
      </c>
      <c r="B770" s="59" t="s">
        <v>2206</v>
      </c>
      <c r="C770" s="61">
        <v>1</v>
      </c>
      <c r="D770" s="72" t="s">
        <v>29</v>
      </c>
      <c r="E770" s="48">
        <v>43896</v>
      </c>
      <c r="F770" s="48">
        <v>43896</v>
      </c>
      <c r="G770" s="105" t="s">
        <v>13</v>
      </c>
      <c r="H770" s="105"/>
      <c r="I770" s="65">
        <v>180</v>
      </c>
    </row>
    <row r="771" spans="1:9" ht="45" customHeight="1" x14ac:dyDescent="0.25">
      <c r="A771" s="54" t="s">
        <v>1990</v>
      </c>
      <c r="B771" s="59" t="s">
        <v>2206</v>
      </c>
      <c r="C771" s="61">
        <v>1</v>
      </c>
      <c r="D771" s="72" t="s">
        <v>29</v>
      </c>
      <c r="E771" s="48">
        <v>43896</v>
      </c>
      <c r="F771" s="48">
        <v>43896</v>
      </c>
      <c r="G771" s="105" t="s">
        <v>13</v>
      </c>
      <c r="H771" s="105"/>
      <c r="I771" s="65">
        <v>144</v>
      </c>
    </row>
    <row r="772" spans="1:9" ht="45" customHeight="1" x14ac:dyDescent="0.25">
      <c r="A772" s="54" t="s">
        <v>1998</v>
      </c>
      <c r="B772" s="59" t="s">
        <v>2709</v>
      </c>
      <c r="C772" s="61">
        <v>1</v>
      </c>
      <c r="D772" s="72" t="s">
        <v>15</v>
      </c>
      <c r="E772" s="48">
        <v>43882</v>
      </c>
      <c r="F772" s="48">
        <v>43884</v>
      </c>
      <c r="G772" s="105" t="s">
        <v>13</v>
      </c>
      <c r="H772" s="105"/>
      <c r="I772" s="62">
        <v>380</v>
      </c>
    </row>
    <row r="773" spans="1:9" ht="45" customHeight="1" x14ac:dyDescent="0.25">
      <c r="A773" s="54" t="s">
        <v>1998</v>
      </c>
      <c r="B773" s="59" t="s">
        <v>2709</v>
      </c>
      <c r="C773" s="61">
        <v>1</v>
      </c>
      <c r="D773" s="72" t="s">
        <v>15</v>
      </c>
      <c r="E773" s="48">
        <v>43882</v>
      </c>
      <c r="F773" s="48">
        <v>43884</v>
      </c>
      <c r="G773" s="105" t="s">
        <v>13</v>
      </c>
      <c r="H773" s="105"/>
      <c r="I773" s="62">
        <v>380</v>
      </c>
    </row>
    <row r="774" spans="1:9" ht="45" customHeight="1" x14ac:dyDescent="0.25">
      <c r="A774" s="54" t="s">
        <v>1998</v>
      </c>
      <c r="B774" s="59" t="s">
        <v>2709</v>
      </c>
      <c r="C774" s="61">
        <v>1</v>
      </c>
      <c r="D774" s="72" t="s">
        <v>15</v>
      </c>
      <c r="E774" s="48">
        <v>43882</v>
      </c>
      <c r="F774" s="48">
        <v>43884</v>
      </c>
      <c r="G774" s="105" t="s">
        <v>13</v>
      </c>
      <c r="H774" s="105"/>
      <c r="I774" s="62">
        <v>380</v>
      </c>
    </row>
    <row r="775" spans="1:9" ht="45" customHeight="1" x14ac:dyDescent="0.25">
      <c r="A775" s="54" t="s">
        <v>2001</v>
      </c>
      <c r="B775" s="59" t="s">
        <v>2677</v>
      </c>
      <c r="C775" s="61">
        <v>1</v>
      </c>
      <c r="D775" s="72" t="s">
        <v>15</v>
      </c>
      <c r="E775" s="48">
        <v>43892</v>
      </c>
      <c r="F775" s="48">
        <v>43903</v>
      </c>
      <c r="G775" s="105" t="s">
        <v>13</v>
      </c>
      <c r="H775" s="105"/>
      <c r="I775" s="62">
        <v>486</v>
      </c>
    </row>
    <row r="776" spans="1:9" ht="45" customHeight="1" x14ac:dyDescent="0.25">
      <c r="A776" s="54" t="s">
        <v>2001</v>
      </c>
      <c r="B776" s="59" t="s">
        <v>486</v>
      </c>
      <c r="C776" s="61">
        <v>1</v>
      </c>
      <c r="D776" s="72" t="s">
        <v>15</v>
      </c>
      <c r="E776" s="48">
        <v>43900</v>
      </c>
      <c r="F776" s="48">
        <v>43905</v>
      </c>
      <c r="G776" s="105" t="s">
        <v>13</v>
      </c>
      <c r="H776" s="105"/>
      <c r="I776" s="62">
        <v>288</v>
      </c>
    </row>
    <row r="777" spans="1:9" ht="45" customHeight="1" x14ac:dyDescent="0.25">
      <c r="A777" s="54" t="s">
        <v>2001</v>
      </c>
      <c r="B777" s="59" t="s">
        <v>2710</v>
      </c>
      <c r="C777" s="61">
        <v>1</v>
      </c>
      <c r="D777" s="72" t="s">
        <v>15</v>
      </c>
      <c r="E777" s="48">
        <v>43878</v>
      </c>
      <c r="F777" s="48">
        <v>43889</v>
      </c>
      <c r="G777" s="105" t="s">
        <v>13</v>
      </c>
      <c r="H777" s="105"/>
      <c r="I777" s="62">
        <v>432</v>
      </c>
    </row>
    <row r="778" spans="1:9" ht="45" customHeight="1" x14ac:dyDescent="0.25">
      <c r="A778" s="54" t="s">
        <v>2001</v>
      </c>
      <c r="B778" s="59" t="s">
        <v>2711</v>
      </c>
      <c r="C778" s="61">
        <v>1</v>
      </c>
      <c r="D778" s="72" t="s">
        <v>15</v>
      </c>
      <c r="E778" s="48">
        <v>43892</v>
      </c>
      <c r="F778" s="48">
        <v>43896</v>
      </c>
      <c r="G778" s="105" t="s">
        <v>13</v>
      </c>
      <c r="H778" s="105"/>
      <c r="I778" s="62">
        <v>180</v>
      </c>
    </row>
    <row r="779" spans="1:9" ht="45" customHeight="1" x14ac:dyDescent="0.25">
      <c r="A779" s="54" t="s">
        <v>2001</v>
      </c>
      <c r="B779" s="59" t="s">
        <v>2711</v>
      </c>
      <c r="C779" s="61">
        <v>1</v>
      </c>
      <c r="D779" s="72" t="s">
        <v>15</v>
      </c>
      <c r="E779" s="48">
        <v>43892</v>
      </c>
      <c r="F779" s="48">
        <v>43896</v>
      </c>
      <c r="G779" s="105" t="s">
        <v>13</v>
      </c>
      <c r="H779" s="105"/>
      <c r="I779" s="62">
        <v>280</v>
      </c>
    </row>
    <row r="780" spans="1:9" ht="45" customHeight="1" x14ac:dyDescent="0.25">
      <c r="A780" s="54" t="s">
        <v>2001</v>
      </c>
      <c r="B780" s="59" t="s">
        <v>2712</v>
      </c>
      <c r="C780" s="61">
        <v>1</v>
      </c>
      <c r="D780" s="72" t="s">
        <v>15</v>
      </c>
      <c r="E780" s="48">
        <v>43886</v>
      </c>
      <c r="F780" s="48">
        <v>43892</v>
      </c>
      <c r="G780" s="105" t="s">
        <v>13</v>
      </c>
      <c r="H780" s="105"/>
      <c r="I780" s="62">
        <v>360</v>
      </c>
    </row>
    <row r="781" spans="1:9" ht="45" customHeight="1" x14ac:dyDescent="0.25">
      <c r="A781" s="54" t="s">
        <v>2001</v>
      </c>
      <c r="B781" s="59" t="s">
        <v>2713</v>
      </c>
      <c r="C781" s="61">
        <v>1</v>
      </c>
      <c r="D781" s="72" t="s">
        <v>29</v>
      </c>
      <c r="E781" s="48">
        <v>43895</v>
      </c>
      <c r="F781" s="48">
        <v>43895</v>
      </c>
      <c r="G781" s="105" t="s">
        <v>13</v>
      </c>
      <c r="H781" s="105"/>
      <c r="I781" s="63">
        <v>220</v>
      </c>
    </row>
    <row r="782" spans="1:9" ht="45" customHeight="1" x14ac:dyDescent="0.25">
      <c r="A782" s="54" t="s">
        <v>2001</v>
      </c>
      <c r="B782" s="59" t="s">
        <v>2713</v>
      </c>
      <c r="C782" s="61">
        <v>1</v>
      </c>
      <c r="D782" s="72" t="s">
        <v>29</v>
      </c>
      <c r="E782" s="48">
        <v>43895</v>
      </c>
      <c r="F782" s="48">
        <v>43895</v>
      </c>
      <c r="G782" s="105" t="s">
        <v>13</v>
      </c>
      <c r="H782" s="105"/>
      <c r="I782" s="63">
        <v>28</v>
      </c>
    </row>
    <row r="783" spans="1:9" ht="45" customHeight="1" x14ac:dyDescent="0.25">
      <c r="A783" s="54" t="s">
        <v>2001</v>
      </c>
      <c r="B783" s="59" t="s">
        <v>2713</v>
      </c>
      <c r="C783" s="61">
        <v>1</v>
      </c>
      <c r="D783" s="72" t="s">
        <v>29</v>
      </c>
      <c r="E783" s="48">
        <v>43895</v>
      </c>
      <c r="F783" s="48">
        <v>43895</v>
      </c>
      <c r="G783" s="105" t="s">
        <v>13</v>
      </c>
      <c r="H783" s="105"/>
      <c r="I783" s="63">
        <v>500</v>
      </c>
    </row>
    <row r="784" spans="1:9" ht="45" customHeight="1" x14ac:dyDescent="0.25">
      <c r="A784" s="54" t="s">
        <v>2001</v>
      </c>
      <c r="B784" s="59" t="s">
        <v>2713</v>
      </c>
      <c r="C784" s="61">
        <v>1</v>
      </c>
      <c r="D784" s="72" t="s">
        <v>29</v>
      </c>
      <c r="E784" s="48">
        <v>43895</v>
      </c>
      <c r="F784" s="48">
        <v>43895</v>
      </c>
      <c r="G784" s="105" t="s">
        <v>13</v>
      </c>
      <c r="H784" s="105"/>
      <c r="I784" s="63">
        <v>49</v>
      </c>
    </row>
    <row r="785" spans="1:9" ht="45" customHeight="1" x14ac:dyDescent="0.25">
      <c r="A785" s="54" t="s">
        <v>2001</v>
      </c>
      <c r="B785" s="59" t="s">
        <v>2713</v>
      </c>
      <c r="C785" s="61">
        <v>1</v>
      </c>
      <c r="D785" s="72" t="s">
        <v>29</v>
      </c>
      <c r="E785" s="48">
        <v>43895</v>
      </c>
      <c r="F785" s="48">
        <v>43895</v>
      </c>
      <c r="G785" s="105" t="s">
        <v>13</v>
      </c>
      <c r="H785" s="105"/>
      <c r="I785" s="63">
        <v>49</v>
      </c>
    </row>
    <row r="786" spans="1:9" ht="45" customHeight="1" x14ac:dyDescent="0.25">
      <c r="A786" s="54" t="s">
        <v>2001</v>
      </c>
      <c r="B786" s="59" t="s">
        <v>2713</v>
      </c>
      <c r="C786" s="61">
        <v>1</v>
      </c>
      <c r="D786" s="72" t="s">
        <v>29</v>
      </c>
      <c r="E786" s="48">
        <v>43895</v>
      </c>
      <c r="F786" s="48">
        <v>43895</v>
      </c>
      <c r="G786" s="105" t="s">
        <v>13</v>
      </c>
      <c r="H786" s="105"/>
      <c r="I786" s="63">
        <v>126</v>
      </c>
    </row>
    <row r="787" spans="1:9" ht="45" customHeight="1" x14ac:dyDescent="0.25">
      <c r="A787" s="54" t="s">
        <v>2001</v>
      </c>
      <c r="B787" s="59" t="s">
        <v>2713</v>
      </c>
      <c r="C787" s="61">
        <v>1</v>
      </c>
      <c r="D787" s="72" t="s">
        <v>29</v>
      </c>
      <c r="E787" s="48">
        <v>43895</v>
      </c>
      <c r="F787" s="48">
        <v>43895</v>
      </c>
      <c r="G787" s="105" t="s">
        <v>13</v>
      </c>
      <c r="H787" s="105"/>
      <c r="I787" s="63">
        <v>112</v>
      </c>
    </row>
    <row r="788" spans="1:9" ht="45" customHeight="1" x14ac:dyDescent="0.25">
      <c r="A788" s="54" t="s">
        <v>2001</v>
      </c>
      <c r="B788" s="59" t="s">
        <v>2713</v>
      </c>
      <c r="C788" s="61">
        <v>1</v>
      </c>
      <c r="D788" s="72" t="s">
        <v>29</v>
      </c>
      <c r="E788" s="48">
        <v>43895</v>
      </c>
      <c r="F788" s="48">
        <v>43895</v>
      </c>
      <c r="G788" s="105" t="s">
        <v>13</v>
      </c>
      <c r="H788" s="105"/>
      <c r="I788" s="63">
        <v>108</v>
      </c>
    </row>
    <row r="789" spans="1:9" ht="45" customHeight="1" x14ac:dyDescent="0.25">
      <c r="A789" s="54" t="s">
        <v>2001</v>
      </c>
      <c r="B789" s="59" t="s">
        <v>2682</v>
      </c>
      <c r="C789" s="61">
        <v>1</v>
      </c>
      <c r="D789" s="72" t="s">
        <v>15</v>
      </c>
      <c r="E789" s="48">
        <v>43871</v>
      </c>
      <c r="F789" s="48">
        <v>43875</v>
      </c>
      <c r="G789" s="105" t="s">
        <v>13</v>
      </c>
      <c r="H789" s="105"/>
      <c r="I789" s="63">
        <v>324</v>
      </c>
    </row>
    <row r="790" spans="1:9" ht="45" customHeight="1" x14ac:dyDescent="0.25">
      <c r="A790" s="54" t="s">
        <v>2001</v>
      </c>
      <c r="B790" s="59" t="s">
        <v>2682</v>
      </c>
      <c r="C790" s="61">
        <v>1</v>
      </c>
      <c r="D790" s="72" t="s">
        <v>15</v>
      </c>
      <c r="E790" s="48">
        <v>43864</v>
      </c>
      <c r="F790" s="48">
        <v>43868</v>
      </c>
      <c r="G790" s="105" t="s">
        <v>13</v>
      </c>
      <c r="H790" s="105"/>
      <c r="I790" s="63">
        <v>378</v>
      </c>
    </row>
    <row r="791" spans="1:9" ht="45" customHeight="1" x14ac:dyDescent="0.25">
      <c r="A791" s="54" t="s">
        <v>2001</v>
      </c>
      <c r="B791" s="59" t="s">
        <v>2682</v>
      </c>
      <c r="C791" s="61">
        <v>1</v>
      </c>
      <c r="D791" s="72" t="s">
        <v>15</v>
      </c>
      <c r="E791" s="48">
        <v>43864</v>
      </c>
      <c r="F791" s="48">
        <v>43868</v>
      </c>
      <c r="G791" s="105" t="s">
        <v>13</v>
      </c>
      <c r="H791" s="105"/>
      <c r="I791" s="63">
        <v>324</v>
      </c>
    </row>
    <row r="792" spans="1:9" ht="45" customHeight="1" x14ac:dyDescent="0.25">
      <c r="A792" s="54" t="s">
        <v>2001</v>
      </c>
      <c r="B792" s="59" t="s">
        <v>2682</v>
      </c>
      <c r="C792" s="61">
        <v>1</v>
      </c>
      <c r="D792" s="72" t="s">
        <v>15</v>
      </c>
      <c r="E792" s="48">
        <v>43864</v>
      </c>
      <c r="F792" s="48">
        <v>43868</v>
      </c>
      <c r="G792" s="105" t="s">
        <v>13</v>
      </c>
      <c r="H792" s="105"/>
      <c r="I792" s="63">
        <v>378</v>
      </c>
    </row>
    <row r="793" spans="1:9" ht="45" customHeight="1" x14ac:dyDescent="0.25">
      <c r="A793" s="54" t="s">
        <v>2001</v>
      </c>
      <c r="B793" s="59" t="s">
        <v>2714</v>
      </c>
      <c r="C793" s="61">
        <v>1</v>
      </c>
      <c r="D793" s="72" t="s">
        <v>2172</v>
      </c>
      <c r="E793" s="48">
        <v>43971</v>
      </c>
      <c r="F793" s="48">
        <v>43969</v>
      </c>
      <c r="G793" s="105" t="s">
        <v>13</v>
      </c>
      <c r="H793" s="105"/>
      <c r="I793" s="69">
        <v>400</v>
      </c>
    </row>
    <row r="794" spans="1:9" ht="45" customHeight="1" x14ac:dyDescent="0.25">
      <c r="A794" s="54" t="s">
        <v>2001</v>
      </c>
      <c r="B794" s="59" t="s">
        <v>2714</v>
      </c>
      <c r="C794" s="61">
        <v>1</v>
      </c>
      <c r="D794" s="72" t="s">
        <v>2172</v>
      </c>
      <c r="E794" s="48">
        <v>43971</v>
      </c>
      <c r="F794" s="48">
        <v>43969</v>
      </c>
      <c r="G794" s="105" t="s">
        <v>13</v>
      </c>
      <c r="H794" s="105"/>
      <c r="I794" s="65">
        <v>123</v>
      </c>
    </row>
    <row r="795" spans="1:9" ht="45" customHeight="1" x14ac:dyDescent="0.25">
      <c r="A795" s="54" t="s">
        <v>2001</v>
      </c>
      <c r="B795" s="59" t="s">
        <v>2714</v>
      </c>
      <c r="C795" s="61">
        <v>1</v>
      </c>
      <c r="D795" s="72" t="s">
        <v>2172</v>
      </c>
      <c r="E795" s="48">
        <v>43971</v>
      </c>
      <c r="F795" s="48">
        <v>43969</v>
      </c>
      <c r="G795" s="105" t="s">
        <v>13</v>
      </c>
      <c r="H795" s="105"/>
      <c r="I795" s="65">
        <v>203</v>
      </c>
    </row>
    <row r="796" spans="1:9" ht="45" customHeight="1" x14ac:dyDescent="0.25">
      <c r="A796" s="54" t="s">
        <v>2001</v>
      </c>
      <c r="B796" s="59" t="s">
        <v>2715</v>
      </c>
      <c r="C796" s="61">
        <v>1</v>
      </c>
      <c r="D796" s="72" t="s">
        <v>29</v>
      </c>
      <c r="E796" s="48">
        <v>43966</v>
      </c>
      <c r="F796" s="48">
        <v>43966</v>
      </c>
      <c r="G796" s="105" t="s">
        <v>13</v>
      </c>
      <c r="H796" s="105"/>
      <c r="I796" s="65">
        <v>220</v>
      </c>
    </row>
    <row r="797" spans="1:9" ht="45" customHeight="1" x14ac:dyDescent="0.25">
      <c r="A797" s="54" t="s">
        <v>2001</v>
      </c>
      <c r="B797" s="59" t="s">
        <v>2715</v>
      </c>
      <c r="C797" s="61">
        <v>1</v>
      </c>
      <c r="D797" s="72" t="s">
        <v>29</v>
      </c>
      <c r="E797" s="48">
        <v>43966</v>
      </c>
      <c r="F797" s="48">
        <v>43966</v>
      </c>
      <c r="G797" s="105" t="s">
        <v>13</v>
      </c>
      <c r="H797" s="105"/>
      <c r="I797" s="65">
        <v>49</v>
      </c>
    </row>
    <row r="798" spans="1:9" ht="45" customHeight="1" x14ac:dyDescent="0.25">
      <c r="A798" s="54" t="s">
        <v>2001</v>
      </c>
      <c r="B798" s="59" t="s">
        <v>2715</v>
      </c>
      <c r="C798" s="61">
        <v>1</v>
      </c>
      <c r="D798" s="72" t="s">
        <v>29</v>
      </c>
      <c r="E798" s="48">
        <v>43966</v>
      </c>
      <c r="F798" s="48">
        <v>43966</v>
      </c>
      <c r="G798" s="105" t="s">
        <v>13</v>
      </c>
      <c r="H798" s="105"/>
      <c r="I798" s="65">
        <v>355.61</v>
      </c>
    </row>
    <row r="799" spans="1:9" ht="45" customHeight="1" x14ac:dyDescent="0.25">
      <c r="A799" s="54" t="s">
        <v>2001</v>
      </c>
      <c r="B799" s="59" t="s">
        <v>2707</v>
      </c>
      <c r="C799" s="61">
        <v>1</v>
      </c>
      <c r="D799" s="72" t="s">
        <v>29</v>
      </c>
      <c r="E799" s="48">
        <v>43969</v>
      </c>
      <c r="F799" s="48">
        <v>43969</v>
      </c>
      <c r="G799" s="105" t="s">
        <v>13</v>
      </c>
      <c r="H799" s="105"/>
      <c r="I799" s="65">
        <v>122.98</v>
      </c>
    </row>
    <row r="800" spans="1:9" ht="45" customHeight="1" x14ac:dyDescent="0.25">
      <c r="A800" s="54" t="s">
        <v>2001</v>
      </c>
      <c r="B800" s="59" t="s">
        <v>2707</v>
      </c>
      <c r="C800" s="61">
        <v>1</v>
      </c>
      <c r="D800" s="72" t="s">
        <v>29</v>
      </c>
      <c r="E800" s="48">
        <v>43969</v>
      </c>
      <c r="F800" s="48">
        <v>43969</v>
      </c>
      <c r="G800" s="105" t="s">
        <v>13</v>
      </c>
      <c r="H800" s="105"/>
      <c r="I800" s="65">
        <v>49</v>
      </c>
    </row>
    <row r="801" spans="1:9" ht="45" customHeight="1" x14ac:dyDescent="0.25">
      <c r="A801" s="54" t="s">
        <v>2001</v>
      </c>
      <c r="B801" s="59" t="s">
        <v>2714</v>
      </c>
      <c r="C801" s="61">
        <v>1</v>
      </c>
      <c r="D801" s="72" t="s">
        <v>2172</v>
      </c>
      <c r="E801" s="48">
        <v>43971</v>
      </c>
      <c r="F801" s="48">
        <v>43969</v>
      </c>
      <c r="G801" s="105" t="s">
        <v>13</v>
      </c>
      <c r="H801" s="105"/>
      <c r="I801" s="65">
        <v>1368</v>
      </c>
    </row>
    <row r="802" spans="1:9" ht="45" customHeight="1" x14ac:dyDescent="0.25">
      <c r="A802" s="54" t="s">
        <v>2001</v>
      </c>
      <c r="B802" s="59" t="s">
        <v>2716</v>
      </c>
      <c r="C802" s="61">
        <v>1</v>
      </c>
      <c r="D802" s="72" t="s">
        <v>29</v>
      </c>
      <c r="E802" s="48">
        <v>43966</v>
      </c>
      <c r="F802" s="48">
        <v>43966</v>
      </c>
      <c r="G802" s="105" t="s">
        <v>13</v>
      </c>
      <c r="H802" s="105"/>
      <c r="I802" s="65">
        <v>63</v>
      </c>
    </row>
    <row r="803" spans="1:9" ht="45" customHeight="1" x14ac:dyDescent="0.25">
      <c r="A803" s="54" t="s">
        <v>2001</v>
      </c>
      <c r="B803" s="59" t="s">
        <v>2717</v>
      </c>
      <c r="C803" s="61">
        <v>1</v>
      </c>
      <c r="D803" s="72" t="s">
        <v>29</v>
      </c>
      <c r="E803" s="48">
        <v>43962</v>
      </c>
      <c r="F803" s="48">
        <v>43962</v>
      </c>
      <c r="G803" s="105" t="s">
        <v>13</v>
      </c>
      <c r="H803" s="105"/>
      <c r="I803" s="65">
        <v>220</v>
      </c>
    </row>
    <row r="804" spans="1:9" ht="45" customHeight="1" x14ac:dyDescent="0.25">
      <c r="A804" s="54" t="s">
        <v>2001</v>
      </c>
      <c r="B804" s="59" t="s">
        <v>2717</v>
      </c>
      <c r="C804" s="61">
        <v>1</v>
      </c>
      <c r="D804" s="72" t="s">
        <v>29</v>
      </c>
      <c r="E804" s="48">
        <v>43962</v>
      </c>
      <c r="F804" s="48">
        <v>43962</v>
      </c>
      <c r="G804" s="105" t="s">
        <v>13</v>
      </c>
      <c r="H804" s="105"/>
      <c r="I804" s="65">
        <v>440</v>
      </c>
    </row>
    <row r="805" spans="1:9" ht="45" customHeight="1" x14ac:dyDescent="0.25">
      <c r="A805" s="54" t="s">
        <v>2001</v>
      </c>
      <c r="B805" s="59" t="s">
        <v>2717</v>
      </c>
      <c r="C805" s="61">
        <v>1</v>
      </c>
      <c r="D805" s="72" t="s">
        <v>29</v>
      </c>
      <c r="E805" s="48">
        <v>43962</v>
      </c>
      <c r="F805" s="48">
        <v>43962</v>
      </c>
      <c r="G805" s="105" t="s">
        <v>13</v>
      </c>
      <c r="H805" s="105"/>
      <c r="I805" s="65">
        <v>98</v>
      </c>
    </row>
    <row r="806" spans="1:9" ht="45" customHeight="1" x14ac:dyDescent="0.25">
      <c r="A806" s="54" t="s">
        <v>2001</v>
      </c>
      <c r="B806" s="59" t="s">
        <v>2717</v>
      </c>
      <c r="C806" s="61">
        <v>1</v>
      </c>
      <c r="D806" s="72" t="s">
        <v>29</v>
      </c>
      <c r="E806" s="48">
        <v>43962</v>
      </c>
      <c r="F806" s="48">
        <v>43962</v>
      </c>
      <c r="G806" s="105" t="s">
        <v>13</v>
      </c>
      <c r="H806" s="105"/>
      <c r="I806" s="65">
        <v>126</v>
      </c>
    </row>
    <row r="807" spans="1:9" ht="45" customHeight="1" x14ac:dyDescent="0.25">
      <c r="A807" s="54" t="s">
        <v>2001</v>
      </c>
      <c r="B807" s="59" t="s">
        <v>2684</v>
      </c>
      <c r="C807" s="61">
        <v>1</v>
      </c>
      <c r="D807" s="72" t="s">
        <v>29</v>
      </c>
      <c r="E807" s="48">
        <v>43969</v>
      </c>
      <c r="F807" s="48">
        <v>43969</v>
      </c>
      <c r="G807" s="105" t="s">
        <v>13</v>
      </c>
      <c r="H807" s="105"/>
      <c r="I807" s="65">
        <v>63</v>
      </c>
    </row>
    <row r="808" spans="1:9" ht="45" customHeight="1" x14ac:dyDescent="0.25">
      <c r="A808" s="54" t="s">
        <v>2001</v>
      </c>
      <c r="B808" s="59" t="s">
        <v>2707</v>
      </c>
      <c r="C808" s="61">
        <v>1</v>
      </c>
      <c r="D808" s="72" t="s">
        <v>2172</v>
      </c>
      <c r="E808" s="48">
        <v>43951</v>
      </c>
      <c r="F808" s="48">
        <v>43951</v>
      </c>
      <c r="G808" s="105" t="s">
        <v>13</v>
      </c>
      <c r="H808" s="105"/>
      <c r="I808" s="65">
        <v>400</v>
      </c>
    </row>
    <row r="809" spans="1:9" ht="45" customHeight="1" x14ac:dyDescent="0.25">
      <c r="A809" s="54" t="s">
        <v>2001</v>
      </c>
      <c r="B809" s="59" t="s">
        <v>486</v>
      </c>
      <c r="C809" s="61">
        <v>1</v>
      </c>
      <c r="D809" s="72" t="s">
        <v>29</v>
      </c>
      <c r="E809" s="48">
        <v>43951</v>
      </c>
      <c r="F809" s="48">
        <v>43951</v>
      </c>
      <c r="G809" s="105" t="s">
        <v>13</v>
      </c>
      <c r="H809" s="105"/>
      <c r="I809" s="65">
        <v>63</v>
      </c>
    </row>
    <row r="810" spans="1:9" ht="45" customHeight="1" x14ac:dyDescent="0.25">
      <c r="A810" s="54" t="s">
        <v>2001</v>
      </c>
      <c r="B810" s="59" t="s">
        <v>486</v>
      </c>
      <c r="C810" s="61">
        <v>1</v>
      </c>
      <c r="D810" s="72" t="s">
        <v>29</v>
      </c>
      <c r="E810" s="48">
        <v>43951</v>
      </c>
      <c r="F810" s="48">
        <v>43951</v>
      </c>
      <c r="G810" s="105" t="s">
        <v>13</v>
      </c>
      <c r="H810" s="105"/>
      <c r="I810" s="65">
        <v>49</v>
      </c>
    </row>
    <row r="811" spans="1:9" ht="45" customHeight="1" x14ac:dyDescent="0.25">
      <c r="A811" s="54" t="s">
        <v>2001</v>
      </c>
      <c r="B811" s="59" t="s">
        <v>2707</v>
      </c>
      <c r="C811" s="61">
        <v>1</v>
      </c>
      <c r="D811" s="72" t="s">
        <v>2172</v>
      </c>
      <c r="E811" s="48">
        <v>43951</v>
      </c>
      <c r="F811" s="48">
        <v>43951</v>
      </c>
      <c r="G811" s="105" t="s">
        <v>13</v>
      </c>
      <c r="H811" s="105"/>
      <c r="I811" s="65">
        <v>102</v>
      </c>
    </row>
    <row r="812" spans="1:9" ht="45" customHeight="1" x14ac:dyDescent="0.25">
      <c r="A812" s="54" t="s">
        <v>2001</v>
      </c>
      <c r="B812" s="59" t="s">
        <v>2206</v>
      </c>
      <c r="C812" s="61">
        <v>1</v>
      </c>
      <c r="D812" s="72" t="s">
        <v>29</v>
      </c>
      <c r="E812" s="48">
        <v>43896</v>
      </c>
      <c r="F812" s="48">
        <v>43896</v>
      </c>
      <c r="G812" s="105" t="s">
        <v>13</v>
      </c>
      <c r="H812" s="105"/>
      <c r="I812" s="65">
        <v>120</v>
      </c>
    </row>
    <row r="813" spans="1:9" ht="45" customHeight="1" x14ac:dyDescent="0.25">
      <c r="A813" s="54" t="s">
        <v>2001</v>
      </c>
      <c r="B813" s="59" t="s">
        <v>2206</v>
      </c>
      <c r="C813" s="61">
        <v>1</v>
      </c>
      <c r="D813" s="72" t="s">
        <v>29</v>
      </c>
      <c r="E813" s="48">
        <v>43896</v>
      </c>
      <c r="F813" s="48">
        <v>43896</v>
      </c>
      <c r="G813" s="105" t="s">
        <v>13</v>
      </c>
      <c r="H813" s="105"/>
      <c r="I813" s="65">
        <v>140</v>
      </c>
    </row>
    <row r="814" spans="1:9" ht="45" customHeight="1" x14ac:dyDescent="0.25">
      <c r="A814" s="54" t="s">
        <v>2001</v>
      </c>
      <c r="B814" s="59" t="s">
        <v>486</v>
      </c>
      <c r="C814" s="61">
        <v>1</v>
      </c>
      <c r="D814" s="72" t="s">
        <v>29</v>
      </c>
      <c r="E814" s="48">
        <v>43951</v>
      </c>
      <c r="F814" s="48">
        <v>43951</v>
      </c>
      <c r="G814" s="105" t="s">
        <v>13</v>
      </c>
      <c r="H814" s="105"/>
      <c r="I814" s="65">
        <v>220</v>
      </c>
    </row>
    <row r="815" spans="1:9" ht="45" customHeight="1" x14ac:dyDescent="0.25">
      <c r="A815" s="54" t="s">
        <v>2001</v>
      </c>
      <c r="B815" s="59" t="s">
        <v>486</v>
      </c>
      <c r="C815" s="61">
        <v>1</v>
      </c>
      <c r="D815" s="72" t="s">
        <v>29</v>
      </c>
      <c r="E815" s="48">
        <v>43959</v>
      </c>
      <c r="F815" s="48">
        <v>43959</v>
      </c>
      <c r="G815" s="105" t="s">
        <v>13</v>
      </c>
      <c r="H815" s="105"/>
      <c r="I815" s="65">
        <v>500</v>
      </c>
    </row>
    <row r="816" spans="1:9" ht="45" customHeight="1" x14ac:dyDescent="0.25">
      <c r="A816" s="54" t="s">
        <v>2001</v>
      </c>
      <c r="B816" s="59" t="s">
        <v>486</v>
      </c>
      <c r="C816" s="61">
        <v>1</v>
      </c>
      <c r="D816" s="72" t="s">
        <v>29</v>
      </c>
      <c r="E816" s="48">
        <v>43959</v>
      </c>
      <c r="F816" s="48">
        <v>43959</v>
      </c>
      <c r="G816" s="105" t="s">
        <v>13</v>
      </c>
      <c r="H816" s="105"/>
      <c r="I816" s="65">
        <v>112</v>
      </c>
    </row>
    <row r="817" spans="1:9" ht="45" customHeight="1" x14ac:dyDescent="0.25">
      <c r="A817" s="54" t="s">
        <v>2001</v>
      </c>
      <c r="B817" s="59" t="s">
        <v>2684</v>
      </c>
      <c r="C817" s="61">
        <v>1</v>
      </c>
      <c r="D817" s="72" t="s">
        <v>29</v>
      </c>
      <c r="E817" s="48">
        <v>43948</v>
      </c>
      <c r="F817" s="48">
        <v>43948</v>
      </c>
      <c r="G817" s="105" t="s">
        <v>13</v>
      </c>
      <c r="H817" s="105"/>
      <c r="I817" s="65">
        <v>160.02000000000001</v>
      </c>
    </row>
    <row r="818" spans="1:9" ht="45" customHeight="1" x14ac:dyDescent="0.25">
      <c r="A818" s="54" t="s">
        <v>2001</v>
      </c>
      <c r="B818" s="59" t="s">
        <v>2206</v>
      </c>
      <c r="C818" s="61">
        <v>1</v>
      </c>
      <c r="D818" s="72" t="s">
        <v>29</v>
      </c>
      <c r="E818" s="48">
        <v>43896</v>
      </c>
      <c r="F818" s="48">
        <v>43896</v>
      </c>
      <c r="G818" s="105" t="s">
        <v>13</v>
      </c>
      <c r="H818" s="105"/>
      <c r="I818" s="65">
        <v>45</v>
      </c>
    </row>
    <row r="819" spans="1:9" ht="45" customHeight="1" x14ac:dyDescent="0.25">
      <c r="A819" s="54" t="s">
        <v>2001</v>
      </c>
      <c r="B819" s="59" t="s">
        <v>486</v>
      </c>
      <c r="C819" s="61">
        <v>1</v>
      </c>
      <c r="D819" s="72" t="s">
        <v>29</v>
      </c>
      <c r="E819" s="48">
        <v>43951</v>
      </c>
      <c r="F819" s="48">
        <v>43951</v>
      </c>
      <c r="G819" s="105" t="s">
        <v>13</v>
      </c>
      <c r="H819" s="105"/>
      <c r="I819" s="65">
        <v>400.11</v>
      </c>
    </row>
    <row r="820" spans="1:9" ht="45" customHeight="1" x14ac:dyDescent="0.25">
      <c r="A820" s="54" t="s">
        <v>2001</v>
      </c>
      <c r="B820" s="59" t="s">
        <v>2718</v>
      </c>
      <c r="C820" s="61">
        <v>1</v>
      </c>
      <c r="D820" s="72" t="s">
        <v>29</v>
      </c>
      <c r="E820" s="48">
        <v>43945</v>
      </c>
      <c r="F820" s="48">
        <v>43945</v>
      </c>
      <c r="G820" s="105" t="s">
        <v>13</v>
      </c>
      <c r="H820" s="105"/>
      <c r="I820" s="65">
        <v>63</v>
      </c>
    </row>
    <row r="821" spans="1:9" ht="45" customHeight="1" x14ac:dyDescent="0.25">
      <c r="A821" s="54" t="s">
        <v>2001</v>
      </c>
      <c r="B821" s="59" t="s">
        <v>2718</v>
      </c>
      <c r="C821" s="61">
        <v>1</v>
      </c>
      <c r="D821" s="72" t="s">
        <v>29</v>
      </c>
      <c r="E821" s="48">
        <v>43945</v>
      </c>
      <c r="F821" s="48">
        <v>43945</v>
      </c>
      <c r="G821" s="105" t="s">
        <v>13</v>
      </c>
      <c r="H821" s="105"/>
      <c r="I821" s="65">
        <v>500</v>
      </c>
    </row>
    <row r="822" spans="1:9" ht="45" customHeight="1" x14ac:dyDescent="0.25">
      <c r="A822" s="54" t="s">
        <v>2001</v>
      </c>
      <c r="B822" s="59" t="s">
        <v>2718</v>
      </c>
      <c r="C822" s="61">
        <v>1</v>
      </c>
      <c r="D822" s="72" t="s">
        <v>29</v>
      </c>
      <c r="E822" s="48">
        <v>43945</v>
      </c>
      <c r="F822" s="48">
        <v>43945</v>
      </c>
      <c r="G822" s="105" t="s">
        <v>13</v>
      </c>
      <c r="H822" s="105"/>
      <c r="I822" s="65">
        <v>49</v>
      </c>
    </row>
    <row r="823" spans="1:9" ht="45" customHeight="1" x14ac:dyDescent="0.25">
      <c r="A823" s="54" t="s">
        <v>2001</v>
      </c>
      <c r="B823" s="59" t="s">
        <v>2707</v>
      </c>
      <c r="C823" s="61">
        <v>1</v>
      </c>
      <c r="D823" s="72" t="s">
        <v>2172</v>
      </c>
      <c r="E823" s="48">
        <v>43951</v>
      </c>
      <c r="F823" s="48">
        <v>43951</v>
      </c>
      <c r="G823" s="105" t="s">
        <v>13</v>
      </c>
      <c r="H823" s="105"/>
      <c r="I823" s="65">
        <v>210</v>
      </c>
    </row>
    <row r="824" spans="1:9" ht="45" customHeight="1" x14ac:dyDescent="0.25">
      <c r="A824" s="54" t="s">
        <v>2001</v>
      </c>
      <c r="B824" s="59" t="s">
        <v>2684</v>
      </c>
      <c r="C824" s="61">
        <v>1</v>
      </c>
      <c r="D824" s="72" t="s">
        <v>29</v>
      </c>
      <c r="E824" s="48">
        <v>43948</v>
      </c>
      <c r="F824" s="48">
        <v>43948</v>
      </c>
      <c r="G824" s="105" t="s">
        <v>13</v>
      </c>
      <c r="H824" s="105"/>
      <c r="I824" s="65">
        <v>63</v>
      </c>
    </row>
    <row r="825" spans="1:9" ht="45" customHeight="1" x14ac:dyDescent="0.25">
      <c r="A825" s="54" t="s">
        <v>2001</v>
      </c>
      <c r="B825" s="59" t="s">
        <v>486</v>
      </c>
      <c r="C825" s="61">
        <v>1</v>
      </c>
      <c r="D825" s="72" t="s">
        <v>29</v>
      </c>
      <c r="E825" s="48">
        <v>43959</v>
      </c>
      <c r="F825" s="48">
        <v>43959</v>
      </c>
      <c r="G825" s="105" t="s">
        <v>13</v>
      </c>
      <c r="H825" s="105"/>
      <c r="I825" s="65">
        <v>220</v>
      </c>
    </row>
    <row r="826" spans="1:9" ht="45" customHeight="1" x14ac:dyDescent="0.25">
      <c r="A826" s="54" t="s">
        <v>2001</v>
      </c>
      <c r="B826" s="59" t="s">
        <v>2684</v>
      </c>
      <c r="C826" s="61">
        <v>1</v>
      </c>
      <c r="D826" s="72" t="s">
        <v>29</v>
      </c>
      <c r="E826" s="48">
        <v>43948</v>
      </c>
      <c r="F826" s="48">
        <v>43948</v>
      </c>
      <c r="G826" s="105" t="s">
        <v>13</v>
      </c>
      <c r="H826" s="105"/>
      <c r="I826" s="65">
        <v>49</v>
      </c>
    </row>
    <row r="827" spans="1:9" ht="45" customHeight="1" x14ac:dyDescent="0.25">
      <c r="A827" s="54" t="s">
        <v>528</v>
      </c>
      <c r="B827" s="59" t="s">
        <v>2719</v>
      </c>
      <c r="C827" s="61">
        <v>1</v>
      </c>
      <c r="D827" s="72" t="s">
        <v>15</v>
      </c>
      <c r="E827" s="48">
        <v>43915</v>
      </c>
      <c r="F827" s="48">
        <v>43921</v>
      </c>
      <c r="G827" s="105" t="s">
        <v>13</v>
      </c>
      <c r="H827" s="105"/>
      <c r="I827" s="64">
        <v>432</v>
      </c>
    </row>
    <row r="828" spans="1:9" ht="45" customHeight="1" x14ac:dyDescent="0.25">
      <c r="A828" s="54" t="s">
        <v>528</v>
      </c>
      <c r="B828" s="59" t="s">
        <v>2669</v>
      </c>
      <c r="C828" s="61">
        <v>1</v>
      </c>
      <c r="D828" s="72" t="s">
        <v>15</v>
      </c>
      <c r="E828" s="48">
        <v>43915</v>
      </c>
      <c r="F828" s="48">
        <v>43915</v>
      </c>
      <c r="G828" s="105" t="s">
        <v>13</v>
      </c>
      <c r="H828" s="105"/>
      <c r="I828" s="64">
        <v>126</v>
      </c>
    </row>
    <row r="829" spans="1:9" ht="45" customHeight="1" x14ac:dyDescent="0.25">
      <c r="A829" s="54" t="s">
        <v>528</v>
      </c>
      <c r="B829" s="59" t="s">
        <v>2669</v>
      </c>
      <c r="C829" s="61">
        <v>1</v>
      </c>
      <c r="D829" s="72" t="s">
        <v>15</v>
      </c>
      <c r="E829" s="48">
        <v>43915</v>
      </c>
      <c r="F829" s="48">
        <v>43915</v>
      </c>
      <c r="G829" s="105" t="s">
        <v>13</v>
      </c>
      <c r="H829" s="105"/>
      <c r="I829" s="64">
        <v>98</v>
      </c>
    </row>
    <row r="830" spans="1:9" ht="45" customHeight="1" x14ac:dyDescent="0.25">
      <c r="A830" s="54" t="s">
        <v>528</v>
      </c>
      <c r="B830" s="59" t="s">
        <v>2669</v>
      </c>
      <c r="C830" s="61">
        <v>1</v>
      </c>
      <c r="D830" s="72" t="s">
        <v>15</v>
      </c>
      <c r="E830" s="48">
        <v>43915</v>
      </c>
      <c r="F830" s="48">
        <v>43915</v>
      </c>
      <c r="G830" s="105" t="s">
        <v>13</v>
      </c>
      <c r="H830" s="105"/>
      <c r="I830" s="64">
        <v>350</v>
      </c>
    </row>
    <row r="831" spans="1:9" ht="45" customHeight="1" x14ac:dyDescent="0.25">
      <c r="A831" s="54" t="s">
        <v>528</v>
      </c>
      <c r="B831" s="59" t="s">
        <v>2669</v>
      </c>
      <c r="C831" s="61">
        <v>1</v>
      </c>
      <c r="D831" s="72" t="s">
        <v>15</v>
      </c>
      <c r="E831" s="48">
        <v>43915</v>
      </c>
      <c r="F831" s="48">
        <v>43915</v>
      </c>
      <c r="G831" s="105" t="s">
        <v>13</v>
      </c>
      <c r="H831" s="105"/>
      <c r="I831" s="64">
        <v>163</v>
      </c>
    </row>
    <row r="832" spans="1:9" ht="45" customHeight="1" x14ac:dyDescent="0.25">
      <c r="A832" s="54" t="s">
        <v>528</v>
      </c>
      <c r="B832" s="59" t="s">
        <v>2669</v>
      </c>
      <c r="C832" s="61">
        <v>1</v>
      </c>
      <c r="D832" s="72" t="s">
        <v>15</v>
      </c>
      <c r="E832" s="48">
        <v>43915</v>
      </c>
      <c r="F832" s="48">
        <v>43915</v>
      </c>
      <c r="G832" s="105" t="s">
        <v>13</v>
      </c>
      <c r="H832" s="105"/>
      <c r="I832" s="64">
        <v>163</v>
      </c>
    </row>
    <row r="833" spans="1:9" ht="45" customHeight="1" x14ac:dyDescent="0.25">
      <c r="A833" s="54" t="s">
        <v>528</v>
      </c>
      <c r="B833" s="59" t="s">
        <v>2717</v>
      </c>
      <c r="C833" s="61">
        <v>1</v>
      </c>
      <c r="D833" s="72" t="s">
        <v>29</v>
      </c>
      <c r="E833" s="48">
        <v>43924</v>
      </c>
      <c r="F833" s="48">
        <v>43924</v>
      </c>
      <c r="G833" s="105" t="s">
        <v>13</v>
      </c>
      <c r="H833" s="105"/>
      <c r="I833" s="65">
        <v>179.8</v>
      </c>
    </row>
    <row r="834" spans="1:9" ht="45" customHeight="1" x14ac:dyDescent="0.25">
      <c r="A834" s="54" t="s">
        <v>528</v>
      </c>
      <c r="B834" s="59" t="s">
        <v>2717</v>
      </c>
      <c r="C834" s="61">
        <v>1</v>
      </c>
      <c r="D834" s="72" t="s">
        <v>29</v>
      </c>
      <c r="E834" s="48">
        <v>43924</v>
      </c>
      <c r="F834" s="48">
        <v>43924</v>
      </c>
      <c r="G834" s="105" t="s">
        <v>13</v>
      </c>
      <c r="H834" s="105"/>
      <c r="I834" s="65">
        <v>350</v>
      </c>
    </row>
    <row r="835" spans="1:9" ht="45" customHeight="1" x14ac:dyDescent="0.25">
      <c r="A835" s="54" t="s">
        <v>2022</v>
      </c>
      <c r="B835" s="59" t="s">
        <v>2691</v>
      </c>
      <c r="C835" s="61">
        <v>1</v>
      </c>
      <c r="D835" s="72" t="s">
        <v>2172</v>
      </c>
      <c r="E835" s="48">
        <v>43871</v>
      </c>
      <c r="F835" s="48">
        <v>43871</v>
      </c>
      <c r="G835" s="105" t="s">
        <v>13</v>
      </c>
      <c r="H835" s="105"/>
      <c r="I835" s="66">
        <v>310</v>
      </c>
    </row>
    <row r="836" spans="1:9" ht="45" customHeight="1" x14ac:dyDescent="0.25">
      <c r="A836" s="54" t="s">
        <v>2022</v>
      </c>
      <c r="B836" s="59" t="s">
        <v>2691</v>
      </c>
      <c r="C836" s="61">
        <v>1</v>
      </c>
      <c r="D836" s="72" t="s">
        <v>2172</v>
      </c>
      <c r="E836" s="48">
        <v>43871</v>
      </c>
      <c r="F836" s="48">
        <v>43871</v>
      </c>
      <c r="G836" s="105" t="s">
        <v>13</v>
      </c>
      <c r="H836" s="105"/>
      <c r="I836" s="66">
        <v>250</v>
      </c>
    </row>
    <row r="837" spans="1:9" ht="45" customHeight="1" x14ac:dyDescent="0.25">
      <c r="A837" s="54" t="s">
        <v>2022</v>
      </c>
      <c r="B837" s="59" t="s">
        <v>2691</v>
      </c>
      <c r="C837" s="61">
        <v>1</v>
      </c>
      <c r="D837" s="72" t="s">
        <v>2172</v>
      </c>
      <c r="E837" s="48">
        <v>43871</v>
      </c>
      <c r="F837" s="48">
        <v>43871</v>
      </c>
      <c r="G837" s="105" t="s">
        <v>13</v>
      </c>
      <c r="H837" s="105"/>
      <c r="I837" s="66">
        <v>176.88</v>
      </c>
    </row>
    <row r="838" spans="1:9" ht="45" customHeight="1" x14ac:dyDescent="0.25">
      <c r="A838" s="54" t="s">
        <v>2022</v>
      </c>
      <c r="B838" s="59" t="s">
        <v>2688</v>
      </c>
      <c r="C838" s="61">
        <v>1</v>
      </c>
      <c r="D838" s="72" t="s">
        <v>29</v>
      </c>
      <c r="E838" s="48">
        <v>43914</v>
      </c>
      <c r="F838" s="48">
        <v>43914</v>
      </c>
      <c r="G838" s="105" t="s">
        <v>13</v>
      </c>
      <c r="H838" s="105"/>
      <c r="I838" s="64">
        <v>98</v>
      </c>
    </row>
    <row r="839" spans="1:9" ht="45" customHeight="1" x14ac:dyDescent="0.25">
      <c r="A839" s="54" t="s">
        <v>2022</v>
      </c>
      <c r="B839" s="59" t="s">
        <v>2688</v>
      </c>
      <c r="C839" s="61">
        <v>1</v>
      </c>
      <c r="D839" s="72" t="s">
        <v>29</v>
      </c>
      <c r="E839" s="48">
        <v>43914</v>
      </c>
      <c r="F839" s="48">
        <v>43914</v>
      </c>
      <c r="G839" s="105" t="s">
        <v>13</v>
      </c>
      <c r="H839" s="105"/>
      <c r="I839" s="64">
        <v>126</v>
      </c>
    </row>
    <row r="840" spans="1:9" ht="45" customHeight="1" x14ac:dyDescent="0.25">
      <c r="A840" s="54" t="s">
        <v>2022</v>
      </c>
      <c r="B840" s="59" t="s">
        <v>2688</v>
      </c>
      <c r="C840" s="61">
        <v>1</v>
      </c>
      <c r="D840" s="72" t="s">
        <v>29</v>
      </c>
      <c r="E840" s="48">
        <v>43914</v>
      </c>
      <c r="F840" s="48">
        <v>43914</v>
      </c>
      <c r="G840" s="105" t="s">
        <v>13</v>
      </c>
      <c r="H840" s="105"/>
      <c r="I840" s="64">
        <v>200</v>
      </c>
    </row>
    <row r="841" spans="1:9" ht="45" customHeight="1" x14ac:dyDescent="0.25">
      <c r="A841" s="54" t="s">
        <v>2022</v>
      </c>
      <c r="B841" s="59" t="s">
        <v>2720</v>
      </c>
      <c r="C841" s="61">
        <v>1</v>
      </c>
      <c r="D841" s="72" t="s">
        <v>29</v>
      </c>
      <c r="E841" s="48">
        <v>43927</v>
      </c>
      <c r="F841" s="48">
        <v>43927</v>
      </c>
      <c r="G841" s="105" t="s">
        <v>13</v>
      </c>
      <c r="H841" s="105"/>
      <c r="I841" s="67">
        <v>49</v>
      </c>
    </row>
    <row r="842" spans="1:9" ht="45" customHeight="1" x14ac:dyDescent="0.25">
      <c r="A842" s="54" t="s">
        <v>2022</v>
      </c>
      <c r="B842" s="59" t="s">
        <v>2720</v>
      </c>
      <c r="C842" s="61">
        <v>1</v>
      </c>
      <c r="D842" s="72" t="s">
        <v>29</v>
      </c>
      <c r="E842" s="48">
        <v>43927</v>
      </c>
      <c r="F842" s="48">
        <v>43927</v>
      </c>
      <c r="G842" s="105" t="s">
        <v>13</v>
      </c>
      <c r="H842" s="105"/>
      <c r="I842" s="67">
        <v>63</v>
      </c>
    </row>
    <row r="843" spans="1:9" ht="45" customHeight="1" x14ac:dyDescent="0.25">
      <c r="A843" s="54" t="s">
        <v>2022</v>
      </c>
      <c r="B843" s="59" t="s">
        <v>2720</v>
      </c>
      <c r="C843" s="61">
        <v>1</v>
      </c>
      <c r="D843" s="72" t="s">
        <v>29</v>
      </c>
      <c r="E843" s="48">
        <v>43927</v>
      </c>
      <c r="F843" s="48">
        <v>43927</v>
      </c>
      <c r="G843" s="105" t="s">
        <v>13</v>
      </c>
      <c r="H843" s="105"/>
      <c r="I843" s="67">
        <v>452.01</v>
      </c>
    </row>
    <row r="844" spans="1:9" ht="45" customHeight="1" x14ac:dyDescent="0.25">
      <c r="A844" s="54" t="s">
        <v>2022</v>
      </c>
      <c r="B844" s="59" t="s">
        <v>2720</v>
      </c>
      <c r="C844" s="61">
        <v>1</v>
      </c>
      <c r="D844" s="72" t="s">
        <v>29</v>
      </c>
      <c r="E844" s="48">
        <v>43927</v>
      </c>
      <c r="F844" s="48">
        <v>43927</v>
      </c>
      <c r="G844" s="105" t="s">
        <v>13</v>
      </c>
      <c r="H844" s="105"/>
      <c r="I844" s="67">
        <v>191.01</v>
      </c>
    </row>
    <row r="845" spans="1:9" ht="45" customHeight="1" x14ac:dyDescent="0.25">
      <c r="A845" s="54" t="s">
        <v>2022</v>
      </c>
      <c r="B845" s="59" t="s">
        <v>2720</v>
      </c>
      <c r="C845" s="61">
        <v>1</v>
      </c>
      <c r="D845" s="72" t="s">
        <v>29</v>
      </c>
      <c r="E845" s="48">
        <v>43927</v>
      </c>
      <c r="F845" s="48">
        <v>43927</v>
      </c>
      <c r="G845" s="105" t="s">
        <v>13</v>
      </c>
      <c r="H845" s="105"/>
      <c r="I845" s="67">
        <v>63</v>
      </c>
    </row>
    <row r="846" spans="1:9" ht="45" customHeight="1" x14ac:dyDescent="0.25">
      <c r="A846" s="54" t="s">
        <v>2022</v>
      </c>
      <c r="B846" s="59" t="s">
        <v>2720</v>
      </c>
      <c r="C846" s="61">
        <v>1</v>
      </c>
      <c r="D846" s="72" t="s">
        <v>29</v>
      </c>
      <c r="E846" s="48">
        <v>43927</v>
      </c>
      <c r="F846" s="48">
        <v>43927</v>
      </c>
      <c r="G846" s="105" t="s">
        <v>13</v>
      </c>
      <c r="H846" s="105"/>
      <c r="I846" s="67">
        <v>49</v>
      </c>
    </row>
    <row r="847" spans="1:9" ht="45" customHeight="1" x14ac:dyDescent="0.25">
      <c r="A847" s="54" t="s">
        <v>2022</v>
      </c>
      <c r="B847" s="59" t="s">
        <v>2720</v>
      </c>
      <c r="C847" s="61">
        <v>1</v>
      </c>
      <c r="D847" s="72" t="s">
        <v>29</v>
      </c>
      <c r="E847" s="48">
        <v>43927</v>
      </c>
      <c r="F847" s="48">
        <v>43927</v>
      </c>
      <c r="G847" s="105" t="s">
        <v>13</v>
      </c>
      <c r="H847" s="105"/>
      <c r="I847" s="64">
        <v>500</v>
      </c>
    </row>
    <row r="848" spans="1:9" ht="45" customHeight="1" x14ac:dyDescent="0.25">
      <c r="A848" s="54" t="s">
        <v>2022</v>
      </c>
      <c r="B848" s="59" t="s">
        <v>2688</v>
      </c>
      <c r="C848" s="61">
        <v>1</v>
      </c>
      <c r="D848" s="72" t="s">
        <v>29</v>
      </c>
      <c r="E848" s="48">
        <v>43908</v>
      </c>
      <c r="F848" s="48">
        <v>43908</v>
      </c>
      <c r="G848" s="105" t="s">
        <v>13</v>
      </c>
      <c r="H848" s="105"/>
      <c r="I848" s="64">
        <v>98</v>
      </c>
    </row>
    <row r="849" spans="1:9" ht="45" customHeight="1" x14ac:dyDescent="0.25">
      <c r="A849" s="54" t="s">
        <v>2022</v>
      </c>
      <c r="B849" s="59" t="s">
        <v>2688</v>
      </c>
      <c r="C849" s="61">
        <v>1</v>
      </c>
      <c r="D849" s="72" t="s">
        <v>29</v>
      </c>
      <c r="E849" s="48">
        <v>43908</v>
      </c>
      <c r="F849" s="48">
        <v>43908</v>
      </c>
      <c r="G849" s="105" t="s">
        <v>13</v>
      </c>
      <c r="H849" s="105"/>
      <c r="I849" s="64">
        <v>126</v>
      </c>
    </row>
    <row r="850" spans="1:9" ht="45" customHeight="1" x14ac:dyDescent="0.25">
      <c r="A850" s="54" t="s">
        <v>2022</v>
      </c>
      <c r="B850" s="59" t="s">
        <v>2688</v>
      </c>
      <c r="C850" s="61">
        <v>1</v>
      </c>
      <c r="D850" s="72" t="s">
        <v>29</v>
      </c>
      <c r="E850" s="48">
        <v>43908</v>
      </c>
      <c r="F850" s="48">
        <v>43908</v>
      </c>
      <c r="G850" s="105" t="s">
        <v>13</v>
      </c>
      <c r="H850" s="105"/>
      <c r="I850" s="64">
        <v>200</v>
      </c>
    </row>
    <row r="851" spans="1:9" ht="45" customHeight="1" x14ac:dyDescent="0.25">
      <c r="A851" s="54" t="s">
        <v>2022</v>
      </c>
      <c r="B851" s="59" t="s">
        <v>2721</v>
      </c>
      <c r="C851" s="61">
        <v>1</v>
      </c>
      <c r="D851" s="72" t="s">
        <v>29</v>
      </c>
      <c r="E851" s="48">
        <v>43907</v>
      </c>
      <c r="F851" s="48">
        <v>43907</v>
      </c>
      <c r="G851" s="105" t="s">
        <v>13</v>
      </c>
      <c r="H851" s="105"/>
      <c r="I851" s="64">
        <v>98</v>
      </c>
    </row>
    <row r="852" spans="1:9" ht="45" customHeight="1" x14ac:dyDescent="0.25">
      <c r="A852" s="54" t="s">
        <v>2022</v>
      </c>
      <c r="B852" s="59" t="s">
        <v>2721</v>
      </c>
      <c r="C852" s="61">
        <v>1</v>
      </c>
      <c r="D852" s="72" t="s">
        <v>29</v>
      </c>
      <c r="E852" s="48">
        <v>43907</v>
      </c>
      <c r="F852" s="48">
        <v>43907</v>
      </c>
      <c r="G852" s="105" t="s">
        <v>13</v>
      </c>
      <c r="H852" s="105"/>
      <c r="I852" s="64">
        <v>126</v>
      </c>
    </row>
    <row r="853" spans="1:9" ht="45" customHeight="1" x14ac:dyDescent="0.25">
      <c r="A853" s="54" t="s">
        <v>2022</v>
      </c>
      <c r="B853" s="59" t="s">
        <v>2721</v>
      </c>
      <c r="C853" s="61">
        <v>1</v>
      </c>
      <c r="D853" s="72" t="s">
        <v>29</v>
      </c>
      <c r="E853" s="48">
        <v>43907</v>
      </c>
      <c r="F853" s="48">
        <v>43907</v>
      </c>
      <c r="G853" s="105" t="s">
        <v>13</v>
      </c>
      <c r="H853" s="105"/>
      <c r="I853" s="64">
        <v>500</v>
      </c>
    </row>
    <row r="854" spans="1:9" ht="45" customHeight="1" x14ac:dyDescent="0.25">
      <c r="A854" s="54" t="s">
        <v>2022</v>
      </c>
      <c r="B854" s="59" t="s">
        <v>2721</v>
      </c>
      <c r="C854" s="61">
        <v>1</v>
      </c>
      <c r="D854" s="72" t="s">
        <v>29</v>
      </c>
      <c r="E854" s="48">
        <v>43915</v>
      </c>
      <c r="F854" s="48">
        <v>43915</v>
      </c>
      <c r="G854" s="105" t="s">
        <v>13</v>
      </c>
      <c r="H854" s="105"/>
      <c r="I854" s="64">
        <v>98</v>
      </c>
    </row>
    <row r="855" spans="1:9" ht="45" customHeight="1" x14ac:dyDescent="0.25">
      <c r="A855" s="54" t="s">
        <v>2022</v>
      </c>
      <c r="B855" s="59" t="s">
        <v>2721</v>
      </c>
      <c r="C855" s="61">
        <v>1</v>
      </c>
      <c r="D855" s="72" t="s">
        <v>29</v>
      </c>
      <c r="E855" s="48">
        <v>43915</v>
      </c>
      <c r="F855" s="48">
        <v>43915</v>
      </c>
      <c r="G855" s="105" t="s">
        <v>13</v>
      </c>
      <c r="H855" s="105"/>
      <c r="I855" s="64">
        <v>126</v>
      </c>
    </row>
    <row r="856" spans="1:9" ht="45" customHeight="1" x14ac:dyDescent="0.25">
      <c r="A856" s="54" t="s">
        <v>2022</v>
      </c>
      <c r="B856" s="59" t="s">
        <v>2721</v>
      </c>
      <c r="C856" s="61">
        <v>1</v>
      </c>
      <c r="D856" s="72" t="s">
        <v>29</v>
      </c>
      <c r="E856" s="48">
        <v>43915</v>
      </c>
      <c r="F856" s="48">
        <v>43915</v>
      </c>
      <c r="G856" s="105" t="s">
        <v>13</v>
      </c>
      <c r="H856" s="105"/>
      <c r="I856" s="64">
        <v>500</v>
      </c>
    </row>
    <row r="857" spans="1:9" ht="45" customHeight="1" x14ac:dyDescent="0.25">
      <c r="A857" s="54" t="s">
        <v>2022</v>
      </c>
      <c r="B857" s="59" t="s">
        <v>2722</v>
      </c>
      <c r="C857" s="61">
        <v>1</v>
      </c>
      <c r="D857" s="72" t="s">
        <v>2172</v>
      </c>
      <c r="E857" s="48">
        <v>43937</v>
      </c>
      <c r="F857" s="48">
        <v>43937</v>
      </c>
      <c r="G857" s="105" t="s">
        <v>13</v>
      </c>
      <c r="H857" s="105"/>
      <c r="I857" s="65">
        <v>356</v>
      </c>
    </row>
    <row r="858" spans="1:9" ht="45" customHeight="1" x14ac:dyDescent="0.25">
      <c r="A858" s="54" t="s">
        <v>2022</v>
      </c>
      <c r="B858" s="59" t="s">
        <v>2723</v>
      </c>
      <c r="C858" s="61">
        <v>1</v>
      </c>
      <c r="D858" s="72" t="s">
        <v>29</v>
      </c>
      <c r="E858" s="48">
        <v>43924</v>
      </c>
      <c r="F858" s="48">
        <v>43924</v>
      </c>
      <c r="G858" s="105" t="s">
        <v>13</v>
      </c>
      <c r="H858" s="105"/>
      <c r="I858" s="65">
        <v>300</v>
      </c>
    </row>
    <row r="859" spans="1:9" ht="45" customHeight="1" x14ac:dyDescent="0.25">
      <c r="A859" s="54" t="s">
        <v>2022</v>
      </c>
      <c r="B859" s="59" t="s">
        <v>2723</v>
      </c>
      <c r="C859" s="61">
        <v>1</v>
      </c>
      <c r="D859" s="72" t="s">
        <v>29</v>
      </c>
      <c r="E859" s="48">
        <v>43924</v>
      </c>
      <c r="F859" s="48">
        <v>43924</v>
      </c>
      <c r="G859" s="105" t="s">
        <v>13</v>
      </c>
      <c r="H859" s="105"/>
      <c r="I859" s="65">
        <v>20</v>
      </c>
    </row>
    <row r="860" spans="1:9" ht="45" customHeight="1" x14ac:dyDescent="0.25">
      <c r="A860" s="54" t="s">
        <v>2022</v>
      </c>
      <c r="B860" s="59" t="s">
        <v>2723</v>
      </c>
      <c r="C860" s="61">
        <v>1</v>
      </c>
      <c r="D860" s="72" t="s">
        <v>29</v>
      </c>
      <c r="E860" s="48">
        <v>43924</v>
      </c>
      <c r="F860" s="48">
        <v>43924</v>
      </c>
      <c r="G860" s="105" t="s">
        <v>13</v>
      </c>
      <c r="H860" s="105"/>
      <c r="I860" s="65">
        <v>126</v>
      </c>
    </row>
    <row r="861" spans="1:9" ht="45" customHeight="1" x14ac:dyDescent="0.25">
      <c r="A861" s="54" t="s">
        <v>2022</v>
      </c>
      <c r="B861" s="59" t="s">
        <v>2723</v>
      </c>
      <c r="C861" s="61">
        <v>1</v>
      </c>
      <c r="D861" s="72" t="s">
        <v>29</v>
      </c>
      <c r="E861" s="48">
        <v>43924</v>
      </c>
      <c r="F861" s="48">
        <v>43924</v>
      </c>
      <c r="G861" s="105" t="s">
        <v>13</v>
      </c>
      <c r="H861" s="105"/>
      <c r="I861" s="65">
        <v>98</v>
      </c>
    </row>
    <row r="862" spans="1:9" ht="45" customHeight="1" x14ac:dyDescent="0.25">
      <c r="A862" s="54" t="s">
        <v>2022</v>
      </c>
      <c r="B862" s="59" t="s">
        <v>486</v>
      </c>
      <c r="C862" s="61">
        <v>1</v>
      </c>
      <c r="D862" s="72" t="s">
        <v>29</v>
      </c>
      <c r="E862" s="48">
        <v>43936</v>
      </c>
      <c r="F862" s="48">
        <v>43936</v>
      </c>
      <c r="G862" s="105" t="s">
        <v>13</v>
      </c>
      <c r="H862" s="105"/>
      <c r="I862" s="65">
        <v>200</v>
      </c>
    </row>
    <row r="863" spans="1:9" ht="45" customHeight="1" x14ac:dyDescent="0.25">
      <c r="A863" s="54" t="s">
        <v>2022</v>
      </c>
      <c r="B863" s="59" t="s">
        <v>486</v>
      </c>
      <c r="C863" s="61">
        <v>1</v>
      </c>
      <c r="D863" s="72" t="s">
        <v>29</v>
      </c>
      <c r="E863" s="48">
        <v>43936</v>
      </c>
      <c r="F863" s="48">
        <v>43936</v>
      </c>
      <c r="G863" s="105" t="s">
        <v>13</v>
      </c>
      <c r="H863" s="105"/>
      <c r="I863" s="65">
        <v>126</v>
      </c>
    </row>
    <row r="864" spans="1:9" ht="45" customHeight="1" x14ac:dyDescent="0.25">
      <c r="A864" s="54" t="s">
        <v>2022</v>
      </c>
      <c r="B864" s="59" t="s">
        <v>486</v>
      </c>
      <c r="C864" s="61">
        <v>1</v>
      </c>
      <c r="D864" s="72" t="s">
        <v>29</v>
      </c>
      <c r="E864" s="48">
        <v>43936</v>
      </c>
      <c r="F864" s="48">
        <v>43936</v>
      </c>
      <c r="G864" s="105" t="s">
        <v>13</v>
      </c>
      <c r="H864" s="105"/>
      <c r="I864" s="65">
        <v>98</v>
      </c>
    </row>
    <row r="865" spans="1:9" ht="45" customHeight="1" x14ac:dyDescent="0.25">
      <c r="A865" s="54" t="s">
        <v>2022</v>
      </c>
      <c r="B865" s="59" t="s">
        <v>2723</v>
      </c>
      <c r="C865" s="61">
        <v>1</v>
      </c>
      <c r="D865" s="72" t="s">
        <v>29</v>
      </c>
      <c r="E865" s="48">
        <v>43929</v>
      </c>
      <c r="F865" s="48">
        <v>43929</v>
      </c>
      <c r="G865" s="105" t="s">
        <v>13</v>
      </c>
      <c r="H865" s="105"/>
      <c r="I865" s="65">
        <v>98</v>
      </c>
    </row>
    <row r="866" spans="1:9" ht="45" customHeight="1" x14ac:dyDescent="0.25">
      <c r="A866" s="54" t="s">
        <v>2022</v>
      </c>
      <c r="B866" s="59" t="s">
        <v>2722</v>
      </c>
      <c r="C866" s="61">
        <v>1</v>
      </c>
      <c r="D866" s="72" t="s">
        <v>2172</v>
      </c>
      <c r="E866" s="48">
        <v>43937</v>
      </c>
      <c r="F866" s="48">
        <v>43937</v>
      </c>
      <c r="G866" s="105" t="s">
        <v>13</v>
      </c>
      <c r="H866" s="105"/>
      <c r="I866" s="65">
        <v>467</v>
      </c>
    </row>
    <row r="867" spans="1:9" ht="45" customHeight="1" x14ac:dyDescent="0.25">
      <c r="A867" s="54" t="s">
        <v>2022</v>
      </c>
      <c r="B867" s="59" t="s">
        <v>2722</v>
      </c>
      <c r="C867" s="61">
        <v>1</v>
      </c>
      <c r="D867" s="72" t="s">
        <v>2172</v>
      </c>
      <c r="E867" s="48">
        <v>43937</v>
      </c>
      <c r="F867" s="48">
        <v>43937</v>
      </c>
      <c r="G867" s="105" t="s">
        <v>13</v>
      </c>
      <c r="H867" s="105"/>
      <c r="I867" s="65">
        <v>298</v>
      </c>
    </row>
    <row r="868" spans="1:9" ht="45" customHeight="1" x14ac:dyDescent="0.25">
      <c r="A868" s="54" t="s">
        <v>2022</v>
      </c>
      <c r="B868" s="59" t="s">
        <v>2722</v>
      </c>
      <c r="C868" s="61">
        <v>1</v>
      </c>
      <c r="D868" s="72" t="s">
        <v>2172</v>
      </c>
      <c r="E868" s="48">
        <v>43937</v>
      </c>
      <c r="F868" s="48">
        <v>43937</v>
      </c>
      <c r="G868" s="105" t="s">
        <v>13</v>
      </c>
      <c r="H868" s="105"/>
      <c r="I868" s="65">
        <v>315</v>
      </c>
    </row>
    <row r="869" spans="1:9" ht="45" customHeight="1" x14ac:dyDescent="0.25">
      <c r="A869" s="54" t="s">
        <v>2022</v>
      </c>
      <c r="B869" s="59" t="s">
        <v>2722</v>
      </c>
      <c r="C869" s="61">
        <v>1</v>
      </c>
      <c r="D869" s="72" t="s">
        <v>2172</v>
      </c>
      <c r="E869" s="48">
        <v>43937</v>
      </c>
      <c r="F869" s="48">
        <v>43937</v>
      </c>
      <c r="G869" s="105" t="s">
        <v>13</v>
      </c>
      <c r="H869" s="105"/>
      <c r="I869" s="65">
        <v>400</v>
      </c>
    </row>
    <row r="870" spans="1:9" ht="45" customHeight="1" x14ac:dyDescent="0.25">
      <c r="A870" s="54" t="s">
        <v>2022</v>
      </c>
      <c r="B870" s="59" t="s">
        <v>2723</v>
      </c>
      <c r="C870" s="61">
        <v>1</v>
      </c>
      <c r="D870" s="72" t="s">
        <v>29</v>
      </c>
      <c r="E870" s="48">
        <v>43929</v>
      </c>
      <c r="F870" s="48">
        <v>43929</v>
      </c>
      <c r="G870" s="105" t="s">
        <v>13</v>
      </c>
      <c r="H870" s="105"/>
      <c r="I870" s="65">
        <v>126</v>
      </c>
    </row>
    <row r="871" spans="1:9" ht="45" customHeight="1" x14ac:dyDescent="0.25">
      <c r="A871" s="54" t="s">
        <v>2022</v>
      </c>
      <c r="B871" s="59" t="s">
        <v>2722</v>
      </c>
      <c r="C871" s="61">
        <v>1</v>
      </c>
      <c r="D871" s="72" t="s">
        <v>2172</v>
      </c>
      <c r="E871" s="48">
        <v>43937</v>
      </c>
      <c r="F871" s="48">
        <v>43937</v>
      </c>
      <c r="G871" s="105" t="s">
        <v>13</v>
      </c>
      <c r="H871" s="105"/>
      <c r="I871" s="65">
        <v>49</v>
      </c>
    </row>
    <row r="872" spans="1:9" ht="45" customHeight="1" x14ac:dyDescent="0.25">
      <c r="A872" s="54" t="s">
        <v>2022</v>
      </c>
      <c r="B872" s="59" t="s">
        <v>2722</v>
      </c>
      <c r="C872" s="61">
        <v>1</v>
      </c>
      <c r="D872" s="72" t="s">
        <v>2172</v>
      </c>
      <c r="E872" s="48">
        <v>43937</v>
      </c>
      <c r="F872" s="48">
        <v>43937</v>
      </c>
      <c r="G872" s="105" t="s">
        <v>13</v>
      </c>
      <c r="H872" s="105"/>
      <c r="I872" s="65">
        <v>63</v>
      </c>
    </row>
    <row r="873" spans="1:9" ht="45" customHeight="1" x14ac:dyDescent="0.25">
      <c r="A873" s="54" t="s">
        <v>2022</v>
      </c>
      <c r="B873" s="59" t="s">
        <v>2722</v>
      </c>
      <c r="C873" s="61">
        <v>1</v>
      </c>
      <c r="D873" s="72" t="s">
        <v>2172</v>
      </c>
      <c r="E873" s="48">
        <v>43937</v>
      </c>
      <c r="F873" s="48">
        <v>43937</v>
      </c>
      <c r="G873" s="105" t="s">
        <v>13</v>
      </c>
      <c r="H873" s="105"/>
      <c r="I873" s="65">
        <v>63</v>
      </c>
    </row>
    <row r="874" spans="1:9" ht="45" customHeight="1" x14ac:dyDescent="0.25">
      <c r="A874" s="54" t="s">
        <v>2022</v>
      </c>
      <c r="B874" s="59" t="s">
        <v>2723</v>
      </c>
      <c r="C874" s="61">
        <v>1</v>
      </c>
      <c r="D874" s="72" t="s">
        <v>29</v>
      </c>
      <c r="E874" s="48">
        <v>43929</v>
      </c>
      <c r="F874" s="48">
        <v>43929</v>
      </c>
      <c r="G874" s="105" t="s">
        <v>13</v>
      </c>
      <c r="H874" s="105"/>
      <c r="I874" s="65">
        <v>200</v>
      </c>
    </row>
    <row r="875" spans="1:9" ht="45" customHeight="1" x14ac:dyDescent="0.25">
      <c r="A875" s="54" t="s">
        <v>2022</v>
      </c>
      <c r="B875" s="59" t="s">
        <v>2722</v>
      </c>
      <c r="C875" s="61">
        <v>1</v>
      </c>
      <c r="D875" s="72" t="s">
        <v>2172</v>
      </c>
      <c r="E875" s="48">
        <v>43937</v>
      </c>
      <c r="F875" s="48">
        <v>43937</v>
      </c>
      <c r="G875" s="105" t="s">
        <v>13</v>
      </c>
      <c r="H875" s="105"/>
      <c r="I875" s="65">
        <v>63</v>
      </c>
    </row>
    <row r="876" spans="1:9" ht="45" customHeight="1" x14ac:dyDescent="0.25">
      <c r="A876" s="54" t="s">
        <v>2022</v>
      </c>
      <c r="B876" s="59" t="s">
        <v>2724</v>
      </c>
      <c r="C876" s="61">
        <v>1</v>
      </c>
      <c r="D876" s="72" t="s">
        <v>29</v>
      </c>
      <c r="E876" s="48">
        <v>43938</v>
      </c>
      <c r="F876" s="48">
        <v>43938</v>
      </c>
      <c r="G876" s="105" t="s">
        <v>13</v>
      </c>
      <c r="H876" s="105"/>
      <c r="I876" s="65">
        <v>49</v>
      </c>
    </row>
    <row r="877" spans="1:9" ht="45" customHeight="1" x14ac:dyDescent="0.25">
      <c r="A877" s="54" t="s">
        <v>2022</v>
      </c>
      <c r="B877" s="59" t="s">
        <v>2724</v>
      </c>
      <c r="C877" s="61">
        <v>1</v>
      </c>
      <c r="D877" s="72" t="s">
        <v>29</v>
      </c>
      <c r="E877" s="48">
        <v>43938</v>
      </c>
      <c r="F877" s="48">
        <v>43938</v>
      </c>
      <c r="G877" s="105" t="s">
        <v>13</v>
      </c>
      <c r="H877" s="105"/>
      <c r="I877" s="65">
        <v>407.93</v>
      </c>
    </row>
    <row r="878" spans="1:9" ht="45" customHeight="1" x14ac:dyDescent="0.25">
      <c r="A878" s="54" t="s">
        <v>2022</v>
      </c>
      <c r="B878" s="59" t="s">
        <v>2724</v>
      </c>
      <c r="C878" s="61">
        <v>1</v>
      </c>
      <c r="D878" s="72" t="s">
        <v>29</v>
      </c>
      <c r="E878" s="48">
        <v>43938</v>
      </c>
      <c r="F878" s="48">
        <v>43938</v>
      </c>
      <c r="G878" s="105" t="s">
        <v>13</v>
      </c>
      <c r="H878" s="105"/>
      <c r="I878" s="65">
        <v>220</v>
      </c>
    </row>
    <row r="879" spans="1:9" ht="45" customHeight="1" x14ac:dyDescent="0.25">
      <c r="A879" s="54" t="s">
        <v>2022</v>
      </c>
      <c r="B879" s="59" t="s">
        <v>2724</v>
      </c>
      <c r="C879" s="61">
        <v>1</v>
      </c>
      <c r="D879" s="72" t="s">
        <v>29</v>
      </c>
      <c r="E879" s="48">
        <v>43938</v>
      </c>
      <c r="F879" s="48">
        <v>43938</v>
      </c>
      <c r="G879" s="105" t="s">
        <v>13</v>
      </c>
      <c r="H879" s="105"/>
      <c r="I879" s="65">
        <v>63</v>
      </c>
    </row>
    <row r="880" spans="1:9" ht="45" customHeight="1" x14ac:dyDescent="0.25">
      <c r="A880" s="54" t="s">
        <v>2032</v>
      </c>
      <c r="B880" s="59" t="s">
        <v>2695</v>
      </c>
      <c r="C880" s="61">
        <v>1</v>
      </c>
      <c r="D880" s="72" t="s">
        <v>29</v>
      </c>
      <c r="E880" s="48">
        <v>43900</v>
      </c>
      <c r="F880" s="48">
        <v>43902</v>
      </c>
      <c r="G880" s="105" t="s">
        <v>13</v>
      </c>
      <c r="H880" s="105"/>
      <c r="I880" s="62">
        <v>98</v>
      </c>
    </row>
    <row r="881" spans="1:9" ht="45" customHeight="1" x14ac:dyDescent="0.25">
      <c r="A881" s="54" t="s">
        <v>2032</v>
      </c>
      <c r="B881" s="59" t="s">
        <v>2695</v>
      </c>
      <c r="C881" s="61">
        <v>1</v>
      </c>
      <c r="D881" s="72" t="s">
        <v>29</v>
      </c>
      <c r="E881" s="48">
        <v>43899</v>
      </c>
      <c r="F881" s="48">
        <v>43899</v>
      </c>
      <c r="G881" s="105" t="s">
        <v>13</v>
      </c>
      <c r="H881" s="105"/>
      <c r="I881" s="62">
        <v>300</v>
      </c>
    </row>
    <row r="882" spans="1:9" ht="45" customHeight="1" x14ac:dyDescent="0.25">
      <c r="A882" s="54" t="s">
        <v>2032</v>
      </c>
      <c r="B882" s="59" t="s">
        <v>2695</v>
      </c>
      <c r="C882" s="61">
        <v>1</v>
      </c>
      <c r="D882" s="72" t="s">
        <v>29</v>
      </c>
      <c r="E882" s="48">
        <v>43899</v>
      </c>
      <c r="F882" s="48">
        <v>43899</v>
      </c>
      <c r="G882" s="105" t="s">
        <v>13</v>
      </c>
      <c r="H882" s="105"/>
      <c r="I882" s="62">
        <v>98</v>
      </c>
    </row>
    <row r="883" spans="1:9" ht="45" customHeight="1" x14ac:dyDescent="0.25">
      <c r="A883" s="54" t="s">
        <v>2032</v>
      </c>
      <c r="B883" s="59" t="s">
        <v>2695</v>
      </c>
      <c r="C883" s="61">
        <v>1</v>
      </c>
      <c r="D883" s="72" t="s">
        <v>29</v>
      </c>
      <c r="E883" s="48">
        <v>43899</v>
      </c>
      <c r="F883" s="48">
        <v>43899</v>
      </c>
      <c r="G883" s="105" t="s">
        <v>13</v>
      </c>
      <c r="H883" s="105"/>
      <c r="I883" s="62">
        <v>126</v>
      </c>
    </row>
    <row r="884" spans="1:9" ht="45" customHeight="1" x14ac:dyDescent="0.25">
      <c r="A884" s="54" t="s">
        <v>2032</v>
      </c>
      <c r="B884" s="59" t="s">
        <v>2695</v>
      </c>
      <c r="C884" s="61">
        <v>1</v>
      </c>
      <c r="D884" s="72" t="s">
        <v>29</v>
      </c>
      <c r="E884" s="48">
        <v>43902</v>
      </c>
      <c r="F884" s="48">
        <v>43902</v>
      </c>
      <c r="G884" s="105" t="s">
        <v>13</v>
      </c>
      <c r="H884" s="105"/>
      <c r="I884" s="62">
        <v>126</v>
      </c>
    </row>
    <row r="885" spans="1:9" ht="45" customHeight="1" x14ac:dyDescent="0.25">
      <c r="A885" s="54" t="s">
        <v>2032</v>
      </c>
      <c r="B885" s="59" t="s">
        <v>2695</v>
      </c>
      <c r="C885" s="61">
        <v>1</v>
      </c>
      <c r="D885" s="72" t="s">
        <v>29</v>
      </c>
      <c r="E885" s="48">
        <v>43902</v>
      </c>
      <c r="F885" s="48">
        <v>43902</v>
      </c>
      <c r="G885" s="105" t="s">
        <v>13</v>
      </c>
      <c r="H885" s="105"/>
      <c r="I885" s="62">
        <v>500</v>
      </c>
    </row>
    <row r="886" spans="1:9" ht="45" customHeight="1" x14ac:dyDescent="0.25">
      <c r="A886" s="54" t="s">
        <v>2032</v>
      </c>
      <c r="B886" s="59" t="s">
        <v>2695</v>
      </c>
      <c r="C886" s="61">
        <v>1</v>
      </c>
      <c r="D886" s="72" t="s">
        <v>29</v>
      </c>
      <c r="E886" s="48">
        <v>43901</v>
      </c>
      <c r="F886" s="48">
        <v>43901</v>
      </c>
      <c r="G886" s="105" t="s">
        <v>13</v>
      </c>
      <c r="H886" s="105"/>
      <c r="I886" s="62">
        <v>500</v>
      </c>
    </row>
    <row r="887" spans="1:9" ht="45" customHeight="1" x14ac:dyDescent="0.25">
      <c r="A887" s="54" t="s">
        <v>2032</v>
      </c>
      <c r="B887" s="59" t="s">
        <v>2695</v>
      </c>
      <c r="C887" s="61">
        <v>1</v>
      </c>
      <c r="D887" s="72" t="s">
        <v>29</v>
      </c>
      <c r="E887" s="48">
        <v>43903</v>
      </c>
      <c r="F887" s="48">
        <v>43903</v>
      </c>
      <c r="G887" s="105" t="s">
        <v>13</v>
      </c>
      <c r="H887" s="105"/>
      <c r="I887" s="62">
        <v>145</v>
      </c>
    </row>
    <row r="888" spans="1:9" ht="45" customHeight="1" x14ac:dyDescent="0.25">
      <c r="A888" s="54" t="s">
        <v>2032</v>
      </c>
      <c r="B888" s="59" t="s">
        <v>2695</v>
      </c>
      <c r="C888" s="61">
        <v>1</v>
      </c>
      <c r="D888" s="72" t="s">
        <v>29</v>
      </c>
      <c r="E888" s="48">
        <v>43903</v>
      </c>
      <c r="F888" s="48">
        <v>43903</v>
      </c>
      <c r="G888" s="105" t="s">
        <v>13</v>
      </c>
      <c r="H888" s="105"/>
      <c r="I888" s="62">
        <v>98</v>
      </c>
    </row>
    <row r="889" spans="1:9" ht="45" customHeight="1" x14ac:dyDescent="0.25">
      <c r="A889" s="54" t="s">
        <v>2032</v>
      </c>
      <c r="B889" s="59" t="s">
        <v>2695</v>
      </c>
      <c r="C889" s="61">
        <v>1</v>
      </c>
      <c r="D889" s="72" t="s">
        <v>29</v>
      </c>
      <c r="E889" s="48">
        <v>43902</v>
      </c>
      <c r="F889" s="48">
        <v>43902</v>
      </c>
      <c r="G889" s="105" t="s">
        <v>13</v>
      </c>
      <c r="H889" s="105"/>
      <c r="I889" s="62">
        <v>98</v>
      </c>
    </row>
    <row r="890" spans="1:9" ht="45" customHeight="1" x14ac:dyDescent="0.25">
      <c r="A890" s="54" t="s">
        <v>2032</v>
      </c>
      <c r="B890" s="59" t="s">
        <v>2695</v>
      </c>
      <c r="C890" s="61">
        <v>1</v>
      </c>
      <c r="D890" s="72" t="s">
        <v>29</v>
      </c>
      <c r="E890" s="48">
        <v>43901</v>
      </c>
      <c r="F890" s="48">
        <v>43901</v>
      </c>
      <c r="G890" s="105" t="s">
        <v>13</v>
      </c>
      <c r="H890" s="105"/>
      <c r="I890" s="62">
        <v>98</v>
      </c>
    </row>
    <row r="891" spans="1:9" ht="45" customHeight="1" x14ac:dyDescent="0.25">
      <c r="A891" s="54" t="s">
        <v>2032</v>
      </c>
      <c r="B891" s="59" t="s">
        <v>2695</v>
      </c>
      <c r="C891" s="61">
        <v>1</v>
      </c>
      <c r="D891" s="72" t="s">
        <v>29</v>
      </c>
      <c r="E891" s="48">
        <v>43901</v>
      </c>
      <c r="F891" s="48">
        <v>43901</v>
      </c>
      <c r="G891" s="105" t="s">
        <v>13</v>
      </c>
      <c r="H891" s="105"/>
      <c r="I891" s="62">
        <v>220</v>
      </c>
    </row>
    <row r="892" spans="1:9" ht="45" customHeight="1" x14ac:dyDescent="0.25">
      <c r="A892" s="54" t="s">
        <v>2032</v>
      </c>
      <c r="B892" s="59" t="s">
        <v>2695</v>
      </c>
      <c r="C892" s="61">
        <v>1</v>
      </c>
      <c r="D892" s="72" t="s">
        <v>29</v>
      </c>
      <c r="E892" s="48">
        <v>43901</v>
      </c>
      <c r="F892" s="48">
        <v>43901</v>
      </c>
      <c r="G892" s="105" t="s">
        <v>13</v>
      </c>
      <c r="H892" s="105"/>
      <c r="I892" s="62">
        <v>126</v>
      </c>
    </row>
    <row r="893" spans="1:9" ht="45" customHeight="1" x14ac:dyDescent="0.25">
      <c r="A893" s="54" t="s">
        <v>2032</v>
      </c>
      <c r="B893" s="59" t="s">
        <v>2725</v>
      </c>
      <c r="C893" s="61">
        <v>1</v>
      </c>
      <c r="D893" s="72" t="s">
        <v>29</v>
      </c>
      <c r="E893" s="48">
        <v>43903</v>
      </c>
      <c r="F893" s="48">
        <v>43903</v>
      </c>
      <c r="G893" s="105" t="s">
        <v>13</v>
      </c>
      <c r="H893" s="105"/>
      <c r="I893" s="62">
        <v>500</v>
      </c>
    </row>
    <row r="894" spans="1:9" ht="45" customHeight="1" x14ac:dyDescent="0.25">
      <c r="A894" s="54" t="s">
        <v>2032</v>
      </c>
      <c r="B894" s="59" t="s">
        <v>2725</v>
      </c>
      <c r="C894" s="61">
        <v>1</v>
      </c>
      <c r="D894" s="72" t="s">
        <v>29</v>
      </c>
      <c r="E894" s="48">
        <v>43903</v>
      </c>
      <c r="F894" s="48">
        <v>43903</v>
      </c>
      <c r="G894" s="105" t="s">
        <v>13</v>
      </c>
      <c r="H894" s="105"/>
      <c r="I894" s="62">
        <v>126</v>
      </c>
    </row>
    <row r="895" spans="1:9" ht="45" customHeight="1" x14ac:dyDescent="0.25">
      <c r="A895" s="54" t="s">
        <v>2032</v>
      </c>
      <c r="B895" s="59" t="s">
        <v>2725</v>
      </c>
      <c r="C895" s="61">
        <v>1</v>
      </c>
      <c r="D895" s="72" t="s">
        <v>29</v>
      </c>
      <c r="E895" s="48">
        <v>43903</v>
      </c>
      <c r="F895" s="48">
        <v>43903</v>
      </c>
      <c r="G895" s="105" t="s">
        <v>13</v>
      </c>
      <c r="H895" s="105"/>
      <c r="I895" s="62">
        <v>49</v>
      </c>
    </row>
    <row r="896" spans="1:9" ht="45" customHeight="1" x14ac:dyDescent="0.25">
      <c r="A896" s="54" t="s">
        <v>2032</v>
      </c>
      <c r="B896" s="59" t="s">
        <v>2725</v>
      </c>
      <c r="C896" s="61">
        <v>1</v>
      </c>
      <c r="D896" s="72" t="s">
        <v>29</v>
      </c>
      <c r="E896" s="48">
        <v>43903</v>
      </c>
      <c r="F896" s="48">
        <v>43903</v>
      </c>
      <c r="G896" s="105" t="s">
        <v>13</v>
      </c>
      <c r="H896" s="105"/>
      <c r="I896" s="62">
        <v>383.99</v>
      </c>
    </row>
    <row r="897" spans="1:9" ht="45" customHeight="1" x14ac:dyDescent="0.25">
      <c r="A897" s="54" t="s">
        <v>2032</v>
      </c>
      <c r="B897" s="59" t="s">
        <v>2695</v>
      </c>
      <c r="C897" s="61">
        <v>1</v>
      </c>
      <c r="D897" s="72" t="s">
        <v>29</v>
      </c>
      <c r="E897" s="48">
        <v>43903</v>
      </c>
      <c r="F897" s="48">
        <v>43903</v>
      </c>
      <c r="G897" s="105" t="s">
        <v>13</v>
      </c>
      <c r="H897" s="105"/>
      <c r="I897" s="62">
        <v>126</v>
      </c>
    </row>
    <row r="898" spans="1:9" ht="45" customHeight="1" x14ac:dyDescent="0.25">
      <c r="A898" s="54" t="s">
        <v>2032</v>
      </c>
      <c r="B898" s="59" t="s">
        <v>2706</v>
      </c>
      <c r="C898" s="61">
        <v>1</v>
      </c>
      <c r="D898" s="72" t="s">
        <v>2172</v>
      </c>
      <c r="E898" s="48">
        <v>43858</v>
      </c>
      <c r="F898" s="48">
        <v>43859</v>
      </c>
      <c r="G898" s="105" t="s">
        <v>13</v>
      </c>
      <c r="H898" s="105"/>
      <c r="I898" s="64">
        <v>100</v>
      </c>
    </row>
    <row r="899" spans="1:9" ht="45" customHeight="1" x14ac:dyDescent="0.25">
      <c r="A899" s="54" t="s">
        <v>2032</v>
      </c>
      <c r="B899" s="59" t="s">
        <v>2706</v>
      </c>
      <c r="C899" s="61">
        <v>1</v>
      </c>
      <c r="D899" s="72" t="s">
        <v>2172</v>
      </c>
      <c r="E899" s="48">
        <v>43858</v>
      </c>
      <c r="F899" s="48">
        <v>43859</v>
      </c>
      <c r="G899" s="105" t="s">
        <v>13</v>
      </c>
      <c r="H899" s="105"/>
      <c r="I899" s="64">
        <v>109</v>
      </c>
    </row>
    <row r="900" spans="1:9" ht="45" customHeight="1" x14ac:dyDescent="0.25">
      <c r="A900" s="54" t="s">
        <v>2032</v>
      </c>
      <c r="B900" s="59" t="s">
        <v>2706</v>
      </c>
      <c r="C900" s="61">
        <v>1</v>
      </c>
      <c r="D900" s="72" t="s">
        <v>2172</v>
      </c>
      <c r="E900" s="48">
        <v>43858</v>
      </c>
      <c r="F900" s="48">
        <v>43859</v>
      </c>
      <c r="G900" s="105" t="s">
        <v>13</v>
      </c>
      <c r="H900" s="105"/>
      <c r="I900" s="64">
        <v>194</v>
      </c>
    </row>
    <row r="901" spans="1:9" ht="45" customHeight="1" x14ac:dyDescent="0.25">
      <c r="A901" s="54" t="s">
        <v>2032</v>
      </c>
      <c r="B901" s="59" t="s">
        <v>2706</v>
      </c>
      <c r="C901" s="61">
        <v>1</v>
      </c>
      <c r="D901" s="72" t="s">
        <v>2172</v>
      </c>
      <c r="E901" s="48">
        <v>43858</v>
      </c>
      <c r="F901" s="48">
        <v>43859</v>
      </c>
      <c r="G901" s="105" t="s">
        <v>13</v>
      </c>
      <c r="H901" s="105"/>
      <c r="I901" s="64">
        <v>139</v>
      </c>
    </row>
    <row r="902" spans="1:9" ht="45" customHeight="1" x14ac:dyDescent="0.25">
      <c r="A902" s="54" t="s">
        <v>2032</v>
      </c>
      <c r="B902" s="59" t="s">
        <v>2706</v>
      </c>
      <c r="C902" s="61">
        <v>1</v>
      </c>
      <c r="D902" s="72" t="s">
        <v>2172</v>
      </c>
      <c r="E902" s="48">
        <v>43858</v>
      </c>
      <c r="F902" s="48">
        <v>43859</v>
      </c>
      <c r="G902" s="105" t="s">
        <v>13</v>
      </c>
      <c r="H902" s="105"/>
      <c r="I902" s="64">
        <v>52</v>
      </c>
    </row>
    <row r="903" spans="1:9" ht="45" customHeight="1" x14ac:dyDescent="0.25">
      <c r="A903" s="54" t="s">
        <v>2032</v>
      </c>
      <c r="B903" s="59" t="s">
        <v>2706</v>
      </c>
      <c r="C903" s="61">
        <v>1</v>
      </c>
      <c r="D903" s="72" t="s">
        <v>2172</v>
      </c>
      <c r="E903" s="48">
        <v>43858</v>
      </c>
      <c r="F903" s="48">
        <v>43859</v>
      </c>
      <c r="G903" s="105" t="s">
        <v>13</v>
      </c>
      <c r="H903" s="105"/>
      <c r="I903" s="64">
        <v>100</v>
      </c>
    </row>
    <row r="904" spans="1:9" ht="45" customHeight="1" x14ac:dyDescent="0.25">
      <c r="A904" s="54" t="s">
        <v>2032</v>
      </c>
      <c r="B904" s="59" t="s">
        <v>2706</v>
      </c>
      <c r="C904" s="61">
        <v>1</v>
      </c>
      <c r="D904" s="72" t="s">
        <v>2172</v>
      </c>
      <c r="E904" s="48">
        <v>43858</v>
      </c>
      <c r="F904" s="48">
        <v>43859</v>
      </c>
      <c r="G904" s="105" t="s">
        <v>13</v>
      </c>
      <c r="H904" s="105"/>
      <c r="I904" s="64">
        <v>1399.02</v>
      </c>
    </row>
    <row r="905" spans="1:9" ht="45" customHeight="1" x14ac:dyDescent="0.25">
      <c r="A905" s="54" t="s">
        <v>2032</v>
      </c>
      <c r="B905" s="59" t="s">
        <v>2706</v>
      </c>
      <c r="C905" s="61">
        <v>1</v>
      </c>
      <c r="D905" s="72" t="s">
        <v>2172</v>
      </c>
      <c r="E905" s="48">
        <v>43858</v>
      </c>
      <c r="F905" s="48">
        <v>43859</v>
      </c>
      <c r="G905" s="105" t="s">
        <v>13</v>
      </c>
      <c r="H905" s="105"/>
      <c r="I905" s="64">
        <v>45</v>
      </c>
    </row>
    <row r="906" spans="1:9" ht="45" customHeight="1" x14ac:dyDescent="0.25">
      <c r="A906" s="54" t="s">
        <v>2032</v>
      </c>
      <c r="B906" s="59" t="s">
        <v>2706</v>
      </c>
      <c r="C906" s="61">
        <v>1</v>
      </c>
      <c r="D906" s="72" t="s">
        <v>2172</v>
      </c>
      <c r="E906" s="48">
        <v>43858</v>
      </c>
      <c r="F906" s="48">
        <v>43859</v>
      </c>
      <c r="G906" s="105" t="s">
        <v>13</v>
      </c>
      <c r="H906" s="105"/>
      <c r="I906" s="64">
        <v>30</v>
      </c>
    </row>
    <row r="907" spans="1:9" ht="45" customHeight="1" x14ac:dyDescent="0.25">
      <c r="A907" s="54" t="s">
        <v>2032</v>
      </c>
      <c r="B907" s="59" t="s">
        <v>2706</v>
      </c>
      <c r="C907" s="61">
        <v>1</v>
      </c>
      <c r="D907" s="72" t="s">
        <v>2172</v>
      </c>
      <c r="E907" s="48">
        <v>43858</v>
      </c>
      <c r="F907" s="48">
        <v>43859</v>
      </c>
      <c r="G907" s="105" t="s">
        <v>13</v>
      </c>
      <c r="H907" s="105"/>
      <c r="I907" s="64">
        <v>120</v>
      </c>
    </row>
    <row r="908" spans="1:9" ht="45" customHeight="1" x14ac:dyDescent="0.25">
      <c r="A908" s="54" t="s">
        <v>2032</v>
      </c>
      <c r="B908" s="59" t="s">
        <v>2706</v>
      </c>
      <c r="C908" s="61">
        <v>1</v>
      </c>
      <c r="D908" s="72" t="s">
        <v>2172</v>
      </c>
      <c r="E908" s="48">
        <v>43858</v>
      </c>
      <c r="F908" s="48">
        <v>43859</v>
      </c>
      <c r="G908" s="105" t="s">
        <v>13</v>
      </c>
      <c r="H908" s="105"/>
      <c r="I908" s="64">
        <v>102</v>
      </c>
    </row>
    <row r="909" spans="1:9" ht="45" customHeight="1" x14ac:dyDescent="0.25">
      <c r="A909" s="54" t="s">
        <v>2032</v>
      </c>
      <c r="B909" s="59" t="s">
        <v>2706</v>
      </c>
      <c r="C909" s="61">
        <v>1</v>
      </c>
      <c r="D909" s="72" t="s">
        <v>2172</v>
      </c>
      <c r="E909" s="48">
        <v>43858</v>
      </c>
      <c r="F909" s="48">
        <v>43859</v>
      </c>
      <c r="G909" s="105" t="s">
        <v>13</v>
      </c>
      <c r="H909" s="105"/>
      <c r="I909" s="64">
        <v>189</v>
      </c>
    </row>
    <row r="910" spans="1:9" ht="45" customHeight="1" x14ac:dyDescent="0.25">
      <c r="A910" s="54" t="s">
        <v>2625</v>
      </c>
      <c r="B910" s="59" t="s">
        <v>2719</v>
      </c>
      <c r="C910" s="61">
        <v>1</v>
      </c>
      <c r="D910" s="72" t="s">
        <v>15</v>
      </c>
      <c r="E910" s="48">
        <v>43893</v>
      </c>
      <c r="F910" s="48">
        <v>43899</v>
      </c>
      <c r="G910" s="105" t="s">
        <v>13</v>
      </c>
      <c r="H910" s="105"/>
      <c r="I910" s="63">
        <v>360</v>
      </c>
    </row>
    <row r="911" spans="1:9" ht="45" customHeight="1" x14ac:dyDescent="0.25">
      <c r="A911" s="54" t="s">
        <v>1796</v>
      </c>
      <c r="B911" s="59" t="s">
        <v>2726</v>
      </c>
      <c r="C911" s="61">
        <v>1</v>
      </c>
      <c r="D911" s="72" t="s">
        <v>29</v>
      </c>
      <c r="E911" s="48">
        <v>43880</v>
      </c>
      <c r="F911" s="48">
        <v>43880</v>
      </c>
      <c r="G911" s="105" t="s">
        <v>13</v>
      </c>
      <c r="H911" s="105"/>
      <c r="I911" s="62">
        <v>98</v>
      </c>
    </row>
    <row r="912" spans="1:9" ht="45" customHeight="1" x14ac:dyDescent="0.25">
      <c r="A912" s="54" t="s">
        <v>1796</v>
      </c>
      <c r="B912" s="59" t="s">
        <v>2726</v>
      </c>
      <c r="C912" s="61">
        <v>1</v>
      </c>
      <c r="D912" s="72" t="s">
        <v>29</v>
      </c>
      <c r="E912" s="48">
        <v>43880</v>
      </c>
      <c r="F912" s="48">
        <v>43880</v>
      </c>
      <c r="G912" s="105" t="s">
        <v>13</v>
      </c>
      <c r="H912" s="105"/>
      <c r="I912" s="62">
        <v>126</v>
      </c>
    </row>
    <row r="913" spans="1:9" ht="45" customHeight="1" x14ac:dyDescent="0.25">
      <c r="A913" s="54" t="s">
        <v>1796</v>
      </c>
      <c r="B913" s="59" t="s">
        <v>2726</v>
      </c>
      <c r="C913" s="61">
        <v>1</v>
      </c>
      <c r="D913" s="72" t="s">
        <v>29</v>
      </c>
      <c r="E913" s="48">
        <v>43880</v>
      </c>
      <c r="F913" s="48">
        <v>43880</v>
      </c>
      <c r="G913" s="105" t="s">
        <v>13</v>
      </c>
      <c r="H913" s="105"/>
      <c r="I913" s="62">
        <v>710</v>
      </c>
    </row>
    <row r="914" spans="1:9" ht="45" customHeight="1" x14ac:dyDescent="0.25">
      <c r="A914" s="54" t="s">
        <v>1796</v>
      </c>
      <c r="B914" s="59" t="s">
        <v>2726</v>
      </c>
      <c r="C914" s="61">
        <v>1</v>
      </c>
      <c r="D914" s="72" t="s">
        <v>29</v>
      </c>
      <c r="E914" s="48">
        <v>43880</v>
      </c>
      <c r="F914" s="48">
        <v>43880</v>
      </c>
      <c r="G914" s="105" t="s">
        <v>13</v>
      </c>
      <c r="H914" s="105"/>
      <c r="I914" s="63">
        <v>500</v>
      </c>
    </row>
    <row r="915" spans="1:9" ht="45" customHeight="1" x14ac:dyDescent="0.25">
      <c r="A915" s="54" t="s">
        <v>1796</v>
      </c>
      <c r="B915" s="59" t="s">
        <v>2721</v>
      </c>
      <c r="C915" s="61">
        <v>1</v>
      </c>
      <c r="D915" s="72" t="s">
        <v>29</v>
      </c>
      <c r="E915" s="48">
        <v>43889</v>
      </c>
      <c r="F915" s="48">
        <v>43889</v>
      </c>
      <c r="G915" s="105" t="s">
        <v>13</v>
      </c>
      <c r="H915" s="105"/>
      <c r="I915" s="63">
        <v>30</v>
      </c>
    </row>
    <row r="916" spans="1:9" ht="45" customHeight="1" x14ac:dyDescent="0.25">
      <c r="A916" s="54" t="s">
        <v>1796</v>
      </c>
      <c r="B916" s="59" t="s">
        <v>2727</v>
      </c>
      <c r="C916" s="61">
        <v>1</v>
      </c>
      <c r="D916" s="72" t="s">
        <v>15</v>
      </c>
      <c r="E916" s="48">
        <v>43885</v>
      </c>
      <c r="F916" s="48">
        <v>43885</v>
      </c>
      <c r="G916" s="105" t="s">
        <v>13</v>
      </c>
      <c r="H916" s="105"/>
      <c r="I916" s="63">
        <v>25</v>
      </c>
    </row>
    <row r="917" spans="1:9" ht="45" customHeight="1" x14ac:dyDescent="0.25">
      <c r="A917" s="54" t="s">
        <v>1796</v>
      </c>
      <c r="B917" s="59" t="s">
        <v>2721</v>
      </c>
      <c r="C917" s="61">
        <v>1</v>
      </c>
      <c r="D917" s="72" t="s">
        <v>29</v>
      </c>
      <c r="E917" s="48">
        <v>43892</v>
      </c>
      <c r="F917" s="48">
        <v>43892</v>
      </c>
      <c r="G917" s="105" t="s">
        <v>13</v>
      </c>
      <c r="H917" s="105"/>
      <c r="I917" s="63">
        <v>126</v>
      </c>
    </row>
    <row r="918" spans="1:9" ht="45" customHeight="1" x14ac:dyDescent="0.25">
      <c r="A918" s="54" t="s">
        <v>1796</v>
      </c>
      <c r="B918" s="59" t="s">
        <v>2721</v>
      </c>
      <c r="C918" s="61">
        <v>1</v>
      </c>
      <c r="D918" s="72" t="s">
        <v>29</v>
      </c>
      <c r="E918" s="48">
        <v>43892</v>
      </c>
      <c r="F918" s="48">
        <v>43892</v>
      </c>
      <c r="G918" s="105" t="s">
        <v>13</v>
      </c>
      <c r="H918" s="105"/>
      <c r="I918" s="63">
        <v>98</v>
      </c>
    </row>
    <row r="919" spans="1:9" ht="45" customHeight="1" x14ac:dyDescent="0.25">
      <c r="A919" s="54" t="s">
        <v>1796</v>
      </c>
      <c r="B919" s="59" t="s">
        <v>2721</v>
      </c>
      <c r="C919" s="61">
        <v>1</v>
      </c>
      <c r="D919" s="72" t="s">
        <v>29</v>
      </c>
      <c r="E919" s="48">
        <v>43892</v>
      </c>
      <c r="F919" s="48">
        <v>43892</v>
      </c>
      <c r="G919" s="105" t="s">
        <v>13</v>
      </c>
      <c r="H919" s="105"/>
      <c r="I919" s="63">
        <v>500</v>
      </c>
    </row>
    <row r="920" spans="1:9" ht="45" customHeight="1" x14ac:dyDescent="0.25">
      <c r="A920" s="54" t="s">
        <v>1796</v>
      </c>
      <c r="B920" s="59" t="s">
        <v>2721</v>
      </c>
      <c r="C920" s="61">
        <v>1</v>
      </c>
      <c r="D920" s="72" t="s">
        <v>29</v>
      </c>
      <c r="E920" s="48">
        <v>43895</v>
      </c>
      <c r="F920" s="48">
        <v>43895</v>
      </c>
      <c r="G920" s="105" t="s">
        <v>13</v>
      </c>
      <c r="H920" s="105"/>
      <c r="I920" s="63">
        <v>126</v>
      </c>
    </row>
    <row r="921" spans="1:9" ht="45" customHeight="1" x14ac:dyDescent="0.25">
      <c r="A921" s="54" t="s">
        <v>1796</v>
      </c>
      <c r="B921" s="59" t="s">
        <v>2721</v>
      </c>
      <c r="C921" s="61">
        <v>1</v>
      </c>
      <c r="D921" s="72" t="s">
        <v>29</v>
      </c>
      <c r="E921" s="48">
        <v>43895</v>
      </c>
      <c r="F921" s="48">
        <v>43895</v>
      </c>
      <c r="G921" s="105" t="s">
        <v>13</v>
      </c>
      <c r="H921" s="105"/>
      <c r="I921" s="63">
        <v>98</v>
      </c>
    </row>
    <row r="922" spans="1:9" ht="45" customHeight="1" x14ac:dyDescent="0.25">
      <c r="A922" s="54" t="s">
        <v>1796</v>
      </c>
      <c r="B922" s="59" t="s">
        <v>2721</v>
      </c>
      <c r="C922" s="61">
        <v>1</v>
      </c>
      <c r="D922" s="72" t="s">
        <v>29</v>
      </c>
      <c r="E922" s="48">
        <v>43895</v>
      </c>
      <c r="F922" s="48">
        <v>43895</v>
      </c>
      <c r="G922" s="105" t="s">
        <v>13</v>
      </c>
      <c r="H922" s="105"/>
      <c r="I922" s="63">
        <v>300</v>
      </c>
    </row>
    <row r="923" spans="1:9" ht="45" customHeight="1" x14ac:dyDescent="0.25">
      <c r="A923" s="54" t="s">
        <v>1796</v>
      </c>
      <c r="B923" s="59" t="s">
        <v>2721</v>
      </c>
      <c r="C923" s="61">
        <v>1</v>
      </c>
      <c r="D923" s="72" t="s">
        <v>29</v>
      </c>
      <c r="E923" s="48">
        <v>43896</v>
      </c>
      <c r="F923" s="48">
        <v>43896</v>
      </c>
      <c r="G923" s="105" t="s">
        <v>13</v>
      </c>
      <c r="H923" s="105"/>
      <c r="I923" s="63">
        <v>98</v>
      </c>
    </row>
    <row r="924" spans="1:9" ht="45" customHeight="1" x14ac:dyDescent="0.25">
      <c r="A924" s="54" t="s">
        <v>1796</v>
      </c>
      <c r="B924" s="59" t="s">
        <v>2721</v>
      </c>
      <c r="C924" s="61">
        <v>1</v>
      </c>
      <c r="D924" s="72" t="s">
        <v>29</v>
      </c>
      <c r="E924" s="48">
        <v>43896</v>
      </c>
      <c r="F924" s="48">
        <v>43896</v>
      </c>
      <c r="G924" s="105" t="s">
        <v>13</v>
      </c>
      <c r="H924" s="105"/>
      <c r="I924" s="63">
        <v>126</v>
      </c>
    </row>
    <row r="925" spans="1:9" ht="45" customHeight="1" x14ac:dyDescent="0.25">
      <c r="A925" s="54" t="s">
        <v>1796</v>
      </c>
      <c r="B925" s="59" t="s">
        <v>2721</v>
      </c>
      <c r="C925" s="61">
        <v>1</v>
      </c>
      <c r="D925" s="72" t="s">
        <v>29</v>
      </c>
      <c r="E925" s="48">
        <v>43896</v>
      </c>
      <c r="F925" s="48">
        <v>43896</v>
      </c>
      <c r="G925" s="105" t="s">
        <v>13</v>
      </c>
      <c r="H925" s="105"/>
      <c r="I925" s="63">
        <v>200</v>
      </c>
    </row>
    <row r="926" spans="1:9" ht="45" customHeight="1" x14ac:dyDescent="0.25">
      <c r="A926" s="54" t="s">
        <v>1796</v>
      </c>
      <c r="B926" s="59" t="s">
        <v>2721</v>
      </c>
      <c r="C926" s="61">
        <v>1</v>
      </c>
      <c r="D926" s="72" t="s">
        <v>29</v>
      </c>
      <c r="E926" s="48">
        <v>43880</v>
      </c>
      <c r="F926" s="48">
        <v>43880</v>
      </c>
      <c r="G926" s="105" t="s">
        <v>13</v>
      </c>
      <c r="H926" s="105"/>
      <c r="I926" s="63">
        <v>98</v>
      </c>
    </row>
    <row r="927" spans="1:9" ht="45" customHeight="1" x14ac:dyDescent="0.25">
      <c r="A927" s="54" t="s">
        <v>1796</v>
      </c>
      <c r="B927" s="59" t="s">
        <v>2721</v>
      </c>
      <c r="C927" s="61">
        <v>1</v>
      </c>
      <c r="D927" s="72" t="s">
        <v>29</v>
      </c>
      <c r="E927" s="48">
        <v>43894</v>
      </c>
      <c r="F927" s="48">
        <v>43894</v>
      </c>
      <c r="G927" s="105" t="s">
        <v>13</v>
      </c>
      <c r="H927" s="105"/>
      <c r="I927" s="63">
        <v>98</v>
      </c>
    </row>
    <row r="928" spans="1:9" ht="45" customHeight="1" x14ac:dyDescent="0.25">
      <c r="A928" s="54" t="s">
        <v>1796</v>
      </c>
      <c r="B928" s="59" t="s">
        <v>2721</v>
      </c>
      <c r="C928" s="61">
        <v>1</v>
      </c>
      <c r="D928" s="72" t="s">
        <v>29</v>
      </c>
      <c r="E928" s="48">
        <v>43888</v>
      </c>
      <c r="F928" s="48">
        <v>43888</v>
      </c>
      <c r="G928" s="105" t="s">
        <v>13</v>
      </c>
      <c r="H928" s="105"/>
      <c r="I928" s="63">
        <v>98</v>
      </c>
    </row>
    <row r="929" spans="1:9" ht="45" customHeight="1" x14ac:dyDescent="0.25">
      <c r="A929" s="54" t="s">
        <v>1796</v>
      </c>
      <c r="B929" s="59" t="s">
        <v>2688</v>
      </c>
      <c r="C929" s="61">
        <v>1</v>
      </c>
      <c r="D929" s="72" t="s">
        <v>29</v>
      </c>
      <c r="E929" s="48">
        <v>43907</v>
      </c>
      <c r="F929" s="48">
        <v>43907</v>
      </c>
      <c r="G929" s="105" t="s">
        <v>13</v>
      </c>
      <c r="H929" s="105"/>
      <c r="I929" s="63">
        <v>220</v>
      </c>
    </row>
    <row r="930" spans="1:9" ht="45" customHeight="1" x14ac:dyDescent="0.25">
      <c r="A930" s="54" t="s">
        <v>1796</v>
      </c>
      <c r="B930" s="59" t="s">
        <v>2688</v>
      </c>
      <c r="C930" s="61">
        <v>1</v>
      </c>
      <c r="D930" s="72" t="s">
        <v>29</v>
      </c>
      <c r="E930" s="48">
        <v>43907</v>
      </c>
      <c r="F930" s="48">
        <v>43907</v>
      </c>
      <c r="G930" s="105" t="s">
        <v>13</v>
      </c>
      <c r="H930" s="105"/>
      <c r="I930" s="63">
        <v>350</v>
      </c>
    </row>
    <row r="931" spans="1:9" ht="45" customHeight="1" x14ac:dyDescent="0.25">
      <c r="A931" s="54" t="s">
        <v>1796</v>
      </c>
      <c r="B931" s="59" t="s">
        <v>2688</v>
      </c>
      <c r="C931" s="61">
        <v>1</v>
      </c>
      <c r="D931" s="72" t="s">
        <v>29</v>
      </c>
      <c r="E931" s="48">
        <v>43907</v>
      </c>
      <c r="F931" s="48">
        <v>43907</v>
      </c>
      <c r="G931" s="105" t="s">
        <v>13</v>
      </c>
      <c r="H931" s="105"/>
      <c r="I931" s="63">
        <v>49</v>
      </c>
    </row>
    <row r="932" spans="1:9" ht="45" customHeight="1" x14ac:dyDescent="0.25">
      <c r="A932" s="54" t="s">
        <v>1796</v>
      </c>
      <c r="B932" s="59" t="s">
        <v>2688</v>
      </c>
      <c r="C932" s="61">
        <v>1</v>
      </c>
      <c r="D932" s="72" t="s">
        <v>29</v>
      </c>
      <c r="E932" s="48">
        <v>43907</v>
      </c>
      <c r="F932" s="48">
        <v>43907</v>
      </c>
      <c r="G932" s="105" t="s">
        <v>13</v>
      </c>
      <c r="H932" s="105"/>
      <c r="I932" s="63">
        <v>49</v>
      </c>
    </row>
    <row r="933" spans="1:9" ht="45" customHeight="1" x14ac:dyDescent="0.25">
      <c r="A933" s="54" t="s">
        <v>1796</v>
      </c>
      <c r="B933" s="59" t="s">
        <v>2688</v>
      </c>
      <c r="C933" s="61">
        <v>1</v>
      </c>
      <c r="D933" s="72" t="s">
        <v>29</v>
      </c>
      <c r="E933" s="48">
        <v>43907</v>
      </c>
      <c r="F933" s="48">
        <v>43907</v>
      </c>
      <c r="G933" s="105" t="s">
        <v>13</v>
      </c>
      <c r="H933" s="105"/>
      <c r="I933" s="63">
        <v>126</v>
      </c>
    </row>
    <row r="934" spans="1:9" ht="45" customHeight="1" x14ac:dyDescent="0.25">
      <c r="A934" s="54" t="s">
        <v>1796</v>
      </c>
      <c r="B934" s="59" t="s">
        <v>2688</v>
      </c>
      <c r="C934" s="61">
        <v>1</v>
      </c>
      <c r="D934" s="72" t="s">
        <v>29</v>
      </c>
      <c r="E934" s="48">
        <v>43892</v>
      </c>
      <c r="F934" s="48">
        <v>43892</v>
      </c>
      <c r="G934" s="105" t="s">
        <v>13</v>
      </c>
      <c r="H934" s="105"/>
      <c r="I934" s="63">
        <v>50.5</v>
      </c>
    </row>
    <row r="935" spans="1:9" ht="45" customHeight="1" x14ac:dyDescent="0.25">
      <c r="A935" s="54" t="s">
        <v>1796</v>
      </c>
      <c r="B935" s="59" t="s">
        <v>2688</v>
      </c>
      <c r="C935" s="61">
        <v>1</v>
      </c>
      <c r="D935" s="72" t="s">
        <v>29</v>
      </c>
      <c r="E935" s="48">
        <v>43892</v>
      </c>
      <c r="F935" s="48">
        <v>43892</v>
      </c>
      <c r="G935" s="105" t="s">
        <v>13</v>
      </c>
      <c r="H935" s="105"/>
      <c r="I935" s="63">
        <v>147</v>
      </c>
    </row>
    <row r="936" spans="1:9" ht="45" customHeight="1" x14ac:dyDescent="0.25">
      <c r="A936" s="54" t="s">
        <v>1796</v>
      </c>
      <c r="B936" s="59" t="s">
        <v>2688</v>
      </c>
      <c r="C936" s="61">
        <v>1</v>
      </c>
      <c r="D936" s="72" t="s">
        <v>29</v>
      </c>
      <c r="E936" s="48">
        <v>43892</v>
      </c>
      <c r="F936" s="48">
        <v>43892</v>
      </c>
      <c r="G936" s="105" t="s">
        <v>13</v>
      </c>
      <c r="H936" s="105"/>
      <c r="I936" s="63">
        <v>325.31</v>
      </c>
    </row>
    <row r="937" spans="1:9" ht="45" customHeight="1" x14ac:dyDescent="0.25">
      <c r="A937" s="54" t="s">
        <v>1796</v>
      </c>
      <c r="B937" s="59" t="s">
        <v>2688</v>
      </c>
      <c r="C937" s="61">
        <v>1</v>
      </c>
      <c r="D937" s="72" t="s">
        <v>29</v>
      </c>
      <c r="E937" s="48">
        <v>43892</v>
      </c>
      <c r="F937" s="48">
        <v>43892</v>
      </c>
      <c r="G937" s="105" t="s">
        <v>13</v>
      </c>
      <c r="H937" s="105"/>
      <c r="I937" s="63">
        <v>98</v>
      </c>
    </row>
    <row r="938" spans="1:9" ht="45" customHeight="1" x14ac:dyDescent="0.25">
      <c r="A938" s="54" t="s">
        <v>1796</v>
      </c>
      <c r="B938" s="59" t="s">
        <v>2688</v>
      </c>
      <c r="C938" s="61">
        <v>1</v>
      </c>
      <c r="D938" s="72" t="s">
        <v>29</v>
      </c>
      <c r="E938" s="48">
        <v>43892</v>
      </c>
      <c r="F938" s="48">
        <v>43892</v>
      </c>
      <c r="G938" s="105" t="s">
        <v>13</v>
      </c>
      <c r="H938" s="105"/>
      <c r="I938" s="63">
        <v>126</v>
      </c>
    </row>
    <row r="939" spans="1:9" ht="45" customHeight="1" x14ac:dyDescent="0.25">
      <c r="A939" s="54" t="s">
        <v>1796</v>
      </c>
      <c r="B939" s="59" t="s">
        <v>2721</v>
      </c>
      <c r="C939" s="61">
        <v>1</v>
      </c>
      <c r="D939" s="72" t="s">
        <v>29</v>
      </c>
      <c r="E939" s="48">
        <v>43880</v>
      </c>
      <c r="F939" s="48">
        <v>43880</v>
      </c>
      <c r="G939" s="105" t="s">
        <v>13</v>
      </c>
      <c r="H939" s="105"/>
      <c r="I939" s="63">
        <v>126</v>
      </c>
    </row>
    <row r="940" spans="1:9" ht="45" customHeight="1" x14ac:dyDescent="0.25">
      <c r="A940" s="54" t="s">
        <v>1796</v>
      </c>
      <c r="B940" s="59" t="s">
        <v>2721</v>
      </c>
      <c r="C940" s="61">
        <v>1</v>
      </c>
      <c r="D940" s="72" t="s">
        <v>29</v>
      </c>
      <c r="E940" s="48">
        <v>43880</v>
      </c>
      <c r="F940" s="48">
        <v>43880</v>
      </c>
      <c r="G940" s="105" t="s">
        <v>13</v>
      </c>
      <c r="H940" s="105"/>
      <c r="I940" s="63">
        <v>500</v>
      </c>
    </row>
    <row r="941" spans="1:9" ht="45" customHeight="1" x14ac:dyDescent="0.25">
      <c r="A941" s="54" t="s">
        <v>1796</v>
      </c>
      <c r="B941" s="59" t="s">
        <v>2721</v>
      </c>
      <c r="C941" s="61">
        <v>1</v>
      </c>
      <c r="D941" s="72" t="s">
        <v>29</v>
      </c>
      <c r="E941" s="48">
        <v>43887</v>
      </c>
      <c r="F941" s="48">
        <v>43887</v>
      </c>
      <c r="G941" s="105" t="s">
        <v>13</v>
      </c>
      <c r="H941" s="105"/>
      <c r="I941" s="63">
        <v>214</v>
      </c>
    </row>
    <row r="942" spans="1:9" ht="45" customHeight="1" x14ac:dyDescent="0.25">
      <c r="A942" s="54" t="s">
        <v>1796</v>
      </c>
      <c r="B942" s="59" t="s">
        <v>2721</v>
      </c>
      <c r="C942" s="61">
        <v>1</v>
      </c>
      <c r="D942" s="72" t="s">
        <v>29</v>
      </c>
      <c r="E942" s="48">
        <v>43889</v>
      </c>
      <c r="F942" s="48">
        <v>43889</v>
      </c>
      <c r="G942" s="105" t="s">
        <v>13</v>
      </c>
      <c r="H942" s="105"/>
      <c r="I942" s="63">
        <v>126</v>
      </c>
    </row>
    <row r="943" spans="1:9" ht="45" customHeight="1" x14ac:dyDescent="0.25">
      <c r="A943" s="54" t="s">
        <v>1796</v>
      </c>
      <c r="B943" s="59" t="s">
        <v>2721</v>
      </c>
      <c r="C943" s="61">
        <v>1</v>
      </c>
      <c r="D943" s="72" t="s">
        <v>29</v>
      </c>
      <c r="E943" s="48">
        <v>43889</v>
      </c>
      <c r="F943" s="48">
        <v>43889</v>
      </c>
      <c r="G943" s="105" t="s">
        <v>13</v>
      </c>
      <c r="H943" s="105"/>
      <c r="I943" s="63">
        <v>220</v>
      </c>
    </row>
    <row r="944" spans="1:9" ht="45" customHeight="1" x14ac:dyDescent="0.25">
      <c r="A944" s="54" t="s">
        <v>1796</v>
      </c>
      <c r="B944" s="59" t="s">
        <v>2721</v>
      </c>
      <c r="C944" s="61">
        <v>1</v>
      </c>
      <c r="D944" s="72" t="s">
        <v>29</v>
      </c>
      <c r="E944" s="48">
        <v>43882</v>
      </c>
      <c r="F944" s="48">
        <v>43882</v>
      </c>
      <c r="G944" s="105" t="s">
        <v>13</v>
      </c>
      <c r="H944" s="105"/>
      <c r="I944" s="63">
        <v>98</v>
      </c>
    </row>
    <row r="945" spans="1:9" ht="45" customHeight="1" x14ac:dyDescent="0.25">
      <c r="A945" s="54" t="s">
        <v>1796</v>
      </c>
      <c r="B945" s="59" t="s">
        <v>2721</v>
      </c>
      <c r="C945" s="61">
        <v>1</v>
      </c>
      <c r="D945" s="72" t="s">
        <v>29</v>
      </c>
      <c r="E945" s="48">
        <v>43882</v>
      </c>
      <c r="F945" s="48">
        <v>43882</v>
      </c>
      <c r="G945" s="105" t="s">
        <v>13</v>
      </c>
      <c r="H945" s="105"/>
      <c r="I945" s="63">
        <v>126</v>
      </c>
    </row>
    <row r="946" spans="1:9" ht="45" customHeight="1" x14ac:dyDescent="0.25">
      <c r="A946" s="54" t="s">
        <v>1796</v>
      </c>
      <c r="B946" s="59" t="s">
        <v>2721</v>
      </c>
      <c r="C946" s="61">
        <v>1</v>
      </c>
      <c r="D946" s="72" t="s">
        <v>29</v>
      </c>
      <c r="E946" s="48">
        <v>43882</v>
      </c>
      <c r="F946" s="48">
        <v>43882</v>
      </c>
      <c r="G946" s="105" t="s">
        <v>13</v>
      </c>
      <c r="H946" s="105"/>
      <c r="I946" s="63">
        <v>200</v>
      </c>
    </row>
    <row r="947" spans="1:9" ht="45" customHeight="1" x14ac:dyDescent="0.25">
      <c r="A947" s="54" t="s">
        <v>1796</v>
      </c>
      <c r="B947" s="59" t="s">
        <v>2721</v>
      </c>
      <c r="C947" s="61">
        <v>1</v>
      </c>
      <c r="D947" s="72" t="s">
        <v>29</v>
      </c>
      <c r="E947" s="48">
        <v>43881</v>
      </c>
      <c r="F947" s="48">
        <v>43881</v>
      </c>
      <c r="G947" s="105" t="s">
        <v>13</v>
      </c>
      <c r="H947" s="105"/>
      <c r="I947" s="63">
        <v>126</v>
      </c>
    </row>
    <row r="948" spans="1:9" ht="45" customHeight="1" x14ac:dyDescent="0.25">
      <c r="A948" s="54" t="s">
        <v>1796</v>
      </c>
      <c r="B948" s="59" t="s">
        <v>2721</v>
      </c>
      <c r="C948" s="61">
        <v>1</v>
      </c>
      <c r="D948" s="72" t="s">
        <v>29</v>
      </c>
      <c r="E948" s="48">
        <v>43881</v>
      </c>
      <c r="F948" s="48">
        <v>43881</v>
      </c>
      <c r="G948" s="105" t="s">
        <v>13</v>
      </c>
      <c r="H948" s="105"/>
      <c r="I948" s="63">
        <v>98</v>
      </c>
    </row>
    <row r="949" spans="1:9" ht="45" customHeight="1" x14ac:dyDescent="0.25">
      <c r="A949" s="54" t="s">
        <v>1796</v>
      </c>
      <c r="B949" s="59" t="s">
        <v>2721</v>
      </c>
      <c r="C949" s="61">
        <v>1</v>
      </c>
      <c r="D949" s="72" t="s">
        <v>29</v>
      </c>
      <c r="E949" s="48">
        <v>43881</v>
      </c>
      <c r="F949" s="48">
        <v>43881</v>
      </c>
      <c r="G949" s="105" t="s">
        <v>13</v>
      </c>
      <c r="H949" s="105"/>
      <c r="I949" s="63">
        <v>270</v>
      </c>
    </row>
    <row r="950" spans="1:9" ht="45" customHeight="1" x14ac:dyDescent="0.25">
      <c r="A950" s="54" t="s">
        <v>1796</v>
      </c>
      <c r="B950" s="59" t="s">
        <v>2721</v>
      </c>
      <c r="C950" s="61">
        <v>1</v>
      </c>
      <c r="D950" s="72" t="s">
        <v>29</v>
      </c>
      <c r="E950" s="48">
        <v>43888</v>
      </c>
      <c r="F950" s="48">
        <v>43888</v>
      </c>
      <c r="G950" s="105" t="s">
        <v>13</v>
      </c>
      <c r="H950" s="105"/>
      <c r="I950" s="63">
        <v>500</v>
      </c>
    </row>
    <row r="951" spans="1:9" ht="45" customHeight="1" x14ac:dyDescent="0.25">
      <c r="A951" s="54" t="s">
        <v>1796</v>
      </c>
      <c r="B951" s="59" t="s">
        <v>2721</v>
      </c>
      <c r="C951" s="61">
        <v>1</v>
      </c>
      <c r="D951" s="72" t="s">
        <v>29</v>
      </c>
      <c r="E951" s="48">
        <v>43888</v>
      </c>
      <c r="F951" s="48">
        <v>43888</v>
      </c>
      <c r="G951" s="105" t="s">
        <v>13</v>
      </c>
      <c r="H951" s="105"/>
      <c r="I951" s="63">
        <v>126</v>
      </c>
    </row>
    <row r="952" spans="1:9" ht="45" customHeight="1" x14ac:dyDescent="0.25">
      <c r="A952" s="54" t="s">
        <v>1796</v>
      </c>
      <c r="B952" s="59" t="s">
        <v>2721</v>
      </c>
      <c r="C952" s="61">
        <v>1</v>
      </c>
      <c r="D952" s="72" t="s">
        <v>29</v>
      </c>
      <c r="E952" s="48">
        <v>43894</v>
      </c>
      <c r="F952" s="48">
        <v>43894</v>
      </c>
      <c r="G952" s="105" t="s">
        <v>13</v>
      </c>
      <c r="H952" s="105"/>
      <c r="I952" s="63">
        <v>126</v>
      </c>
    </row>
    <row r="953" spans="1:9" ht="45" customHeight="1" x14ac:dyDescent="0.25">
      <c r="A953" s="54" t="s">
        <v>1796</v>
      </c>
      <c r="B953" s="59" t="s">
        <v>2721</v>
      </c>
      <c r="C953" s="61">
        <v>1</v>
      </c>
      <c r="D953" s="72" t="s">
        <v>29</v>
      </c>
      <c r="E953" s="48">
        <v>43887</v>
      </c>
      <c r="F953" s="48">
        <v>43887</v>
      </c>
      <c r="G953" s="105" t="s">
        <v>13</v>
      </c>
      <c r="H953" s="105"/>
      <c r="I953" s="63">
        <v>126</v>
      </c>
    </row>
    <row r="954" spans="1:9" ht="45" customHeight="1" x14ac:dyDescent="0.25">
      <c r="A954" s="54" t="s">
        <v>1796</v>
      </c>
      <c r="B954" s="59" t="s">
        <v>2721</v>
      </c>
      <c r="C954" s="61">
        <v>1</v>
      </c>
      <c r="D954" s="72" t="s">
        <v>29</v>
      </c>
      <c r="E954" s="48">
        <v>43889</v>
      </c>
      <c r="F954" s="48">
        <v>43889</v>
      </c>
      <c r="G954" s="105" t="s">
        <v>13</v>
      </c>
      <c r="H954" s="105"/>
      <c r="I954" s="63">
        <v>98</v>
      </c>
    </row>
    <row r="955" spans="1:9" ht="45" customHeight="1" x14ac:dyDescent="0.25">
      <c r="A955" s="54" t="s">
        <v>1796</v>
      </c>
      <c r="B955" s="59" t="s">
        <v>2727</v>
      </c>
      <c r="C955" s="61">
        <v>1</v>
      </c>
      <c r="D955" s="72" t="s">
        <v>15</v>
      </c>
      <c r="E955" s="48">
        <v>43889</v>
      </c>
      <c r="F955" s="48">
        <v>43885</v>
      </c>
      <c r="G955" s="105" t="s">
        <v>13</v>
      </c>
      <c r="H955" s="105"/>
      <c r="I955" s="63">
        <v>33.5</v>
      </c>
    </row>
    <row r="956" spans="1:9" ht="45" customHeight="1" x14ac:dyDescent="0.25">
      <c r="A956" s="54" t="s">
        <v>1796</v>
      </c>
      <c r="B956" s="59" t="s">
        <v>2727</v>
      </c>
      <c r="C956" s="61">
        <v>1</v>
      </c>
      <c r="D956" s="72" t="s">
        <v>15</v>
      </c>
      <c r="E956" s="48">
        <v>43889</v>
      </c>
      <c r="F956" s="48">
        <v>43885</v>
      </c>
      <c r="G956" s="105" t="s">
        <v>13</v>
      </c>
      <c r="H956" s="105"/>
      <c r="I956" s="63">
        <v>29</v>
      </c>
    </row>
    <row r="957" spans="1:9" ht="45" customHeight="1" x14ac:dyDescent="0.25">
      <c r="A957" s="54" t="s">
        <v>1796</v>
      </c>
      <c r="B957" s="59" t="s">
        <v>2161</v>
      </c>
      <c r="C957" s="61">
        <v>1</v>
      </c>
      <c r="D957" s="72" t="s">
        <v>29</v>
      </c>
      <c r="E957" s="48">
        <v>43892</v>
      </c>
      <c r="F957" s="48">
        <v>43892</v>
      </c>
      <c r="G957" s="105" t="s">
        <v>13</v>
      </c>
      <c r="H957" s="105"/>
      <c r="I957" s="63">
        <v>500</v>
      </c>
    </row>
    <row r="958" spans="1:9" ht="45" customHeight="1" x14ac:dyDescent="0.25">
      <c r="A958" s="54" t="s">
        <v>1796</v>
      </c>
      <c r="B958" s="59" t="s">
        <v>2161</v>
      </c>
      <c r="C958" s="61">
        <v>1</v>
      </c>
      <c r="D958" s="72" t="s">
        <v>29</v>
      </c>
      <c r="E958" s="48">
        <v>43892</v>
      </c>
      <c r="F958" s="48">
        <v>43892</v>
      </c>
      <c r="G958" s="105" t="s">
        <v>13</v>
      </c>
      <c r="H958" s="105"/>
      <c r="I958" s="63">
        <v>126</v>
      </c>
    </row>
    <row r="959" spans="1:9" ht="45" customHeight="1" x14ac:dyDescent="0.25">
      <c r="A959" s="54" t="s">
        <v>1796</v>
      </c>
      <c r="B959" s="59" t="s">
        <v>2161</v>
      </c>
      <c r="C959" s="61">
        <v>1</v>
      </c>
      <c r="D959" s="72" t="s">
        <v>29</v>
      </c>
      <c r="E959" s="48">
        <v>43892</v>
      </c>
      <c r="F959" s="48">
        <v>43892</v>
      </c>
      <c r="G959" s="105" t="s">
        <v>13</v>
      </c>
      <c r="H959" s="105"/>
      <c r="I959" s="63">
        <v>98</v>
      </c>
    </row>
    <row r="960" spans="1:9" ht="45" customHeight="1" x14ac:dyDescent="0.25">
      <c r="A960" s="54" t="s">
        <v>1796</v>
      </c>
      <c r="B960" s="59" t="s">
        <v>2721</v>
      </c>
      <c r="C960" s="61">
        <v>1</v>
      </c>
      <c r="D960" s="72" t="s">
        <v>29</v>
      </c>
      <c r="E960" s="48">
        <v>43894</v>
      </c>
      <c r="F960" s="48">
        <v>43894</v>
      </c>
      <c r="G960" s="105" t="s">
        <v>13</v>
      </c>
      <c r="H960" s="105"/>
      <c r="I960" s="63">
        <v>15</v>
      </c>
    </row>
    <row r="961" spans="1:9" ht="45" customHeight="1" x14ac:dyDescent="0.25">
      <c r="A961" s="54" t="s">
        <v>1796</v>
      </c>
      <c r="B961" s="59" t="s">
        <v>2721</v>
      </c>
      <c r="C961" s="61">
        <v>1</v>
      </c>
      <c r="D961" s="72" t="s">
        <v>29</v>
      </c>
      <c r="E961" s="48">
        <v>43894</v>
      </c>
      <c r="F961" s="48">
        <v>43894</v>
      </c>
      <c r="G961" s="105" t="s">
        <v>13</v>
      </c>
      <c r="H961" s="105"/>
      <c r="I961" s="63">
        <v>219.99</v>
      </c>
    </row>
    <row r="962" spans="1:9" ht="45" customHeight="1" x14ac:dyDescent="0.25">
      <c r="A962" s="54" t="s">
        <v>1796</v>
      </c>
      <c r="B962" s="59" t="s">
        <v>2721</v>
      </c>
      <c r="C962" s="61">
        <v>1</v>
      </c>
      <c r="D962" s="72" t="s">
        <v>29</v>
      </c>
      <c r="E962" s="48">
        <v>43887</v>
      </c>
      <c r="F962" s="48">
        <v>43887</v>
      </c>
      <c r="G962" s="105" t="s">
        <v>13</v>
      </c>
      <c r="H962" s="105"/>
      <c r="I962" s="63">
        <v>30</v>
      </c>
    </row>
    <row r="963" spans="1:9" ht="45" customHeight="1" x14ac:dyDescent="0.25">
      <c r="A963" s="54" t="s">
        <v>1796</v>
      </c>
      <c r="B963" s="59" t="s">
        <v>2721</v>
      </c>
      <c r="C963" s="61">
        <v>1</v>
      </c>
      <c r="D963" s="72" t="s">
        <v>29</v>
      </c>
      <c r="E963" s="48">
        <v>43887</v>
      </c>
      <c r="F963" s="48">
        <v>43887</v>
      </c>
      <c r="G963" s="105" t="s">
        <v>13</v>
      </c>
      <c r="H963" s="105"/>
      <c r="I963" s="63">
        <v>98</v>
      </c>
    </row>
    <row r="964" spans="1:9" ht="45" customHeight="1" x14ac:dyDescent="0.25">
      <c r="A964" s="54" t="s">
        <v>1796</v>
      </c>
      <c r="B964" s="59" t="s">
        <v>486</v>
      </c>
      <c r="C964" s="61">
        <v>1</v>
      </c>
      <c r="D964" s="72" t="s">
        <v>29</v>
      </c>
      <c r="E964" s="48">
        <v>43903</v>
      </c>
      <c r="F964" s="48">
        <v>43903</v>
      </c>
      <c r="G964" s="105" t="s">
        <v>13</v>
      </c>
      <c r="H964" s="105"/>
      <c r="I964" s="65">
        <v>45</v>
      </c>
    </row>
    <row r="965" spans="1:9" ht="45" customHeight="1" x14ac:dyDescent="0.25">
      <c r="A965" s="54" t="s">
        <v>1796</v>
      </c>
      <c r="B965" s="59" t="s">
        <v>486</v>
      </c>
      <c r="C965" s="61">
        <v>1</v>
      </c>
      <c r="D965" s="72" t="s">
        <v>29</v>
      </c>
      <c r="E965" s="48">
        <v>43903</v>
      </c>
      <c r="F965" s="48">
        <v>43903</v>
      </c>
      <c r="G965" s="105" t="s">
        <v>13</v>
      </c>
      <c r="H965" s="105"/>
      <c r="I965" s="65">
        <v>98</v>
      </c>
    </row>
    <row r="966" spans="1:9" ht="45" customHeight="1" x14ac:dyDescent="0.25">
      <c r="A966" s="54" t="s">
        <v>1796</v>
      </c>
      <c r="B966" s="59" t="s">
        <v>486</v>
      </c>
      <c r="C966" s="61">
        <v>1</v>
      </c>
      <c r="D966" s="72" t="s">
        <v>29</v>
      </c>
      <c r="E966" s="48">
        <v>43899</v>
      </c>
      <c r="F966" s="48">
        <v>43899</v>
      </c>
      <c r="G966" s="105" t="s">
        <v>13</v>
      </c>
      <c r="H966" s="105"/>
      <c r="I966" s="65">
        <v>147</v>
      </c>
    </row>
    <row r="967" spans="1:9" ht="45" customHeight="1" x14ac:dyDescent="0.25">
      <c r="A967" s="54" t="s">
        <v>1796</v>
      </c>
      <c r="B967" s="59" t="s">
        <v>486</v>
      </c>
      <c r="C967" s="61">
        <v>1</v>
      </c>
      <c r="D967" s="72" t="s">
        <v>29</v>
      </c>
      <c r="E967" s="48">
        <v>43903</v>
      </c>
      <c r="F967" s="48">
        <v>43903</v>
      </c>
      <c r="G967" s="105" t="s">
        <v>13</v>
      </c>
      <c r="H967" s="105"/>
      <c r="I967" s="65">
        <v>22</v>
      </c>
    </row>
    <row r="968" spans="1:9" ht="45" customHeight="1" x14ac:dyDescent="0.25">
      <c r="A968" s="54" t="s">
        <v>1796</v>
      </c>
      <c r="B968" s="59" t="s">
        <v>486</v>
      </c>
      <c r="C968" s="61">
        <v>1</v>
      </c>
      <c r="D968" s="72" t="s">
        <v>29</v>
      </c>
      <c r="E968" s="48">
        <v>43903</v>
      </c>
      <c r="F968" s="48">
        <v>43903</v>
      </c>
      <c r="G968" s="105" t="s">
        <v>13</v>
      </c>
      <c r="H968" s="105"/>
      <c r="I968" s="65">
        <v>114</v>
      </c>
    </row>
    <row r="969" spans="1:9" ht="45" customHeight="1" x14ac:dyDescent="0.25">
      <c r="A969" s="54" t="s">
        <v>1796</v>
      </c>
      <c r="B969" s="59" t="s">
        <v>486</v>
      </c>
      <c r="C969" s="61">
        <v>1</v>
      </c>
      <c r="D969" s="72" t="s">
        <v>29</v>
      </c>
      <c r="E969" s="48">
        <v>43903</v>
      </c>
      <c r="F969" s="48">
        <v>43903</v>
      </c>
      <c r="G969" s="105" t="s">
        <v>13</v>
      </c>
      <c r="H969" s="105"/>
      <c r="I969" s="65">
        <v>350</v>
      </c>
    </row>
    <row r="970" spans="1:9" ht="45" customHeight="1" x14ac:dyDescent="0.25">
      <c r="A970" s="54" t="s">
        <v>1796</v>
      </c>
      <c r="B970" s="59" t="s">
        <v>1279</v>
      </c>
      <c r="C970" s="61">
        <v>1</v>
      </c>
      <c r="D970" s="72" t="s">
        <v>29</v>
      </c>
      <c r="E970" s="48">
        <v>43900</v>
      </c>
      <c r="F970" s="48">
        <v>43900</v>
      </c>
      <c r="G970" s="105" t="s">
        <v>13</v>
      </c>
      <c r="H970" s="105"/>
      <c r="I970" s="65">
        <v>98</v>
      </c>
    </row>
    <row r="971" spans="1:9" ht="45" customHeight="1" x14ac:dyDescent="0.25">
      <c r="A971" s="54" t="s">
        <v>1796</v>
      </c>
      <c r="B971" s="59" t="s">
        <v>1279</v>
      </c>
      <c r="C971" s="61">
        <v>1</v>
      </c>
      <c r="D971" s="72" t="s">
        <v>29</v>
      </c>
      <c r="E971" s="48">
        <v>43900</v>
      </c>
      <c r="F971" s="48">
        <v>43900</v>
      </c>
      <c r="G971" s="105" t="s">
        <v>13</v>
      </c>
      <c r="H971" s="105"/>
      <c r="I971" s="65">
        <v>126</v>
      </c>
    </row>
    <row r="972" spans="1:9" ht="45" customHeight="1" x14ac:dyDescent="0.25">
      <c r="A972" s="54" t="s">
        <v>1796</v>
      </c>
      <c r="B972" s="59" t="s">
        <v>1279</v>
      </c>
      <c r="C972" s="61">
        <v>1</v>
      </c>
      <c r="D972" s="72" t="s">
        <v>29</v>
      </c>
      <c r="E972" s="48">
        <v>43900</v>
      </c>
      <c r="F972" s="48">
        <v>43900</v>
      </c>
      <c r="G972" s="105" t="s">
        <v>13</v>
      </c>
      <c r="H972" s="105"/>
      <c r="I972" s="65">
        <v>120</v>
      </c>
    </row>
    <row r="973" spans="1:9" ht="45" customHeight="1" x14ac:dyDescent="0.25">
      <c r="A973" s="54" t="s">
        <v>1796</v>
      </c>
      <c r="B973" s="59" t="s">
        <v>486</v>
      </c>
      <c r="C973" s="61">
        <v>1</v>
      </c>
      <c r="D973" s="72" t="s">
        <v>29</v>
      </c>
      <c r="E973" s="48">
        <v>43903</v>
      </c>
      <c r="F973" s="48">
        <v>43903</v>
      </c>
      <c r="G973" s="105" t="s">
        <v>13</v>
      </c>
      <c r="H973" s="105"/>
      <c r="I973" s="65">
        <v>126</v>
      </c>
    </row>
    <row r="974" spans="1:9" ht="45" customHeight="1" x14ac:dyDescent="0.25">
      <c r="A974" s="54" t="s">
        <v>1796</v>
      </c>
      <c r="B974" s="59" t="s">
        <v>486</v>
      </c>
      <c r="C974" s="61">
        <v>1</v>
      </c>
      <c r="D974" s="72" t="s">
        <v>29</v>
      </c>
      <c r="E974" s="48">
        <v>43899</v>
      </c>
      <c r="F974" s="48">
        <v>43899</v>
      </c>
      <c r="G974" s="105" t="s">
        <v>13</v>
      </c>
      <c r="H974" s="105"/>
      <c r="I974" s="65">
        <v>45</v>
      </c>
    </row>
    <row r="975" spans="1:9" ht="45" customHeight="1" x14ac:dyDescent="0.25">
      <c r="A975" s="54" t="s">
        <v>1796</v>
      </c>
      <c r="B975" s="59" t="s">
        <v>486</v>
      </c>
      <c r="C975" s="61">
        <v>1</v>
      </c>
      <c r="D975" s="72" t="s">
        <v>29</v>
      </c>
      <c r="E975" s="48">
        <v>43899</v>
      </c>
      <c r="F975" s="48">
        <v>43899</v>
      </c>
      <c r="G975" s="105" t="s">
        <v>13</v>
      </c>
      <c r="H975" s="105"/>
      <c r="I975" s="65">
        <v>98</v>
      </c>
    </row>
    <row r="976" spans="1:9" ht="45" customHeight="1" x14ac:dyDescent="0.25">
      <c r="A976" s="54" t="s">
        <v>1796</v>
      </c>
      <c r="B976" s="59" t="s">
        <v>486</v>
      </c>
      <c r="C976" s="61">
        <v>1</v>
      </c>
      <c r="D976" s="72" t="s">
        <v>29</v>
      </c>
      <c r="E976" s="48">
        <v>43899</v>
      </c>
      <c r="F976" s="48">
        <v>43899</v>
      </c>
      <c r="G976" s="105" t="s">
        <v>13</v>
      </c>
      <c r="H976" s="105"/>
      <c r="I976" s="65">
        <v>126</v>
      </c>
    </row>
    <row r="977" spans="1:9" ht="45" customHeight="1" x14ac:dyDescent="0.25">
      <c r="A977" s="78" t="s">
        <v>1796</v>
      </c>
      <c r="B977" s="70" t="s">
        <v>1279</v>
      </c>
      <c r="C977" s="79">
        <v>1</v>
      </c>
      <c r="D977" s="72" t="s">
        <v>29</v>
      </c>
      <c r="E977" s="73">
        <v>43900</v>
      </c>
      <c r="F977" s="73">
        <v>43900</v>
      </c>
      <c r="G977" s="119" t="s">
        <v>13</v>
      </c>
      <c r="H977" s="119"/>
      <c r="I977" s="80">
        <v>583.5</v>
      </c>
    </row>
    <row r="978" spans="1:9" ht="45" customHeight="1" x14ac:dyDescent="0.25">
      <c r="A978" s="77" t="s">
        <v>1947</v>
      </c>
      <c r="B978" s="59" t="s">
        <v>486</v>
      </c>
      <c r="C978" s="61">
        <v>1</v>
      </c>
      <c r="D978" s="72" t="s">
        <v>29</v>
      </c>
      <c r="E978" s="48">
        <v>43960</v>
      </c>
      <c r="F978" s="48">
        <v>43960</v>
      </c>
      <c r="G978" s="105" t="s">
        <v>13</v>
      </c>
      <c r="H978" s="105"/>
      <c r="I978" s="65">
        <v>98</v>
      </c>
    </row>
    <row r="979" spans="1:9" ht="45" customHeight="1" x14ac:dyDescent="0.25">
      <c r="A979" s="77" t="s">
        <v>1947</v>
      </c>
      <c r="B979" s="59" t="s">
        <v>486</v>
      </c>
      <c r="C979" s="61">
        <v>1</v>
      </c>
      <c r="D979" s="72" t="s">
        <v>29</v>
      </c>
      <c r="E979" s="48">
        <v>43960</v>
      </c>
      <c r="F979" s="48">
        <v>43960</v>
      </c>
      <c r="G979" s="105" t="s">
        <v>13</v>
      </c>
      <c r="H979" s="105"/>
      <c r="I979" s="65">
        <v>126</v>
      </c>
    </row>
    <row r="980" spans="1:9" ht="45" customHeight="1" x14ac:dyDescent="0.25">
      <c r="A980" s="77" t="s">
        <v>1947</v>
      </c>
      <c r="B980" s="59" t="s">
        <v>486</v>
      </c>
      <c r="C980" s="61">
        <v>1</v>
      </c>
      <c r="D980" s="72" t="s">
        <v>29</v>
      </c>
      <c r="E980" s="48">
        <v>43939</v>
      </c>
      <c r="F980" s="48">
        <v>43949</v>
      </c>
      <c r="G980" s="105" t="s">
        <v>13</v>
      </c>
      <c r="H980" s="105"/>
      <c r="I980" s="65">
        <v>294</v>
      </c>
    </row>
    <row r="981" spans="1:9" ht="45" customHeight="1" x14ac:dyDescent="0.25">
      <c r="A981" s="77" t="s">
        <v>1947</v>
      </c>
      <c r="B981" s="59" t="s">
        <v>486</v>
      </c>
      <c r="C981" s="61">
        <v>1</v>
      </c>
      <c r="D981" s="72" t="s">
        <v>29</v>
      </c>
      <c r="E981" s="48">
        <v>43939</v>
      </c>
      <c r="F981" s="48">
        <v>43949</v>
      </c>
      <c r="G981" s="105" t="s">
        <v>13</v>
      </c>
      <c r="H981" s="105"/>
      <c r="I981" s="65">
        <v>378</v>
      </c>
    </row>
    <row r="982" spans="1:9" ht="45" customHeight="1" x14ac:dyDescent="0.25">
      <c r="A982" s="77" t="s">
        <v>1947</v>
      </c>
      <c r="B982" s="59" t="s">
        <v>2731</v>
      </c>
      <c r="C982" s="61">
        <v>1</v>
      </c>
      <c r="D982" s="72" t="s">
        <v>29</v>
      </c>
      <c r="E982" s="48">
        <v>43845</v>
      </c>
      <c r="F982" s="48">
        <v>43845</v>
      </c>
      <c r="G982" s="105" t="s">
        <v>13</v>
      </c>
      <c r="H982" s="105"/>
      <c r="I982" s="65">
        <v>152</v>
      </c>
    </row>
    <row r="983" spans="1:9" ht="45" customHeight="1" x14ac:dyDescent="0.25">
      <c r="A983" s="77" t="s">
        <v>1947</v>
      </c>
      <c r="B983" s="59" t="s">
        <v>2731</v>
      </c>
      <c r="C983" s="61">
        <v>1</v>
      </c>
      <c r="D983" s="72" t="s">
        <v>29</v>
      </c>
      <c r="E983" s="48">
        <v>43845</v>
      </c>
      <c r="F983" s="48">
        <v>43845</v>
      </c>
      <c r="G983" s="105" t="s">
        <v>13</v>
      </c>
      <c r="H983" s="105"/>
      <c r="I983" s="65">
        <v>188</v>
      </c>
    </row>
    <row r="984" spans="1:9" ht="45" customHeight="1" x14ac:dyDescent="0.25">
      <c r="A984" s="77" t="s">
        <v>1947</v>
      </c>
      <c r="B984" s="59" t="s">
        <v>2731</v>
      </c>
      <c r="C984" s="61">
        <v>1</v>
      </c>
      <c r="D984" s="72" t="s">
        <v>29</v>
      </c>
      <c r="E984" s="48">
        <v>43845</v>
      </c>
      <c r="F984" s="48">
        <v>43845</v>
      </c>
      <c r="G984" s="105" t="s">
        <v>13</v>
      </c>
      <c r="H984" s="105"/>
      <c r="I984" s="65">
        <v>240</v>
      </c>
    </row>
    <row r="985" spans="1:9" ht="45" customHeight="1" x14ac:dyDescent="0.25">
      <c r="A985" s="77" t="s">
        <v>1947</v>
      </c>
      <c r="B985" s="59" t="s">
        <v>2731</v>
      </c>
      <c r="C985" s="61">
        <v>1</v>
      </c>
      <c r="D985" s="72" t="s">
        <v>29</v>
      </c>
      <c r="E985" s="48">
        <v>43845</v>
      </c>
      <c r="F985" s="48">
        <v>43845</v>
      </c>
      <c r="G985" s="105" t="s">
        <v>13</v>
      </c>
      <c r="H985" s="105"/>
      <c r="I985" s="65">
        <v>240</v>
      </c>
    </row>
    <row r="986" spans="1:9" ht="45" customHeight="1" x14ac:dyDescent="0.25">
      <c r="A986" s="77" t="s">
        <v>1947</v>
      </c>
      <c r="B986" s="59" t="s">
        <v>2731</v>
      </c>
      <c r="C986" s="61">
        <v>1</v>
      </c>
      <c r="D986" s="72" t="s">
        <v>29</v>
      </c>
      <c r="E986" s="48">
        <v>43845</v>
      </c>
      <c r="F986" s="48">
        <v>43845</v>
      </c>
      <c r="G986" s="105" t="s">
        <v>13</v>
      </c>
      <c r="H986" s="105"/>
      <c r="I986" s="65">
        <v>80</v>
      </c>
    </row>
    <row r="987" spans="1:9" ht="45" customHeight="1" x14ac:dyDescent="0.25">
      <c r="A987" s="77" t="s">
        <v>1947</v>
      </c>
      <c r="B987" s="59" t="s">
        <v>486</v>
      </c>
      <c r="C987" s="61">
        <v>1</v>
      </c>
      <c r="D987" s="72" t="s">
        <v>29</v>
      </c>
      <c r="E987" s="48">
        <v>43846</v>
      </c>
      <c r="F987" s="48">
        <v>43846</v>
      </c>
      <c r="G987" s="105" t="s">
        <v>13</v>
      </c>
      <c r="H987" s="105"/>
      <c r="I987" s="65">
        <v>90</v>
      </c>
    </row>
    <row r="988" spans="1:9" ht="45" customHeight="1" x14ac:dyDescent="0.25">
      <c r="A988" s="77" t="s">
        <v>1947</v>
      </c>
      <c r="B988" s="59" t="s">
        <v>486</v>
      </c>
      <c r="C988" s="61">
        <v>1</v>
      </c>
      <c r="D988" s="72" t="s">
        <v>29</v>
      </c>
      <c r="E988" s="48">
        <v>43846</v>
      </c>
      <c r="F988" s="48">
        <v>43846</v>
      </c>
      <c r="G988" s="105" t="s">
        <v>13</v>
      </c>
      <c r="H988" s="105"/>
      <c r="I988" s="65">
        <v>90</v>
      </c>
    </row>
    <row r="989" spans="1:9" ht="45" customHeight="1" x14ac:dyDescent="0.25">
      <c r="A989" s="77" t="s">
        <v>1947</v>
      </c>
      <c r="B989" s="59" t="s">
        <v>486</v>
      </c>
      <c r="C989" s="61">
        <v>1</v>
      </c>
      <c r="D989" s="72" t="s">
        <v>29</v>
      </c>
      <c r="E989" s="48">
        <v>43846</v>
      </c>
      <c r="F989" s="48">
        <v>43846</v>
      </c>
      <c r="G989" s="105" t="s">
        <v>13</v>
      </c>
      <c r="H989" s="105"/>
      <c r="I989" s="65">
        <v>90</v>
      </c>
    </row>
    <row r="990" spans="1:9" ht="45" customHeight="1" x14ac:dyDescent="0.25">
      <c r="A990" s="77" t="s">
        <v>1947</v>
      </c>
      <c r="B990" s="59" t="s">
        <v>486</v>
      </c>
      <c r="C990" s="61">
        <v>1</v>
      </c>
      <c r="D990" s="72" t="s">
        <v>29</v>
      </c>
      <c r="E990" s="48">
        <v>43846</v>
      </c>
      <c r="F990" s="48">
        <v>43846</v>
      </c>
      <c r="G990" s="105" t="s">
        <v>13</v>
      </c>
      <c r="H990" s="105"/>
      <c r="I990" s="65">
        <v>40</v>
      </c>
    </row>
    <row r="991" spans="1:9" ht="45" customHeight="1" x14ac:dyDescent="0.25">
      <c r="A991" s="77" t="s">
        <v>1947</v>
      </c>
      <c r="B991" s="59" t="s">
        <v>2731</v>
      </c>
      <c r="C991" s="61">
        <v>5</v>
      </c>
      <c r="D991" s="72" t="s">
        <v>29</v>
      </c>
      <c r="E991" s="48">
        <v>43850</v>
      </c>
      <c r="F991" s="48">
        <v>43850</v>
      </c>
      <c r="G991" s="105" t="s">
        <v>13</v>
      </c>
      <c r="H991" s="105"/>
      <c r="I991" s="65">
        <v>188</v>
      </c>
    </row>
    <row r="992" spans="1:9" ht="45" customHeight="1" x14ac:dyDescent="0.25">
      <c r="A992" s="77" t="s">
        <v>1947</v>
      </c>
      <c r="B992" s="59" t="s">
        <v>2731</v>
      </c>
      <c r="C992" s="61">
        <v>5</v>
      </c>
      <c r="D992" s="72" t="s">
        <v>29</v>
      </c>
      <c r="E992" s="48">
        <v>43850</v>
      </c>
      <c r="F992" s="48">
        <v>43850</v>
      </c>
      <c r="G992" s="105" t="s">
        <v>13</v>
      </c>
      <c r="H992" s="105"/>
      <c r="I992" s="65">
        <v>152</v>
      </c>
    </row>
    <row r="993" spans="1:9" ht="45" customHeight="1" x14ac:dyDescent="0.25">
      <c r="A993" s="77" t="s">
        <v>1947</v>
      </c>
      <c r="B993" s="59" t="s">
        <v>486</v>
      </c>
      <c r="C993" s="61">
        <v>1</v>
      </c>
      <c r="D993" s="72" t="s">
        <v>29</v>
      </c>
      <c r="E993" s="48">
        <v>43846</v>
      </c>
      <c r="F993" s="48">
        <v>43846</v>
      </c>
      <c r="G993" s="105" t="s">
        <v>13</v>
      </c>
      <c r="H993" s="105"/>
      <c r="I993" s="65">
        <v>90</v>
      </c>
    </row>
    <row r="994" spans="1:9" ht="45" customHeight="1" x14ac:dyDescent="0.25">
      <c r="A994" s="77" t="s">
        <v>1947</v>
      </c>
      <c r="B994" s="59" t="s">
        <v>486</v>
      </c>
      <c r="C994" s="61">
        <v>1</v>
      </c>
      <c r="D994" s="72" t="s">
        <v>29</v>
      </c>
      <c r="E994" s="48">
        <v>43846</v>
      </c>
      <c r="F994" s="48">
        <v>43846</v>
      </c>
      <c r="G994" s="105" t="s">
        <v>13</v>
      </c>
      <c r="H994" s="105"/>
      <c r="I994" s="65">
        <v>113</v>
      </c>
    </row>
    <row r="995" spans="1:9" ht="45" customHeight="1" x14ac:dyDescent="0.25">
      <c r="A995" s="77" t="s">
        <v>1947</v>
      </c>
      <c r="B995" s="59" t="s">
        <v>486</v>
      </c>
      <c r="C995" s="61">
        <v>1</v>
      </c>
      <c r="D995" s="72" t="s">
        <v>29</v>
      </c>
      <c r="E995" s="48">
        <v>43846</v>
      </c>
      <c r="F995" s="48">
        <v>43846</v>
      </c>
      <c r="G995" s="105" t="s">
        <v>13</v>
      </c>
      <c r="H995" s="105"/>
      <c r="I995" s="65">
        <v>181</v>
      </c>
    </row>
    <row r="996" spans="1:9" ht="45" customHeight="1" x14ac:dyDescent="0.25">
      <c r="A996" s="77" t="s">
        <v>1947</v>
      </c>
      <c r="B996" s="59" t="s">
        <v>486</v>
      </c>
      <c r="C996" s="61">
        <v>1</v>
      </c>
      <c r="D996" s="72" t="s">
        <v>29</v>
      </c>
      <c r="E996" s="48">
        <v>43846</v>
      </c>
      <c r="F996" s="48">
        <v>43846</v>
      </c>
      <c r="G996" s="105" t="s">
        <v>13</v>
      </c>
      <c r="H996" s="105"/>
      <c r="I996" s="65">
        <v>250</v>
      </c>
    </row>
    <row r="997" spans="1:9" ht="45" customHeight="1" x14ac:dyDescent="0.25">
      <c r="A997" s="77" t="s">
        <v>1947</v>
      </c>
      <c r="B997" s="59" t="s">
        <v>486</v>
      </c>
      <c r="C997" s="61">
        <v>1</v>
      </c>
      <c r="D997" s="72" t="s">
        <v>29</v>
      </c>
      <c r="E997" s="48">
        <v>43846</v>
      </c>
      <c r="F997" s="48">
        <v>43846</v>
      </c>
      <c r="G997" s="105" t="s">
        <v>13</v>
      </c>
      <c r="H997" s="105"/>
      <c r="I997" s="65">
        <v>83</v>
      </c>
    </row>
    <row r="998" spans="1:9" ht="45" customHeight="1" x14ac:dyDescent="0.25">
      <c r="A998" s="77" t="s">
        <v>1947</v>
      </c>
      <c r="B998" s="59" t="s">
        <v>486</v>
      </c>
      <c r="C998" s="61">
        <v>1</v>
      </c>
      <c r="D998" s="72" t="s">
        <v>29</v>
      </c>
      <c r="E998" s="48">
        <v>43846</v>
      </c>
      <c r="F998" s="48">
        <v>43846</v>
      </c>
      <c r="G998" s="105" t="s">
        <v>13</v>
      </c>
      <c r="H998" s="105"/>
      <c r="I998" s="65">
        <v>83</v>
      </c>
    </row>
    <row r="999" spans="1:9" ht="45" customHeight="1" x14ac:dyDescent="0.25">
      <c r="A999" s="77" t="s">
        <v>1947</v>
      </c>
      <c r="B999" s="59" t="s">
        <v>486</v>
      </c>
      <c r="C999" s="61">
        <v>1</v>
      </c>
      <c r="D999" s="72" t="s">
        <v>29</v>
      </c>
      <c r="E999" s="48">
        <v>43850</v>
      </c>
      <c r="F999" s="48">
        <v>43850</v>
      </c>
      <c r="G999" s="105" t="s">
        <v>13</v>
      </c>
      <c r="H999" s="105"/>
      <c r="I999" s="65">
        <v>68</v>
      </c>
    </row>
    <row r="1000" spans="1:9" ht="45" customHeight="1" x14ac:dyDescent="0.25">
      <c r="A1000" s="77" t="s">
        <v>1947</v>
      </c>
      <c r="B1000" s="59" t="s">
        <v>2732</v>
      </c>
      <c r="C1000" s="61">
        <v>1</v>
      </c>
      <c r="D1000" s="72" t="s">
        <v>15</v>
      </c>
      <c r="E1000" s="48">
        <v>43844</v>
      </c>
      <c r="F1000" s="48">
        <v>43844</v>
      </c>
      <c r="G1000" s="105" t="s">
        <v>13</v>
      </c>
      <c r="H1000" s="105"/>
      <c r="I1000" s="65">
        <v>110</v>
      </c>
    </row>
    <row r="1001" spans="1:9" ht="45" customHeight="1" x14ac:dyDescent="0.25">
      <c r="A1001" s="77" t="s">
        <v>1947</v>
      </c>
      <c r="B1001" s="59" t="s">
        <v>2732</v>
      </c>
      <c r="C1001" s="61">
        <v>1</v>
      </c>
      <c r="D1001" s="72" t="s">
        <v>15</v>
      </c>
      <c r="E1001" s="48">
        <v>43886</v>
      </c>
      <c r="F1001" s="48">
        <v>43886</v>
      </c>
      <c r="G1001" s="105" t="s">
        <v>13</v>
      </c>
      <c r="H1001" s="105"/>
      <c r="I1001" s="65">
        <v>100</v>
      </c>
    </row>
    <row r="1002" spans="1:9" ht="45" customHeight="1" x14ac:dyDescent="0.25">
      <c r="A1002" s="77" t="s">
        <v>1947</v>
      </c>
      <c r="B1002" s="59" t="s">
        <v>486</v>
      </c>
      <c r="C1002" s="61">
        <v>1</v>
      </c>
      <c r="D1002" s="72" t="s">
        <v>29</v>
      </c>
      <c r="E1002" s="48">
        <v>43846</v>
      </c>
      <c r="F1002" s="48">
        <v>43846</v>
      </c>
      <c r="G1002" s="105" t="s">
        <v>13</v>
      </c>
      <c r="H1002" s="105"/>
      <c r="I1002" s="65">
        <v>81</v>
      </c>
    </row>
    <row r="1003" spans="1:9" ht="45" customHeight="1" x14ac:dyDescent="0.25">
      <c r="A1003" s="77" t="s">
        <v>1947</v>
      </c>
      <c r="B1003" s="59" t="s">
        <v>486</v>
      </c>
      <c r="C1003" s="61">
        <v>2</v>
      </c>
      <c r="D1003" s="72" t="s">
        <v>29</v>
      </c>
      <c r="E1003" s="48">
        <v>43846</v>
      </c>
      <c r="F1003" s="48">
        <v>43846</v>
      </c>
      <c r="G1003" s="105" t="s">
        <v>13</v>
      </c>
      <c r="H1003" s="105"/>
      <c r="I1003" s="65">
        <v>105</v>
      </c>
    </row>
    <row r="1004" spans="1:9" ht="45" customHeight="1" x14ac:dyDescent="0.25">
      <c r="A1004" s="77" t="s">
        <v>1947</v>
      </c>
      <c r="B1004" s="59" t="s">
        <v>486</v>
      </c>
      <c r="C1004" s="61">
        <v>3</v>
      </c>
      <c r="D1004" s="72" t="s">
        <v>29</v>
      </c>
      <c r="E1004" s="48">
        <v>43846</v>
      </c>
      <c r="F1004" s="48">
        <v>43846</v>
      </c>
      <c r="G1004" s="105" t="s">
        <v>13</v>
      </c>
      <c r="H1004" s="105"/>
      <c r="I1004" s="65">
        <v>90</v>
      </c>
    </row>
    <row r="1005" spans="1:9" ht="45" customHeight="1" x14ac:dyDescent="0.25">
      <c r="A1005" s="77" t="s">
        <v>1947</v>
      </c>
      <c r="B1005" s="59" t="s">
        <v>486</v>
      </c>
      <c r="C1005" s="61">
        <v>4</v>
      </c>
      <c r="D1005" s="72" t="s">
        <v>29</v>
      </c>
      <c r="E1005" s="48">
        <v>43846</v>
      </c>
      <c r="F1005" s="48">
        <v>43846</v>
      </c>
      <c r="G1005" s="105" t="s">
        <v>13</v>
      </c>
      <c r="H1005" s="105"/>
      <c r="I1005" s="65">
        <v>105</v>
      </c>
    </row>
    <row r="1006" spans="1:9" ht="45" customHeight="1" x14ac:dyDescent="0.25">
      <c r="A1006" s="77" t="s">
        <v>1947</v>
      </c>
      <c r="B1006" s="59" t="s">
        <v>486</v>
      </c>
      <c r="C1006" s="61">
        <v>5</v>
      </c>
      <c r="D1006" s="72" t="s">
        <v>29</v>
      </c>
      <c r="E1006" s="48">
        <v>43846</v>
      </c>
      <c r="F1006" s="48">
        <v>43846</v>
      </c>
      <c r="G1006" s="105" t="s">
        <v>13</v>
      </c>
      <c r="H1006" s="105"/>
      <c r="I1006" s="65">
        <v>90</v>
      </c>
    </row>
    <row r="1007" spans="1:9" ht="45" customHeight="1" x14ac:dyDescent="0.25">
      <c r="A1007" s="77" t="s">
        <v>1947</v>
      </c>
      <c r="B1007" s="59" t="s">
        <v>486</v>
      </c>
      <c r="C1007" s="61">
        <v>6</v>
      </c>
      <c r="D1007" s="72" t="s">
        <v>29</v>
      </c>
      <c r="E1007" s="48">
        <v>43846</v>
      </c>
      <c r="F1007" s="48">
        <v>43846</v>
      </c>
      <c r="G1007" s="105" t="s">
        <v>13</v>
      </c>
      <c r="H1007" s="105"/>
      <c r="I1007" s="65">
        <v>90</v>
      </c>
    </row>
    <row r="1008" spans="1:9" ht="45" customHeight="1" x14ac:dyDescent="0.25">
      <c r="A1008" s="77" t="s">
        <v>1947</v>
      </c>
      <c r="B1008" s="59" t="s">
        <v>486</v>
      </c>
      <c r="C1008" s="61">
        <v>1</v>
      </c>
      <c r="D1008" s="72" t="s">
        <v>29</v>
      </c>
      <c r="E1008" s="48">
        <v>43999</v>
      </c>
      <c r="F1008" s="48">
        <v>43999</v>
      </c>
      <c r="G1008" s="105" t="s">
        <v>13</v>
      </c>
      <c r="H1008" s="105"/>
      <c r="I1008" s="65">
        <v>98</v>
      </c>
    </row>
    <row r="1009" spans="1:9" ht="45" customHeight="1" x14ac:dyDescent="0.25">
      <c r="A1009" s="77" t="s">
        <v>1947</v>
      </c>
      <c r="B1009" s="59" t="s">
        <v>486</v>
      </c>
      <c r="C1009" s="61">
        <v>1</v>
      </c>
      <c r="D1009" s="72" t="s">
        <v>29</v>
      </c>
      <c r="E1009" s="48">
        <v>43999</v>
      </c>
      <c r="F1009" s="48">
        <v>43999</v>
      </c>
      <c r="G1009" s="105" t="s">
        <v>13</v>
      </c>
      <c r="H1009" s="105"/>
      <c r="I1009" s="65">
        <v>126</v>
      </c>
    </row>
    <row r="1010" spans="1:9" ht="45" customHeight="1" x14ac:dyDescent="0.25">
      <c r="A1010" s="77" t="s">
        <v>1947</v>
      </c>
      <c r="B1010" s="59" t="s">
        <v>486</v>
      </c>
      <c r="C1010" s="61">
        <v>1</v>
      </c>
      <c r="D1010" s="72" t="s">
        <v>29</v>
      </c>
      <c r="E1010" s="48">
        <v>43994</v>
      </c>
      <c r="F1010" s="48">
        <v>43994</v>
      </c>
      <c r="G1010" s="105" t="s">
        <v>13</v>
      </c>
      <c r="H1010" s="105"/>
      <c r="I1010" s="65">
        <v>49</v>
      </c>
    </row>
    <row r="1011" spans="1:9" ht="45" customHeight="1" x14ac:dyDescent="0.25">
      <c r="A1011" s="77" t="s">
        <v>1947</v>
      </c>
      <c r="B1011" s="59" t="s">
        <v>486</v>
      </c>
      <c r="C1011" s="61">
        <v>1</v>
      </c>
      <c r="D1011" s="72" t="s">
        <v>29</v>
      </c>
      <c r="E1011" s="48">
        <v>43994</v>
      </c>
      <c r="F1011" s="48">
        <v>43994</v>
      </c>
      <c r="G1011" s="105" t="s">
        <v>13</v>
      </c>
      <c r="H1011" s="105"/>
      <c r="I1011" s="65">
        <v>63</v>
      </c>
    </row>
    <row r="1012" spans="1:9" ht="45" customHeight="1" x14ac:dyDescent="0.25">
      <c r="A1012" s="77" t="s">
        <v>1947</v>
      </c>
      <c r="B1012" s="59" t="s">
        <v>486</v>
      </c>
      <c r="C1012" s="61">
        <v>1</v>
      </c>
      <c r="D1012" s="72" t="s">
        <v>29</v>
      </c>
      <c r="E1012" s="48">
        <v>43994</v>
      </c>
      <c r="F1012" s="48">
        <v>43994</v>
      </c>
      <c r="G1012" s="105" t="s">
        <v>13</v>
      </c>
      <c r="H1012" s="105"/>
      <c r="I1012" s="65">
        <v>465.03</v>
      </c>
    </row>
    <row r="1013" spans="1:9" ht="45" customHeight="1" x14ac:dyDescent="0.25">
      <c r="A1013" s="77" t="s">
        <v>1947</v>
      </c>
      <c r="B1013" s="59" t="s">
        <v>2733</v>
      </c>
      <c r="C1013" s="61">
        <v>1</v>
      </c>
      <c r="D1013" s="72" t="s">
        <v>29</v>
      </c>
      <c r="E1013" s="48">
        <v>43990</v>
      </c>
      <c r="F1013" s="48">
        <v>43990</v>
      </c>
      <c r="G1013" s="105" t="s">
        <v>13</v>
      </c>
      <c r="H1013" s="105"/>
      <c r="I1013" s="65">
        <v>63</v>
      </c>
    </row>
    <row r="1014" spans="1:9" ht="45" customHeight="1" x14ac:dyDescent="0.25">
      <c r="A1014" s="77" t="s">
        <v>1947</v>
      </c>
      <c r="B1014" s="59" t="s">
        <v>2733</v>
      </c>
      <c r="C1014" s="61">
        <v>1</v>
      </c>
      <c r="D1014" s="72" t="s">
        <v>29</v>
      </c>
      <c r="E1014" s="48">
        <v>43990</v>
      </c>
      <c r="F1014" s="48">
        <v>43990</v>
      </c>
      <c r="G1014" s="105" t="s">
        <v>13</v>
      </c>
      <c r="H1014" s="105"/>
      <c r="I1014" s="65">
        <v>49</v>
      </c>
    </row>
    <row r="1015" spans="1:9" ht="45" customHeight="1" x14ac:dyDescent="0.25">
      <c r="A1015" s="77" t="s">
        <v>1947</v>
      </c>
      <c r="B1015" s="59" t="s">
        <v>2733</v>
      </c>
      <c r="C1015" s="61">
        <v>1</v>
      </c>
      <c r="D1015" s="72" t="s">
        <v>29</v>
      </c>
      <c r="E1015" s="48">
        <v>43990</v>
      </c>
      <c r="F1015" s="48">
        <v>43990</v>
      </c>
      <c r="G1015" s="105" t="s">
        <v>13</v>
      </c>
      <c r="H1015" s="105"/>
      <c r="I1015" s="65">
        <v>182.68</v>
      </c>
    </row>
    <row r="1016" spans="1:9" ht="45" customHeight="1" x14ac:dyDescent="0.25">
      <c r="A1016" s="77" t="s">
        <v>1947</v>
      </c>
      <c r="B1016" s="59" t="s">
        <v>1420</v>
      </c>
      <c r="C1016" s="61">
        <v>1</v>
      </c>
      <c r="D1016" s="72" t="s">
        <v>29</v>
      </c>
      <c r="E1016" s="48">
        <v>44001</v>
      </c>
      <c r="F1016" s="48">
        <v>44001</v>
      </c>
      <c r="G1016" s="105" t="s">
        <v>13</v>
      </c>
      <c r="H1016" s="105"/>
      <c r="I1016" s="65">
        <v>63</v>
      </c>
    </row>
    <row r="1017" spans="1:9" ht="45" customHeight="1" x14ac:dyDescent="0.25">
      <c r="A1017" s="77" t="s">
        <v>1947</v>
      </c>
      <c r="B1017" s="59" t="s">
        <v>1420</v>
      </c>
      <c r="C1017" s="61">
        <v>1</v>
      </c>
      <c r="D1017" s="72" t="s">
        <v>29</v>
      </c>
      <c r="E1017" s="48">
        <v>44001</v>
      </c>
      <c r="F1017" s="48">
        <v>44001</v>
      </c>
      <c r="G1017" s="105" t="s">
        <v>13</v>
      </c>
      <c r="H1017" s="105"/>
      <c r="I1017" s="65">
        <v>49</v>
      </c>
    </row>
    <row r="1018" spans="1:9" ht="45" customHeight="1" x14ac:dyDescent="0.25">
      <c r="A1018" s="77" t="s">
        <v>1947</v>
      </c>
      <c r="B1018" s="59" t="s">
        <v>1420</v>
      </c>
      <c r="C1018" s="61">
        <v>1</v>
      </c>
      <c r="D1018" s="72" t="s">
        <v>29</v>
      </c>
      <c r="E1018" s="48">
        <v>44001</v>
      </c>
      <c r="F1018" s="48">
        <v>44001</v>
      </c>
      <c r="G1018" s="105" t="s">
        <v>13</v>
      </c>
      <c r="H1018" s="105"/>
      <c r="I1018" s="65">
        <v>414.33</v>
      </c>
    </row>
    <row r="1019" spans="1:9" ht="45" customHeight="1" x14ac:dyDescent="0.25">
      <c r="A1019" s="77" t="s">
        <v>1947</v>
      </c>
      <c r="B1019" s="59" t="s">
        <v>1420</v>
      </c>
      <c r="C1019" s="61">
        <v>1</v>
      </c>
      <c r="D1019" s="72" t="s">
        <v>29</v>
      </c>
      <c r="E1019" s="48">
        <v>44001</v>
      </c>
      <c r="F1019" s="48">
        <v>44001</v>
      </c>
      <c r="G1019" s="105" t="s">
        <v>13</v>
      </c>
      <c r="H1019" s="105"/>
      <c r="I1019" s="65">
        <v>220</v>
      </c>
    </row>
    <row r="1020" spans="1:9" ht="45" customHeight="1" x14ac:dyDescent="0.25">
      <c r="A1020" s="77" t="s">
        <v>1947</v>
      </c>
      <c r="B1020" s="59" t="s">
        <v>2733</v>
      </c>
      <c r="C1020" s="61">
        <v>1</v>
      </c>
      <c r="D1020" s="72" t="s">
        <v>29</v>
      </c>
      <c r="E1020" s="48">
        <v>43997</v>
      </c>
      <c r="F1020" s="48">
        <v>43997</v>
      </c>
      <c r="G1020" s="105" t="s">
        <v>13</v>
      </c>
      <c r="H1020" s="105"/>
      <c r="I1020" s="65">
        <v>63</v>
      </c>
    </row>
    <row r="1021" spans="1:9" ht="45" customHeight="1" x14ac:dyDescent="0.25">
      <c r="A1021" s="77" t="s">
        <v>1947</v>
      </c>
      <c r="B1021" s="59" t="s">
        <v>2733</v>
      </c>
      <c r="C1021" s="61">
        <v>1</v>
      </c>
      <c r="D1021" s="72" t="s">
        <v>29</v>
      </c>
      <c r="E1021" s="48">
        <v>43997</v>
      </c>
      <c r="F1021" s="48">
        <v>43997</v>
      </c>
      <c r="G1021" s="105" t="s">
        <v>13</v>
      </c>
      <c r="H1021" s="105"/>
      <c r="I1021" s="65">
        <v>500</v>
      </c>
    </row>
    <row r="1022" spans="1:9" ht="45" customHeight="1" x14ac:dyDescent="0.25">
      <c r="A1022" s="77" t="s">
        <v>1947</v>
      </c>
      <c r="B1022" s="59" t="s">
        <v>2733</v>
      </c>
      <c r="C1022" s="61">
        <v>1</v>
      </c>
      <c r="D1022" s="72" t="s">
        <v>29</v>
      </c>
      <c r="E1022" s="48">
        <v>43997</v>
      </c>
      <c r="F1022" s="48">
        <v>43997</v>
      </c>
      <c r="G1022" s="105" t="s">
        <v>13</v>
      </c>
      <c r="H1022" s="105"/>
      <c r="I1022" s="65">
        <v>49</v>
      </c>
    </row>
    <row r="1023" spans="1:9" ht="45" customHeight="1" x14ac:dyDescent="0.25">
      <c r="A1023" s="77" t="s">
        <v>1947</v>
      </c>
      <c r="B1023" s="59" t="s">
        <v>2733</v>
      </c>
      <c r="C1023" s="61">
        <v>1</v>
      </c>
      <c r="D1023" s="72" t="s">
        <v>29</v>
      </c>
      <c r="E1023" s="48">
        <v>44000</v>
      </c>
      <c r="F1023" s="48">
        <v>44000</v>
      </c>
      <c r="G1023" s="105" t="s">
        <v>13</v>
      </c>
      <c r="H1023" s="105"/>
      <c r="I1023" s="65">
        <v>500</v>
      </c>
    </row>
    <row r="1024" spans="1:9" ht="45" customHeight="1" x14ac:dyDescent="0.25">
      <c r="A1024" s="77" t="s">
        <v>1947</v>
      </c>
      <c r="B1024" s="59" t="s">
        <v>2734</v>
      </c>
      <c r="C1024" s="61">
        <v>1</v>
      </c>
      <c r="D1024" s="72" t="s">
        <v>29</v>
      </c>
      <c r="E1024" s="48">
        <v>43997</v>
      </c>
      <c r="F1024" s="48">
        <v>43997</v>
      </c>
      <c r="G1024" s="105" t="s">
        <v>13</v>
      </c>
      <c r="H1024" s="105"/>
      <c r="I1024" s="65">
        <v>126</v>
      </c>
    </row>
    <row r="1025" spans="1:9" ht="45" customHeight="1" x14ac:dyDescent="0.25">
      <c r="A1025" s="77" t="s">
        <v>1947</v>
      </c>
      <c r="B1025" s="59" t="s">
        <v>2734</v>
      </c>
      <c r="C1025" s="61">
        <v>1</v>
      </c>
      <c r="D1025" s="72" t="s">
        <v>29</v>
      </c>
      <c r="E1025" s="48">
        <v>43997</v>
      </c>
      <c r="F1025" s="48">
        <v>43997</v>
      </c>
      <c r="G1025" s="105" t="s">
        <v>13</v>
      </c>
      <c r="H1025" s="105"/>
      <c r="I1025" s="65">
        <v>98</v>
      </c>
    </row>
    <row r="1026" spans="1:9" ht="45" customHeight="1" x14ac:dyDescent="0.25">
      <c r="A1026" s="77" t="s">
        <v>1947</v>
      </c>
      <c r="B1026" s="59" t="s">
        <v>2734</v>
      </c>
      <c r="C1026" s="61">
        <v>1</v>
      </c>
      <c r="D1026" s="72" t="s">
        <v>29</v>
      </c>
      <c r="E1026" s="48">
        <v>43997</v>
      </c>
      <c r="F1026" s="48">
        <v>43997</v>
      </c>
      <c r="G1026" s="105" t="s">
        <v>13</v>
      </c>
      <c r="H1026" s="105"/>
      <c r="I1026" s="65">
        <v>199</v>
      </c>
    </row>
    <row r="1027" spans="1:9" ht="45" customHeight="1" x14ac:dyDescent="0.25">
      <c r="A1027" s="77" t="s">
        <v>1947</v>
      </c>
      <c r="B1027" s="59" t="s">
        <v>486</v>
      </c>
      <c r="C1027" s="61">
        <v>1</v>
      </c>
      <c r="D1027" s="72" t="s">
        <v>29</v>
      </c>
      <c r="E1027" s="48">
        <v>43991</v>
      </c>
      <c r="F1027" s="48">
        <v>43991</v>
      </c>
      <c r="G1027" s="105" t="s">
        <v>13</v>
      </c>
      <c r="H1027" s="105"/>
      <c r="I1027" s="65">
        <v>126</v>
      </c>
    </row>
    <row r="1028" spans="1:9" ht="45" customHeight="1" x14ac:dyDescent="0.25">
      <c r="A1028" s="77" t="s">
        <v>1947</v>
      </c>
      <c r="B1028" s="59" t="s">
        <v>486</v>
      </c>
      <c r="C1028" s="61">
        <v>1</v>
      </c>
      <c r="D1028" s="72" t="s">
        <v>29</v>
      </c>
      <c r="E1028" s="48">
        <v>43991</v>
      </c>
      <c r="F1028" s="48">
        <v>43991</v>
      </c>
      <c r="G1028" s="105" t="s">
        <v>13</v>
      </c>
      <c r="H1028" s="105"/>
      <c r="I1028" s="65">
        <v>98</v>
      </c>
    </row>
    <row r="1029" spans="1:9" ht="45" customHeight="1" x14ac:dyDescent="0.25">
      <c r="A1029" s="77" t="s">
        <v>1947</v>
      </c>
      <c r="B1029" s="59" t="s">
        <v>486</v>
      </c>
      <c r="C1029" s="61">
        <v>1</v>
      </c>
      <c r="D1029" s="72" t="s">
        <v>29</v>
      </c>
      <c r="E1029" s="48">
        <v>43991</v>
      </c>
      <c r="F1029" s="48">
        <v>43991</v>
      </c>
      <c r="G1029" s="105" t="s">
        <v>13</v>
      </c>
      <c r="H1029" s="105"/>
      <c r="I1029" s="65">
        <v>48</v>
      </c>
    </row>
    <row r="1030" spans="1:9" ht="45" customHeight="1" x14ac:dyDescent="0.25">
      <c r="A1030" s="77" t="s">
        <v>1947</v>
      </c>
      <c r="B1030" s="59" t="s">
        <v>486</v>
      </c>
      <c r="C1030" s="61">
        <v>1</v>
      </c>
      <c r="D1030" s="72" t="s">
        <v>29</v>
      </c>
      <c r="E1030" s="48">
        <v>43991</v>
      </c>
      <c r="F1030" s="48">
        <v>43991</v>
      </c>
      <c r="G1030" s="105" t="s">
        <v>13</v>
      </c>
      <c r="H1030" s="105"/>
      <c r="I1030" s="65">
        <v>46</v>
      </c>
    </row>
    <row r="1031" spans="1:9" ht="45" customHeight="1" x14ac:dyDescent="0.25">
      <c r="A1031" s="77" t="s">
        <v>1947</v>
      </c>
      <c r="B1031" s="59" t="s">
        <v>486</v>
      </c>
      <c r="C1031" s="61">
        <v>1</v>
      </c>
      <c r="D1031" s="72" t="s">
        <v>29</v>
      </c>
      <c r="E1031" s="48">
        <v>43991</v>
      </c>
      <c r="F1031" s="48">
        <v>43991</v>
      </c>
      <c r="G1031" s="105" t="s">
        <v>13</v>
      </c>
      <c r="H1031" s="105"/>
      <c r="I1031" s="65">
        <v>450.27</v>
      </c>
    </row>
    <row r="1032" spans="1:9" ht="45" customHeight="1" x14ac:dyDescent="0.25">
      <c r="A1032" s="77" t="s">
        <v>1947</v>
      </c>
      <c r="B1032" s="59" t="s">
        <v>486</v>
      </c>
      <c r="C1032" s="61">
        <v>1</v>
      </c>
      <c r="D1032" s="72" t="s">
        <v>29</v>
      </c>
      <c r="E1032" s="48">
        <v>43935</v>
      </c>
      <c r="F1032" s="48">
        <v>43935</v>
      </c>
      <c r="G1032" s="105" t="s">
        <v>13</v>
      </c>
      <c r="H1032" s="105"/>
      <c r="I1032" s="65">
        <v>49</v>
      </c>
    </row>
    <row r="1033" spans="1:9" ht="45" customHeight="1" x14ac:dyDescent="0.25">
      <c r="A1033" s="77" t="s">
        <v>1947</v>
      </c>
      <c r="B1033" s="59" t="s">
        <v>486</v>
      </c>
      <c r="C1033" s="61">
        <v>1</v>
      </c>
      <c r="D1033" s="72" t="s">
        <v>29</v>
      </c>
      <c r="E1033" s="48">
        <v>43935</v>
      </c>
      <c r="F1033" s="48">
        <v>43935</v>
      </c>
      <c r="G1033" s="105" t="s">
        <v>13</v>
      </c>
      <c r="H1033" s="105"/>
      <c r="I1033" s="65">
        <v>126</v>
      </c>
    </row>
    <row r="1034" spans="1:9" ht="45" customHeight="1" x14ac:dyDescent="0.25">
      <c r="A1034" s="77" t="s">
        <v>1947</v>
      </c>
      <c r="B1034" s="59" t="s">
        <v>486</v>
      </c>
      <c r="C1034" s="61">
        <v>1</v>
      </c>
      <c r="D1034" s="72" t="s">
        <v>29</v>
      </c>
      <c r="E1034" s="48">
        <v>43935</v>
      </c>
      <c r="F1034" s="48">
        <v>43935</v>
      </c>
      <c r="G1034" s="105" t="s">
        <v>13</v>
      </c>
      <c r="H1034" s="105"/>
      <c r="I1034" s="65">
        <v>267.99</v>
      </c>
    </row>
    <row r="1035" spans="1:9" ht="45" customHeight="1" x14ac:dyDescent="0.25">
      <c r="A1035" s="77" t="s">
        <v>1947</v>
      </c>
      <c r="B1035" s="59" t="s">
        <v>486</v>
      </c>
      <c r="C1035" s="61">
        <v>1</v>
      </c>
      <c r="D1035" s="72" t="s">
        <v>29</v>
      </c>
      <c r="E1035" s="48">
        <v>43991</v>
      </c>
      <c r="F1035" s="48">
        <v>43991</v>
      </c>
      <c r="G1035" s="105" t="s">
        <v>13</v>
      </c>
      <c r="H1035" s="105"/>
      <c r="I1035" s="65">
        <v>126</v>
      </c>
    </row>
    <row r="1036" spans="1:9" ht="45" customHeight="1" x14ac:dyDescent="0.25">
      <c r="A1036" s="77" t="s">
        <v>1947</v>
      </c>
      <c r="B1036" s="59" t="s">
        <v>486</v>
      </c>
      <c r="C1036" s="61">
        <v>1</v>
      </c>
      <c r="D1036" s="72" t="s">
        <v>29</v>
      </c>
      <c r="E1036" s="48">
        <v>43991</v>
      </c>
      <c r="F1036" s="48">
        <v>43991</v>
      </c>
      <c r="G1036" s="105" t="s">
        <v>13</v>
      </c>
      <c r="H1036" s="105"/>
      <c r="I1036" s="65">
        <v>98</v>
      </c>
    </row>
    <row r="1037" spans="1:9" ht="45" customHeight="1" x14ac:dyDescent="0.25">
      <c r="A1037" s="77" t="s">
        <v>1947</v>
      </c>
      <c r="B1037" s="59" t="s">
        <v>486</v>
      </c>
      <c r="C1037" s="61">
        <v>1</v>
      </c>
      <c r="D1037" s="72" t="s">
        <v>29</v>
      </c>
      <c r="E1037" s="48">
        <v>43991</v>
      </c>
      <c r="F1037" s="48">
        <v>43991</v>
      </c>
      <c r="G1037" s="105" t="s">
        <v>13</v>
      </c>
      <c r="H1037" s="105"/>
      <c r="I1037" s="65">
        <v>400</v>
      </c>
    </row>
    <row r="1038" spans="1:9" ht="45" customHeight="1" x14ac:dyDescent="0.25">
      <c r="A1038" s="77" t="s">
        <v>1947</v>
      </c>
      <c r="B1038" s="59" t="s">
        <v>486</v>
      </c>
      <c r="C1038" s="61">
        <v>1</v>
      </c>
      <c r="D1038" s="72" t="s">
        <v>29</v>
      </c>
      <c r="E1038" s="48">
        <v>43991</v>
      </c>
      <c r="F1038" s="48">
        <v>43991</v>
      </c>
      <c r="G1038" s="105" t="s">
        <v>13</v>
      </c>
      <c r="H1038" s="105"/>
      <c r="I1038" s="65">
        <v>100</v>
      </c>
    </row>
    <row r="1039" spans="1:9" ht="45" customHeight="1" x14ac:dyDescent="0.25">
      <c r="A1039" s="77" t="s">
        <v>1947</v>
      </c>
      <c r="B1039" s="59" t="s">
        <v>486</v>
      </c>
      <c r="C1039" s="61">
        <v>1</v>
      </c>
      <c r="D1039" s="72" t="s">
        <v>29</v>
      </c>
      <c r="E1039" s="48">
        <v>43991</v>
      </c>
      <c r="F1039" s="48">
        <v>43991</v>
      </c>
      <c r="G1039" s="105" t="s">
        <v>13</v>
      </c>
      <c r="H1039" s="105"/>
      <c r="I1039" s="65">
        <v>360</v>
      </c>
    </row>
    <row r="1040" spans="1:9" ht="45" customHeight="1" x14ac:dyDescent="0.25">
      <c r="A1040" s="77" t="s">
        <v>1947</v>
      </c>
      <c r="B1040" s="59" t="s">
        <v>486</v>
      </c>
      <c r="C1040" s="61">
        <v>1</v>
      </c>
      <c r="D1040" s="72" t="s">
        <v>15</v>
      </c>
      <c r="E1040" s="48">
        <v>43983</v>
      </c>
      <c r="F1040" s="48">
        <v>43997</v>
      </c>
      <c r="G1040" s="105" t="s">
        <v>13</v>
      </c>
      <c r="H1040" s="105"/>
      <c r="I1040" s="65">
        <v>405</v>
      </c>
    </row>
    <row r="1041" spans="1:9" ht="45" customHeight="1" x14ac:dyDescent="0.25">
      <c r="A1041" s="77" t="s">
        <v>1947</v>
      </c>
      <c r="B1041" s="59" t="s">
        <v>2176</v>
      </c>
      <c r="C1041" s="61">
        <v>1</v>
      </c>
      <c r="D1041" s="72" t="s">
        <v>15</v>
      </c>
      <c r="E1041" s="48">
        <v>43862</v>
      </c>
      <c r="F1041" s="48">
        <v>43890</v>
      </c>
      <c r="G1041" s="105" t="s">
        <v>13</v>
      </c>
      <c r="H1041" s="105"/>
      <c r="I1041" s="65">
        <v>500</v>
      </c>
    </row>
    <row r="1042" spans="1:9" ht="45" customHeight="1" x14ac:dyDescent="0.25">
      <c r="A1042" s="77" t="s">
        <v>1947</v>
      </c>
      <c r="B1042" s="59" t="s">
        <v>2176</v>
      </c>
      <c r="C1042" s="61">
        <v>1</v>
      </c>
      <c r="D1042" s="72" t="s">
        <v>15</v>
      </c>
      <c r="E1042" s="48">
        <v>43862</v>
      </c>
      <c r="F1042" s="48">
        <v>43890</v>
      </c>
      <c r="G1042" s="105" t="s">
        <v>13</v>
      </c>
      <c r="H1042" s="105"/>
      <c r="I1042" s="65">
        <v>500</v>
      </c>
    </row>
    <row r="1043" spans="1:9" ht="45" customHeight="1" x14ac:dyDescent="0.25">
      <c r="A1043" s="77" t="s">
        <v>1947</v>
      </c>
      <c r="B1043" s="59" t="s">
        <v>2176</v>
      </c>
      <c r="C1043" s="61">
        <v>1</v>
      </c>
      <c r="D1043" s="72" t="s">
        <v>15</v>
      </c>
      <c r="E1043" s="48">
        <v>43862</v>
      </c>
      <c r="F1043" s="48">
        <v>43890</v>
      </c>
      <c r="G1043" s="105" t="s">
        <v>13</v>
      </c>
      <c r="H1043" s="105"/>
      <c r="I1043" s="65">
        <v>500</v>
      </c>
    </row>
    <row r="1044" spans="1:9" ht="45" customHeight="1" x14ac:dyDescent="0.25">
      <c r="A1044" s="77" t="s">
        <v>1947</v>
      </c>
      <c r="B1044" s="59" t="s">
        <v>2176</v>
      </c>
      <c r="C1044" s="61">
        <v>1</v>
      </c>
      <c r="D1044" s="72" t="s">
        <v>15</v>
      </c>
      <c r="E1044" s="48">
        <v>43862</v>
      </c>
      <c r="F1044" s="48">
        <v>43890</v>
      </c>
      <c r="G1044" s="105" t="s">
        <v>13</v>
      </c>
      <c r="H1044" s="105"/>
      <c r="I1044" s="65">
        <v>500</v>
      </c>
    </row>
    <row r="1045" spans="1:9" ht="45" customHeight="1" x14ac:dyDescent="0.25">
      <c r="A1045" s="77" t="s">
        <v>1947</v>
      </c>
      <c r="B1045" s="59" t="s">
        <v>2176</v>
      </c>
      <c r="C1045" s="61">
        <v>1</v>
      </c>
      <c r="D1045" s="72" t="s">
        <v>15</v>
      </c>
      <c r="E1045" s="48">
        <v>43862</v>
      </c>
      <c r="F1045" s="48">
        <v>43890</v>
      </c>
      <c r="G1045" s="105" t="s">
        <v>13</v>
      </c>
      <c r="H1045" s="105"/>
      <c r="I1045" s="65">
        <v>268</v>
      </c>
    </row>
    <row r="1046" spans="1:9" ht="45" customHeight="1" x14ac:dyDescent="0.25">
      <c r="A1046" s="77" t="s">
        <v>1947</v>
      </c>
      <c r="B1046" s="59" t="s">
        <v>2176</v>
      </c>
      <c r="C1046" s="61">
        <v>1</v>
      </c>
      <c r="D1046" s="72" t="s">
        <v>15</v>
      </c>
      <c r="E1046" s="48">
        <v>43891</v>
      </c>
      <c r="F1046" s="48">
        <v>43921</v>
      </c>
      <c r="G1046" s="105" t="s">
        <v>13</v>
      </c>
      <c r="H1046" s="105"/>
      <c r="I1046" s="65">
        <v>500</v>
      </c>
    </row>
    <row r="1047" spans="1:9" ht="45" customHeight="1" x14ac:dyDescent="0.25">
      <c r="A1047" s="77" t="s">
        <v>1947</v>
      </c>
      <c r="B1047" s="59" t="s">
        <v>2176</v>
      </c>
      <c r="C1047" s="61">
        <v>1</v>
      </c>
      <c r="D1047" s="72" t="s">
        <v>15</v>
      </c>
      <c r="E1047" s="48">
        <v>43891</v>
      </c>
      <c r="F1047" s="48">
        <v>43921</v>
      </c>
      <c r="G1047" s="105" t="s">
        <v>13</v>
      </c>
      <c r="H1047" s="105"/>
      <c r="I1047" s="65">
        <v>500</v>
      </c>
    </row>
    <row r="1048" spans="1:9" ht="45" customHeight="1" x14ac:dyDescent="0.25">
      <c r="A1048" s="77" t="s">
        <v>1947</v>
      </c>
      <c r="B1048" s="59" t="s">
        <v>2176</v>
      </c>
      <c r="C1048" s="61">
        <v>1</v>
      </c>
      <c r="D1048" s="72" t="s">
        <v>15</v>
      </c>
      <c r="E1048" s="48">
        <v>43891</v>
      </c>
      <c r="F1048" s="48">
        <v>43921</v>
      </c>
      <c r="G1048" s="105" t="s">
        <v>13</v>
      </c>
      <c r="H1048" s="105"/>
      <c r="I1048" s="65">
        <v>98</v>
      </c>
    </row>
    <row r="1049" spans="1:9" ht="45" customHeight="1" x14ac:dyDescent="0.25">
      <c r="A1049" s="77" t="s">
        <v>1947</v>
      </c>
      <c r="B1049" s="59" t="s">
        <v>2735</v>
      </c>
      <c r="C1049" s="61">
        <v>1</v>
      </c>
      <c r="D1049" s="72" t="s">
        <v>29</v>
      </c>
      <c r="E1049" s="48">
        <v>43978</v>
      </c>
      <c r="F1049" s="48">
        <v>43978</v>
      </c>
      <c r="G1049" s="105" t="s">
        <v>13</v>
      </c>
      <c r="H1049" s="105"/>
      <c r="I1049" s="65">
        <v>80</v>
      </c>
    </row>
    <row r="1050" spans="1:9" ht="45" customHeight="1" x14ac:dyDescent="0.25">
      <c r="A1050" s="77" t="s">
        <v>1947</v>
      </c>
      <c r="B1050" s="59" t="s">
        <v>2735</v>
      </c>
      <c r="C1050" s="61">
        <v>1</v>
      </c>
      <c r="D1050" s="72" t="s">
        <v>29</v>
      </c>
      <c r="E1050" s="48">
        <v>43978</v>
      </c>
      <c r="F1050" s="48">
        <v>43978</v>
      </c>
      <c r="G1050" s="105" t="s">
        <v>13</v>
      </c>
      <c r="H1050" s="105"/>
      <c r="I1050" s="65">
        <v>80</v>
      </c>
    </row>
    <row r="1051" spans="1:9" ht="45" customHeight="1" x14ac:dyDescent="0.25">
      <c r="A1051" s="77" t="s">
        <v>1947</v>
      </c>
      <c r="B1051" s="59" t="s">
        <v>2735</v>
      </c>
      <c r="C1051" s="61">
        <v>1</v>
      </c>
      <c r="D1051" s="72" t="s">
        <v>29</v>
      </c>
      <c r="E1051" s="48">
        <v>43978</v>
      </c>
      <c r="F1051" s="48">
        <v>43978</v>
      </c>
      <c r="G1051" s="105" t="s">
        <v>13</v>
      </c>
      <c r="H1051" s="105"/>
      <c r="I1051" s="65">
        <v>97</v>
      </c>
    </row>
    <row r="1052" spans="1:9" ht="45" customHeight="1" x14ac:dyDescent="0.25">
      <c r="A1052" s="77" t="s">
        <v>1947</v>
      </c>
      <c r="B1052" s="59" t="s">
        <v>2735</v>
      </c>
      <c r="C1052" s="61">
        <v>1</v>
      </c>
      <c r="D1052" s="72" t="s">
        <v>29</v>
      </c>
      <c r="E1052" s="48">
        <v>43978</v>
      </c>
      <c r="F1052" s="48">
        <v>43978</v>
      </c>
      <c r="G1052" s="105" t="s">
        <v>13</v>
      </c>
      <c r="H1052" s="105"/>
      <c r="I1052" s="65">
        <v>97</v>
      </c>
    </row>
    <row r="1053" spans="1:9" ht="45" customHeight="1" x14ac:dyDescent="0.25">
      <c r="A1053" s="77" t="s">
        <v>1964</v>
      </c>
      <c r="B1053" s="59" t="s">
        <v>486</v>
      </c>
      <c r="C1053" s="61">
        <v>1</v>
      </c>
      <c r="D1053" s="72" t="s">
        <v>29</v>
      </c>
      <c r="E1053" s="48">
        <v>43966</v>
      </c>
      <c r="F1053" s="48">
        <v>43966</v>
      </c>
      <c r="G1053" s="105" t="s">
        <v>13</v>
      </c>
      <c r="H1053" s="105"/>
      <c r="I1053" s="65">
        <v>126</v>
      </c>
    </row>
    <row r="1054" spans="1:9" ht="45" customHeight="1" x14ac:dyDescent="0.25">
      <c r="A1054" s="77" t="s">
        <v>569</v>
      </c>
      <c r="B1054" s="59" t="s">
        <v>486</v>
      </c>
      <c r="C1054" s="61">
        <v>1</v>
      </c>
      <c r="D1054" s="72" t="s">
        <v>29</v>
      </c>
      <c r="E1054" s="48">
        <v>43893</v>
      </c>
      <c r="F1054" s="48">
        <v>43893</v>
      </c>
      <c r="G1054" s="105" t="s">
        <v>13</v>
      </c>
      <c r="H1054" s="105"/>
      <c r="I1054" s="65">
        <v>98</v>
      </c>
    </row>
    <row r="1055" spans="1:9" ht="45" customHeight="1" x14ac:dyDescent="0.25">
      <c r="A1055" s="77" t="s">
        <v>569</v>
      </c>
      <c r="B1055" s="59" t="s">
        <v>486</v>
      </c>
      <c r="C1055" s="61">
        <v>1</v>
      </c>
      <c r="D1055" s="72" t="s">
        <v>29</v>
      </c>
      <c r="E1055" s="48">
        <v>43893</v>
      </c>
      <c r="F1055" s="48">
        <v>43893</v>
      </c>
      <c r="G1055" s="105" t="s">
        <v>13</v>
      </c>
      <c r="H1055" s="105"/>
      <c r="I1055" s="65">
        <v>126</v>
      </c>
    </row>
    <row r="1056" spans="1:9" ht="45" customHeight="1" x14ac:dyDescent="0.25">
      <c r="A1056" s="77" t="s">
        <v>569</v>
      </c>
      <c r="B1056" s="59" t="s">
        <v>486</v>
      </c>
      <c r="C1056" s="61">
        <v>1</v>
      </c>
      <c r="D1056" s="72" t="s">
        <v>29</v>
      </c>
      <c r="E1056" s="48">
        <v>43893</v>
      </c>
      <c r="F1056" s="48">
        <v>43893</v>
      </c>
      <c r="G1056" s="105" t="s">
        <v>13</v>
      </c>
      <c r="H1056" s="105"/>
      <c r="I1056" s="65">
        <v>477.44</v>
      </c>
    </row>
    <row r="1057" spans="1:9" ht="45" customHeight="1" x14ac:dyDescent="0.25">
      <c r="A1057" s="77" t="s">
        <v>2729</v>
      </c>
      <c r="B1057" s="59" t="s">
        <v>486</v>
      </c>
      <c r="C1057" s="61">
        <v>1</v>
      </c>
      <c r="D1057" s="72" t="s">
        <v>29</v>
      </c>
      <c r="E1057" s="48">
        <v>43966</v>
      </c>
      <c r="F1057" s="48">
        <v>43966</v>
      </c>
      <c r="G1057" s="105" t="s">
        <v>13</v>
      </c>
      <c r="H1057" s="105"/>
      <c r="I1057" s="65">
        <v>220</v>
      </c>
    </row>
    <row r="1058" spans="1:9" ht="45" customHeight="1" x14ac:dyDescent="0.25">
      <c r="A1058" s="77" t="s">
        <v>2729</v>
      </c>
      <c r="B1058" s="59" t="s">
        <v>486</v>
      </c>
      <c r="C1058" s="61">
        <v>1</v>
      </c>
      <c r="D1058" s="72" t="s">
        <v>29</v>
      </c>
      <c r="E1058" s="48">
        <v>43966</v>
      </c>
      <c r="F1058" s="48">
        <v>43966</v>
      </c>
      <c r="G1058" s="105" t="s">
        <v>13</v>
      </c>
      <c r="H1058" s="105"/>
      <c r="I1058" s="65">
        <v>98</v>
      </c>
    </row>
    <row r="1059" spans="1:9" ht="45" customHeight="1" x14ac:dyDescent="0.25">
      <c r="A1059" s="77" t="s">
        <v>2729</v>
      </c>
      <c r="B1059" s="59" t="s">
        <v>486</v>
      </c>
      <c r="C1059" s="61">
        <v>1</v>
      </c>
      <c r="D1059" s="72" t="s">
        <v>29</v>
      </c>
      <c r="E1059" s="48">
        <v>43966</v>
      </c>
      <c r="F1059" s="48">
        <v>43966</v>
      </c>
      <c r="G1059" s="105" t="s">
        <v>13</v>
      </c>
      <c r="H1059" s="105"/>
      <c r="I1059" s="65">
        <v>500</v>
      </c>
    </row>
    <row r="1060" spans="1:9" ht="45" customHeight="1" x14ac:dyDescent="0.25">
      <c r="A1060" s="77" t="s">
        <v>2730</v>
      </c>
      <c r="B1060" s="59" t="s">
        <v>486</v>
      </c>
      <c r="C1060" s="61">
        <v>1</v>
      </c>
      <c r="D1060" s="72" t="s">
        <v>29</v>
      </c>
      <c r="E1060" s="48">
        <v>43973</v>
      </c>
      <c r="F1060" s="48">
        <v>43973</v>
      </c>
      <c r="G1060" s="105" t="s">
        <v>13</v>
      </c>
      <c r="H1060" s="105"/>
      <c r="I1060" s="65">
        <v>49</v>
      </c>
    </row>
    <row r="1061" spans="1:9" ht="45" customHeight="1" x14ac:dyDescent="0.25">
      <c r="A1061" s="77" t="s">
        <v>2032</v>
      </c>
      <c r="B1061" s="59" t="s">
        <v>486</v>
      </c>
      <c r="C1061" s="61">
        <v>1</v>
      </c>
      <c r="D1061" s="72" t="s">
        <v>29</v>
      </c>
      <c r="E1061" s="48">
        <v>43986</v>
      </c>
      <c r="F1061" s="48">
        <v>43986</v>
      </c>
      <c r="G1061" s="105" t="s">
        <v>13</v>
      </c>
      <c r="H1061" s="105"/>
      <c r="I1061" s="65">
        <v>49</v>
      </c>
    </row>
    <row r="1062" spans="1:9" ht="45" customHeight="1" x14ac:dyDescent="0.25">
      <c r="A1062" s="77" t="s">
        <v>2032</v>
      </c>
      <c r="B1062" s="59" t="s">
        <v>486</v>
      </c>
      <c r="C1062" s="61">
        <v>1</v>
      </c>
      <c r="D1062" s="72" t="s">
        <v>29</v>
      </c>
      <c r="E1062" s="48">
        <v>43984</v>
      </c>
      <c r="F1062" s="48">
        <v>43984</v>
      </c>
      <c r="G1062" s="105" t="s">
        <v>13</v>
      </c>
      <c r="H1062" s="105"/>
      <c r="I1062" s="65">
        <v>500</v>
      </c>
    </row>
    <row r="1063" spans="1:9" ht="45" customHeight="1" x14ac:dyDescent="0.25">
      <c r="A1063" s="77" t="s">
        <v>2032</v>
      </c>
      <c r="B1063" s="59" t="s">
        <v>486</v>
      </c>
      <c r="C1063" s="61">
        <v>1</v>
      </c>
      <c r="D1063" s="72" t="s">
        <v>29</v>
      </c>
      <c r="E1063" s="48">
        <v>43984</v>
      </c>
      <c r="F1063" s="48">
        <v>43984</v>
      </c>
      <c r="G1063" s="105" t="s">
        <v>13</v>
      </c>
      <c r="H1063" s="105"/>
      <c r="I1063" s="65">
        <v>49</v>
      </c>
    </row>
    <row r="1064" spans="1:9" ht="45" customHeight="1" x14ac:dyDescent="0.25">
      <c r="A1064" s="77" t="s">
        <v>2032</v>
      </c>
      <c r="B1064" s="59" t="s">
        <v>486</v>
      </c>
      <c r="C1064" s="61">
        <v>1</v>
      </c>
      <c r="D1064" s="72" t="s">
        <v>29</v>
      </c>
      <c r="E1064" s="48">
        <v>43984</v>
      </c>
      <c r="F1064" s="48">
        <v>43984</v>
      </c>
      <c r="G1064" s="105" t="s">
        <v>13</v>
      </c>
      <c r="H1064" s="105"/>
      <c r="I1064" s="65">
        <v>63</v>
      </c>
    </row>
    <row r="1065" spans="1:9" ht="45" customHeight="1" x14ac:dyDescent="0.25">
      <c r="A1065" s="77" t="s">
        <v>2032</v>
      </c>
      <c r="B1065" s="59" t="s">
        <v>486</v>
      </c>
      <c r="C1065" s="61">
        <v>1</v>
      </c>
      <c r="D1065" s="72" t="s">
        <v>29</v>
      </c>
      <c r="E1065" s="48">
        <v>43980</v>
      </c>
      <c r="F1065" s="48">
        <v>43980</v>
      </c>
      <c r="G1065" s="105" t="s">
        <v>13</v>
      </c>
      <c r="H1065" s="105"/>
      <c r="I1065" s="65">
        <v>400.51</v>
      </c>
    </row>
    <row r="1066" spans="1:9" ht="45" customHeight="1" x14ac:dyDescent="0.25">
      <c r="A1066" s="77" t="s">
        <v>2032</v>
      </c>
      <c r="B1066" s="59" t="s">
        <v>486</v>
      </c>
      <c r="C1066" s="61">
        <v>1</v>
      </c>
      <c r="D1066" s="72" t="s">
        <v>29</v>
      </c>
      <c r="E1066" s="48">
        <v>43976</v>
      </c>
      <c r="F1066" s="48">
        <v>43976</v>
      </c>
      <c r="G1066" s="105" t="s">
        <v>13</v>
      </c>
      <c r="H1066" s="105"/>
      <c r="I1066" s="65">
        <v>63</v>
      </c>
    </row>
    <row r="1067" spans="1:9" ht="45" customHeight="1" x14ac:dyDescent="0.25">
      <c r="A1067" s="77" t="s">
        <v>2032</v>
      </c>
      <c r="B1067" s="59" t="s">
        <v>486</v>
      </c>
      <c r="C1067" s="61">
        <v>1</v>
      </c>
      <c r="D1067" s="72" t="s">
        <v>29</v>
      </c>
      <c r="E1067" s="48">
        <v>43976</v>
      </c>
      <c r="F1067" s="48">
        <v>43976</v>
      </c>
      <c r="G1067" s="105" t="s">
        <v>13</v>
      </c>
      <c r="H1067" s="105"/>
      <c r="I1067" s="65">
        <v>49</v>
      </c>
    </row>
    <row r="1068" spans="1:9" ht="45" customHeight="1" x14ac:dyDescent="0.25">
      <c r="A1068" s="77" t="s">
        <v>2032</v>
      </c>
      <c r="B1068" s="59" t="s">
        <v>486</v>
      </c>
      <c r="C1068" s="61">
        <v>1</v>
      </c>
      <c r="D1068" s="72" t="s">
        <v>29</v>
      </c>
      <c r="E1068" s="48">
        <v>43980</v>
      </c>
      <c r="F1068" s="48">
        <v>43980</v>
      </c>
      <c r="G1068" s="105" t="s">
        <v>13</v>
      </c>
      <c r="H1068" s="105"/>
      <c r="I1068" s="65">
        <v>220</v>
      </c>
    </row>
    <row r="1069" spans="1:9" ht="45" customHeight="1" x14ac:dyDescent="0.25">
      <c r="A1069" s="77" t="s">
        <v>2730</v>
      </c>
      <c r="B1069" s="59" t="s">
        <v>486</v>
      </c>
      <c r="C1069" s="61">
        <v>1</v>
      </c>
      <c r="D1069" s="72" t="s">
        <v>29</v>
      </c>
      <c r="E1069" s="48">
        <v>43973</v>
      </c>
      <c r="F1069" s="48">
        <v>43973</v>
      </c>
      <c r="G1069" s="105" t="s">
        <v>13</v>
      </c>
      <c r="H1069" s="105"/>
      <c r="I1069" s="65">
        <v>220</v>
      </c>
    </row>
    <row r="1070" spans="1:9" ht="45" customHeight="1" x14ac:dyDescent="0.25">
      <c r="A1070" s="77" t="s">
        <v>2730</v>
      </c>
      <c r="B1070" s="59" t="s">
        <v>486</v>
      </c>
      <c r="C1070" s="61">
        <v>1</v>
      </c>
      <c r="D1070" s="72" t="s">
        <v>29</v>
      </c>
      <c r="E1070" s="48">
        <v>43973</v>
      </c>
      <c r="F1070" s="48">
        <v>43973</v>
      </c>
      <c r="G1070" s="105" t="s">
        <v>13</v>
      </c>
      <c r="H1070" s="105"/>
      <c r="I1070" s="65">
        <v>63</v>
      </c>
    </row>
    <row r="1071" spans="1:9" ht="45" customHeight="1" x14ac:dyDescent="0.25">
      <c r="A1071" s="77" t="s">
        <v>2032</v>
      </c>
      <c r="B1071" s="59" t="s">
        <v>486</v>
      </c>
      <c r="C1071" s="61">
        <v>1</v>
      </c>
      <c r="D1071" s="72" t="s">
        <v>29</v>
      </c>
      <c r="E1071" s="48">
        <v>43986</v>
      </c>
      <c r="F1071" s="48">
        <v>43986</v>
      </c>
      <c r="G1071" s="105" t="s">
        <v>13</v>
      </c>
      <c r="H1071" s="105"/>
      <c r="I1071" s="65">
        <v>63</v>
      </c>
    </row>
    <row r="1072" spans="1:9" ht="45" customHeight="1" x14ac:dyDescent="0.25">
      <c r="A1072" s="77" t="s">
        <v>2032</v>
      </c>
      <c r="B1072" s="59" t="s">
        <v>486</v>
      </c>
      <c r="C1072" s="61">
        <v>1</v>
      </c>
      <c r="D1072" s="72" t="s">
        <v>29</v>
      </c>
      <c r="E1072" s="48">
        <v>43986</v>
      </c>
      <c r="F1072" s="48">
        <v>43986</v>
      </c>
      <c r="G1072" s="105" t="s">
        <v>13</v>
      </c>
      <c r="H1072" s="105"/>
      <c r="I1072" s="65">
        <v>420.23</v>
      </c>
    </row>
    <row r="1073" spans="1:9" ht="45" customHeight="1" x14ac:dyDescent="0.25">
      <c r="A1073" s="77" t="s">
        <v>2032</v>
      </c>
      <c r="B1073" s="59" t="s">
        <v>486</v>
      </c>
      <c r="C1073" s="61">
        <v>1</v>
      </c>
      <c r="D1073" s="72" t="s">
        <v>29</v>
      </c>
      <c r="E1073" s="48">
        <v>43976</v>
      </c>
      <c r="F1073" s="48">
        <v>43976</v>
      </c>
      <c r="G1073" s="105" t="s">
        <v>13</v>
      </c>
      <c r="H1073" s="105"/>
      <c r="I1073" s="65">
        <v>176.29</v>
      </c>
    </row>
    <row r="1074" spans="1:9" ht="45" customHeight="1" x14ac:dyDescent="0.25">
      <c r="A1074" s="77" t="s">
        <v>2032</v>
      </c>
      <c r="B1074" s="59" t="s">
        <v>486</v>
      </c>
      <c r="C1074" s="61">
        <v>1</v>
      </c>
      <c r="D1074" s="72" t="s">
        <v>29</v>
      </c>
      <c r="E1074" s="48">
        <v>43980</v>
      </c>
      <c r="F1074" s="48">
        <v>43980</v>
      </c>
      <c r="G1074" s="105" t="s">
        <v>13</v>
      </c>
      <c r="H1074" s="105"/>
      <c r="I1074" s="65">
        <v>112</v>
      </c>
    </row>
    <row r="1075" spans="1:9" ht="45" customHeight="1" x14ac:dyDescent="0.25">
      <c r="A1075" s="77" t="s">
        <v>2730</v>
      </c>
      <c r="B1075" s="59" t="s">
        <v>486</v>
      </c>
      <c r="C1075" s="61">
        <v>1</v>
      </c>
      <c r="D1075" s="72" t="s">
        <v>29</v>
      </c>
      <c r="E1075" s="48">
        <v>43973</v>
      </c>
      <c r="F1075" s="48">
        <v>43973</v>
      </c>
      <c r="G1075" s="105" t="s">
        <v>13</v>
      </c>
      <c r="H1075" s="105"/>
      <c r="I1075" s="65">
        <v>430.42</v>
      </c>
    </row>
    <row r="1076" spans="1:9" ht="45" customHeight="1" x14ac:dyDescent="0.25">
      <c r="A1076" s="77" t="s">
        <v>1845</v>
      </c>
      <c r="B1076" s="59" t="s">
        <v>486</v>
      </c>
      <c r="C1076" s="61">
        <v>1</v>
      </c>
      <c r="D1076" s="72" t="s">
        <v>29</v>
      </c>
      <c r="E1076" s="48">
        <v>44029</v>
      </c>
      <c r="F1076" s="48">
        <v>44029</v>
      </c>
      <c r="G1076" s="105" t="s">
        <v>13</v>
      </c>
      <c r="H1076" s="105"/>
      <c r="I1076" s="65">
        <v>300</v>
      </c>
    </row>
    <row r="1077" spans="1:9" ht="45" customHeight="1" x14ac:dyDescent="0.25">
      <c r="A1077" s="77" t="s">
        <v>1845</v>
      </c>
      <c r="B1077" s="59" t="s">
        <v>486</v>
      </c>
      <c r="C1077" s="61">
        <v>1</v>
      </c>
      <c r="D1077" s="72" t="s">
        <v>29</v>
      </c>
      <c r="E1077" s="48">
        <v>44012</v>
      </c>
      <c r="F1077" s="48">
        <v>44012</v>
      </c>
      <c r="G1077" s="105" t="s">
        <v>13</v>
      </c>
      <c r="H1077" s="105"/>
      <c r="I1077" s="65">
        <v>500</v>
      </c>
    </row>
    <row r="1078" spans="1:9" ht="45" customHeight="1" x14ac:dyDescent="0.25">
      <c r="A1078" s="77" t="s">
        <v>1845</v>
      </c>
      <c r="B1078" s="59" t="s">
        <v>486</v>
      </c>
      <c r="C1078" s="61">
        <v>1</v>
      </c>
      <c r="D1078" s="72" t="s">
        <v>29</v>
      </c>
      <c r="E1078" s="48">
        <v>44029</v>
      </c>
      <c r="F1078" s="48">
        <v>44029</v>
      </c>
      <c r="G1078" s="105" t="s">
        <v>13</v>
      </c>
      <c r="H1078" s="105"/>
      <c r="I1078" s="65">
        <v>98</v>
      </c>
    </row>
    <row r="1079" spans="1:9" ht="45" customHeight="1" x14ac:dyDescent="0.25">
      <c r="A1079" s="77" t="s">
        <v>1845</v>
      </c>
      <c r="B1079" s="59" t="s">
        <v>486</v>
      </c>
      <c r="C1079" s="61">
        <v>1</v>
      </c>
      <c r="D1079" s="72" t="s">
        <v>29</v>
      </c>
      <c r="E1079" s="48">
        <v>44029</v>
      </c>
      <c r="F1079" s="48">
        <v>44029</v>
      </c>
      <c r="G1079" s="105" t="s">
        <v>13</v>
      </c>
      <c r="H1079" s="105"/>
      <c r="I1079" s="65">
        <v>126</v>
      </c>
    </row>
    <row r="1080" spans="1:9" ht="45" customHeight="1" x14ac:dyDescent="0.25">
      <c r="A1080" s="77" t="s">
        <v>1845</v>
      </c>
      <c r="B1080" s="59" t="s">
        <v>486</v>
      </c>
      <c r="C1080" s="61">
        <v>1</v>
      </c>
      <c r="D1080" s="72" t="s">
        <v>29</v>
      </c>
      <c r="E1080" s="48">
        <v>44029</v>
      </c>
      <c r="F1080" s="48">
        <v>44029</v>
      </c>
      <c r="G1080" s="105" t="s">
        <v>13</v>
      </c>
      <c r="H1080" s="105"/>
      <c r="I1080" s="65">
        <v>640</v>
      </c>
    </row>
    <row r="1081" spans="1:9" ht="45" customHeight="1" x14ac:dyDescent="0.25">
      <c r="A1081" s="77" t="s">
        <v>1845</v>
      </c>
      <c r="B1081" s="59" t="s">
        <v>486</v>
      </c>
      <c r="C1081" s="61">
        <v>1</v>
      </c>
      <c r="D1081" s="72" t="s">
        <v>29</v>
      </c>
      <c r="E1081" s="48">
        <v>44029</v>
      </c>
      <c r="F1081" s="48">
        <v>44029</v>
      </c>
      <c r="G1081" s="105" t="s">
        <v>13</v>
      </c>
      <c r="H1081" s="105"/>
      <c r="I1081" s="65">
        <v>200</v>
      </c>
    </row>
    <row r="1082" spans="1:9" ht="45" customHeight="1" x14ac:dyDescent="0.25">
      <c r="A1082" s="77" t="s">
        <v>1845</v>
      </c>
      <c r="B1082" s="59" t="s">
        <v>486</v>
      </c>
      <c r="C1082" s="61">
        <v>1</v>
      </c>
      <c r="D1082" s="72" t="s">
        <v>29</v>
      </c>
      <c r="E1082" s="48">
        <v>44025</v>
      </c>
      <c r="F1082" s="48">
        <v>44025</v>
      </c>
      <c r="G1082" s="105" t="s">
        <v>13</v>
      </c>
      <c r="H1082" s="105"/>
      <c r="I1082" s="65">
        <v>640</v>
      </c>
    </row>
    <row r="1083" spans="1:9" ht="45" customHeight="1" x14ac:dyDescent="0.25">
      <c r="A1083" s="77" t="s">
        <v>1845</v>
      </c>
      <c r="B1083" s="59" t="s">
        <v>486</v>
      </c>
      <c r="C1083" s="61">
        <v>1</v>
      </c>
      <c r="D1083" s="72" t="s">
        <v>29</v>
      </c>
      <c r="E1083" s="48">
        <v>44012</v>
      </c>
      <c r="F1083" s="48">
        <v>44012</v>
      </c>
      <c r="G1083" s="105" t="s">
        <v>13</v>
      </c>
      <c r="H1083" s="105"/>
      <c r="I1083" s="65">
        <v>98</v>
      </c>
    </row>
    <row r="1084" spans="1:9" ht="45" customHeight="1" x14ac:dyDescent="0.25">
      <c r="A1084" s="77" t="s">
        <v>1845</v>
      </c>
      <c r="B1084" s="59" t="s">
        <v>486</v>
      </c>
      <c r="C1084" s="61">
        <v>1</v>
      </c>
      <c r="D1084" s="72" t="s">
        <v>29</v>
      </c>
      <c r="E1084" s="48">
        <v>44025</v>
      </c>
      <c r="F1084" s="48">
        <v>44025</v>
      </c>
      <c r="G1084" s="105" t="s">
        <v>13</v>
      </c>
      <c r="H1084" s="105"/>
      <c r="I1084" s="65">
        <v>442.19</v>
      </c>
    </row>
    <row r="1085" spans="1:9" ht="45" customHeight="1" x14ac:dyDescent="0.25">
      <c r="A1085" s="77" t="s">
        <v>1845</v>
      </c>
      <c r="B1085" s="59" t="s">
        <v>486</v>
      </c>
      <c r="C1085" s="61">
        <v>1</v>
      </c>
      <c r="D1085" s="72" t="s">
        <v>29</v>
      </c>
      <c r="E1085" s="48">
        <v>44025</v>
      </c>
      <c r="F1085" s="48">
        <v>44025</v>
      </c>
      <c r="G1085" s="105" t="s">
        <v>13</v>
      </c>
      <c r="H1085" s="105"/>
      <c r="I1085" s="65">
        <v>98</v>
      </c>
    </row>
    <row r="1086" spans="1:9" ht="45" customHeight="1" x14ac:dyDescent="0.25">
      <c r="A1086" s="77" t="s">
        <v>1845</v>
      </c>
      <c r="B1086" s="59" t="s">
        <v>486</v>
      </c>
      <c r="C1086" s="61">
        <v>1</v>
      </c>
      <c r="D1086" s="72" t="s">
        <v>29</v>
      </c>
      <c r="E1086" s="48">
        <v>44025</v>
      </c>
      <c r="F1086" s="48">
        <v>44025</v>
      </c>
      <c r="G1086" s="105" t="s">
        <v>13</v>
      </c>
      <c r="H1086" s="105"/>
      <c r="I1086" s="65">
        <v>126</v>
      </c>
    </row>
    <row r="1087" spans="1:9" ht="45" customHeight="1" x14ac:dyDescent="0.25">
      <c r="A1087" s="77" t="s">
        <v>1845</v>
      </c>
      <c r="B1087" s="59" t="s">
        <v>486</v>
      </c>
      <c r="C1087" s="61">
        <v>1</v>
      </c>
      <c r="D1087" s="72" t="s">
        <v>29</v>
      </c>
      <c r="E1087" s="48">
        <v>44012</v>
      </c>
      <c r="F1087" s="48">
        <v>44012</v>
      </c>
      <c r="G1087" s="105" t="s">
        <v>13</v>
      </c>
      <c r="H1087" s="105"/>
      <c r="I1087" s="65">
        <v>126</v>
      </c>
    </row>
    <row r="1088" spans="1:9" ht="45" customHeight="1" x14ac:dyDescent="0.25">
      <c r="A1088" s="77" t="s">
        <v>1845</v>
      </c>
      <c r="B1088" s="59" t="s">
        <v>486</v>
      </c>
      <c r="C1088" s="61">
        <v>1</v>
      </c>
      <c r="D1088" s="72" t="s">
        <v>29</v>
      </c>
      <c r="E1088" s="48">
        <v>44012</v>
      </c>
      <c r="F1088" s="48">
        <v>44012</v>
      </c>
      <c r="G1088" s="105" t="s">
        <v>13</v>
      </c>
      <c r="H1088" s="105"/>
      <c r="I1088" s="65">
        <v>640</v>
      </c>
    </row>
    <row r="1089" spans="1:9" ht="45" customHeight="1" x14ac:dyDescent="0.25">
      <c r="A1089" s="77" t="s">
        <v>1918</v>
      </c>
      <c r="B1089" s="59" t="s">
        <v>486</v>
      </c>
      <c r="C1089" s="61">
        <v>1</v>
      </c>
      <c r="D1089" s="72" t="s">
        <v>15</v>
      </c>
      <c r="E1089" s="48">
        <v>44013</v>
      </c>
      <c r="F1089" s="48">
        <v>44027</v>
      </c>
      <c r="G1089" s="105" t="s">
        <v>13</v>
      </c>
      <c r="H1089" s="105"/>
      <c r="I1089" s="65">
        <v>414</v>
      </c>
    </row>
    <row r="1090" spans="1:9" ht="45" customHeight="1" x14ac:dyDescent="0.25">
      <c r="A1090" s="77" t="s">
        <v>1918</v>
      </c>
      <c r="B1090" s="59" t="s">
        <v>486</v>
      </c>
      <c r="C1090" s="61">
        <v>1</v>
      </c>
      <c r="D1090" s="72" t="s">
        <v>15</v>
      </c>
      <c r="E1090" s="48">
        <v>43998</v>
      </c>
      <c r="F1090" s="48">
        <v>44012</v>
      </c>
      <c r="G1090" s="105" t="s">
        <v>13</v>
      </c>
      <c r="H1090" s="105"/>
      <c r="I1090" s="65">
        <v>405</v>
      </c>
    </row>
    <row r="1091" spans="1:9" ht="45" customHeight="1" x14ac:dyDescent="0.25">
      <c r="A1091" s="77" t="s">
        <v>2001</v>
      </c>
      <c r="B1091" s="59" t="s">
        <v>486</v>
      </c>
      <c r="C1091" s="61">
        <v>1</v>
      </c>
      <c r="D1091" s="72" t="s">
        <v>29</v>
      </c>
      <c r="E1091" s="48">
        <v>43917</v>
      </c>
      <c r="F1091" s="48">
        <v>43917</v>
      </c>
      <c r="G1091" s="105" t="s">
        <v>13</v>
      </c>
      <c r="H1091" s="105"/>
      <c r="I1091" s="65">
        <v>148</v>
      </c>
    </row>
    <row r="1092" spans="1:9" ht="45" customHeight="1" x14ac:dyDescent="0.25">
      <c r="A1092" s="77" t="s">
        <v>2001</v>
      </c>
      <c r="B1092" s="59" t="s">
        <v>486</v>
      </c>
      <c r="C1092" s="61">
        <v>1</v>
      </c>
      <c r="D1092" s="72" t="s">
        <v>29</v>
      </c>
      <c r="E1092" s="48">
        <v>43992</v>
      </c>
      <c r="F1092" s="48">
        <v>43992</v>
      </c>
      <c r="G1092" s="105" t="s">
        <v>13</v>
      </c>
      <c r="H1092" s="105"/>
      <c r="I1092" s="65">
        <v>126</v>
      </c>
    </row>
    <row r="1093" spans="1:9" ht="45" customHeight="1" x14ac:dyDescent="0.25">
      <c r="A1093" s="77" t="s">
        <v>2001</v>
      </c>
      <c r="B1093" s="59" t="s">
        <v>486</v>
      </c>
      <c r="C1093" s="61">
        <v>1</v>
      </c>
      <c r="D1093" s="72" t="s">
        <v>29</v>
      </c>
      <c r="E1093" s="48">
        <v>43992</v>
      </c>
      <c r="F1093" s="48">
        <v>43992</v>
      </c>
      <c r="G1093" s="105" t="s">
        <v>13</v>
      </c>
      <c r="H1093" s="105"/>
      <c r="I1093" s="65">
        <v>140</v>
      </c>
    </row>
    <row r="1094" spans="1:9" ht="45" customHeight="1" x14ac:dyDescent="0.25">
      <c r="A1094" s="77" t="s">
        <v>569</v>
      </c>
      <c r="B1094" s="59" t="s">
        <v>486</v>
      </c>
      <c r="C1094" s="61">
        <v>1</v>
      </c>
      <c r="D1094" s="72" t="s">
        <v>29</v>
      </c>
      <c r="E1094" s="48">
        <v>43917</v>
      </c>
      <c r="F1094" s="48">
        <v>43917</v>
      </c>
      <c r="G1094" s="105" t="s">
        <v>13</v>
      </c>
      <c r="H1094" s="105"/>
      <c r="I1094" s="65">
        <v>350</v>
      </c>
    </row>
    <row r="1095" spans="1:9" ht="45" customHeight="1" x14ac:dyDescent="0.25">
      <c r="A1095" s="77" t="s">
        <v>569</v>
      </c>
      <c r="B1095" s="59" t="s">
        <v>486</v>
      </c>
      <c r="C1095" s="61">
        <v>1</v>
      </c>
      <c r="D1095" s="72" t="s">
        <v>29</v>
      </c>
      <c r="E1095" s="48">
        <v>43917</v>
      </c>
      <c r="F1095" s="48">
        <v>43917</v>
      </c>
      <c r="G1095" s="105" t="s">
        <v>13</v>
      </c>
      <c r="H1095" s="105"/>
      <c r="I1095" s="65">
        <v>98</v>
      </c>
    </row>
    <row r="1096" spans="1:9" ht="45" customHeight="1" x14ac:dyDescent="0.25">
      <c r="A1096" s="77" t="s">
        <v>569</v>
      </c>
      <c r="B1096" s="59" t="s">
        <v>486</v>
      </c>
      <c r="C1096" s="61">
        <v>1</v>
      </c>
      <c r="D1096" s="72" t="s">
        <v>29</v>
      </c>
      <c r="E1096" s="48">
        <v>43917</v>
      </c>
      <c r="F1096" s="48">
        <v>43917</v>
      </c>
      <c r="G1096" s="105" t="s">
        <v>13</v>
      </c>
      <c r="H1096" s="105"/>
      <c r="I1096" s="65">
        <v>126</v>
      </c>
    </row>
    <row r="1097" spans="1:9" ht="45" customHeight="1" x14ac:dyDescent="0.25">
      <c r="A1097" s="77" t="s">
        <v>1990</v>
      </c>
      <c r="B1097" s="59" t="s">
        <v>2733</v>
      </c>
      <c r="C1097" s="61">
        <v>1</v>
      </c>
      <c r="D1097" s="72" t="s">
        <v>29</v>
      </c>
      <c r="E1097" s="48">
        <v>44054</v>
      </c>
      <c r="F1097" s="48">
        <v>44054</v>
      </c>
      <c r="G1097" s="105" t="s">
        <v>13</v>
      </c>
      <c r="H1097" s="105"/>
      <c r="I1097" s="65">
        <v>360</v>
      </c>
    </row>
    <row r="1098" spans="1:9" ht="45" customHeight="1" x14ac:dyDescent="0.25">
      <c r="A1098" s="77" t="s">
        <v>1990</v>
      </c>
      <c r="B1098" s="59" t="s">
        <v>2736</v>
      </c>
      <c r="C1098" s="61">
        <v>1</v>
      </c>
      <c r="D1098" s="72" t="s">
        <v>2172</v>
      </c>
      <c r="E1098" s="48">
        <v>44054</v>
      </c>
      <c r="F1098" s="48">
        <v>43993</v>
      </c>
      <c r="G1098" s="105" t="s">
        <v>13</v>
      </c>
      <c r="H1098" s="105"/>
      <c r="I1098" s="65">
        <v>1486</v>
      </c>
    </row>
    <row r="1099" spans="1:9" ht="45" customHeight="1" x14ac:dyDescent="0.25">
      <c r="A1099" s="77" t="s">
        <v>1990</v>
      </c>
      <c r="B1099" s="59" t="s">
        <v>2736</v>
      </c>
      <c r="C1099" s="61">
        <v>1</v>
      </c>
      <c r="D1099" s="72" t="s">
        <v>2172</v>
      </c>
      <c r="E1099" s="48">
        <v>43996</v>
      </c>
      <c r="F1099" s="48">
        <v>44026</v>
      </c>
      <c r="G1099" s="105" t="s">
        <v>13</v>
      </c>
      <c r="H1099" s="105"/>
      <c r="I1099" s="65">
        <v>1486</v>
      </c>
    </row>
    <row r="1100" spans="1:9" ht="45" customHeight="1" x14ac:dyDescent="0.25">
      <c r="A1100" s="77" t="s">
        <v>1990</v>
      </c>
      <c r="B1100" s="59" t="s">
        <v>2736</v>
      </c>
      <c r="C1100" s="61">
        <v>1</v>
      </c>
      <c r="D1100" s="72" t="s">
        <v>2172</v>
      </c>
      <c r="E1100" s="48">
        <v>44056</v>
      </c>
      <c r="F1100" s="48">
        <v>44056</v>
      </c>
      <c r="G1100" s="105" t="s">
        <v>13</v>
      </c>
      <c r="H1100" s="105"/>
      <c r="I1100" s="65">
        <v>1486</v>
      </c>
    </row>
    <row r="1101" spans="1:9" ht="45" customHeight="1" x14ac:dyDescent="0.25">
      <c r="A1101" s="77" t="s">
        <v>1796</v>
      </c>
      <c r="B1101" s="59" t="s">
        <v>2736</v>
      </c>
      <c r="C1101" s="61">
        <v>1</v>
      </c>
      <c r="D1101" s="72" t="s">
        <v>2172</v>
      </c>
      <c r="E1101" s="48">
        <v>43996</v>
      </c>
      <c r="F1101" s="48">
        <v>44026</v>
      </c>
      <c r="G1101" s="105" t="s">
        <v>13</v>
      </c>
      <c r="H1101" s="105"/>
      <c r="I1101" s="65">
        <v>101</v>
      </c>
    </row>
    <row r="1102" spans="1:9" ht="45" customHeight="1" x14ac:dyDescent="0.25">
      <c r="A1102" s="77" t="s">
        <v>1796</v>
      </c>
      <c r="B1102" s="59" t="s">
        <v>2733</v>
      </c>
      <c r="C1102" s="61">
        <v>1</v>
      </c>
      <c r="D1102" s="72" t="s">
        <v>29</v>
      </c>
      <c r="E1102" s="48">
        <v>44054</v>
      </c>
      <c r="F1102" s="48">
        <v>44054</v>
      </c>
      <c r="G1102" s="105" t="s">
        <v>13</v>
      </c>
      <c r="H1102" s="105"/>
      <c r="I1102" s="65">
        <v>130</v>
      </c>
    </row>
    <row r="1103" spans="1:9" ht="45" customHeight="1" x14ac:dyDescent="0.25">
      <c r="A1103" s="77" t="s">
        <v>1796</v>
      </c>
      <c r="B1103" s="59" t="s">
        <v>2736</v>
      </c>
      <c r="C1103" s="61">
        <v>1</v>
      </c>
      <c r="D1103" s="72" t="s">
        <v>2172</v>
      </c>
      <c r="E1103" s="48">
        <v>44056</v>
      </c>
      <c r="F1103" s="48">
        <v>44056</v>
      </c>
      <c r="G1103" s="105" t="s">
        <v>13</v>
      </c>
      <c r="H1103" s="105"/>
      <c r="I1103" s="65">
        <v>103</v>
      </c>
    </row>
    <row r="1104" spans="1:9" ht="45" customHeight="1" x14ac:dyDescent="0.25">
      <c r="A1104" s="77" t="s">
        <v>1796</v>
      </c>
      <c r="B1104" s="59" t="s">
        <v>2736</v>
      </c>
      <c r="C1104" s="61">
        <v>1</v>
      </c>
      <c r="D1104" s="72" t="s">
        <v>2172</v>
      </c>
      <c r="E1104" s="48">
        <v>43993</v>
      </c>
      <c r="F1104" s="48">
        <v>43993</v>
      </c>
      <c r="G1104" s="105" t="s">
        <v>13</v>
      </c>
      <c r="H1104" s="105"/>
      <c r="I1104" s="65">
        <v>131</v>
      </c>
    </row>
    <row r="1105" spans="1:9" ht="45" customHeight="1" x14ac:dyDescent="0.25">
      <c r="A1105" s="77" t="s">
        <v>1796</v>
      </c>
      <c r="B1105" s="59" t="s">
        <v>2733</v>
      </c>
      <c r="C1105" s="61">
        <v>1</v>
      </c>
      <c r="D1105" s="72" t="s">
        <v>29</v>
      </c>
      <c r="E1105" s="48">
        <v>44054</v>
      </c>
      <c r="F1105" s="48">
        <v>44054</v>
      </c>
      <c r="G1105" s="105" t="s">
        <v>13</v>
      </c>
      <c r="H1105" s="105"/>
      <c r="I1105" s="65">
        <v>230</v>
      </c>
    </row>
    <row r="1106" spans="1:9" ht="45" customHeight="1" x14ac:dyDescent="0.25">
      <c r="A1106" s="77" t="s">
        <v>1796</v>
      </c>
      <c r="B1106" s="59" t="s">
        <v>2736</v>
      </c>
      <c r="C1106" s="61">
        <v>1</v>
      </c>
      <c r="D1106" s="72" t="s">
        <v>2172</v>
      </c>
      <c r="E1106" s="48">
        <v>44056</v>
      </c>
      <c r="F1106" s="48">
        <v>44056</v>
      </c>
      <c r="G1106" s="105" t="s">
        <v>13</v>
      </c>
      <c r="H1106" s="105"/>
      <c r="I1106" s="65">
        <v>152</v>
      </c>
    </row>
    <row r="1107" spans="1:9" ht="45" customHeight="1" x14ac:dyDescent="0.25">
      <c r="A1107" s="77" t="s">
        <v>1796</v>
      </c>
      <c r="B1107" s="59" t="s">
        <v>2736</v>
      </c>
      <c r="C1107" s="61">
        <v>1</v>
      </c>
      <c r="D1107" s="72" t="s">
        <v>2172</v>
      </c>
      <c r="E1107" s="48">
        <v>44056</v>
      </c>
      <c r="F1107" s="48">
        <v>44056</v>
      </c>
      <c r="G1107" s="105" t="s">
        <v>13</v>
      </c>
      <c r="H1107" s="105"/>
      <c r="I1107" s="65">
        <v>230</v>
      </c>
    </row>
    <row r="1108" spans="1:9" ht="45" customHeight="1" x14ac:dyDescent="0.25">
      <c r="A1108" s="77" t="s">
        <v>1796</v>
      </c>
      <c r="B1108" s="59" t="s">
        <v>2736</v>
      </c>
      <c r="C1108" s="61">
        <v>1</v>
      </c>
      <c r="D1108" s="72" t="s">
        <v>2172</v>
      </c>
      <c r="E1108" s="48">
        <v>44056</v>
      </c>
      <c r="F1108" s="48">
        <v>44056</v>
      </c>
      <c r="G1108" s="105" t="s">
        <v>13</v>
      </c>
      <c r="H1108" s="105"/>
      <c r="I1108" s="65">
        <v>180</v>
      </c>
    </row>
    <row r="1109" spans="1:9" ht="45" customHeight="1" x14ac:dyDescent="0.25">
      <c r="A1109" s="77" t="s">
        <v>1796</v>
      </c>
      <c r="B1109" s="59" t="s">
        <v>2736</v>
      </c>
      <c r="C1109" s="61">
        <v>1</v>
      </c>
      <c r="D1109" s="72" t="s">
        <v>2172</v>
      </c>
      <c r="E1109" s="48">
        <v>43993</v>
      </c>
      <c r="F1109" s="48">
        <v>43993</v>
      </c>
      <c r="G1109" s="105" t="s">
        <v>13</v>
      </c>
      <c r="H1109" s="105"/>
      <c r="I1109" s="65">
        <v>123</v>
      </c>
    </row>
    <row r="1110" spans="1:9" ht="45" customHeight="1" x14ac:dyDescent="0.25">
      <c r="A1110" s="77" t="s">
        <v>1796</v>
      </c>
      <c r="B1110" s="59" t="s">
        <v>2736</v>
      </c>
      <c r="C1110" s="61">
        <v>1</v>
      </c>
      <c r="D1110" s="72" t="s">
        <v>2172</v>
      </c>
      <c r="E1110" s="48">
        <v>43993</v>
      </c>
      <c r="F1110" s="48">
        <v>43993</v>
      </c>
      <c r="G1110" s="105" t="s">
        <v>13</v>
      </c>
      <c r="H1110" s="105"/>
      <c r="I1110" s="65">
        <v>220</v>
      </c>
    </row>
    <row r="1111" spans="1:9" ht="45" customHeight="1" x14ac:dyDescent="0.25">
      <c r="A1111" s="77" t="s">
        <v>1796</v>
      </c>
      <c r="B1111" s="59" t="s">
        <v>2736</v>
      </c>
      <c r="C1111" s="61">
        <v>1</v>
      </c>
      <c r="D1111" s="72" t="s">
        <v>2172</v>
      </c>
      <c r="E1111" s="48">
        <v>43993</v>
      </c>
      <c r="F1111" s="48">
        <v>43993</v>
      </c>
      <c r="G1111" s="105" t="s">
        <v>13</v>
      </c>
      <c r="H1111" s="105"/>
      <c r="I1111" s="65">
        <v>90</v>
      </c>
    </row>
    <row r="1112" spans="1:9" ht="45" customHeight="1" x14ac:dyDescent="0.25">
      <c r="A1112" s="77" t="s">
        <v>1796</v>
      </c>
      <c r="B1112" s="59" t="s">
        <v>2736</v>
      </c>
      <c r="C1112" s="61">
        <v>1</v>
      </c>
      <c r="D1112" s="72" t="s">
        <v>2172</v>
      </c>
      <c r="E1112" s="48">
        <v>43993</v>
      </c>
      <c r="F1112" s="48">
        <v>43993</v>
      </c>
      <c r="G1112" s="105" t="s">
        <v>13</v>
      </c>
      <c r="H1112" s="105"/>
      <c r="I1112" s="65">
        <v>90</v>
      </c>
    </row>
    <row r="1113" spans="1:9" ht="45" customHeight="1" x14ac:dyDescent="0.25">
      <c r="A1113" s="77" t="s">
        <v>1796</v>
      </c>
      <c r="B1113" s="59" t="s">
        <v>2736</v>
      </c>
      <c r="C1113" s="61">
        <v>1</v>
      </c>
      <c r="D1113" s="72" t="s">
        <v>2172</v>
      </c>
      <c r="E1113" s="48">
        <v>43996</v>
      </c>
      <c r="F1113" s="48">
        <v>44026</v>
      </c>
      <c r="G1113" s="105" t="s">
        <v>13</v>
      </c>
      <c r="H1113" s="105"/>
      <c r="I1113" s="65">
        <v>123</v>
      </c>
    </row>
    <row r="1114" spans="1:9" ht="45" customHeight="1" x14ac:dyDescent="0.25">
      <c r="A1114" s="77" t="s">
        <v>1796</v>
      </c>
      <c r="B1114" s="59" t="s">
        <v>2736</v>
      </c>
      <c r="C1114" s="61">
        <v>1</v>
      </c>
      <c r="D1114" s="72" t="s">
        <v>2172</v>
      </c>
      <c r="E1114" s="48">
        <v>43996</v>
      </c>
      <c r="F1114" s="48">
        <v>44026</v>
      </c>
      <c r="G1114" s="105" t="s">
        <v>13</v>
      </c>
      <c r="H1114" s="105"/>
      <c r="I1114" s="65">
        <v>220</v>
      </c>
    </row>
    <row r="1115" spans="1:9" ht="45" customHeight="1" x14ac:dyDescent="0.25">
      <c r="A1115" s="77" t="s">
        <v>1796</v>
      </c>
      <c r="B1115" s="59" t="s">
        <v>2736</v>
      </c>
      <c r="C1115" s="61">
        <v>1</v>
      </c>
      <c r="D1115" s="72" t="s">
        <v>2172</v>
      </c>
      <c r="E1115" s="48">
        <v>43996</v>
      </c>
      <c r="F1115" s="48">
        <v>44026</v>
      </c>
      <c r="G1115" s="105" t="s">
        <v>13</v>
      </c>
      <c r="H1115" s="105"/>
      <c r="I1115" s="65">
        <v>90</v>
      </c>
    </row>
    <row r="1116" spans="1:9" ht="45" customHeight="1" x14ac:dyDescent="0.25">
      <c r="A1116" s="77" t="s">
        <v>1796</v>
      </c>
      <c r="B1116" s="59" t="s">
        <v>2736</v>
      </c>
      <c r="C1116" s="61">
        <v>1</v>
      </c>
      <c r="D1116" s="72" t="s">
        <v>2172</v>
      </c>
      <c r="E1116" s="48">
        <v>43996</v>
      </c>
      <c r="F1116" s="48">
        <v>44026</v>
      </c>
      <c r="G1116" s="105" t="s">
        <v>13</v>
      </c>
      <c r="H1116" s="105"/>
      <c r="I1116" s="65">
        <v>90</v>
      </c>
    </row>
    <row r="1117" spans="1:9" ht="45" customHeight="1" x14ac:dyDescent="0.25">
      <c r="A1117" s="77" t="s">
        <v>1990</v>
      </c>
      <c r="B1117" s="59" t="s">
        <v>2736</v>
      </c>
      <c r="C1117" s="61">
        <v>1</v>
      </c>
      <c r="D1117" s="72" t="s">
        <v>29</v>
      </c>
      <c r="E1117" s="48">
        <v>44008</v>
      </c>
      <c r="F1117" s="48">
        <v>44008</v>
      </c>
      <c r="G1117" s="105" t="s">
        <v>13</v>
      </c>
      <c r="H1117" s="105"/>
      <c r="I1117" s="65">
        <v>49</v>
      </c>
    </row>
    <row r="1118" spans="1:9" ht="45" customHeight="1" x14ac:dyDescent="0.25">
      <c r="A1118" s="77" t="s">
        <v>1990</v>
      </c>
      <c r="B1118" s="59" t="s">
        <v>2736</v>
      </c>
      <c r="C1118" s="61">
        <v>1</v>
      </c>
      <c r="D1118" s="72" t="s">
        <v>29</v>
      </c>
      <c r="E1118" s="48">
        <v>44008</v>
      </c>
      <c r="F1118" s="48">
        <v>44008</v>
      </c>
      <c r="G1118" s="105" t="s">
        <v>13</v>
      </c>
      <c r="H1118" s="105"/>
      <c r="I1118" s="65">
        <v>63</v>
      </c>
    </row>
    <row r="1119" spans="1:9" ht="45" customHeight="1" x14ac:dyDescent="0.25">
      <c r="A1119" s="77" t="s">
        <v>569</v>
      </c>
      <c r="B1119" s="59" t="s">
        <v>2736</v>
      </c>
      <c r="C1119" s="61">
        <v>1</v>
      </c>
      <c r="D1119" s="72" t="s">
        <v>29</v>
      </c>
      <c r="E1119" s="48">
        <v>44008</v>
      </c>
      <c r="F1119" s="48">
        <v>44008</v>
      </c>
      <c r="G1119" s="105" t="s">
        <v>13</v>
      </c>
      <c r="H1119" s="105"/>
      <c r="I1119" s="65">
        <v>500</v>
      </c>
    </row>
    <row r="1120" spans="1:9" ht="45" customHeight="1" x14ac:dyDescent="0.25">
      <c r="A1120" s="77" t="s">
        <v>569</v>
      </c>
      <c r="B1120" s="59" t="s">
        <v>2736</v>
      </c>
      <c r="C1120" s="61">
        <v>1</v>
      </c>
      <c r="D1120" s="72" t="s">
        <v>29</v>
      </c>
      <c r="E1120" s="48">
        <v>44007</v>
      </c>
      <c r="F1120" s="48">
        <v>44007</v>
      </c>
      <c r="G1120" s="105" t="s">
        <v>13</v>
      </c>
      <c r="H1120" s="105"/>
      <c r="I1120" s="65">
        <v>49</v>
      </c>
    </row>
    <row r="1121" spans="1:9" ht="45" customHeight="1" x14ac:dyDescent="0.25">
      <c r="A1121" s="77" t="s">
        <v>569</v>
      </c>
      <c r="B1121" s="59" t="s">
        <v>2736</v>
      </c>
      <c r="C1121" s="61">
        <v>1</v>
      </c>
      <c r="D1121" s="72" t="s">
        <v>29</v>
      </c>
      <c r="E1121" s="48">
        <v>44007</v>
      </c>
      <c r="F1121" s="48">
        <v>44007</v>
      </c>
      <c r="G1121" s="105" t="s">
        <v>13</v>
      </c>
      <c r="H1121" s="105"/>
      <c r="I1121" s="65">
        <v>63</v>
      </c>
    </row>
    <row r="1122" spans="1:9" ht="45" customHeight="1" x14ac:dyDescent="0.25">
      <c r="A1122" s="77" t="s">
        <v>569</v>
      </c>
      <c r="B1122" s="59" t="s">
        <v>2736</v>
      </c>
      <c r="C1122" s="61">
        <v>1</v>
      </c>
      <c r="D1122" s="72" t="s">
        <v>29</v>
      </c>
      <c r="E1122" s="48">
        <v>44007</v>
      </c>
      <c r="F1122" s="48">
        <v>44007</v>
      </c>
      <c r="G1122" s="105" t="s">
        <v>13</v>
      </c>
      <c r="H1122" s="105"/>
      <c r="I1122" s="65">
        <v>49</v>
      </c>
    </row>
    <row r="1123" spans="1:9" ht="45" customHeight="1" x14ac:dyDescent="0.25">
      <c r="A1123" s="77" t="s">
        <v>569</v>
      </c>
      <c r="B1123" s="59" t="s">
        <v>2736</v>
      </c>
      <c r="C1123" s="61">
        <v>1</v>
      </c>
      <c r="D1123" s="72" t="s">
        <v>29</v>
      </c>
      <c r="E1123" s="48">
        <v>44007</v>
      </c>
      <c r="F1123" s="48">
        <v>44007</v>
      </c>
      <c r="G1123" s="105" t="s">
        <v>13</v>
      </c>
      <c r="H1123" s="105"/>
      <c r="I1123" s="65">
        <v>500</v>
      </c>
    </row>
    <row r="1124" spans="1:9" ht="45" customHeight="1" x14ac:dyDescent="0.25">
      <c r="A1124" s="77" t="s">
        <v>569</v>
      </c>
      <c r="B1124" s="59" t="s">
        <v>2736</v>
      </c>
      <c r="C1124" s="61">
        <v>1</v>
      </c>
      <c r="D1124" s="72" t="s">
        <v>29</v>
      </c>
      <c r="E1124" s="48">
        <v>44007</v>
      </c>
      <c r="F1124" s="48">
        <v>44007</v>
      </c>
      <c r="G1124" s="105" t="s">
        <v>13</v>
      </c>
      <c r="H1124" s="105"/>
      <c r="I1124" s="65">
        <v>63</v>
      </c>
    </row>
    <row r="1125" spans="1:9" ht="45" customHeight="1" x14ac:dyDescent="0.25">
      <c r="A1125" s="77" t="s">
        <v>569</v>
      </c>
      <c r="B1125" s="59" t="s">
        <v>486</v>
      </c>
      <c r="C1125" s="61">
        <v>1</v>
      </c>
      <c r="D1125" s="72" t="s">
        <v>29</v>
      </c>
      <c r="E1125" s="48">
        <v>44015</v>
      </c>
      <c r="F1125" s="48">
        <v>44015</v>
      </c>
      <c r="G1125" s="105" t="s">
        <v>13</v>
      </c>
      <c r="H1125" s="105"/>
      <c r="I1125" s="65">
        <v>63</v>
      </c>
    </row>
    <row r="1126" spans="1:9" ht="45" customHeight="1" x14ac:dyDescent="0.25">
      <c r="A1126" s="77" t="s">
        <v>569</v>
      </c>
      <c r="B1126" s="59" t="s">
        <v>2736</v>
      </c>
      <c r="C1126" s="61">
        <v>1</v>
      </c>
      <c r="D1126" s="72" t="s">
        <v>29</v>
      </c>
      <c r="E1126" s="48">
        <v>44008</v>
      </c>
      <c r="F1126" s="48">
        <v>44008</v>
      </c>
      <c r="G1126" s="105" t="s">
        <v>13</v>
      </c>
      <c r="H1126" s="105"/>
      <c r="I1126" s="65">
        <v>63</v>
      </c>
    </row>
    <row r="1127" spans="1:9" ht="45" customHeight="1" x14ac:dyDescent="0.25">
      <c r="A1127" s="77" t="s">
        <v>569</v>
      </c>
      <c r="B1127" s="59" t="s">
        <v>2736</v>
      </c>
      <c r="C1127" s="61">
        <v>1</v>
      </c>
      <c r="D1127" s="72" t="s">
        <v>29</v>
      </c>
      <c r="E1127" s="48">
        <v>44008</v>
      </c>
      <c r="F1127" s="48">
        <v>44008</v>
      </c>
      <c r="G1127" s="105" t="s">
        <v>13</v>
      </c>
      <c r="H1127" s="105"/>
      <c r="I1127" s="65">
        <v>49</v>
      </c>
    </row>
    <row r="1128" spans="1:9" ht="45" customHeight="1" x14ac:dyDescent="0.25">
      <c r="A1128" s="77" t="s">
        <v>569</v>
      </c>
      <c r="B1128" s="59" t="s">
        <v>2736</v>
      </c>
      <c r="C1128" s="61">
        <v>1</v>
      </c>
      <c r="D1128" s="72" t="s">
        <v>29</v>
      </c>
      <c r="E1128" s="48">
        <v>44008</v>
      </c>
      <c r="F1128" s="48">
        <v>44008</v>
      </c>
      <c r="G1128" s="105" t="s">
        <v>13</v>
      </c>
      <c r="H1128" s="105"/>
      <c r="I1128" s="65">
        <v>63</v>
      </c>
    </row>
    <row r="1129" spans="1:9" ht="45" customHeight="1" x14ac:dyDescent="0.25">
      <c r="A1129" s="77" t="s">
        <v>569</v>
      </c>
      <c r="B1129" s="59" t="s">
        <v>2736</v>
      </c>
      <c r="C1129" s="61">
        <v>1</v>
      </c>
      <c r="D1129" s="72" t="s">
        <v>29</v>
      </c>
      <c r="E1129" s="48">
        <v>44008</v>
      </c>
      <c r="F1129" s="48">
        <v>44008</v>
      </c>
      <c r="G1129" s="105" t="s">
        <v>13</v>
      </c>
      <c r="H1129" s="105"/>
      <c r="I1129" s="65">
        <v>49</v>
      </c>
    </row>
    <row r="1130" spans="1:9" ht="45" customHeight="1" x14ac:dyDescent="0.25">
      <c r="A1130" s="77" t="s">
        <v>569</v>
      </c>
      <c r="B1130" s="59" t="s">
        <v>1420</v>
      </c>
      <c r="C1130" s="61">
        <v>1</v>
      </c>
      <c r="D1130" s="72" t="s">
        <v>29</v>
      </c>
      <c r="E1130" s="48">
        <v>44006</v>
      </c>
      <c r="F1130" s="48">
        <v>44006</v>
      </c>
      <c r="G1130" s="105" t="s">
        <v>13</v>
      </c>
      <c r="H1130" s="105"/>
      <c r="I1130" s="65">
        <v>63</v>
      </c>
    </row>
    <row r="1131" spans="1:9" ht="45" customHeight="1" x14ac:dyDescent="0.25">
      <c r="A1131" s="77" t="s">
        <v>569</v>
      </c>
      <c r="B1131" s="59" t="s">
        <v>1420</v>
      </c>
      <c r="C1131" s="61">
        <v>1</v>
      </c>
      <c r="D1131" s="72" t="s">
        <v>29</v>
      </c>
      <c r="E1131" s="48">
        <v>44006</v>
      </c>
      <c r="F1131" s="48">
        <v>44006</v>
      </c>
      <c r="G1131" s="105" t="s">
        <v>13</v>
      </c>
      <c r="H1131" s="105"/>
      <c r="I1131" s="65">
        <v>49</v>
      </c>
    </row>
    <row r="1132" spans="1:9" ht="45" customHeight="1" x14ac:dyDescent="0.25">
      <c r="A1132" s="77" t="s">
        <v>569</v>
      </c>
      <c r="B1132" s="59" t="s">
        <v>1420</v>
      </c>
      <c r="C1132" s="61">
        <v>1</v>
      </c>
      <c r="D1132" s="72" t="s">
        <v>29</v>
      </c>
      <c r="E1132" s="48">
        <v>44006</v>
      </c>
      <c r="F1132" s="48">
        <v>44006</v>
      </c>
      <c r="G1132" s="105" t="s">
        <v>13</v>
      </c>
      <c r="H1132" s="105"/>
      <c r="I1132" s="65">
        <v>63</v>
      </c>
    </row>
    <row r="1133" spans="1:9" ht="45" customHeight="1" x14ac:dyDescent="0.25">
      <c r="A1133" s="77" t="s">
        <v>569</v>
      </c>
      <c r="B1133" s="59" t="s">
        <v>1420</v>
      </c>
      <c r="C1133" s="61">
        <v>1</v>
      </c>
      <c r="D1133" s="72" t="s">
        <v>29</v>
      </c>
      <c r="E1133" s="48">
        <v>44006</v>
      </c>
      <c r="F1133" s="48">
        <v>44006</v>
      </c>
      <c r="G1133" s="105" t="s">
        <v>13</v>
      </c>
      <c r="H1133" s="105"/>
      <c r="I1133" s="65">
        <v>49</v>
      </c>
    </row>
    <row r="1134" spans="1:9" ht="45" customHeight="1" x14ac:dyDescent="0.25">
      <c r="A1134" s="77" t="s">
        <v>569</v>
      </c>
      <c r="B1134" s="59" t="s">
        <v>1420</v>
      </c>
      <c r="C1134" s="61">
        <v>1</v>
      </c>
      <c r="D1134" s="72" t="s">
        <v>29</v>
      </c>
      <c r="E1134" s="48">
        <v>44006</v>
      </c>
      <c r="F1134" s="48">
        <v>44006</v>
      </c>
      <c r="G1134" s="105" t="s">
        <v>13</v>
      </c>
      <c r="H1134" s="105"/>
      <c r="I1134" s="65">
        <v>500</v>
      </c>
    </row>
    <row r="1135" spans="1:9" ht="45" customHeight="1" x14ac:dyDescent="0.25">
      <c r="A1135" s="77" t="s">
        <v>569</v>
      </c>
      <c r="B1135" s="59" t="s">
        <v>486</v>
      </c>
      <c r="C1135" s="61">
        <v>1</v>
      </c>
      <c r="D1135" s="72" t="s">
        <v>29</v>
      </c>
      <c r="E1135" s="48">
        <v>44015</v>
      </c>
      <c r="F1135" s="48">
        <v>44015</v>
      </c>
      <c r="G1135" s="105" t="s">
        <v>13</v>
      </c>
      <c r="H1135" s="105"/>
      <c r="I1135" s="65">
        <v>49</v>
      </c>
    </row>
    <row r="1136" spans="1:9" ht="45" customHeight="1" x14ac:dyDescent="0.25">
      <c r="A1136" s="77" t="s">
        <v>569</v>
      </c>
      <c r="B1136" s="59" t="s">
        <v>2736</v>
      </c>
      <c r="C1136" s="61">
        <v>1</v>
      </c>
      <c r="D1136" s="72" t="s">
        <v>29</v>
      </c>
      <c r="E1136" s="48">
        <v>44008</v>
      </c>
      <c r="F1136" s="48">
        <v>44008</v>
      </c>
      <c r="G1136" s="105" t="s">
        <v>13</v>
      </c>
      <c r="H1136" s="105"/>
      <c r="I1136" s="65">
        <v>220</v>
      </c>
    </row>
    <row r="1137" spans="1:9" ht="45" customHeight="1" x14ac:dyDescent="0.25">
      <c r="A1137" s="77" t="s">
        <v>569</v>
      </c>
      <c r="B1137" s="59" t="s">
        <v>1420</v>
      </c>
      <c r="C1137" s="61">
        <v>1</v>
      </c>
      <c r="D1137" s="72" t="s">
        <v>29</v>
      </c>
      <c r="E1137" s="48">
        <v>44022</v>
      </c>
      <c r="F1137" s="48">
        <v>44022</v>
      </c>
      <c r="G1137" s="105" t="s">
        <v>13</v>
      </c>
      <c r="H1137" s="105"/>
      <c r="I1137" s="65">
        <v>500</v>
      </c>
    </row>
    <row r="1138" spans="1:9" ht="45" customHeight="1" x14ac:dyDescent="0.25">
      <c r="A1138" s="77" t="s">
        <v>569</v>
      </c>
      <c r="B1138" s="59" t="s">
        <v>1420</v>
      </c>
      <c r="C1138" s="61">
        <v>1</v>
      </c>
      <c r="D1138" s="72" t="s">
        <v>29</v>
      </c>
      <c r="E1138" s="48">
        <v>44022</v>
      </c>
      <c r="F1138" s="48">
        <v>44022</v>
      </c>
      <c r="G1138" s="105" t="s">
        <v>13</v>
      </c>
      <c r="H1138" s="105"/>
      <c r="I1138" s="65">
        <v>49</v>
      </c>
    </row>
    <row r="1139" spans="1:9" ht="45" customHeight="1" x14ac:dyDescent="0.25">
      <c r="A1139" s="77" t="s">
        <v>569</v>
      </c>
      <c r="B1139" s="59" t="s">
        <v>1420</v>
      </c>
      <c r="C1139" s="61">
        <v>1</v>
      </c>
      <c r="D1139" s="72" t="s">
        <v>29</v>
      </c>
      <c r="E1139" s="48">
        <v>44022</v>
      </c>
      <c r="F1139" s="48">
        <v>44022</v>
      </c>
      <c r="G1139" s="105" t="s">
        <v>13</v>
      </c>
      <c r="H1139" s="105"/>
      <c r="I1139" s="65">
        <v>63</v>
      </c>
    </row>
    <row r="1140" spans="1:9" ht="45" customHeight="1" x14ac:dyDescent="0.25">
      <c r="A1140" s="77" t="s">
        <v>569</v>
      </c>
      <c r="B1140" s="59" t="s">
        <v>1420</v>
      </c>
      <c r="C1140" s="61">
        <v>1</v>
      </c>
      <c r="D1140" s="72" t="s">
        <v>29</v>
      </c>
      <c r="E1140" s="48">
        <v>44005</v>
      </c>
      <c r="F1140" s="48">
        <v>44005</v>
      </c>
      <c r="G1140" s="105" t="s">
        <v>13</v>
      </c>
      <c r="H1140" s="105"/>
      <c r="I1140" s="65">
        <v>500</v>
      </c>
    </row>
    <row r="1141" spans="1:9" ht="45" customHeight="1" x14ac:dyDescent="0.25">
      <c r="A1141" s="77" t="s">
        <v>569</v>
      </c>
      <c r="B1141" s="59" t="s">
        <v>1420</v>
      </c>
      <c r="C1141" s="61">
        <v>1</v>
      </c>
      <c r="D1141" s="72" t="s">
        <v>29</v>
      </c>
      <c r="E1141" s="48">
        <v>44005</v>
      </c>
      <c r="F1141" s="48">
        <v>44005</v>
      </c>
      <c r="G1141" s="105" t="s">
        <v>13</v>
      </c>
      <c r="H1141" s="105"/>
      <c r="I1141" s="65">
        <v>49</v>
      </c>
    </row>
    <row r="1142" spans="1:9" ht="45" customHeight="1" x14ac:dyDescent="0.25">
      <c r="A1142" s="77" t="s">
        <v>569</v>
      </c>
      <c r="B1142" s="59" t="s">
        <v>1420</v>
      </c>
      <c r="C1142" s="61">
        <v>1</v>
      </c>
      <c r="D1142" s="72" t="s">
        <v>29</v>
      </c>
      <c r="E1142" s="48">
        <v>44005</v>
      </c>
      <c r="F1142" s="48">
        <v>44005</v>
      </c>
      <c r="G1142" s="105" t="s">
        <v>13</v>
      </c>
      <c r="H1142" s="105"/>
      <c r="I1142" s="65">
        <v>63</v>
      </c>
    </row>
    <row r="1143" spans="1:9" ht="45" customHeight="1" x14ac:dyDescent="0.25">
      <c r="A1143" s="77" t="s">
        <v>569</v>
      </c>
      <c r="B1143" s="59" t="s">
        <v>1420</v>
      </c>
      <c r="C1143" s="61">
        <v>1</v>
      </c>
      <c r="D1143" s="72" t="s">
        <v>29</v>
      </c>
      <c r="E1143" s="48">
        <v>44005</v>
      </c>
      <c r="F1143" s="48">
        <v>44005</v>
      </c>
      <c r="G1143" s="105" t="s">
        <v>13</v>
      </c>
      <c r="H1143" s="105"/>
      <c r="I1143" s="65">
        <v>49</v>
      </c>
    </row>
    <row r="1144" spans="1:9" ht="45" customHeight="1" x14ac:dyDescent="0.25">
      <c r="A1144" s="77" t="s">
        <v>569</v>
      </c>
      <c r="B1144" s="59" t="s">
        <v>1420</v>
      </c>
      <c r="C1144" s="61">
        <v>1</v>
      </c>
      <c r="D1144" s="72" t="s">
        <v>29</v>
      </c>
      <c r="E1144" s="48">
        <v>44005</v>
      </c>
      <c r="F1144" s="48">
        <v>44005</v>
      </c>
      <c r="G1144" s="105" t="s">
        <v>13</v>
      </c>
      <c r="H1144" s="105"/>
      <c r="I1144" s="65">
        <v>63</v>
      </c>
    </row>
    <row r="1145" spans="1:9" ht="45" customHeight="1" x14ac:dyDescent="0.25">
      <c r="A1145" s="77" t="s">
        <v>569</v>
      </c>
      <c r="B1145" s="59" t="s">
        <v>486</v>
      </c>
      <c r="C1145" s="61">
        <v>1</v>
      </c>
      <c r="D1145" s="72" t="s">
        <v>29</v>
      </c>
      <c r="E1145" s="48">
        <v>44015</v>
      </c>
      <c r="F1145" s="48">
        <v>44015</v>
      </c>
      <c r="G1145" s="105" t="s">
        <v>13</v>
      </c>
      <c r="H1145" s="105"/>
      <c r="I1145" s="65">
        <v>500</v>
      </c>
    </row>
    <row r="1146" spans="1:9" ht="45" customHeight="1" x14ac:dyDescent="0.25">
      <c r="A1146" s="77" t="s">
        <v>2729</v>
      </c>
      <c r="B1146" s="59" t="s">
        <v>2262</v>
      </c>
      <c r="C1146" s="61">
        <v>1</v>
      </c>
      <c r="D1146" s="72" t="s">
        <v>29</v>
      </c>
      <c r="E1146" s="48">
        <v>44019</v>
      </c>
      <c r="F1146" s="48">
        <v>44019</v>
      </c>
      <c r="G1146" s="105" t="s">
        <v>13</v>
      </c>
      <c r="H1146" s="105"/>
      <c r="I1146" s="65">
        <v>126</v>
      </c>
    </row>
    <row r="1147" spans="1:9" ht="45" customHeight="1" x14ac:dyDescent="0.25">
      <c r="A1147" s="77" t="s">
        <v>2729</v>
      </c>
      <c r="B1147" s="59" t="s">
        <v>2736</v>
      </c>
      <c r="C1147" s="61">
        <v>1</v>
      </c>
      <c r="D1147" s="72" t="s">
        <v>29</v>
      </c>
      <c r="E1147" s="48">
        <v>44013</v>
      </c>
      <c r="F1147" s="48">
        <v>44013</v>
      </c>
      <c r="G1147" s="105" t="s">
        <v>13</v>
      </c>
      <c r="H1147" s="105"/>
      <c r="I1147" s="65">
        <v>200</v>
      </c>
    </row>
    <row r="1148" spans="1:9" ht="45" customHeight="1" x14ac:dyDescent="0.25">
      <c r="A1148" s="77" t="s">
        <v>2729</v>
      </c>
      <c r="B1148" s="59" t="s">
        <v>2736</v>
      </c>
      <c r="C1148" s="61">
        <v>1</v>
      </c>
      <c r="D1148" s="72" t="s">
        <v>29</v>
      </c>
      <c r="E1148" s="48">
        <v>44008</v>
      </c>
      <c r="F1148" s="48">
        <v>44008</v>
      </c>
      <c r="G1148" s="105" t="s">
        <v>13</v>
      </c>
      <c r="H1148" s="105"/>
      <c r="I1148" s="65">
        <v>500</v>
      </c>
    </row>
    <row r="1149" spans="1:9" ht="45" customHeight="1" x14ac:dyDescent="0.25">
      <c r="A1149" s="77" t="s">
        <v>2729</v>
      </c>
      <c r="B1149" s="59" t="s">
        <v>2262</v>
      </c>
      <c r="C1149" s="61">
        <v>1</v>
      </c>
      <c r="D1149" s="72" t="s">
        <v>29</v>
      </c>
      <c r="E1149" s="48">
        <v>44019</v>
      </c>
      <c r="F1149" s="48">
        <v>44019</v>
      </c>
      <c r="G1149" s="105" t="s">
        <v>13</v>
      </c>
      <c r="H1149" s="105"/>
      <c r="I1149" s="65">
        <v>98</v>
      </c>
    </row>
    <row r="1150" spans="1:9" ht="45" customHeight="1" x14ac:dyDescent="0.25">
      <c r="A1150" s="77" t="s">
        <v>2729</v>
      </c>
      <c r="B1150" s="59" t="s">
        <v>486</v>
      </c>
      <c r="C1150" s="61">
        <v>1</v>
      </c>
      <c r="D1150" s="72" t="s">
        <v>29</v>
      </c>
      <c r="E1150" s="48">
        <v>44022</v>
      </c>
      <c r="F1150" s="48">
        <v>44022</v>
      </c>
      <c r="G1150" s="105" t="s">
        <v>13</v>
      </c>
      <c r="H1150" s="105"/>
      <c r="I1150" s="65">
        <v>500</v>
      </c>
    </row>
    <row r="1151" spans="1:9" ht="45" customHeight="1" x14ac:dyDescent="0.25">
      <c r="A1151" s="77" t="s">
        <v>2729</v>
      </c>
      <c r="B1151" s="59" t="s">
        <v>2736</v>
      </c>
      <c r="C1151" s="61">
        <v>1</v>
      </c>
      <c r="D1151" s="72" t="s">
        <v>29</v>
      </c>
      <c r="E1151" s="48">
        <v>43990</v>
      </c>
      <c r="F1151" s="48">
        <v>43990</v>
      </c>
      <c r="G1151" s="105" t="s">
        <v>13</v>
      </c>
      <c r="H1151" s="105"/>
      <c r="I1151" s="65">
        <v>98</v>
      </c>
    </row>
    <row r="1152" spans="1:9" ht="45" customHeight="1" x14ac:dyDescent="0.25">
      <c r="A1152" s="77" t="s">
        <v>2729</v>
      </c>
      <c r="B1152" s="59" t="s">
        <v>2736</v>
      </c>
      <c r="C1152" s="61">
        <v>1</v>
      </c>
      <c r="D1152" s="72" t="s">
        <v>29</v>
      </c>
      <c r="E1152" s="48">
        <v>43990</v>
      </c>
      <c r="F1152" s="48">
        <v>43990</v>
      </c>
      <c r="G1152" s="105" t="s">
        <v>13</v>
      </c>
      <c r="H1152" s="105"/>
      <c r="I1152" s="65">
        <v>450</v>
      </c>
    </row>
    <row r="1153" spans="1:9" ht="45" customHeight="1" x14ac:dyDescent="0.25">
      <c r="A1153" s="77" t="s">
        <v>2729</v>
      </c>
      <c r="B1153" s="59" t="s">
        <v>2736</v>
      </c>
      <c r="C1153" s="61">
        <v>1</v>
      </c>
      <c r="D1153" s="72" t="s">
        <v>29</v>
      </c>
      <c r="E1153" s="48">
        <v>43990</v>
      </c>
      <c r="F1153" s="48">
        <v>43990</v>
      </c>
      <c r="G1153" s="105" t="s">
        <v>13</v>
      </c>
      <c r="H1153" s="105"/>
      <c r="I1153" s="65">
        <v>126</v>
      </c>
    </row>
    <row r="1154" spans="1:9" ht="45" customHeight="1" x14ac:dyDescent="0.25">
      <c r="A1154" s="77" t="s">
        <v>2729</v>
      </c>
      <c r="B1154" s="59" t="s">
        <v>2262</v>
      </c>
      <c r="C1154" s="61">
        <v>1</v>
      </c>
      <c r="D1154" s="72" t="s">
        <v>29</v>
      </c>
      <c r="E1154" s="48">
        <v>44021</v>
      </c>
      <c r="F1154" s="48">
        <v>44021</v>
      </c>
      <c r="G1154" s="105" t="s">
        <v>13</v>
      </c>
      <c r="H1154" s="105"/>
      <c r="I1154" s="65">
        <v>126</v>
      </c>
    </row>
    <row r="1155" spans="1:9" ht="45" customHeight="1" x14ac:dyDescent="0.25">
      <c r="A1155" s="77" t="s">
        <v>2729</v>
      </c>
      <c r="B1155" s="59" t="s">
        <v>2262</v>
      </c>
      <c r="C1155" s="61">
        <v>1</v>
      </c>
      <c r="D1155" s="72" t="s">
        <v>29</v>
      </c>
      <c r="E1155" s="48">
        <v>44021</v>
      </c>
      <c r="F1155" s="48">
        <v>44021</v>
      </c>
      <c r="G1155" s="105" t="s">
        <v>13</v>
      </c>
      <c r="H1155" s="105"/>
      <c r="I1155" s="65">
        <v>300</v>
      </c>
    </row>
    <row r="1156" spans="1:9" ht="45" customHeight="1" x14ac:dyDescent="0.25">
      <c r="A1156" s="77" t="s">
        <v>2729</v>
      </c>
      <c r="B1156" s="59" t="s">
        <v>2262</v>
      </c>
      <c r="C1156" s="61">
        <v>1</v>
      </c>
      <c r="D1156" s="72" t="s">
        <v>29</v>
      </c>
      <c r="E1156" s="48">
        <v>44019</v>
      </c>
      <c r="F1156" s="48">
        <v>44019</v>
      </c>
      <c r="G1156" s="105" t="s">
        <v>13</v>
      </c>
      <c r="H1156" s="105"/>
      <c r="I1156" s="65">
        <v>300</v>
      </c>
    </row>
    <row r="1157" spans="1:9" ht="45" customHeight="1" x14ac:dyDescent="0.25">
      <c r="A1157" s="77" t="s">
        <v>2729</v>
      </c>
      <c r="B1157" s="59" t="s">
        <v>2736</v>
      </c>
      <c r="C1157" s="61">
        <v>1</v>
      </c>
      <c r="D1157" s="72" t="s">
        <v>29</v>
      </c>
      <c r="E1157" s="48">
        <v>43990</v>
      </c>
      <c r="F1157" s="48">
        <v>43990</v>
      </c>
      <c r="G1157" s="105" t="s">
        <v>13</v>
      </c>
      <c r="H1157" s="105"/>
      <c r="I1157" s="65">
        <v>200</v>
      </c>
    </row>
    <row r="1158" spans="1:9" ht="45" customHeight="1" x14ac:dyDescent="0.25">
      <c r="A1158" s="77" t="s">
        <v>2729</v>
      </c>
      <c r="B1158" s="59" t="s">
        <v>2736</v>
      </c>
      <c r="C1158" s="61">
        <v>1</v>
      </c>
      <c r="D1158" s="72" t="s">
        <v>29</v>
      </c>
      <c r="E1158" s="48">
        <v>43966</v>
      </c>
      <c r="F1158" s="48">
        <v>43966</v>
      </c>
      <c r="G1158" s="105" t="s">
        <v>13</v>
      </c>
      <c r="H1158" s="105"/>
      <c r="I1158" s="65">
        <v>300</v>
      </c>
    </row>
    <row r="1159" spans="1:9" ht="45" customHeight="1" x14ac:dyDescent="0.25">
      <c r="A1159" s="77" t="s">
        <v>2729</v>
      </c>
      <c r="B1159" s="59" t="s">
        <v>2736</v>
      </c>
      <c r="C1159" s="61">
        <v>1</v>
      </c>
      <c r="D1159" s="72" t="s">
        <v>29</v>
      </c>
      <c r="E1159" s="48">
        <v>43966</v>
      </c>
      <c r="F1159" s="48">
        <v>43966</v>
      </c>
      <c r="G1159" s="105" t="s">
        <v>13</v>
      </c>
      <c r="H1159" s="105"/>
      <c r="I1159" s="65">
        <v>98</v>
      </c>
    </row>
    <row r="1160" spans="1:9" ht="45" customHeight="1" x14ac:dyDescent="0.25">
      <c r="A1160" s="77" t="s">
        <v>2729</v>
      </c>
      <c r="B1160" s="59" t="s">
        <v>2736</v>
      </c>
      <c r="C1160" s="61">
        <v>1</v>
      </c>
      <c r="D1160" s="72" t="s">
        <v>29</v>
      </c>
      <c r="E1160" s="48">
        <v>43966</v>
      </c>
      <c r="F1160" s="48">
        <v>43966</v>
      </c>
      <c r="G1160" s="105" t="s">
        <v>13</v>
      </c>
      <c r="H1160" s="105"/>
      <c r="I1160" s="65">
        <v>126</v>
      </c>
    </row>
    <row r="1161" spans="1:9" ht="45" customHeight="1" x14ac:dyDescent="0.25">
      <c r="A1161" s="77" t="s">
        <v>2729</v>
      </c>
      <c r="B1161" s="59" t="s">
        <v>2262</v>
      </c>
      <c r="C1161" s="61">
        <v>1</v>
      </c>
      <c r="D1161" s="72" t="s">
        <v>29</v>
      </c>
      <c r="E1161" s="48">
        <v>44021</v>
      </c>
      <c r="F1161" s="48">
        <v>44021</v>
      </c>
      <c r="G1161" s="105" t="s">
        <v>13</v>
      </c>
      <c r="H1161" s="105"/>
      <c r="I1161" s="65">
        <v>98</v>
      </c>
    </row>
    <row r="1162" spans="1:9" ht="45" customHeight="1" x14ac:dyDescent="0.25">
      <c r="A1162" s="77" t="s">
        <v>2729</v>
      </c>
      <c r="B1162" s="59" t="s">
        <v>2736</v>
      </c>
      <c r="C1162" s="61">
        <v>1</v>
      </c>
      <c r="D1162" s="72" t="s">
        <v>29</v>
      </c>
      <c r="E1162" s="48">
        <v>44013</v>
      </c>
      <c r="F1162" s="48">
        <v>44013</v>
      </c>
      <c r="G1162" s="105" t="s">
        <v>13</v>
      </c>
      <c r="H1162" s="105"/>
      <c r="I1162" s="65">
        <v>450</v>
      </c>
    </row>
    <row r="1163" spans="1:9" ht="45" customHeight="1" x14ac:dyDescent="0.25">
      <c r="A1163" s="77" t="s">
        <v>2729</v>
      </c>
      <c r="B1163" s="59" t="s">
        <v>2736</v>
      </c>
      <c r="C1163" s="61">
        <v>1</v>
      </c>
      <c r="D1163" s="72" t="s">
        <v>29</v>
      </c>
      <c r="E1163" s="48">
        <v>44013</v>
      </c>
      <c r="F1163" s="48">
        <v>44013</v>
      </c>
      <c r="G1163" s="105" t="s">
        <v>13</v>
      </c>
      <c r="H1163" s="105"/>
      <c r="I1163" s="65">
        <v>126</v>
      </c>
    </row>
    <row r="1164" spans="1:9" ht="45" customHeight="1" x14ac:dyDescent="0.25">
      <c r="A1164" s="77" t="s">
        <v>2729</v>
      </c>
      <c r="B1164" s="59" t="s">
        <v>2736</v>
      </c>
      <c r="C1164" s="61">
        <v>1</v>
      </c>
      <c r="D1164" s="72" t="s">
        <v>29</v>
      </c>
      <c r="E1164" s="48">
        <v>44013</v>
      </c>
      <c r="F1164" s="48">
        <v>44013</v>
      </c>
      <c r="G1164" s="105" t="s">
        <v>13</v>
      </c>
      <c r="H1164" s="105"/>
      <c r="I1164" s="65">
        <v>98</v>
      </c>
    </row>
    <row r="1165" spans="1:9" ht="45" customHeight="1" x14ac:dyDescent="0.25">
      <c r="A1165" s="77" t="s">
        <v>2729</v>
      </c>
      <c r="B1165" s="59" t="s">
        <v>2736</v>
      </c>
      <c r="C1165" s="61">
        <v>1</v>
      </c>
      <c r="D1165" s="72" t="s">
        <v>29</v>
      </c>
      <c r="E1165" s="48">
        <v>44006</v>
      </c>
      <c r="F1165" s="48">
        <v>44006</v>
      </c>
      <c r="G1165" s="105" t="s">
        <v>13</v>
      </c>
      <c r="H1165" s="105"/>
      <c r="I1165" s="65">
        <v>126</v>
      </c>
    </row>
    <row r="1166" spans="1:9" ht="45" customHeight="1" x14ac:dyDescent="0.25">
      <c r="A1166" s="77" t="s">
        <v>2729</v>
      </c>
      <c r="B1166" s="59" t="s">
        <v>2736</v>
      </c>
      <c r="C1166" s="61">
        <v>1</v>
      </c>
      <c r="D1166" s="72" t="s">
        <v>29</v>
      </c>
      <c r="E1166" s="48">
        <v>44006</v>
      </c>
      <c r="F1166" s="48">
        <v>44006</v>
      </c>
      <c r="G1166" s="105" t="s">
        <v>13</v>
      </c>
      <c r="H1166" s="105"/>
      <c r="I1166" s="65">
        <v>450</v>
      </c>
    </row>
    <row r="1167" spans="1:9" ht="45" customHeight="1" x14ac:dyDescent="0.25">
      <c r="A1167" s="77" t="s">
        <v>2729</v>
      </c>
      <c r="B1167" s="59" t="s">
        <v>2736</v>
      </c>
      <c r="C1167" s="61">
        <v>1</v>
      </c>
      <c r="D1167" s="72" t="s">
        <v>29</v>
      </c>
      <c r="E1167" s="48">
        <v>44006</v>
      </c>
      <c r="F1167" s="48">
        <v>44006</v>
      </c>
      <c r="G1167" s="105" t="s">
        <v>13</v>
      </c>
      <c r="H1167" s="105"/>
      <c r="I1167" s="65">
        <v>100</v>
      </c>
    </row>
    <row r="1168" spans="1:9" ht="45" customHeight="1" x14ac:dyDescent="0.25">
      <c r="A1168" s="77" t="s">
        <v>2729</v>
      </c>
      <c r="B1168" s="59" t="s">
        <v>2736</v>
      </c>
      <c r="C1168" s="61">
        <v>1</v>
      </c>
      <c r="D1168" s="72" t="s">
        <v>29</v>
      </c>
      <c r="E1168" s="48">
        <v>44006</v>
      </c>
      <c r="F1168" s="48">
        <v>44006</v>
      </c>
      <c r="G1168" s="105" t="s">
        <v>13</v>
      </c>
      <c r="H1168" s="105"/>
      <c r="I1168" s="65">
        <v>98</v>
      </c>
    </row>
    <row r="1169" spans="1:9" ht="45" customHeight="1" x14ac:dyDescent="0.25">
      <c r="A1169" s="77" t="s">
        <v>1845</v>
      </c>
      <c r="B1169" s="59" t="s">
        <v>486</v>
      </c>
      <c r="C1169" s="61">
        <v>1</v>
      </c>
      <c r="D1169" s="72" t="s">
        <v>29</v>
      </c>
      <c r="E1169" s="48">
        <v>44025</v>
      </c>
      <c r="F1169" s="48">
        <v>44025</v>
      </c>
      <c r="G1169" s="105" t="s">
        <v>13</v>
      </c>
      <c r="H1169" s="105"/>
      <c r="I1169" s="65">
        <v>126</v>
      </c>
    </row>
    <row r="1170" spans="1:9" ht="45" customHeight="1" x14ac:dyDescent="0.25">
      <c r="A1170" s="77" t="s">
        <v>1845</v>
      </c>
      <c r="B1170" s="59" t="s">
        <v>486</v>
      </c>
      <c r="C1170" s="61">
        <v>1</v>
      </c>
      <c r="D1170" s="72" t="s">
        <v>29</v>
      </c>
      <c r="E1170" s="48">
        <v>44025</v>
      </c>
      <c r="F1170" s="48">
        <v>44025</v>
      </c>
      <c r="G1170" s="105" t="s">
        <v>13</v>
      </c>
      <c r="H1170" s="105"/>
      <c r="I1170" s="65">
        <v>60.5</v>
      </c>
    </row>
    <row r="1171" spans="1:9" ht="45" customHeight="1" x14ac:dyDescent="0.25">
      <c r="A1171" s="77" t="s">
        <v>1845</v>
      </c>
      <c r="B1171" s="59" t="s">
        <v>486</v>
      </c>
      <c r="C1171" s="61">
        <v>1</v>
      </c>
      <c r="D1171" s="72" t="s">
        <v>29</v>
      </c>
      <c r="E1171" s="48">
        <v>44025</v>
      </c>
      <c r="F1171" s="48">
        <v>44025</v>
      </c>
      <c r="G1171" s="105" t="s">
        <v>13</v>
      </c>
      <c r="H1171" s="105"/>
      <c r="I1171" s="65">
        <v>30</v>
      </c>
    </row>
    <row r="1172" spans="1:9" ht="45" customHeight="1" x14ac:dyDescent="0.25">
      <c r="A1172" s="77" t="s">
        <v>1845</v>
      </c>
      <c r="B1172" s="59" t="s">
        <v>486</v>
      </c>
      <c r="C1172" s="61">
        <v>1</v>
      </c>
      <c r="D1172" s="72" t="s">
        <v>29</v>
      </c>
      <c r="E1172" s="48">
        <v>44025</v>
      </c>
      <c r="F1172" s="48">
        <v>44025</v>
      </c>
      <c r="G1172" s="105" t="s">
        <v>13</v>
      </c>
      <c r="H1172" s="105"/>
      <c r="I1172" s="65">
        <v>200</v>
      </c>
    </row>
    <row r="1173" spans="1:9" ht="45" customHeight="1" x14ac:dyDescent="0.25">
      <c r="A1173" s="77" t="s">
        <v>1845</v>
      </c>
      <c r="B1173" s="59" t="s">
        <v>486</v>
      </c>
      <c r="C1173" s="61">
        <v>1</v>
      </c>
      <c r="D1173" s="72" t="s">
        <v>29</v>
      </c>
      <c r="E1173" s="48">
        <v>44025</v>
      </c>
      <c r="F1173" s="48">
        <v>44025</v>
      </c>
      <c r="G1173" s="105" t="s">
        <v>13</v>
      </c>
      <c r="H1173" s="105"/>
      <c r="I1173" s="65">
        <v>98</v>
      </c>
    </row>
    <row r="1174" spans="1:9" ht="45" customHeight="1" x14ac:dyDescent="0.25">
      <c r="A1174" s="77" t="s">
        <v>1845</v>
      </c>
      <c r="B1174" s="59" t="s">
        <v>486</v>
      </c>
      <c r="C1174" s="61">
        <v>1</v>
      </c>
      <c r="D1174" s="72" t="s">
        <v>29</v>
      </c>
      <c r="E1174" s="48">
        <v>44028</v>
      </c>
      <c r="F1174" s="48">
        <v>44028</v>
      </c>
      <c r="G1174" s="105" t="s">
        <v>13</v>
      </c>
      <c r="H1174" s="105"/>
      <c r="I1174" s="65">
        <v>100</v>
      </c>
    </row>
    <row r="1175" spans="1:9" ht="45" customHeight="1" x14ac:dyDescent="0.25">
      <c r="A1175" s="77" t="s">
        <v>1845</v>
      </c>
      <c r="B1175" s="59" t="s">
        <v>486</v>
      </c>
      <c r="C1175" s="61">
        <v>1</v>
      </c>
      <c r="D1175" s="72" t="s">
        <v>29</v>
      </c>
      <c r="E1175" s="48">
        <v>44032</v>
      </c>
      <c r="F1175" s="48">
        <v>44032</v>
      </c>
      <c r="G1175" s="105" t="s">
        <v>13</v>
      </c>
      <c r="H1175" s="105"/>
      <c r="I1175" s="65">
        <v>300</v>
      </c>
    </row>
    <row r="1176" spans="1:9" ht="45" customHeight="1" x14ac:dyDescent="0.25">
      <c r="A1176" s="77" t="s">
        <v>1845</v>
      </c>
      <c r="B1176" s="59" t="s">
        <v>486</v>
      </c>
      <c r="C1176" s="61">
        <v>1</v>
      </c>
      <c r="D1176" s="72" t="s">
        <v>29</v>
      </c>
      <c r="E1176" s="48">
        <v>44032</v>
      </c>
      <c r="F1176" s="48">
        <v>44032</v>
      </c>
      <c r="G1176" s="105" t="s">
        <v>13</v>
      </c>
      <c r="H1176" s="105"/>
      <c r="I1176" s="65">
        <v>98</v>
      </c>
    </row>
    <row r="1177" spans="1:9" ht="45" customHeight="1" x14ac:dyDescent="0.25">
      <c r="A1177" s="77" t="s">
        <v>1845</v>
      </c>
      <c r="B1177" s="59" t="s">
        <v>486</v>
      </c>
      <c r="C1177" s="61">
        <v>1</v>
      </c>
      <c r="D1177" s="72" t="s">
        <v>29</v>
      </c>
      <c r="E1177" s="48">
        <v>44026</v>
      </c>
      <c r="F1177" s="48">
        <v>44026</v>
      </c>
      <c r="G1177" s="105" t="s">
        <v>13</v>
      </c>
      <c r="H1177" s="105"/>
      <c r="I1177" s="65">
        <v>126</v>
      </c>
    </row>
    <row r="1178" spans="1:9" ht="45" customHeight="1" x14ac:dyDescent="0.25">
      <c r="A1178" s="77" t="s">
        <v>1845</v>
      </c>
      <c r="B1178" s="59" t="s">
        <v>486</v>
      </c>
      <c r="C1178" s="61">
        <v>1</v>
      </c>
      <c r="D1178" s="72" t="s">
        <v>29</v>
      </c>
      <c r="E1178" s="48">
        <v>44026</v>
      </c>
      <c r="F1178" s="48">
        <v>44026</v>
      </c>
      <c r="G1178" s="105" t="s">
        <v>13</v>
      </c>
      <c r="H1178" s="105"/>
      <c r="I1178" s="65">
        <v>300</v>
      </c>
    </row>
    <row r="1179" spans="1:9" ht="45" customHeight="1" x14ac:dyDescent="0.25">
      <c r="A1179" s="77" t="s">
        <v>1845</v>
      </c>
      <c r="B1179" s="59" t="s">
        <v>486</v>
      </c>
      <c r="C1179" s="61">
        <v>1</v>
      </c>
      <c r="D1179" s="72" t="s">
        <v>29</v>
      </c>
      <c r="E1179" s="48">
        <v>44026</v>
      </c>
      <c r="F1179" s="48">
        <v>44026</v>
      </c>
      <c r="G1179" s="105" t="s">
        <v>13</v>
      </c>
      <c r="H1179" s="105"/>
      <c r="I1179" s="65">
        <v>98</v>
      </c>
    </row>
    <row r="1180" spans="1:9" ht="45" customHeight="1" x14ac:dyDescent="0.25">
      <c r="A1180" s="77" t="s">
        <v>1845</v>
      </c>
      <c r="B1180" s="59" t="s">
        <v>486</v>
      </c>
      <c r="C1180" s="61">
        <v>1</v>
      </c>
      <c r="D1180" s="72" t="s">
        <v>29</v>
      </c>
      <c r="E1180" s="48">
        <v>44043</v>
      </c>
      <c r="F1180" s="48">
        <v>44043</v>
      </c>
      <c r="G1180" s="105" t="s">
        <v>13</v>
      </c>
      <c r="H1180" s="105"/>
      <c r="I1180" s="65">
        <v>126</v>
      </c>
    </row>
    <row r="1181" spans="1:9" ht="45" customHeight="1" x14ac:dyDescent="0.25">
      <c r="A1181" s="77" t="s">
        <v>1845</v>
      </c>
      <c r="B1181" s="59" t="s">
        <v>486</v>
      </c>
      <c r="C1181" s="61">
        <v>1</v>
      </c>
      <c r="D1181" s="72" t="s">
        <v>29</v>
      </c>
      <c r="E1181" s="48">
        <v>44043</v>
      </c>
      <c r="F1181" s="48">
        <v>44043</v>
      </c>
      <c r="G1181" s="105" t="s">
        <v>13</v>
      </c>
      <c r="H1181" s="105"/>
      <c r="I1181" s="65">
        <v>98</v>
      </c>
    </row>
    <row r="1182" spans="1:9" ht="45" customHeight="1" x14ac:dyDescent="0.25">
      <c r="A1182" s="77" t="s">
        <v>1845</v>
      </c>
      <c r="B1182" s="59" t="s">
        <v>486</v>
      </c>
      <c r="C1182" s="61">
        <v>1</v>
      </c>
      <c r="D1182" s="72" t="s">
        <v>29</v>
      </c>
      <c r="E1182" s="48">
        <v>44043</v>
      </c>
      <c r="F1182" s="48">
        <v>44043</v>
      </c>
      <c r="G1182" s="105" t="s">
        <v>13</v>
      </c>
      <c r="H1182" s="105"/>
      <c r="I1182" s="65">
        <v>11.99</v>
      </c>
    </row>
    <row r="1183" spans="1:9" ht="45" customHeight="1" x14ac:dyDescent="0.25">
      <c r="A1183" s="77" t="s">
        <v>1845</v>
      </c>
      <c r="B1183" s="59" t="s">
        <v>486</v>
      </c>
      <c r="C1183" s="61">
        <v>1</v>
      </c>
      <c r="D1183" s="72" t="s">
        <v>29</v>
      </c>
      <c r="E1183" s="48">
        <v>44043</v>
      </c>
      <c r="F1183" s="48">
        <v>44043</v>
      </c>
      <c r="G1183" s="105" t="s">
        <v>13</v>
      </c>
      <c r="H1183" s="105"/>
      <c r="I1183" s="65">
        <v>22.5</v>
      </c>
    </row>
    <row r="1184" spans="1:9" ht="45" customHeight="1" x14ac:dyDescent="0.25">
      <c r="A1184" s="77" t="s">
        <v>1845</v>
      </c>
      <c r="B1184" s="59" t="s">
        <v>486</v>
      </c>
      <c r="C1184" s="61">
        <v>1</v>
      </c>
      <c r="D1184" s="72" t="s">
        <v>29</v>
      </c>
      <c r="E1184" s="48">
        <v>44036</v>
      </c>
      <c r="F1184" s="48">
        <v>44036</v>
      </c>
      <c r="G1184" s="105" t="s">
        <v>13</v>
      </c>
      <c r="H1184" s="105"/>
      <c r="I1184" s="65">
        <v>49</v>
      </c>
    </row>
    <row r="1185" spans="1:9" ht="45" customHeight="1" x14ac:dyDescent="0.25">
      <c r="A1185" s="77" t="s">
        <v>1845</v>
      </c>
      <c r="B1185" s="59" t="s">
        <v>486</v>
      </c>
      <c r="C1185" s="61">
        <v>1</v>
      </c>
      <c r="D1185" s="72" t="s">
        <v>29</v>
      </c>
      <c r="E1185" s="48">
        <v>44036</v>
      </c>
      <c r="F1185" s="48">
        <v>44036</v>
      </c>
      <c r="G1185" s="105" t="s">
        <v>13</v>
      </c>
      <c r="H1185" s="105"/>
      <c r="I1185" s="65">
        <v>63</v>
      </c>
    </row>
    <row r="1186" spans="1:9" ht="45" customHeight="1" x14ac:dyDescent="0.25">
      <c r="A1186" s="77" t="s">
        <v>1845</v>
      </c>
      <c r="B1186" s="59" t="s">
        <v>486</v>
      </c>
      <c r="C1186" s="61">
        <v>2</v>
      </c>
      <c r="D1186" s="72" t="s">
        <v>29</v>
      </c>
      <c r="E1186" s="48">
        <v>44036</v>
      </c>
      <c r="F1186" s="48">
        <v>44036</v>
      </c>
      <c r="G1186" s="105" t="s">
        <v>13</v>
      </c>
      <c r="H1186" s="105"/>
      <c r="I1186" s="65">
        <v>500</v>
      </c>
    </row>
    <row r="1187" spans="1:9" ht="45" customHeight="1" x14ac:dyDescent="0.25">
      <c r="A1187" s="77" t="s">
        <v>1845</v>
      </c>
      <c r="B1187" s="59" t="s">
        <v>486</v>
      </c>
      <c r="C1187" s="61">
        <v>1</v>
      </c>
      <c r="D1187" s="72" t="s">
        <v>29</v>
      </c>
      <c r="E1187" s="48">
        <v>44036</v>
      </c>
      <c r="F1187" s="48">
        <v>44036</v>
      </c>
      <c r="G1187" s="105" t="s">
        <v>13</v>
      </c>
      <c r="H1187" s="105"/>
      <c r="I1187" s="65">
        <v>560</v>
      </c>
    </row>
    <row r="1188" spans="1:9" ht="45" customHeight="1" x14ac:dyDescent="0.25">
      <c r="A1188" s="77" t="s">
        <v>1845</v>
      </c>
      <c r="B1188" s="59" t="s">
        <v>2737</v>
      </c>
      <c r="C1188" s="61">
        <v>1</v>
      </c>
      <c r="D1188" s="72" t="s">
        <v>29</v>
      </c>
      <c r="E1188" s="48">
        <v>44022</v>
      </c>
      <c r="F1188" s="48">
        <v>44022</v>
      </c>
      <c r="G1188" s="105" t="s">
        <v>13</v>
      </c>
      <c r="H1188" s="105"/>
      <c r="I1188" s="65">
        <v>98</v>
      </c>
    </row>
    <row r="1189" spans="1:9" ht="45" customHeight="1" x14ac:dyDescent="0.25">
      <c r="A1189" s="77" t="s">
        <v>1845</v>
      </c>
      <c r="B1189" s="59" t="s">
        <v>2737</v>
      </c>
      <c r="C1189" s="61">
        <v>1</v>
      </c>
      <c r="D1189" s="72" t="s">
        <v>29</v>
      </c>
      <c r="E1189" s="48">
        <v>44022</v>
      </c>
      <c r="F1189" s="48">
        <v>44022</v>
      </c>
      <c r="G1189" s="105" t="s">
        <v>13</v>
      </c>
      <c r="H1189" s="105"/>
      <c r="I1189" s="65">
        <v>126</v>
      </c>
    </row>
    <row r="1190" spans="1:9" ht="45" customHeight="1" x14ac:dyDescent="0.25">
      <c r="A1190" s="77" t="s">
        <v>1845</v>
      </c>
      <c r="B1190" s="59" t="s">
        <v>2737</v>
      </c>
      <c r="C1190" s="61">
        <v>1</v>
      </c>
      <c r="D1190" s="72" t="s">
        <v>29</v>
      </c>
      <c r="E1190" s="48">
        <v>44022</v>
      </c>
      <c r="F1190" s="48">
        <v>44022</v>
      </c>
      <c r="G1190" s="105" t="s">
        <v>13</v>
      </c>
      <c r="H1190" s="105"/>
      <c r="I1190" s="65">
        <v>200</v>
      </c>
    </row>
    <row r="1191" spans="1:9" ht="45" customHeight="1" x14ac:dyDescent="0.25">
      <c r="A1191" s="77" t="s">
        <v>1845</v>
      </c>
      <c r="B1191" s="59" t="s">
        <v>486</v>
      </c>
      <c r="C1191" s="61">
        <v>1</v>
      </c>
      <c r="D1191" s="72" t="s">
        <v>29</v>
      </c>
      <c r="E1191" s="48">
        <v>44028</v>
      </c>
      <c r="F1191" s="48">
        <v>44028</v>
      </c>
      <c r="G1191" s="105" t="s">
        <v>13</v>
      </c>
      <c r="H1191" s="105"/>
      <c r="I1191" s="65">
        <v>300</v>
      </c>
    </row>
    <row r="1192" spans="1:9" ht="45" customHeight="1" x14ac:dyDescent="0.25">
      <c r="A1192" s="77" t="s">
        <v>1845</v>
      </c>
      <c r="B1192" s="59" t="s">
        <v>486</v>
      </c>
      <c r="C1192" s="61">
        <v>1</v>
      </c>
      <c r="D1192" s="72" t="s">
        <v>29</v>
      </c>
      <c r="E1192" s="48">
        <v>44043</v>
      </c>
      <c r="F1192" s="48">
        <v>44043</v>
      </c>
      <c r="G1192" s="105" t="s">
        <v>13</v>
      </c>
      <c r="H1192" s="105"/>
      <c r="I1192" s="65">
        <v>459.12</v>
      </c>
    </row>
    <row r="1193" spans="1:9" ht="45" customHeight="1" x14ac:dyDescent="0.25">
      <c r="A1193" s="77" t="s">
        <v>1845</v>
      </c>
      <c r="B1193" s="59" t="s">
        <v>2738</v>
      </c>
      <c r="C1193" s="61">
        <v>2</v>
      </c>
      <c r="D1193" s="72" t="s">
        <v>29</v>
      </c>
      <c r="E1193" s="48">
        <v>44035</v>
      </c>
      <c r="F1193" s="48">
        <v>44035</v>
      </c>
      <c r="G1193" s="105" t="s">
        <v>13</v>
      </c>
      <c r="H1193" s="105"/>
      <c r="I1193" s="65">
        <v>196</v>
      </c>
    </row>
    <row r="1194" spans="1:9" ht="45" customHeight="1" x14ac:dyDescent="0.25">
      <c r="A1194" s="77" t="s">
        <v>1845</v>
      </c>
      <c r="B1194" s="59" t="s">
        <v>486</v>
      </c>
      <c r="C1194" s="61">
        <v>1</v>
      </c>
      <c r="D1194" s="72" t="s">
        <v>29</v>
      </c>
      <c r="E1194" s="48">
        <v>44026</v>
      </c>
      <c r="F1194" s="48">
        <v>44026</v>
      </c>
      <c r="G1194" s="105" t="s">
        <v>13</v>
      </c>
      <c r="H1194" s="105"/>
      <c r="I1194" s="65">
        <v>150</v>
      </c>
    </row>
    <row r="1195" spans="1:9" ht="45" customHeight="1" x14ac:dyDescent="0.25">
      <c r="A1195" s="77" t="s">
        <v>1845</v>
      </c>
      <c r="B1195" s="59" t="s">
        <v>486</v>
      </c>
      <c r="C1195" s="61">
        <v>1</v>
      </c>
      <c r="D1195" s="72" t="s">
        <v>29</v>
      </c>
      <c r="E1195" s="48">
        <v>44029</v>
      </c>
      <c r="F1195" s="48">
        <v>44029</v>
      </c>
      <c r="G1195" s="105" t="s">
        <v>13</v>
      </c>
      <c r="H1195" s="105"/>
      <c r="I1195" s="65">
        <v>98</v>
      </c>
    </row>
    <row r="1196" spans="1:9" ht="45" customHeight="1" x14ac:dyDescent="0.25">
      <c r="A1196" s="77" t="s">
        <v>1845</v>
      </c>
      <c r="B1196" s="59" t="s">
        <v>486</v>
      </c>
      <c r="C1196" s="61">
        <v>1</v>
      </c>
      <c r="D1196" s="72" t="s">
        <v>29</v>
      </c>
      <c r="E1196" s="48">
        <v>44029</v>
      </c>
      <c r="F1196" s="48">
        <v>44029</v>
      </c>
      <c r="G1196" s="105" t="s">
        <v>13</v>
      </c>
      <c r="H1196" s="105"/>
      <c r="I1196" s="65">
        <v>126</v>
      </c>
    </row>
    <row r="1197" spans="1:9" ht="45" customHeight="1" x14ac:dyDescent="0.25">
      <c r="A1197" s="77" t="s">
        <v>1845</v>
      </c>
      <c r="B1197" s="59" t="s">
        <v>486</v>
      </c>
      <c r="C1197" s="61">
        <v>1</v>
      </c>
      <c r="D1197" s="72" t="s">
        <v>29</v>
      </c>
      <c r="E1197" s="48">
        <v>44029</v>
      </c>
      <c r="F1197" s="48">
        <v>44029</v>
      </c>
      <c r="G1197" s="105" t="s">
        <v>13</v>
      </c>
      <c r="H1197" s="105"/>
      <c r="I1197" s="65">
        <v>400</v>
      </c>
    </row>
    <row r="1198" spans="1:9" ht="45" customHeight="1" x14ac:dyDescent="0.25">
      <c r="A1198" s="77" t="s">
        <v>1845</v>
      </c>
      <c r="B1198" s="59" t="s">
        <v>486</v>
      </c>
      <c r="C1198" s="61">
        <v>1</v>
      </c>
      <c r="D1198" s="72" t="s">
        <v>29</v>
      </c>
      <c r="E1198" s="48">
        <v>44043</v>
      </c>
      <c r="F1198" s="48">
        <v>44043</v>
      </c>
      <c r="G1198" s="105" t="s">
        <v>13</v>
      </c>
      <c r="H1198" s="105"/>
      <c r="I1198" s="65">
        <v>640</v>
      </c>
    </row>
    <row r="1199" spans="1:9" ht="45" customHeight="1" x14ac:dyDescent="0.25">
      <c r="A1199" s="77" t="s">
        <v>1845</v>
      </c>
      <c r="B1199" s="59" t="s">
        <v>2738</v>
      </c>
      <c r="C1199" s="61">
        <v>2</v>
      </c>
      <c r="D1199" s="72" t="s">
        <v>29</v>
      </c>
      <c r="E1199" s="48">
        <v>44035</v>
      </c>
      <c r="F1199" s="48">
        <v>44035</v>
      </c>
      <c r="G1199" s="105" t="s">
        <v>13</v>
      </c>
      <c r="H1199" s="105"/>
      <c r="I1199" s="65">
        <v>252</v>
      </c>
    </row>
    <row r="1200" spans="1:9" ht="45" customHeight="1" x14ac:dyDescent="0.25">
      <c r="A1200" s="77" t="s">
        <v>1845</v>
      </c>
      <c r="B1200" s="59" t="s">
        <v>486</v>
      </c>
      <c r="C1200" s="61">
        <v>1</v>
      </c>
      <c r="D1200" s="72" t="s">
        <v>29</v>
      </c>
      <c r="E1200" s="48">
        <v>44028</v>
      </c>
      <c r="F1200" s="48">
        <v>44028</v>
      </c>
      <c r="G1200" s="105" t="s">
        <v>13</v>
      </c>
      <c r="H1200" s="105"/>
      <c r="I1200" s="65">
        <v>98</v>
      </c>
    </row>
    <row r="1201" spans="1:9" ht="45" customHeight="1" x14ac:dyDescent="0.25">
      <c r="A1201" s="77" t="s">
        <v>1845</v>
      </c>
      <c r="B1201" s="59" t="s">
        <v>486</v>
      </c>
      <c r="C1201" s="61">
        <v>2</v>
      </c>
      <c r="D1201" s="72" t="s">
        <v>29</v>
      </c>
      <c r="E1201" s="48">
        <v>44049</v>
      </c>
      <c r="F1201" s="48">
        <v>44049</v>
      </c>
      <c r="G1201" s="105" t="s">
        <v>13</v>
      </c>
      <c r="H1201" s="105"/>
      <c r="I1201" s="65">
        <v>98</v>
      </c>
    </row>
    <row r="1202" spans="1:9" ht="45" customHeight="1" x14ac:dyDescent="0.25">
      <c r="A1202" s="77" t="s">
        <v>1845</v>
      </c>
      <c r="B1202" s="59" t="s">
        <v>486</v>
      </c>
      <c r="C1202" s="61">
        <v>1</v>
      </c>
      <c r="D1202" s="72" t="s">
        <v>29</v>
      </c>
      <c r="E1202" s="48">
        <v>44032</v>
      </c>
      <c r="F1202" s="48">
        <v>44032</v>
      </c>
      <c r="G1202" s="105" t="s">
        <v>13</v>
      </c>
      <c r="H1202" s="105"/>
      <c r="I1202" s="65">
        <v>126</v>
      </c>
    </row>
    <row r="1203" spans="1:9" ht="45" customHeight="1" x14ac:dyDescent="0.25">
      <c r="A1203" s="77" t="s">
        <v>1845</v>
      </c>
      <c r="B1203" s="59" t="s">
        <v>486</v>
      </c>
      <c r="C1203" s="61">
        <v>2</v>
      </c>
      <c r="D1203" s="72" t="s">
        <v>29</v>
      </c>
      <c r="E1203" s="48">
        <v>44049</v>
      </c>
      <c r="F1203" s="48">
        <v>44049</v>
      </c>
      <c r="G1203" s="105" t="s">
        <v>13</v>
      </c>
      <c r="H1203" s="105"/>
      <c r="I1203" s="65">
        <v>500</v>
      </c>
    </row>
    <row r="1204" spans="1:9" ht="45" customHeight="1" x14ac:dyDescent="0.25">
      <c r="A1204" s="77" t="s">
        <v>1845</v>
      </c>
      <c r="B1204" s="59" t="s">
        <v>486</v>
      </c>
      <c r="C1204" s="61">
        <v>2</v>
      </c>
      <c r="D1204" s="72" t="s">
        <v>29</v>
      </c>
      <c r="E1204" s="48">
        <v>44049</v>
      </c>
      <c r="F1204" s="48">
        <v>44049</v>
      </c>
      <c r="G1204" s="105" t="s">
        <v>13</v>
      </c>
      <c r="H1204" s="105"/>
      <c r="I1204" s="65">
        <v>640</v>
      </c>
    </row>
    <row r="1205" spans="1:9" ht="45" customHeight="1" x14ac:dyDescent="0.25">
      <c r="A1205" s="77" t="s">
        <v>1845</v>
      </c>
      <c r="B1205" s="59" t="s">
        <v>486</v>
      </c>
      <c r="C1205" s="61">
        <v>2</v>
      </c>
      <c r="D1205" s="72" t="s">
        <v>29</v>
      </c>
      <c r="E1205" s="48">
        <v>44049</v>
      </c>
      <c r="F1205" s="48">
        <v>44049</v>
      </c>
      <c r="G1205" s="105" t="s">
        <v>13</v>
      </c>
      <c r="H1205" s="105"/>
      <c r="I1205" s="65">
        <v>126</v>
      </c>
    </row>
    <row r="1206" spans="1:9" ht="45" customHeight="1" x14ac:dyDescent="0.25">
      <c r="A1206" s="77" t="s">
        <v>1845</v>
      </c>
      <c r="B1206" s="59" t="s">
        <v>486</v>
      </c>
      <c r="C1206" s="61">
        <v>1</v>
      </c>
      <c r="D1206" s="72" t="s">
        <v>29</v>
      </c>
      <c r="E1206" s="48">
        <v>44028</v>
      </c>
      <c r="F1206" s="48">
        <v>44028</v>
      </c>
      <c r="G1206" s="105" t="s">
        <v>13</v>
      </c>
      <c r="H1206" s="105"/>
      <c r="I1206" s="65">
        <v>126</v>
      </c>
    </row>
    <row r="1207" spans="1:9" ht="45" customHeight="1" x14ac:dyDescent="0.25">
      <c r="A1207" s="77" t="s">
        <v>1845</v>
      </c>
      <c r="B1207" s="59" t="s">
        <v>2739</v>
      </c>
      <c r="C1207" s="61">
        <v>1</v>
      </c>
      <c r="D1207" s="72" t="s">
        <v>15</v>
      </c>
      <c r="E1207" s="48">
        <v>44027</v>
      </c>
      <c r="F1207" s="48">
        <v>44036</v>
      </c>
      <c r="G1207" s="105" t="s">
        <v>13</v>
      </c>
      <c r="H1207" s="105"/>
      <c r="I1207" s="65">
        <v>320</v>
      </c>
    </row>
    <row r="1208" spans="1:9" ht="45" customHeight="1" x14ac:dyDescent="0.25">
      <c r="A1208" s="77" t="s">
        <v>1918</v>
      </c>
      <c r="B1208" s="59" t="s">
        <v>486</v>
      </c>
      <c r="C1208" s="61">
        <v>1</v>
      </c>
      <c r="D1208" s="72" t="s">
        <v>15</v>
      </c>
      <c r="E1208" s="48">
        <v>44028</v>
      </c>
      <c r="F1208" s="48">
        <v>44043</v>
      </c>
      <c r="G1208" s="105" t="s">
        <v>13</v>
      </c>
      <c r="H1208" s="105"/>
      <c r="I1208" s="65">
        <v>432</v>
      </c>
    </row>
    <row r="1209" spans="1:9" ht="45" customHeight="1" x14ac:dyDescent="0.25">
      <c r="A1209" s="77" t="s">
        <v>1816</v>
      </c>
      <c r="B1209" s="59" t="s">
        <v>2740</v>
      </c>
      <c r="C1209" s="61">
        <v>1</v>
      </c>
      <c r="D1209" s="72" t="s">
        <v>29</v>
      </c>
      <c r="E1209" s="48">
        <v>44036</v>
      </c>
      <c r="F1209" s="48">
        <v>44036</v>
      </c>
      <c r="G1209" s="105" t="s">
        <v>13</v>
      </c>
      <c r="H1209" s="105"/>
      <c r="I1209" s="65">
        <v>156</v>
      </c>
    </row>
    <row r="1210" spans="1:9" ht="45" customHeight="1" x14ac:dyDescent="0.25">
      <c r="A1210" s="77" t="s">
        <v>1816</v>
      </c>
      <c r="B1210" s="59" t="s">
        <v>2740</v>
      </c>
      <c r="C1210" s="61">
        <v>1</v>
      </c>
      <c r="D1210" s="72" t="s">
        <v>29</v>
      </c>
      <c r="E1210" s="48">
        <v>44036</v>
      </c>
      <c r="F1210" s="48">
        <v>44036</v>
      </c>
      <c r="G1210" s="105" t="s">
        <v>13</v>
      </c>
      <c r="H1210" s="105"/>
      <c r="I1210" s="65">
        <v>98</v>
      </c>
    </row>
    <row r="1211" spans="1:9" ht="45" customHeight="1" x14ac:dyDescent="0.25">
      <c r="A1211" s="77" t="s">
        <v>1816</v>
      </c>
      <c r="B1211" s="59" t="s">
        <v>2740</v>
      </c>
      <c r="C1211" s="61">
        <v>1</v>
      </c>
      <c r="D1211" s="72" t="s">
        <v>29</v>
      </c>
      <c r="E1211" s="48">
        <v>44036</v>
      </c>
      <c r="F1211" s="48">
        <v>44036</v>
      </c>
      <c r="G1211" s="105" t="s">
        <v>13</v>
      </c>
      <c r="H1211" s="105"/>
      <c r="I1211" s="65">
        <v>126</v>
      </c>
    </row>
    <row r="1212" spans="1:9" ht="45" customHeight="1" x14ac:dyDescent="0.25">
      <c r="A1212" s="77" t="s">
        <v>1816</v>
      </c>
      <c r="B1212" s="59" t="s">
        <v>2740</v>
      </c>
      <c r="C1212" s="61">
        <v>1</v>
      </c>
      <c r="D1212" s="72" t="s">
        <v>29</v>
      </c>
      <c r="E1212" s="48">
        <v>44036</v>
      </c>
      <c r="F1212" s="48">
        <v>44036</v>
      </c>
      <c r="G1212" s="105" t="s">
        <v>13</v>
      </c>
      <c r="H1212" s="105"/>
      <c r="I1212" s="65">
        <v>500</v>
      </c>
    </row>
    <row r="1213" spans="1:9" ht="45" customHeight="1" x14ac:dyDescent="0.25">
      <c r="A1213" s="77" t="s">
        <v>2032</v>
      </c>
      <c r="B1213" s="59" t="s">
        <v>1420</v>
      </c>
      <c r="C1213" s="61">
        <v>1</v>
      </c>
      <c r="D1213" s="72" t="s">
        <v>29</v>
      </c>
      <c r="E1213" s="48">
        <v>44014</v>
      </c>
      <c r="F1213" s="48">
        <v>44014</v>
      </c>
      <c r="G1213" s="105" t="s">
        <v>13</v>
      </c>
      <c r="H1213" s="105"/>
      <c r="I1213" s="65">
        <v>49</v>
      </c>
    </row>
    <row r="1214" spans="1:9" ht="45" customHeight="1" x14ac:dyDescent="0.25">
      <c r="A1214" s="77" t="s">
        <v>2032</v>
      </c>
      <c r="B1214" s="59" t="s">
        <v>1420</v>
      </c>
      <c r="C1214" s="61">
        <v>1</v>
      </c>
      <c r="D1214" s="72" t="s">
        <v>29</v>
      </c>
      <c r="E1214" s="48">
        <v>44014</v>
      </c>
      <c r="F1214" s="48">
        <v>44014</v>
      </c>
      <c r="G1214" s="105" t="s">
        <v>13</v>
      </c>
      <c r="H1214" s="105"/>
      <c r="I1214" s="65">
        <v>352.6</v>
      </c>
    </row>
    <row r="1215" spans="1:9" ht="45" customHeight="1" x14ac:dyDescent="0.25">
      <c r="A1215" s="77" t="s">
        <v>2032</v>
      </c>
      <c r="B1215" s="59" t="s">
        <v>486</v>
      </c>
      <c r="C1215" s="61">
        <v>1</v>
      </c>
      <c r="D1215" s="72" t="s">
        <v>29</v>
      </c>
      <c r="E1215" s="48">
        <v>44035</v>
      </c>
      <c r="F1215" s="48">
        <v>44035</v>
      </c>
      <c r="G1215" s="105" t="s">
        <v>13</v>
      </c>
      <c r="H1215" s="105"/>
      <c r="I1215" s="65">
        <v>500</v>
      </c>
    </row>
    <row r="1216" spans="1:9" ht="45" customHeight="1" x14ac:dyDescent="0.25">
      <c r="A1216" s="77" t="s">
        <v>2032</v>
      </c>
      <c r="B1216" s="59" t="s">
        <v>2741</v>
      </c>
      <c r="C1216" s="61">
        <v>1</v>
      </c>
      <c r="D1216" s="72" t="s">
        <v>29</v>
      </c>
      <c r="E1216" s="48">
        <v>44027</v>
      </c>
      <c r="F1216" s="48">
        <v>44027</v>
      </c>
      <c r="G1216" s="105" t="s">
        <v>13</v>
      </c>
      <c r="H1216" s="105"/>
      <c r="I1216" s="65">
        <v>63</v>
      </c>
    </row>
    <row r="1217" spans="1:9" ht="45" customHeight="1" x14ac:dyDescent="0.25">
      <c r="A1217" s="77" t="s">
        <v>2032</v>
      </c>
      <c r="B1217" s="59" t="s">
        <v>2741</v>
      </c>
      <c r="C1217" s="61">
        <v>1</v>
      </c>
      <c r="D1217" s="72" t="s">
        <v>29</v>
      </c>
      <c r="E1217" s="48">
        <v>44043</v>
      </c>
      <c r="F1217" s="48">
        <v>44043</v>
      </c>
      <c r="G1217" s="105" t="s">
        <v>13</v>
      </c>
      <c r="H1217" s="105"/>
      <c r="I1217" s="65">
        <v>500</v>
      </c>
    </row>
    <row r="1218" spans="1:9" ht="45" customHeight="1" x14ac:dyDescent="0.25">
      <c r="A1218" s="77" t="s">
        <v>2032</v>
      </c>
      <c r="B1218" s="59" t="s">
        <v>2741</v>
      </c>
      <c r="C1218" s="61">
        <v>1</v>
      </c>
      <c r="D1218" s="72" t="s">
        <v>29</v>
      </c>
      <c r="E1218" s="48">
        <v>44043</v>
      </c>
      <c r="F1218" s="48">
        <v>44043</v>
      </c>
      <c r="G1218" s="105" t="s">
        <v>13</v>
      </c>
      <c r="H1218" s="105"/>
      <c r="I1218" s="65">
        <v>49</v>
      </c>
    </row>
    <row r="1219" spans="1:9" ht="45" customHeight="1" x14ac:dyDescent="0.25">
      <c r="A1219" s="77" t="s">
        <v>2032</v>
      </c>
      <c r="B1219" s="59" t="s">
        <v>2741</v>
      </c>
      <c r="C1219" s="61">
        <v>1</v>
      </c>
      <c r="D1219" s="72" t="s">
        <v>29</v>
      </c>
      <c r="E1219" s="48">
        <v>44043</v>
      </c>
      <c r="F1219" s="48">
        <v>44043</v>
      </c>
      <c r="G1219" s="105" t="s">
        <v>13</v>
      </c>
      <c r="H1219" s="105"/>
      <c r="I1219" s="65">
        <v>63</v>
      </c>
    </row>
    <row r="1220" spans="1:9" ht="45" customHeight="1" x14ac:dyDescent="0.25">
      <c r="A1220" s="77" t="s">
        <v>2032</v>
      </c>
      <c r="B1220" s="59" t="s">
        <v>2741</v>
      </c>
      <c r="C1220" s="61">
        <v>1</v>
      </c>
      <c r="D1220" s="72" t="s">
        <v>29</v>
      </c>
      <c r="E1220" s="48">
        <v>44027</v>
      </c>
      <c r="F1220" s="48">
        <v>44027</v>
      </c>
      <c r="G1220" s="105" t="s">
        <v>13</v>
      </c>
      <c r="H1220" s="105"/>
      <c r="I1220" s="65">
        <v>49</v>
      </c>
    </row>
    <row r="1221" spans="1:9" ht="45" customHeight="1" x14ac:dyDescent="0.25">
      <c r="A1221" s="77" t="s">
        <v>2032</v>
      </c>
      <c r="B1221" s="59" t="s">
        <v>486</v>
      </c>
      <c r="C1221" s="61">
        <v>1</v>
      </c>
      <c r="D1221" s="72" t="s">
        <v>29</v>
      </c>
      <c r="E1221" s="48">
        <v>44043</v>
      </c>
      <c r="F1221" s="48">
        <v>44043</v>
      </c>
      <c r="G1221" s="105" t="s">
        <v>13</v>
      </c>
      <c r="H1221" s="105"/>
      <c r="I1221" s="65">
        <v>63</v>
      </c>
    </row>
    <row r="1222" spans="1:9" ht="45" customHeight="1" x14ac:dyDescent="0.25">
      <c r="A1222" s="77" t="s">
        <v>2032</v>
      </c>
      <c r="B1222" s="59" t="s">
        <v>1420</v>
      </c>
      <c r="C1222" s="61">
        <v>1</v>
      </c>
      <c r="D1222" s="72" t="s">
        <v>29</v>
      </c>
      <c r="E1222" s="48">
        <v>44018</v>
      </c>
      <c r="F1222" s="48">
        <v>44018</v>
      </c>
      <c r="G1222" s="105" t="s">
        <v>13</v>
      </c>
      <c r="H1222" s="105"/>
      <c r="I1222" s="65">
        <v>500</v>
      </c>
    </row>
    <row r="1223" spans="1:9" ht="45" customHeight="1" x14ac:dyDescent="0.25">
      <c r="A1223" s="77" t="s">
        <v>2625</v>
      </c>
      <c r="B1223" s="59" t="s">
        <v>486</v>
      </c>
      <c r="C1223" s="61">
        <v>1</v>
      </c>
      <c r="D1223" s="72" t="s">
        <v>29</v>
      </c>
      <c r="E1223" s="48">
        <v>44043</v>
      </c>
      <c r="F1223" s="48">
        <v>44043</v>
      </c>
      <c r="G1223" s="105" t="s">
        <v>13</v>
      </c>
      <c r="H1223" s="105"/>
      <c r="I1223" s="65">
        <v>49</v>
      </c>
    </row>
    <row r="1224" spans="1:9" ht="45" customHeight="1" x14ac:dyDescent="0.25">
      <c r="A1224" s="77" t="s">
        <v>2625</v>
      </c>
      <c r="B1224" s="59" t="s">
        <v>486</v>
      </c>
      <c r="C1224" s="61">
        <v>1</v>
      </c>
      <c r="D1224" s="72" t="s">
        <v>29</v>
      </c>
      <c r="E1224" s="48">
        <v>44043</v>
      </c>
      <c r="F1224" s="48">
        <v>44043</v>
      </c>
      <c r="G1224" s="105" t="s">
        <v>13</v>
      </c>
      <c r="H1224" s="105"/>
      <c r="I1224" s="65">
        <v>500</v>
      </c>
    </row>
    <row r="1225" spans="1:9" ht="45" customHeight="1" x14ac:dyDescent="0.25">
      <c r="A1225" s="77" t="s">
        <v>2625</v>
      </c>
      <c r="B1225" s="59" t="s">
        <v>486</v>
      </c>
      <c r="C1225" s="61">
        <v>1</v>
      </c>
      <c r="D1225" s="72" t="s">
        <v>29</v>
      </c>
      <c r="E1225" s="48">
        <v>44043</v>
      </c>
      <c r="F1225" s="48">
        <v>44043</v>
      </c>
      <c r="G1225" s="105" t="s">
        <v>13</v>
      </c>
      <c r="H1225" s="105"/>
      <c r="I1225" s="65">
        <v>199</v>
      </c>
    </row>
    <row r="1226" spans="1:9" ht="45" customHeight="1" x14ac:dyDescent="0.25">
      <c r="A1226" s="77" t="s">
        <v>2625</v>
      </c>
      <c r="B1226" s="59" t="s">
        <v>2741</v>
      </c>
      <c r="C1226" s="61">
        <v>1</v>
      </c>
      <c r="D1226" s="72" t="s">
        <v>29</v>
      </c>
      <c r="E1226" s="48">
        <v>44027</v>
      </c>
      <c r="F1226" s="48">
        <v>44027</v>
      </c>
      <c r="G1226" s="105" t="s">
        <v>13</v>
      </c>
      <c r="H1226" s="105"/>
      <c r="I1226" s="65">
        <v>49</v>
      </c>
    </row>
    <row r="1227" spans="1:9" ht="45" customHeight="1" x14ac:dyDescent="0.25">
      <c r="A1227" s="77" t="s">
        <v>2625</v>
      </c>
      <c r="B1227" s="59" t="s">
        <v>2741</v>
      </c>
      <c r="C1227" s="61">
        <v>1</v>
      </c>
      <c r="D1227" s="72" t="s">
        <v>29</v>
      </c>
      <c r="E1227" s="48">
        <v>44027</v>
      </c>
      <c r="F1227" s="48">
        <v>44027</v>
      </c>
      <c r="G1227" s="105" t="s">
        <v>13</v>
      </c>
      <c r="H1227" s="105"/>
      <c r="I1227" s="65">
        <v>500</v>
      </c>
    </row>
    <row r="1228" spans="1:9" ht="45" customHeight="1" x14ac:dyDescent="0.25">
      <c r="A1228" s="77" t="s">
        <v>2625</v>
      </c>
      <c r="B1228" s="59" t="s">
        <v>1420</v>
      </c>
      <c r="C1228" s="61">
        <v>1</v>
      </c>
      <c r="D1228" s="72" t="s">
        <v>29</v>
      </c>
      <c r="E1228" s="48">
        <v>44033</v>
      </c>
      <c r="F1228" s="48">
        <v>44033</v>
      </c>
      <c r="G1228" s="105" t="s">
        <v>13</v>
      </c>
      <c r="H1228" s="105"/>
      <c r="I1228" s="65">
        <v>330.14</v>
      </c>
    </row>
    <row r="1229" spans="1:9" ht="45" customHeight="1" x14ac:dyDescent="0.25">
      <c r="A1229" s="77" t="s">
        <v>2625</v>
      </c>
      <c r="B1229" s="59" t="s">
        <v>1420</v>
      </c>
      <c r="C1229" s="61">
        <v>1</v>
      </c>
      <c r="D1229" s="72" t="s">
        <v>29</v>
      </c>
      <c r="E1229" s="48">
        <v>44033</v>
      </c>
      <c r="F1229" s="48">
        <v>44033</v>
      </c>
      <c r="G1229" s="105" t="s">
        <v>13</v>
      </c>
      <c r="H1229" s="105"/>
      <c r="I1229" s="65">
        <v>49</v>
      </c>
    </row>
    <row r="1230" spans="1:9" ht="45" customHeight="1" x14ac:dyDescent="0.25">
      <c r="A1230" s="77" t="s">
        <v>2625</v>
      </c>
      <c r="B1230" s="59" t="s">
        <v>2741</v>
      </c>
      <c r="C1230" s="61">
        <v>1</v>
      </c>
      <c r="D1230" s="72" t="s">
        <v>29</v>
      </c>
      <c r="E1230" s="48">
        <v>44039</v>
      </c>
      <c r="F1230" s="48">
        <v>44039</v>
      </c>
      <c r="G1230" s="105" t="s">
        <v>13</v>
      </c>
      <c r="H1230" s="105"/>
      <c r="I1230" s="65">
        <v>500</v>
      </c>
    </row>
    <row r="1231" spans="1:9" ht="45" customHeight="1" x14ac:dyDescent="0.25">
      <c r="A1231" s="77" t="s">
        <v>2625</v>
      </c>
      <c r="B1231" s="59" t="s">
        <v>1420</v>
      </c>
      <c r="C1231" s="61">
        <v>1</v>
      </c>
      <c r="D1231" s="72" t="s">
        <v>29</v>
      </c>
      <c r="E1231" s="48">
        <v>44033</v>
      </c>
      <c r="F1231" s="48">
        <v>44033</v>
      </c>
      <c r="G1231" s="105" t="s">
        <v>13</v>
      </c>
      <c r="H1231" s="105"/>
      <c r="I1231" s="65">
        <v>63</v>
      </c>
    </row>
    <row r="1232" spans="1:9" ht="45" customHeight="1" x14ac:dyDescent="0.25">
      <c r="A1232" s="77" t="s">
        <v>2625</v>
      </c>
      <c r="B1232" s="59" t="s">
        <v>2742</v>
      </c>
      <c r="C1232" s="61">
        <v>1</v>
      </c>
      <c r="D1232" s="72" t="s">
        <v>29</v>
      </c>
      <c r="E1232" s="48">
        <v>44036</v>
      </c>
      <c r="F1232" s="48">
        <v>44036</v>
      </c>
      <c r="G1232" s="105" t="s">
        <v>13</v>
      </c>
      <c r="H1232" s="105"/>
      <c r="I1232" s="65">
        <v>49</v>
      </c>
    </row>
    <row r="1233" spans="1:9" ht="45" customHeight="1" x14ac:dyDescent="0.25">
      <c r="A1233" s="77" t="s">
        <v>2625</v>
      </c>
      <c r="B1233" s="59" t="s">
        <v>2742</v>
      </c>
      <c r="C1233" s="61">
        <v>1</v>
      </c>
      <c r="D1233" s="72" t="s">
        <v>29</v>
      </c>
      <c r="E1233" s="48">
        <v>44036</v>
      </c>
      <c r="F1233" s="48">
        <v>44036</v>
      </c>
      <c r="G1233" s="105" t="s">
        <v>13</v>
      </c>
      <c r="H1233" s="105"/>
      <c r="I1233" s="65">
        <v>63</v>
      </c>
    </row>
    <row r="1234" spans="1:9" ht="45" customHeight="1" x14ac:dyDescent="0.25">
      <c r="A1234" s="77" t="s">
        <v>2625</v>
      </c>
      <c r="B1234" s="59" t="s">
        <v>2742</v>
      </c>
      <c r="C1234" s="61">
        <v>1</v>
      </c>
      <c r="D1234" s="72" t="s">
        <v>29</v>
      </c>
      <c r="E1234" s="48">
        <v>44036</v>
      </c>
      <c r="F1234" s="48">
        <v>44036</v>
      </c>
      <c r="G1234" s="105" t="s">
        <v>13</v>
      </c>
      <c r="H1234" s="105"/>
      <c r="I1234" s="65">
        <v>488.85</v>
      </c>
    </row>
    <row r="1235" spans="1:9" ht="45" customHeight="1" x14ac:dyDescent="0.25">
      <c r="A1235" s="77" t="s">
        <v>2625</v>
      </c>
      <c r="B1235" s="59" t="s">
        <v>2742</v>
      </c>
      <c r="C1235" s="61">
        <v>1</v>
      </c>
      <c r="D1235" s="72" t="s">
        <v>29</v>
      </c>
      <c r="E1235" s="48">
        <v>44036</v>
      </c>
      <c r="F1235" s="48">
        <v>44036</v>
      </c>
      <c r="G1235" s="105" t="s">
        <v>13</v>
      </c>
      <c r="H1235" s="105"/>
      <c r="I1235" s="65">
        <v>199</v>
      </c>
    </row>
    <row r="1236" spans="1:9" ht="45" customHeight="1" x14ac:dyDescent="0.25">
      <c r="A1236" s="77" t="s">
        <v>2625</v>
      </c>
      <c r="B1236" s="59" t="s">
        <v>2741</v>
      </c>
      <c r="C1236" s="61">
        <v>1</v>
      </c>
      <c r="D1236" s="72" t="s">
        <v>29</v>
      </c>
      <c r="E1236" s="48">
        <v>44027</v>
      </c>
      <c r="F1236" s="48">
        <v>44027</v>
      </c>
      <c r="G1236" s="105" t="s">
        <v>13</v>
      </c>
      <c r="H1236" s="105"/>
      <c r="I1236" s="65">
        <v>63</v>
      </c>
    </row>
    <row r="1237" spans="1:9" ht="45" customHeight="1" x14ac:dyDescent="0.25">
      <c r="A1237" s="77" t="s">
        <v>2625</v>
      </c>
      <c r="B1237" s="59" t="s">
        <v>486</v>
      </c>
      <c r="C1237" s="61">
        <v>1</v>
      </c>
      <c r="D1237" s="72" t="s">
        <v>29</v>
      </c>
      <c r="E1237" s="48">
        <v>44040</v>
      </c>
      <c r="F1237" s="48">
        <v>44040</v>
      </c>
      <c r="G1237" s="105" t="s">
        <v>13</v>
      </c>
      <c r="H1237" s="105"/>
      <c r="I1237" s="65">
        <v>500</v>
      </c>
    </row>
    <row r="1238" spans="1:9" ht="45" customHeight="1" x14ac:dyDescent="0.25">
      <c r="A1238" s="77" t="s">
        <v>2625</v>
      </c>
      <c r="B1238" s="59" t="s">
        <v>486</v>
      </c>
      <c r="C1238" s="61">
        <v>1</v>
      </c>
      <c r="D1238" s="72" t="s">
        <v>29</v>
      </c>
      <c r="E1238" s="48">
        <v>44019</v>
      </c>
      <c r="F1238" s="48">
        <v>44019</v>
      </c>
      <c r="G1238" s="105" t="s">
        <v>13</v>
      </c>
      <c r="H1238" s="105"/>
      <c r="I1238" s="65">
        <v>200</v>
      </c>
    </row>
    <row r="1239" spans="1:9" ht="45" customHeight="1" x14ac:dyDescent="0.25">
      <c r="A1239" s="77" t="s">
        <v>2625</v>
      </c>
      <c r="B1239" s="59" t="s">
        <v>486</v>
      </c>
      <c r="C1239" s="61">
        <v>1</v>
      </c>
      <c r="D1239" s="72" t="s">
        <v>29</v>
      </c>
      <c r="E1239" s="48">
        <v>44019</v>
      </c>
      <c r="F1239" s="48">
        <v>44019</v>
      </c>
      <c r="G1239" s="105" t="s">
        <v>13</v>
      </c>
      <c r="H1239" s="105"/>
      <c r="I1239" s="65">
        <v>300</v>
      </c>
    </row>
    <row r="1240" spans="1:9" ht="45" customHeight="1" x14ac:dyDescent="0.25">
      <c r="A1240" s="77" t="s">
        <v>2625</v>
      </c>
      <c r="B1240" s="59" t="s">
        <v>486</v>
      </c>
      <c r="C1240" s="61">
        <v>1</v>
      </c>
      <c r="D1240" s="72" t="s">
        <v>29</v>
      </c>
      <c r="E1240" s="48">
        <v>44019</v>
      </c>
      <c r="F1240" s="48">
        <v>44019</v>
      </c>
      <c r="G1240" s="105" t="s">
        <v>13</v>
      </c>
      <c r="H1240" s="105"/>
      <c r="I1240" s="65">
        <v>49</v>
      </c>
    </row>
    <row r="1241" spans="1:9" ht="45" customHeight="1" x14ac:dyDescent="0.25">
      <c r="A1241" s="77" t="s">
        <v>2625</v>
      </c>
      <c r="B1241" s="59" t="s">
        <v>486</v>
      </c>
      <c r="C1241" s="61">
        <v>1</v>
      </c>
      <c r="D1241" s="72" t="s">
        <v>29</v>
      </c>
      <c r="E1241" s="48">
        <v>44019</v>
      </c>
      <c r="F1241" s="48">
        <v>44019</v>
      </c>
      <c r="G1241" s="105" t="s">
        <v>13</v>
      </c>
      <c r="H1241" s="105"/>
      <c r="I1241" s="65">
        <v>63</v>
      </c>
    </row>
    <row r="1242" spans="1:9" ht="45" customHeight="1" x14ac:dyDescent="0.25">
      <c r="A1242" s="77" t="s">
        <v>2625</v>
      </c>
      <c r="B1242" s="59" t="s">
        <v>486</v>
      </c>
      <c r="C1242" s="61">
        <v>1</v>
      </c>
      <c r="D1242" s="72" t="s">
        <v>29</v>
      </c>
      <c r="E1242" s="48">
        <v>44019</v>
      </c>
      <c r="F1242" s="48">
        <v>44019</v>
      </c>
      <c r="G1242" s="105" t="s">
        <v>13</v>
      </c>
      <c r="H1242" s="105"/>
      <c r="I1242" s="65">
        <v>49</v>
      </c>
    </row>
    <row r="1243" spans="1:9" ht="45" customHeight="1" x14ac:dyDescent="0.25">
      <c r="A1243" s="77" t="s">
        <v>2625</v>
      </c>
      <c r="B1243" s="59" t="s">
        <v>486</v>
      </c>
      <c r="C1243" s="61">
        <v>1</v>
      </c>
      <c r="D1243" s="72" t="s">
        <v>29</v>
      </c>
      <c r="E1243" s="48">
        <v>44019</v>
      </c>
      <c r="F1243" s="48">
        <v>44019</v>
      </c>
      <c r="G1243" s="105" t="s">
        <v>13</v>
      </c>
      <c r="H1243" s="105"/>
      <c r="I1243" s="65">
        <v>63</v>
      </c>
    </row>
    <row r="1244" spans="1:9" ht="45" customHeight="1" x14ac:dyDescent="0.25">
      <c r="A1244" s="77" t="s">
        <v>2625</v>
      </c>
      <c r="B1244" s="59" t="s">
        <v>1420</v>
      </c>
      <c r="C1244" s="61">
        <v>1</v>
      </c>
      <c r="D1244" s="72" t="s">
        <v>29</v>
      </c>
      <c r="E1244" s="48">
        <v>44014</v>
      </c>
      <c r="F1244" s="48">
        <v>44014</v>
      </c>
      <c r="G1244" s="105" t="s">
        <v>13</v>
      </c>
      <c r="H1244" s="105"/>
      <c r="I1244" s="65">
        <v>63</v>
      </c>
    </row>
    <row r="1245" spans="1:9" ht="45" customHeight="1" x14ac:dyDescent="0.25">
      <c r="A1245" s="77" t="s">
        <v>1796</v>
      </c>
      <c r="B1245" s="59" t="s">
        <v>486</v>
      </c>
      <c r="C1245" s="61">
        <v>1</v>
      </c>
      <c r="D1245" s="72" t="s">
        <v>29</v>
      </c>
      <c r="E1245" s="48">
        <v>44012</v>
      </c>
      <c r="F1245" s="48">
        <v>44012</v>
      </c>
      <c r="G1245" s="105" t="s">
        <v>13</v>
      </c>
      <c r="H1245" s="105"/>
      <c r="I1245" s="65">
        <v>660.09</v>
      </c>
    </row>
    <row r="1246" spans="1:9" ht="45" customHeight="1" x14ac:dyDescent="0.25">
      <c r="A1246" s="77" t="s">
        <v>1796</v>
      </c>
      <c r="B1246" s="59" t="s">
        <v>486</v>
      </c>
      <c r="C1246" s="61">
        <v>1</v>
      </c>
      <c r="D1246" s="72" t="s">
        <v>29</v>
      </c>
      <c r="E1246" s="48">
        <v>44011</v>
      </c>
      <c r="F1246" s="48">
        <v>44011</v>
      </c>
      <c r="G1246" s="105" t="s">
        <v>13</v>
      </c>
      <c r="H1246" s="105"/>
      <c r="I1246" s="65">
        <v>200</v>
      </c>
    </row>
    <row r="1247" spans="1:9" ht="45" customHeight="1" x14ac:dyDescent="0.25">
      <c r="A1247" s="77" t="s">
        <v>1796</v>
      </c>
      <c r="B1247" s="59" t="s">
        <v>486</v>
      </c>
      <c r="C1247" s="61">
        <v>1</v>
      </c>
      <c r="D1247" s="72" t="s">
        <v>29</v>
      </c>
      <c r="E1247" s="48">
        <v>44012</v>
      </c>
      <c r="F1247" s="48">
        <v>44012</v>
      </c>
      <c r="G1247" s="105" t="s">
        <v>13</v>
      </c>
      <c r="H1247" s="105"/>
      <c r="I1247" s="65">
        <v>98</v>
      </c>
    </row>
    <row r="1248" spans="1:9" ht="45" customHeight="1" x14ac:dyDescent="0.25">
      <c r="A1248" s="77" t="s">
        <v>1796</v>
      </c>
      <c r="B1248" s="59" t="s">
        <v>486</v>
      </c>
      <c r="C1248" s="61">
        <v>1</v>
      </c>
      <c r="D1248" s="72" t="s">
        <v>29</v>
      </c>
      <c r="E1248" s="48">
        <v>44012</v>
      </c>
      <c r="F1248" s="48">
        <v>44012</v>
      </c>
      <c r="G1248" s="105" t="s">
        <v>13</v>
      </c>
      <c r="H1248" s="105"/>
      <c r="I1248" s="65">
        <v>126</v>
      </c>
    </row>
    <row r="1249" spans="1:9" ht="45" customHeight="1" x14ac:dyDescent="0.25">
      <c r="A1249" s="77" t="s">
        <v>1796</v>
      </c>
      <c r="B1249" s="59" t="s">
        <v>486</v>
      </c>
      <c r="C1249" s="61">
        <v>1</v>
      </c>
      <c r="D1249" s="72" t="s">
        <v>29</v>
      </c>
      <c r="E1249" s="48">
        <v>44011</v>
      </c>
      <c r="F1249" s="48">
        <v>44011</v>
      </c>
      <c r="G1249" s="105" t="s">
        <v>13</v>
      </c>
      <c r="H1249" s="105"/>
      <c r="I1249" s="65">
        <v>200</v>
      </c>
    </row>
    <row r="1250" spans="1:9" ht="45" customHeight="1" x14ac:dyDescent="0.25">
      <c r="A1250" s="77" t="s">
        <v>1796</v>
      </c>
      <c r="B1250" s="59" t="s">
        <v>486</v>
      </c>
      <c r="C1250" s="61">
        <v>1</v>
      </c>
      <c r="D1250" s="72" t="s">
        <v>29</v>
      </c>
      <c r="E1250" s="48">
        <v>44011</v>
      </c>
      <c r="F1250" s="48">
        <v>44011</v>
      </c>
      <c r="G1250" s="105" t="s">
        <v>13</v>
      </c>
      <c r="H1250" s="105"/>
      <c r="I1250" s="65">
        <v>98</v>
      </c>
    </row>
    <row r="1251" spans="1:9" ht="45" customHeight="1" x14ac:dyDescent="0.25">
      <c r="A1251" s="77" t="s">
        <v>1796</v>
      </c>
      <c r="B1251" s="59" t="s">
        <v>486</v>
      </c>
      <c r="C1251" s="61">
        <v>1</v>
      </c>
      <c r="D1251" s="72" t="s">
        <v>29</v>
      </c>
      <c r="E1251" s="48">
        <v>44014</v>
      </c>
      <c r="F1251" s="48">
        <v>44014</v>
      </c>
      <c r="G1251" s="105" t="s">
        <v>13</v>
      </c>
      <c r="H1251" s="105"/>
      <c r="I1251" s="65">
        <v>126</v>
      </c>
    </row>
    <row r="1252" spans="1:9" ht="45" customHeight="1" x14ac:dyDescent="0.25">
      <c r="A1252" s="77" t="s">
        <v>1796</v>
      </c>
      <c r="B1252" s="59" t="s">
        <v>486</v>
      </c>
      <c r="C1252" s="61">
        <v>1</v>
      </c>
      <c r="D1252" s="72" t="s">
        <v>29</v>
      </c>
      <c r="E1252" s="48">
        <v>44014</v>
      </c>
      <c r="F1252" s="48">
        <v>44014</v>
      </c>
      <c r="G1252" s="105" t="s">
        <v>13</v>
      </c>
      <c r="H1252" s="105"/>
      <c r="I1252" s="65">
        <v>98</v>
      </c>
    </row>
    <row r="1253" spans="1:9" ht="45" customHeight="1" x14ac:dyDescent="0.25">
      <c r="A1253" s="77" t="s">
        <v>1796</v>
      </c>
      <c r="B1253" s="59" t="s">
        <v>486</v>
      </c>
      <c r="C1253" s="61">
        <v>1</v>
      </c>
      <c r="D1253" s="72" t="s">
        <v>29</v>
      </c>
      <c r="E1253" s="48">
        <v>44014</v>
      </c>
      <c r="F1253" s="48">
        <v>44014</v>
      </c>
      <c r="G1253" s="105" t="s">
        <v>13</v>
      </c>
      <c r="H1253" s="105"/>
      <c r="I1253" s="65">
        <v>500</v>
      </c>
    </row>
    <row r="1254" spans="1:9" ht="45" customHeight="1" x14ac:dyDescent="0.25">
      <c r="A1254" s="77" t="s">
        <v>1796</v>
      </c>
      <c r="B1254" s="59" t="s">
        <v>486</v>
      </c>
      <c r="C1254" s="61">
        <v>1</v>
      </c>
      <c r="D1254" s="72" t="s">
        <v>29</v>
      </c>
      <c r="E1254" s="48">
        <v>44011</v>
      </c>
      <c r="F1254" s="48">
        <v>44011</v>
      </c>
      <c r="G1254" s="105" t="s">
        <v>13</v>
      </c>
      <c r="H1254" s="105"/>
      <c r="I1254" s="65">
        <v>126</v>
      </c>
    </row>
    <row r="1255" spans="1:9" ht="45" customHeight="1" x14ac:dyDescent="0.25">
      <c r="A1255" s="77" t="s">
        <v>1796</v>
      </c>
      <c r="B1255" s="59" t="s">
        <v>486</v>
      </c>
      <c r="C1255" s="61">
        <v>1</v>
      </c>
      <c r="D1255" s="72" t="s">
        <v>29</v>
      </c>
      <c r="E1255" s="48">
        <v>44011</v>
      </c>
      <c r="F1255" s="48">
        <v>44011</v>
      </c>
      <c r="G1255" s="105" t="s">
        <v>13</v>
      </c>
      <c r="H1255" s="105"/>
      <c r="I1255" s="65">
        <v>260</v>
      </c>
    </row>
    <row r="1256" spans="1:9" ht="45" customHeight="1" x14ac:dyDescent="0.25">
      <c r="A1256" s="77" t="s">
        <v>1796</v>
      </c>
      <c r="B1256" s="59" t="s">
        <v>486</v>
      </c>
      <c r="C1256" s="61">
        <v>1</v>
      </c>
      <c r="D1256" s="72" t="s">
        <v>29</v>
      </c>
      <c r="E1256" s="48">
        <v>44014</v>
      </c>
      <c r="F1256" s="48">
        <v>44014</v>
      </c>
      <c r="G1256" s="105" t="s">
        <v>13</v>
      </c>
      <c r="H1256" s="105"/>
      <c r="I1256" s="65">
        <v>272</v>
      </c>
    </row>
    <row r="1257" spans="1:9" ht="45" customHeight="1" x14ac:dyDescent="0.25">
      <c r="A1257" s="77" t="s">
        <v>1816</v>
      </c>
      <c r="B1257" s="59" t="s">
        <v>486</v>
      </c>
      <c r="C1257" s="61">
        <v>1</v>
      </c>
      <c r="D1257" s="72" t="s">
        <v>29</v>
      </c>
      <c r="E1257" s="48">
        <v>44046</v>
      </c>
      <c r="F1257" s="48">
        <v>44046</v>
      </c>
      <c r="G1257" s="105" t="s">
        <v>13</v>
      </c>
      <c r="H1257" s="105"/>
      <c r="I1257" s="65">
        <v>500</v>
      </c>
    </row>
    <row r="1258" spans="1:9" ht="45" customHeight="1" x14ac:dyDescent="0.25">
      <c r="A1258" s="77" t="s">
        <v>1816</v>
      </c>
      <c r="B1258" s="59" t="s">
        <v>2742</v>
      </c>
      <c r="C1258" s="61">
        <v>1</v>
      </c>
      <c r="D1258" s="72" t="s">
        <v>29</v>
      </c>
      <c r="E1258" s="48">
        <v>44050</v>
      </c>
      <c r="F1258" s="48">
        <v>44050</v>
      </c>
      <c r="G1258" s="105" t="s">
        <v>13</v>
      </c>
      <c r="H1258" s="105"/>
      <c r="I1258" s="65">
        <v>500</v>
      </c>
    </row>
    <row r="1259" spans="1:9" ht="45" customHeight="1" x14ac:dyDescent="0.25">
      <c r="A1259" s="77" t="s">
        <v>1816</v>
      </c>
      <c r="B1259" s="59" t="s">
        <v>2742</v>
      </c>
      <c r="C1259" s="61">
        <v>1</v>
      </c>
      <c r="D1259" s="72" t="s">
        <v>29</v>
      </c>
      <c r="E1259" s="48">
        <v>44050</v>
      </c>
      <c r="F1259" s="48">
        <v>44050</v>
      </c>
      <c r="G1259" s="105" t="s">
        <v>13</v>
      </c>
      <c r="H1259" s="105"/>
      <c r="I1259" s="65">
        <v>49</v>
      </c>
    </row>
    <row r="1260" spans="1:9" ht="45" customHeight="1" x14ac:dyDescent="0.25">
      <c r="A1260" s="77" t="s">
        <v>1816</v>
      </c>
      <c r="B1260" s="59" t="s">
        <v>486</v>
      </c>
      <c r="C1260" s="61">
        <v>1</v>
      </c>
      <c r="D1260" s="72" t="s">
        <v>29</v>
      </c>
      <c r="E1260" s="48">
        <v>44046</v>
      </c>
      <c r="F1260" s="48">
        <v>44046</v>
      </c>
      <c r="G1260" s="105" t="s">
        <v>13</v>
      </c>
      <c r="H1260" s="105"/>
      <c r="I1260" s="65">
        <v>49</v>
      </c>
    </row>
    <row r="1261" spans="1:9" ht="45" customHeight="1" x14ac:dyDescent="0.25">
      <c r="A1261" s="77" t="s">
        <v>1816</v>
      </c>
      <c r="B1261" s="59" t="s">
        <v>1420</v>
      </c>
      <c r="C1261" s="61">
        <v>1</v>
      </c>
      <c r="D1261" s="72" t="s">
        <v>29</v>
      </c>
      <c r="E1261" s="48">
        <v>44053</v>
      </c>
      <c r="F1261" s="48">
        <v>44053</v>
      </c>
      <c r="G1261" s="105" t="s">
        <v>13</v>
      </c>
      <c r="H1261" s="105"/>
      <c r="I1261" s="65">
        <v>49</v>
      </c>
    </row>
    <row r="1262" spans="1:9" ht="45" customHeight="1" x14ac:dyDescent="0.25">
      <c r="A1262" s="77" t="s">
        <v>1816</v>
      </c>
      <c r="B1262" s="59" t="s">
        <v>486</v>
      </c>
      <c r="C1262" s="61">
        <v>1</v>
      </c>
      <c r="D1262" s="72" t="s">
        <v>29</v>
      </c>
      <c r="E1262" s="48">
        <v>44046</v>
      </c>
      <c r="F1262" s="48">
        <v>44046</v>
      </c>
      <c r="G1262" s="105" t="s">
        <v>13</v>
      </c>
      <c r="H1262" s="105"/>
      <c r="I1262" s="65">
        <v>63</v>
      </c>
    </row>
    <row r="1263" spans="1:9" ht="45" customHeight="1" x14ac:dyDescent="0.25">
      <c r="A1263" s="77" t="s">
        <v>1816</v>
      </c>
      <c r="B1263" s="59" t="s">
        <v>1420</v>
      </c>
      <c r="C1263" s="61">
        <v>1</v>
      </c>
      <c r="D1263" s="72" t="s">
        <v>29</v>
      </c>
      <c r="E1263" s="48">
        <v>44053</v>
      </c>
      <c r="F1263" s="48">
        <v>44053</v>
      </c>
      <c r="G1263" s="105" t="s">
        <v>13</v>
      </c>
      <c r="H1263" s="105"/>
      <c r="I1263" s="65">
        <v>500</v>
      </c>
    </row>
    <row r="1264" spans="1:9" ht="45" customHeight="1" x14ac:dyDescent="0.25">
      <c r="A1264" s="77" t="s">
        <v>1816</v>
      </c>
      <c r="B1264" s="59" t="s">
        <v>1420</v>
      </c>
      <c r="C1264" s="61">
        <v>1</v>
      </c>
      <c r="D1264" s="72" t="s">
        <v>29</v>
      </c>
      <c r="E1264" s="48">
        <v>44053</v>
      </c>
      <c r="F1264" s="48">
        <v>44053</v>
      </c>
      <c r="G1264" s="105" t="s">
        <v>13</v>
      </c>
      <c r="H1264" s="105"/>
      <c r="I1264" s="65">
        <v>63</v>
      </c>
    </row>
    <row r="1265" spans="1:9" ht="45" customHeight="1" x14ac:dyDescent="0.25">
      <c r="A1265" s="77" t="s">
        <v>1816</v>
      </c>
      <c r="B1265" s="59" t="s">
        <v>2742</v>
      </c>
      <c r="C1265" s="61">
        <v>1</v>
      </c>
      <c r="D1265" s="72" t="s">
        <v>29</v>
      </c>
      <c r="E1265" s="48">
        <v>44050</v>
      </c>
      <c r="F1265" s="48">
        <v>44050</v>
      </c>
      <c r="G1265" s="105" t="s">
        <v>13</v>
      </c>
      <c r="H1265" s="105"/>
      <c r="I1265" s="65">
        <v>63</v>
      </c>
    </row>
    <row r="1266" spans="1:9" ht="45" customHeight="1" x14ac:dyDescent="0.25">
      <c r="A1266" s="77" t="s">
        <v>1816</v>
      </c>
      <c r="B1266" s="59" t="s">
        <v>486</v>
      </c>
      <c r="C1266" s="61">
        <v>1</v>
      </c>
      <c r="D1266" s="72" t="s">
        <v>29</v>
      </c>
      <c r="E1266" s="48">
        <v>44050</v>
      </c>
      <c r="F1266" s="48">
        <v>44050</v>
      </c>
      <c r="G1266" s="105" t="s">
        <v>13</v>
      </c>
      <c r="H1266" s="105"/>
      <c r="I1266" s="65">
        <v>500</v>
      </c>
    </row>
    <row r="1267" spans="1:9" ht="45" customHeight="1" x14ac:dyDescent="0.25">
      <c r="A1267" s="77" t="s">
        <v>1816</v>
      </c>
      <c r="B1267" s="59" t="s">
        <v>486</v>
      </c>
      <c r="C1267" s="61">
        <v>1</v>
      </c>
      <c r="D1267" s="72" t="s">
        <v>29</v>
      </c>
      <c r="E1267" s="48">
        <v>44050</v>
      </c>
      <c r="F1267" s="48">
        <v>44050</v>
      </c>
      <c r="G1267" s="105" t="s">
        <v>13</v>
      </c>
      <c r="H1267" s="105"/>
      <c r="I1267" s="65">
        <v>49</v>
      </c>
    </row>
    <row r="1268" spans="1:9" ht="45" customHeight="1" x14ac:dyDescent="0.25">
      <c r="A1268" s="77" t="s">
        <v>1816</v>
      </c>
      <c r="B1268" s="59" t="s">
        <v>486</v>
      </c>
      <c r="C1268" s="61">
        <v>1</v>
      </c>
      <c r="D1268" s="72" t="s">
        <v>29</v>
      </c>
      <c r="E1268" s="48">
        <v>44050</v>
      </c>
      <c r="F1268" s="48">
        <v>44050</v>
      </c>
      <c r="G1268" s="105" t="s">
        <v>13</v>
      </c>
      <c r="H1268" s="105"/>
      <c r="I1268" s="65">
        <v>63</v>
      </c>
    </row>
    <row r="1269" spans="1:9" ht="45" customHeight="1" x14ac:dyDescent="0.25">
      <c r="A1269" s="77" t="s">
        <v>1845</v>
      </c>
      <c r="B1269" s="59" t="s">
        <v>486</v>
      </c>
      <c r="C1269" s="61">
        <v>1</v>
      </c>
      <c r="D1269" s="72" t="s">
        <v>29</v>
      </c>
      <c r="E1269" s="48">
        <v>44055</v>
      </c>
      <c r="F1269" s="48">
        <v>44055</v>
      </c>
      <c r="G1269" s="105" t="s">
        <v>13</v>
      </c>
      <c r="H1269" s="105"/>
      <c r="I1269" s="65">
        <v>98</v>
      </c>
    </row>
    <row r="1270" spans="1:9" ht="45" customHeight="1" x14ac:dyDescent="0.25">
      <c r="A1270" s="77" t="s">
        <v>1845</v>
      </c>
      <c r="B1270" s="59" t="s">
        <v>486</v>
      </c>
      <c r="C1270" s="61">
        <v>1</v>
      </c>
      <c r="D1270" s="72" t="s">
        <v>29</v>
      </c>
      <c r="E1270" s="48">
        <v>44055</v>
      </c>
      <c r="F1270" s="48">
        <v>44055</v>
      </c>
      <c r="G1270" s="105" t="s">
        <v>13</v>
      </c>
      <c r="H1270" s="105"/>
      <c r="I1270" s="65">
        <v>387.85</v>
      </c>
    </row>
    <row r="1271" spans="1:9" ht="45" customHeight="1" x14ac:dyDescent="0.25">
      <c r="A1271" s="77" t="s">
        <v>1845</v>
      </c>
      <c r="B1271" s="59" t="s">
        <v>486</v>
      </c>
      <c r="C1271" s="61">
        <v>1</v>
      </c>
      <c r="D1271" s="72" t="s">
        <v>29</v>
      </c>
      <c r="E1271" s="48">
        <v>44055</v>
      </c>
      <c r="F1271" s="48">
        <v>44055</v>
      </c>
      <c r="G1271" s="105" t="s">
        <v>13</v>
      </c>
      <c r="H1271" s="105"/>
      <c r="I1271" s="65">
        <v>640</v>
      </c>
    </row>
    <row r="1272" spans="1:9" ht="45" customHeight="1" x14ac:dyDescent="0.25">
      <c r="A1272" s="77" t="s">
        <v>1845</v>
      </c>
      <c r="B1272" s="59" t="s">
        <v>486</v>
      </c>
      <c r="C1272" s="61">
        <v>1</v>
      </c>
      <c r="D1272" s="72" t="s">
        <v>29</v>
      </c>
      <c r="E1272" s="48">
        <v>44055</v>
      </c>
      <c r="F1272" s="48">
        <v>44055</v>
      </c>
      <c r="G1272" s="105" t="s">
        <v>13</v>
      </c>
      <c r="H1272" s="105"/>
      <c r="I1272" s="65">
        <v>126</v>
      </c>
    </row>
    <row r="1273" spans="1:9" ht="45" customHeight="1" x14ac:dyDescent="0.25">
      <c r="A1273" s="77" t="s">
        <v>1947</v>
      </c>
      <c r="B1273" s="59" t="s">
        <v>486</v>
      </c>
      <c r="C1273" s="61">
        <v>1</v>
      </c>
      <c r="D1273" s="72" t="s">
        <v>29</v>
      </c>
      <c r="E1273" s="48">
        <v>44019</v>
      </c>
      <c r="F1273" s="48">
        <v>44019</v>
      </c>
      <c r="G1273" s="105" t="s">
        <v>13</v>
      </c>
      <c r="H1273" s="105"/>
      <c r="I1273" s="65">
        <v>446</v>
      </c>
    </row>
    <row r="1274" spans="1:9" ht="45" customHeight="1" x14ac:dyDescent="0.25">
      <c r="A1274" s="77" t="s">
        <v>1947</v>
      </c>
      <c r="B1274" s="59" t="s">
        <v>486</v>
      </c>
      <c r="C1274" s="61">
        <v>1</v>
      </c>
      <c r="D1274" s="72" t="s">
        <v>29</v>
      </c>
      <c r="E1274" s="48">
        <v>44019</v>
      </c>
      <c r="F1274" s="48">
        <v>44019</v>
      </c>
      <c r="G1274" s="105" t="s">
        <v>13</v>
      </c>
      <c r="H1274" s="105"/>
      <c r="I1274" s="65">
        <v>98</v>
      </c>
    </row>
    <row r="1275" spans="1:9" ht="45" customHeight="1" x14ac:dyDescent="0.25">
      <c r="A1275" s="77" t="s">
        <v>1947</v>
      </c>
      <c r="B1275" s="59" t="s">
        <v>486</v>
      </c>
      <c r="C1275" s="61">
        <v>1</v>
      </c>
      <c r="D1275" s="72" t="s">
        <v>29</v>
      </c>
      <c r="E1275" s="48">
        <v>44019</v>
      </c>
      <c r="F1275" s="48">
        <v>44019</v>
      </c>
      <c r="G1275" s="105" t="s">
        <v>13</v>
      </c>
      <c r="H1275" s="105"/>
      <c r="I1275" s="65">
        <v>126</v>
      </c>
    </row>
    <row r="1276" spans="1:9" ht="45" customHeight="1" x14ac:dyDescent="0.25">
      <c r="A1276" s="77" t="s">
        <v>1947</v>
      </c>
      <c r="B1276" s="59" t="s">
        <v>486</v>
      </c>
      <c r="C1276" s="61">
        <v>1</v>
      </c>
      <c r="D1276" s="72" t="s">
        <v>29</v>
      </c>
      <c r="E1276" s="48">
        <v>44019</v>
      </c>
      <c r="F1276" s="48">
        <v>44019</v>
      </c>
      <c r="G1276" s="105" t="s">
        <v>13</v>
      </c>
      <c r="H1276" s="105"/>
      <c r="I1276" s="65">
        <v>39</v>
      </c>
    </row>
    <row r="1277" spans="1:9" ht="45" customHeight="1" x14ac:dyDescent="0.25">
      <c r="A1277" s="77" t="s">
        <v>1947</v>
      </c>
      <c r="B1277" s="59" t="s">
        <v>486</v>
      </c>
      <c r="C1277" s="61">
        <v>1</v>
      </c>
      <c r="D1277" s="72" t="s">
        <v>29</v>
      </c>
      <c r="E1277" s="48">
        <v>44019</v>
      </c>
      <c r="F1277" s="48">
        <v>44019</v>
      </c>
      <c r="G1277" s="105" t="s">
        <v>13</v>
      </c>
      <c r="H1277" s="105"/>
      <c r="I1277" s="65">
        <v>46</v>
      </c>
    </row>
    <row r="1278" spans="1:9" ht="45" customHeight="1" x14ac:dyDescent="0.25">
      <c r="A1278" s="77" t="s">
        <v>1796</v>
      </c>
      <c r="B1278" s="59" t="s">
        <v>486</v>
      </c>
      <c r="C1278" s="61">
        <v>1</v>
      </c>
      <c r="D1278" s="72" t="s">
        <v>29</v>
      </c>
      <c r="E1278" s="48">
        <v>44001</v>
      </c>
      <c r="F1278" s="48">
        <v>44001</v>
      </c>
      <c r="G1278" s="105" t="s">
        <v>13</v>
      </c>
      <c r="H1278" s="105"/>
      <c r="I1278" s="65">
        <v>500</v>
      </c>
    </row>
    <row r="1279" spans="1:9" ht="45" customHeight="1" x14ac:dyDescent="0.25">
      <c r="A1279" s="77" t="s">
        <v>1796</v>
      </c>
      <c r="B1279" s="59" t="s">
        <v>486</v>
      </c>
      <c r="C1279" s="61">
        <v>1</v>
      </c>
      <c r="D1279" s="72" t="s">
        <v>29</v>
      </c>
      <c r="E1279" s="48">
        <v>44001</v>
      </c>
      <c r="F1279" s="48">
        <v>44001</v>
      </c>
      <c r="G1279" s="105" t="s">
        <v>13</v>
      </c>
      <c r="H1279" s="105"/>
      <c r="I1279" s="65">
        <v>98</v>
      </c>
    </row>
    <row r="1280" spans="1:9" ht="45" customHeight="1" x14ac:dyDescent="0.25">
      <c r="A1280" s="77" t="s">
        <v>1796</v>
      </c>
      <c r="B1280" s="59" t="s">
        <v>486</v>
      </c>
      <c r="C1280" s="61">
        <v>1</v>
      </c>
      <c r="D1280" s="72" t="s">
        <v>29</v>
      </c>
      <c r="E1280" s="48">
        <v>44001</v>
      </c>
      <c r="F1280" s="48">
        <v>44001</v>
      </c>
      <c r="G1280" s="105" t="s">
        <v>13</v>
      </c>
      <c r="H1280" s="105"/>
      <c r="I1280" s="65">
        <v>126</v>
      </c>
    </row>
    <row r="1281" spans="1:9" ht="45" customHeight="1" x14ac:dyDescent="0.25">
      <c r="A1281" s="77" t="s">
        <v>1844</v>
      </c>
      <c r="B1281" s="59" t="s">
        <v>2743</v>
      </c>
      <c r="C1281" s="61">
        <v>1</v>
      </c>
      <c r="D1281" s="72" t="s">
        <v>15</v>
      </c>
      <c r="E1281" s="48">
        <v>44046</v>
      </c>
      <c r="F1281" s="48">
        <v>44049</v>
      </c>
      <c r="G1281" s="105" t="s">
        <v>13</v>
      </c>
      <c r="H1281" s="105"/>
      <c r="I1281" s="65">
        <v>1920</v>
      </c>
    </row>
    <row r="1282" spans="1:9" ht="45" customHeight="1" x14ac:dyDescent="0.25">
      <c r="A1282" s="77" t="s">
        <v>1845</v>
      </c>
      <c r="B1282" s="59" t="s">
        <v>486</v>
      </c>
      <c r="C1282" s="61">
        <v>2</v>
      </c>
      <c r="D1282" s="72" t="s">
        <v>29</v>
      </c>
      <c r="E1282" s="48">
        <v>44064</v>
      </c>
      <c r="F1282" s="48">
        <v>44064</v>
      </c>
      <c r="G1282" s="105" t="s">
        <v>13</v>
      </c>
      <c r="H1282" s="105"/>
      <c r="I1282" s="65">
        <v>98</v>
      </c>
    </row>
    <row r="1283" spans="1:9" ht="45" customHeight="1" x14ac:dyDescent="0.25">
      <c r="A1283" s="77" t="s">
        <v>1845</v>
      </c>
      <c r="B1283" s="59" t="s">
        <v>486</v>
      </c>
      <c r="C1283" s="61">
        <v>2</v>
      </c>
      <c r="D1283" s="72" t="s">
        <v>29</v>
      </c>
      <c r="E1283" s="48">
        <v>44064</v>
      </c>
      <c r="F1283" s="48">
        <v>44064</v>
      </c>
      <c r="G1283" s="105" t="s">
        <v>13</v>
      </c>
      <c r="H1283" s="105"/>
      <c r="I1283" s="65">
        <v>640</v>
      </c>
    </row>
    <row r="1284" spans="1:9" ht="45" customHeight="1" x14ac:dyDescent="0.25">
      <c r="A1284" s="77" t="s">
        <v>1845</v>
      </c>
      <c r="B1284" s="59" t="s">
        <v>486</v>
      </c>
      <c r="C1284" s="61">
        <v>2</v>
      </c>
      <c r="D1284" s="72" t="s">
        <v>29</v>
      </c>
      <c r="E1284" s="48">
        <v>44064</v>
      </c>
      <c r="F1284" s="48">
        <v>44064</v>
      </c>
      <c r="G1284" s="105" t="s">
        <v>13</v>
      </c>
      <c r="H1284" s="105"/>
      <c r="I1284" s="65">
        <v>500</v>
      </c>
    </row>
    <row r="1285" spans="1:9" ht="45" customHeight="1" x14ac:dyDescent="0.25">
      <c r="A1285" s="77" t="s">
        <v>1845</v>
      </c>
      <c r="B1285" s="59" t="s">
        <v>486</v>
      </c>
      <c r="C1285" s="61">
        <v>2</v>
      </c>
      <c r="D1285" s="72" t="s">
        <v>29</v>
      </c>
      <c r="E1285" s="48">
        <v>44064</v>
      </c>
      <c r="F1285" s="48">
        <v>44064</v>
      </c>
      <c r="G1285" s="105" t="s">
        <v>13</v>
      </c>
      <c r="H1285" s="105"/>
      <c r="I1285" s="65">
        <v>126</v>
      </c>
    </row>
    <row r="1286" spans="1:9" ht="45" customHeight="1" x14ac:dyDescent="0.25">
      <c r="A1286" s="77" t="s">
        <v>1845</v>
      </c>
      <c r="B1286" s="59" t="s">
        <v>486</v>
      </c>
      <c r="C1286" s="61">
        <v>1</v>
      </c>
      <c r="D1286" s="72" t="s">
        <v>29</v>
      </c>
      <c r="E1286" s="48">
        <v>44057</v>
      </c>
      <c r="F1286" s="48">
        <v>44057</v>
      </c>
      <c r="G1286" s="105" t="s">
        <v>13</v>
      </c>
      <c r="H1286" s="105"/>
      <c r="I1286" s="65">
        <v>126</v>
      </c>
    </row>
    <row r="1287" spans="1:9" ht="45" customHeight="1" x14ac:dyDescent="0.25">
      <c r="A1287" s="77" t="s">
        <v>1845</v>
      </c>
      <c r="B1287" s="59" t="s">
        <v>486</v>
      </c>
      <c r="C1287" s="61">
        <v>1</v>
      </c>
      <c r="D1287" s="72" t="s">
        <v>29</v>
      </c>
      <c r="E1287" s="48">
        <v>44057</v>
      </c>
      <c r="F1287" s="48">
        <v>44057</v>
      </c>
      <c r="G1287" s="105" t="s">
        <v>13</v>
      </c>
      <c r="H1287" s="105"/>
      <c r="I1287" s="65">
        <v>98</v>
      </c>
    </row>
    <row r="1288" spans="1:9" ht="45" customHeight="1" x14ac:dyDescent="0.25">
      <c r="A1288" s="77" t="s">
        <v>1845</v>
      </c>
      <c r="B1288" s="59" t="s">
        <v>486</v>
      </c>
      <c r="C1288" s="61">
        <v>1</v>
      </c>
      <c r="D1288" s="72" t="s">
        <v>29</v>
      </c>
      <c r="E1288" s="48">
        <v>44057</v>
      </c>
      <c r="F1288" s="48">
        <v>44057</v>
      </c>
      <c r="G1288" s="105" t="s">
        <v>13</v>
      </c>
      <c r="H1288" s="105"/>
      <c r="I1288" s="65">
        <v>232</v>
      </c>
    </row>
    <row r="1289" spans="1:9" ht="45" customHeight="1" x14ac:dyDescent="0.25">
      <c r="A1289" s="77" t="s">
        <v>1845</v>
      </c>
      <c r="B1289" s="59" t="s">
        <v>486</v>
      </c>
      <c r="C1289" s="61">
        <v>1</v>
      </c>
      <c r="D1289" s="72" t="s">
        <v>29</v>
      </c>
      <c r="E1289" s="48">
        <v>44057</v>
      </c>
      <c r="F1289" s="48">
        <v>44057</v>
      </c>
      <c r="G1289" s="105" t="s">
        <v>13</v>
      </c>
      <c r="H1289" s="105"/>
      <c r="I1289" s="65">
        <v>300</v>
      </c>
    </row>
    <row r="1290" spans="1:9" ht="45" customHeight="1" x14ac:dyDescent="0.25">
      <c r="A1290" s="77" t="s">
        <v>1875</v>
      </c>
      <c r="B1290" s="59" t="s">
        <v>486</v>
      </c>
      <c r="C1290" s="61">
        <v>1</v>
      </c>
      <c r="D1290" s="72" t="s">
        <v>15</v>
      </c>
      <c r="E1290" s="48">
        <v>44057</v>
      </c>
      <c r="F1290" s="48">
        <v>44057</v>
      </c>
      <c r="G1290" s="105" t="s">
        <v>13</v>
      </c>
      <c r="H1290" s="105"/>
      <c r="I1290" s="65">
        <v>396</v>
      </c>
    </row>
    <row r="1291" spans="1:9" ht="45" customHeight="1" x14ac:dyDescent="0.25">
      <c r="A1291" s="77" t="s">
        <v>1917</v>
      </c>
      <c r="B1291" s="59" t="s">
        <v>2176</v>
      </c>
      <c r="C1291" s="61">
        <v>1</v>
      </c>
      <c r="D1291" s="72" t="s">
        <v>15</v>
      </c>
      <c r="E1291" s="48">
        <v>44013</v>
      </c>
      <c r="F1291" s="48">
        <v>44043</v>
      </c>
      <c r="G1291" s="105" t="s">
        <v>13</v>
      </c>
      <c r="H1291" s="105"/>
      <c r="I1291" s="65">
        <v>503</v>
      </c>
    </row>
    <row r="1292" spans="1:9" ht="45" customHeight="1" x14ac:dyDescent="0.25">
      <c r="A1292" s="77" t="s">
        <v>1917</v>
      </c>
      <c r="B1292" s="59" t="s">
        <v>2176</v>
      </c>
      <c r="C1292" s="61">
        <v>1</v>
      </c>
      <c r="D1292" s="72" t="s">
        <v>15</v>
      </c>
      <c r="E1292" s="48">
        <v>44013</v>
      </c>
      <c r="F1292" s="48">
        <v>44043</v>
      </c>
      <c r="G1292" s="105" t="s">
        <v>13</v>
      </c>
      <c r="H1292" s="105"/>
      <c r="I1292" s="65">
        <v>500</v>
      </c>
    </row>
    <row r="1293" spans="1:9" ht="45" customHeight="1" x14ac:dyDescent="0.25">
      <c r="A1293" s="77" t="s">
        <v>1917</v>
      </c>
      <c r="B1293" s="59" t="s">
        <v>2176</v>
      </c>
      <c r="C1293" s="61">
        <v>1</v>
      </c>
      <c r="D1293" s="72" t="s">
        <v>15</v>
      </c>
      <c r="E1293" s="48">
        <v>44013</v>
      </c>
      <c r="F1293" s="48">
        <v>44043</v>
      </c>
      <c r="G1293" s="105" t="s">
        <v>13</v>
      </c>
      <c r="H1293" s="105"/>
      <c r="I1293" s="65">
        <v>500</v>
      </c>
    </row>
    <row r="1294" spans="1:9" ht="45" customHeight="1" x14ac:dyDescent="0.25">
      <c r="A1294" s="77" t="s">
        <v>1947</v>
      </c>
      <c r="B1294" s="59" t="s">
        <v>486</v>
      </c>
      <c r="C1294" s="61">
        <v>1</v>
      </c>
      <c r="D1294" s="72" t="s">
        <v>29</v>
      </c>
      <c r="E1294" s="48">
        <v>44042</v>
      </c>
      <c r="F1294" s="48">
        <v>44042</v>
      </c>
      <c r="G1294" s="105" t="s">
        <v>13</v>
      </c>
      <c r="H1294" s="105"/>
      <c r="I1294" s="65">
        <v>98</v>
      </c>
    </row>
    <row r="1295" spans="1:9" ht="45" customHeight="1" x14ac:dyDescent="0.25">
      <c r="A1295" s="77" t="s">
        <v>1947</v>
      </c>
      <c r="B1295" s="59" t="s">
        <v>486</v>
      </c>
      <c r="C1295" s="61">
        <v>1</v>
      </c>
      <c r="D1295" s="72" t="s">
        <v>29</v>
      </c>
      <c r="E1295" s="48">
        <v>44048</v>
      </c>
      <c r="F1295" s="48">
        <v>44048</v>
      </c>
      <c r="G1295" s="105" t="s">
        <v>13</v>
      </c>
      <c r="H1295" s="105"/>
      <c r="I1295" s="65">
        <v>157</v>
      </c>
    </row>
    <row r="1296" spans="1:9" ht="45" customHeight="1" x14ac:dyDescent="0.25">
      <c r="A1296" s="77" t="s">
        <v>1947</v>
      </c>
      <c r="B1296" s="59" t="s">
        <v>486</v>
      </c>
      <c r="C1296" s="61">
        <v>1</v>
      </c>
      <c r="D1296" s="72" t="s">
        <v>29</v>
      </c>
      <c r="E1296" s="48">
        <v>44048</v>
      </c>
      <c r="F1296" s="48">
        <v>44048</v>
      </c>
      <c r="G1296" s="105" t="s">
        <v>13</v>
      </c>
      <c r="H1296" s="105"/>
      <c r="I1296" s="65">
        <v>46</v>
      </c>
    </row>
    <row r="1297" spans="1:9" ht="45" customHeight="1" x14ac:dyDescent="0.25">
      <c r="A1297" s="77" t="s">
        <v>1947</v>
      </c>
      <c r="B1297" s="59" t="s">
        <v>486</v>
      </c>
      <c r="C1297" s="61">
        <v>1</v>
      </c>
      <c r="D1297" s="72" t="s">
        <v>29</v>
      </c>
      <c r="E1297" s="48">
        <v>44048</v>
      </c>
      <c r="F1297" s="48">
        <v>44048</v>
      </c>
      <c r="G1297" s="105" t="s">
        <v>13</v>
      </c>
      <c r="H1297" s="105"/>
      <c r="I1297" s="65">
        <v>39</v>
      </c>
    </row>
    <row r="1298" spans="1:9" ht="45" customHeight="1" x14ac:dyDescent="0.25">
      <c r="A1298" s="77" t="s">
        <v>1947</v>
      </c>
      <c r="B1298" s="59" t="s">
        <v>486</v>
      </c>
      <c r="C1298" s="61">
        <v>1</v>
      </c>
      <c r="D1298" s="72" t="s">
        <v>29</v>
      </c>
      <c r="E1298" s="48">
        <v>44048</v>
      </c>
      <c r="F1298" s="48">
        <v>44048</v>
      </c>
      <c r="G1298" s="105" t="s">
        <v>13</v>
      </c>
      <c r="H1298" s="105"/>
      <c r="I1298" s="65">
        <v>126</v>
      </c>
    </row>
    <row r="1299" spans="1:9" ht="45" customHeight="1" x14ac:dyDescent="0.25">
      <c r="A1299" s="77" t="s">
        <v>1947</v>
      </c>
      <c r="B1299" s="59" t="s">
        <v>486</v>
      </c>
      <c r="C1299" s="61">
        <v>1</v>
      </c>
      <c r="D1299" s="72" t="s">
        <v>29</v>
      </c>
      <c r="E1299" s="48">
        <v>44048</v>
      </c>
      <c r="F1299" s="48">
        <v>44048</v>
      </c>
      <c r="G1299" s="105" t="s">
        <v>13</v>
      </c>
      <c r="H1299" s="105"/>
      <c r="I1299" s="65">
        <v>448.5</v>
      </c>
    </row>
    <row r="1300" spans="1:9" ht="45" customHeight="1" x14ac:dyDescent="0.25">
      <c r="A1300" s="77" t="s">
        <v>1947</v>
      </c>
      <c r="B1300" s="59" t="s">
        <v>486</v>
      </c>
      <c r="C1300" s="61">
        <v>1</v>
      </c>
      <c r="D1300" s="72" t="s">
        <v>29</v>
      </c>
      <c r="E1300" s="48">
        <v>44048</v>
      </c>
      <c r="F1300" s="48">
        <v>44048</v>
      </c>
      <c r="G1300" s="105" t="s">
        <v>13</v>
      </c>
      <c r="H1300" s="105"/>
      <c r="I1300" s="65">
        <v>98</v>
      </c>
    </row>
    <row r="1301" spans="1:9" ht="45" customHeight="1" x14ac:dyDescent="0.25">
      <c r="A1301" s="77" t="s">
        <v>1947</v>
      </c>
      <c r="B1301" s="59" t="s">
        <v>486</v>
      </c>
      <c r="C1301" s="61">
        <v>1</v>
      </c>
      <c r="D1301" s="72" t="s">
        <v>29</v>
      </c>
      <c r="E1301" s="48">
        <v>44042</v>
      </c>
      <c r="F1301" s="48">
        <v>44042</v>
      </c>
      <c r="G1301" s="105" t="s">
        <v>13</v>
      </c>
      <c r="H1301" s="105"/>
      <c r="I1301" s="65">
        <v>126</v>
      </c>
    </row>
    <row r="1302" spans="1:9" ht="45" customHeight="1" x14ac:dyDescent="0.25">
      <c r="A1302" s="77" t="s">
        <v>2001</v>
      </c>
      <c r="B1302" s="59" t="s">
        <v>486</v>
      </c>
      <c r="C1302" s="61">
        <v>1</v>
      </c>
      <c r="D1302" s="72" t="s">
        <v>29</v>
      </c>
      <c r="E1302" s="48">
        <v>44057</v>
      </c>
      <c r="F1302" s="48">
        <v>44057</v>
      </c>
      <c r="G1302" s="105" t="s">
        <v>13</v>
      </c>
      <c r="H1302" s="105"/>
      <c r="I1302" s="65">
        <v>500</v>
      </c>
    </row>
    <row r="1303" spans="1:9" ht="45" customHeight="1" x14ac:dyDescent="0.25">
      <c r="A1303" s="77" t="s">
        <v>2001</v>
      </c>
      <c r="B1303" s="59" t="s">
        <v>486</v>
      </c>
      <c r="C1303" s="61">
        <v>1</v>
      </c>
      <c r="D1303" s="72" t="s">
        <v>29</v>
      </c>
      <c r="E1303" s="48">
        <v>44057</v>
      </c>
      <c r="F1303" s="48">
        <v>44057</v>
      </c>
      <c r="G1303" s="105" t="s">
        <v>13</v>
      </c>
      <c r="H1303" s="105"/>
      <c r="I1303" s="65">
        <v>220</v>
      </c>
    </row>
    <row r="1304" spans="1:9" ht="45" customHeight="1" x14ac:dyDescent="0.25">
      <c r="A1304" s="77" t="s">
        <v>2001</v>
      </c>
      <c r="B1304" s="59" t="s">
        <v>2744</v>
      </c>
      <c r="C1304" s="61">
        <v>1</v>
      </c>
      <c r="D1304" s="72" t="s">
        <v>29</v>
      </c>
      <c r="E1304" s="48">
        <v>44057</v>
      </c>
      <c r="F1304" s="48">
        <v>44057</v>
      </c>
      <c r="G1304" s="105" t="s">
        <v>13</v>
      </c>
      <c r="H1304" s="105"/>
      <c r="I1304" s="65">
        <v>138</v>
      </c>
    </row>
    <row r="1305" spans="1:9" ht="45" customHeight="1" x14ac:dyDescent="0.25">
      <c r="A1305" s="77" t="s">
        <v>2001</v>
      </c>
      <c r="B1305" s="59" t="s">
        <v>2744</v>
      </c>
      <c r="C1305" s="61">
        <v>1</v>
      </c>
      <c r="D1305" s="72" t="s">
        <v>29</v>
      </c>
      <c r="E1305" s="48">
        <v>44057</v>
      </c>
      <c r="F1305" s="48">
        <v>44057</v>
      </c>
      <c r="G1305" s="105" t="s">
        <v>13</v>
      </c>
      <c r="H1305" s="105"/>
      <c r="I1305" s="65">
        <v>180</v>
      </c>
    </row>
    <row r="1306" spans="1:9" ht="45" customHeight="1" x14ac:dyDescent="0.25">
      <c r="A1306" s="77" t="s">
        <v>2001</v>
      </c>
      <c r="B1306" s="59" t="s">
        <v>486</v>
      </c>
      <c r="C1306" s="61">
        <v>1</v>
      </c>
      <c r="D1306" s="72" t="s">
        <v>29</v>
      </c>
      <c r="E1306" s="48">
        <v>44057</v>
      </c>
      <c r="F1306" s="48">
        <v>44057</v>
      </c>
      <c r="G1306" s="105" t="s">
        <v>13</v>
      </c>
      <c r="H1306" s="105"/>
      <c r="I1306" s="65">
        <v>49</v>
      </c>
    </row>
    <row r="1307" spans="1:9" ht="45" customHeight="1" x14ac:dyDescent="0.25">
      <c r="A1307" s="77" t="s">
        <v>2001</v>
      </c>
      <c r="B1307" s="59" t="s">
        <v>486</v>
      </c>
      <c r="C1307" s="61">
        <v>1</v>
      </c>
      <c r="D1307" s="72" t="s">
        <v>29</v>
      </c>
      <c r="E1307" s="48">
        <v>44057</v>
      </c>
      <c r="F1307" s="48">
        <v>44057</v>
      </c>
      <c r="G1307" s="105" t="s">
        <v>13</v>
      </c>
      <c r="H1307" s="105"/>
      <c r="I1307" s="65">
        <v>63</v>
      </c>
    </row>
    <row r="1308" spans="1:9" ht="45" customHeight="1" x14ac:dyDescent="0.25">
      <c r="A1308" s="77" t="s">
        <v>2001</v>
      </c>
      <c r="B1308" s="59" t="s">
        <v>2744</v>
      </c>
      <c r="C1308" s="61">
        <v>1</v>
      </c>
      <c r="D1308" s="72" t="s">
        <v>29</v>
      </c>
      <c r="E1308" s="48">
        <v>44057</v>
      </c>
      <c r="F1308" s="48">
        <v>44057</v>
      </c>
      <c r="G1308" s="105" t="s">
        <v>13</v>
      </c>
      <c r="H1308" s="105"/>
      <c r="I1308" s="65">
        <v>194</v>
      </c>
    </row>
    <row r="1309" spans="1:9" ht="45" customHeight="1" x14ac:dyDescent="0.25">
      <c r="A1309" s="77" t="s">
        <v>2001</v>
      </c>
      <c r="B1309" s="59" t="s">
        <v>2744</v>
      </c>
      <c r="C1309" s="61">
        <v>1</v>
      </c>
      <c r="D1309" s="72" t="s">
        <v>29</v>
      </c>
      <c r="E1309" s="48">
        <v>44057</v>
      </c>
      <c r="F1309" s="48">
        <v>44057</v>
      </c>
      <c r="G1309" s="106" t="s">
        <v>13</v>
      </c>
      <c r="H1309" s="107"/>
      <c r="I1309" s="65">
        <v>250</v>
      </c>
    </row>
    <row r="1310" spans="1:9" ht="45" customHeight="1" x14ac:dyDescent="0.25">
      <c r="A1310" s="78" t="s">
        <v>2001</v>
      </c>
      <c r="B1310" s="70" t="s">
        <v>486</v>
      </c>
      <c r="C1310" s="79">
        <v>1</v>
      </c>
      <c r="D1310" s="72" t="s">
        <v>29</v>
      </c>
      <c r="E1310" s="73">
        <v>44060</v>
      </c>
      <c r="F1310" s="73">
        <v>44060</v>
      </c>
      <c r="G1310" s="108" t="s">
        <v>13</v>
      </c>
      <c r="H1310" s="109"/>
      <c r="I1310" s="80">
        <v>500</v>
      </c>
    </row>
    <row r="1311" spans="1:9" ht="45" customHeight="1" x14ac:dyDescent="0.25">
      <c r="A1311" s="77" t="s">
        <v>2001</v>
      </c>
      <c r="B1311" s="59" t="s">
        <v>1420</v>
      </c>
      <c r="C1311" s="61">
        <v>1</v>
      </c>
      <c r="D1311" s="72" t="s">
        <v>2172</v>
      </c>
      <c r="E1311" s="48">
        <v>43858</v>
      </c>
      <c r="F1311" s="48">
        <v>43859</v>
      </c>
      <c r="G1311" s="105" t="s">
        <v>13</v>
      </c>
      <c r="H1311" s="105"/>
      <c r="I1311" s="65">
        <v>109</v>
      </c>
    </row>
    <row r="1312" spans="1:9" ht="45" customHeight="1" x14ac:dyDescent="0.25">
      <c r="A1312" s="77" t="s">
        <v>2001</v>
      </c>
      <c r="B1312" s="59" t="s">
        <v>1420</v>
      </c>
      <c r="C1312" s="61">
        <v>1</v>
      </c>
      <c r="D1312" s="72" t="s">
        <v>2172</v>
      </c>
      <c r="E1312" s="48">
        <v>43858</v>
      </c>
      <c r="F1312" s="48">
        <v>43859</v>
      </c>
      <c r="G1312" s="105" t="s">
        <v>13</v>
      </c>
      <c r="H1312" s="105"/>
      <c r="I1312" s="65">
        <v>33.799999999999997</v>
      </c>
    </row>
    <row r="1313" spans="1:9" ht="45" customHeight="1" x14ac:dyDescent="0.25">
      <c r="A1313" s="77" t="s">
        <v>2001</v>
      </c>
      <c r="B1313" s="59" t="s">
        <v>1420</v>
      </c>
      <c r="C1313" s="61">
        <v>1</v>
      </c>
      <c r="D1313" s="72" t="s">
        <v>2172</v>
      </c>
      <c r="E1313" s="48">
        <v>43858</v>
      </c>
      <c r="F1313" s="48">
        <v>43859</v>
      </c>
      <c r="G1313" s="105" t="s">
        <v>13</v>
      </c>
      <c r="H1313" s="105"/>
      <c r="I1313" s="65">
        <v>49</v>
      </c>
    </row>
    <row r="1314" spans="1:9" ht="45" customHeight="1" x14ac:dyDescent="0.25">
      <c r="A1314" s="77" t="s">
        <v>2001</v>
      </c>
      <c r="B1314" s="59" t="s">
        <v>1420</v>
      </c>
      <c r="C1314" s="61">
        <v>1</v>
      </c>
      <c r="D1314" s="72" t="s">
        <v>2172</v>
      </c>
      <c r="E1314" s="48">
        <v>43858</v>
      </c>
      <c r="F1314" s="48">
        <v>43859</v>
      </c>
      <c r="G1314" s="105" t="s">
        <v>13</v>
      </c>
      <c r="H1314" s="105"/>
      <c r="I1314" s="65">
        <v>24.2</v>
      </c>
    </row>
    <row r="1315" spans="1:9" ht="45" customHeight="1" x14ac:dyDescent="0.25">
      <c r="A1315" s="77" t="s">
        <v>2001</v>
      </c>
      <c r="B1315" s="59" t="s">
        <v>1420</v>
      </c>
      <c r="C1315" s="61">
        <v>1</v>
      </c>
      <c r="D1315" s="72" t="s">
        <v>2172</v>
      </c>
      <c r="E1315" s="48">
        <v>43858</v>
      </c>
      <c r="F1315" s="48">
        <v>43859</v>
      </c>
      <c r="G1315" s="105" t="s">
        <v>13</v>
      </c>
      <c r="H1315" s="105"/>
      <c r="I1315" s="65">
        <v>169</v>
      </c>
    </row>
    <row r="1316" spans="1:9" ht="45" customHeight="1" x14ac:dyDescent="0.25">
      <c r="A1316" s="77" t="s">
        <v>2001</v>
      </c>
      <c r="B1316" s="59" t="s">
        <v>1420</v>
      </c>
      <c r="C1316" s="61">
        <v>1</v>
      </c>
      <c r="D1316" s="72" t="s">
        <v>2172</v>
      </c>
      <c r="E1316" s="48">
        <v>43858</v>
      </c>
      <c r="F1316" s="48">
        <v>43859</v>
      </c>
      <c r="G1316" s="105" t="s">
        <v>13</v>
      </c>
      <c r="H1316" s="105"/>
      <c r="I1316" s="65">
        <v>98</v>
      </c>
    </row>
    <row r="1317" spans="1:9" ht="45" customHeight="1" x14ac:dyDescent="0.25">
      <c r="A1317" s="77" t="s">
        <v>2001</v>
      </c>
      <c r="B1317" s="59" t="s">
        <v>1420</v>
      </c>
      <c r="C1317" s="61">
        <v>1</v>
      </c>
      <c r="D1317" s="72" t="s">
        <v>2172</v>
      </c>
      <c r="E1317" s="48">
        <v>43858</v>
      </c>
      <c r="F1317" s="48">
        <v>43859</v>
      </c>
      <c r="G1317" s="105" t="s">
        <v>13</v>
      </c>
      <c r="H1317" s="105"/>
      <c r="I1317" s="65">
        <v>138</v>
      </c>
    </row>
    <row r="1318" spans="1:9" ht="45" customHeight="1" x14ac:dyDescent="0.25">
      <c r="A1318" s="77" t="s">
        <v>2001</v>
      </c>
      <c r="B1318" s="59" t="s">
        <v>1420</v>
      </c>
      <c r="C1318" s="61">
        <v>1</v>
      </c>
      <c r="D1318" s="72" t="s">
        <v>2172</v>
      </c>
      <c r="E1318" s="48">
        <v>43858</v>
      </c>
      <c r="F1318" s="48">
        <v>43859</v>
      </c>
      <c r="G1318" s="105" t="s">
        <v>13</v>
      </c>
      <c r="H1318" s="105"/>
      <c r="I1318" s="65">
        <v>139</v>
      </c>
    </row>
    <row r="1319" spans="1:9" ht="45" customHeight="1" x14ac:dyDescent="0.25">
      <c r="A1319" s="77" t="s">
        <v>2001</v>
      </c>
      <c r="B1319" s="59" t="s">
        <v>1420</v>
      </c>
      <c r="C1319" s="61">
        <v>1</v>
      </c>
      <c r="D1319" s="72" t="s">
        <v>2172</v>
      </c>
      <c r="E1319" s="48">
        <v>43858</v>
      </c>
      <c r="F1319" s="48">
        <v>43859</v>
      </c>
      <c r="G1319" s="105" t="s">
        <v>13</v>
      </c>
      <c r="H1319" s="105"/>
      <c r="I1319" s="65">
        <v>1149</v>
      </c>
    </row>
    <row r="1320" spans="1:9" ht="45" customHeight="1" x14ac:dyDescent="0.25">
      <c r="A1320" s="77" t="s">
        <v>2001</v>
      </c>
      <c r="B1320" s="59" t="s">
        <v>1420</v>
      </c>
      <c r="C1320" s="61">
        <v>1</v>
      </c>
      <c r="D1320" s="72" t="s">
        <v>2172</v>
      </c>
      <c r="E1320" s="48">
        <v>43858</v>
      </c>
      <c r="F1320" s="48">
        <v>43859</v>
      </c>
      <c r="G1320" s="105" t="s">
        <v>13</v>
      </c>
      <c r="H1320" s="105"/>
      <c r="I1320" s="65">
        <v>70</v>
      </c>
    </row>
    <row r="1321" spans="1:9" ht="45" customHeight="1" x14ac:dyDescent="0.25">
      <c r="A1321" s="77" t="s">
        <v>2001</v>
      </c>
      <c r="B1321" s="59" t="s">
        <v>1420</v>
      </c>
      <c r="C1321" s="61">
        <v>1</v>
      </c>
      <c r="D1321" s="72" t="s">
        <v>2172</v>
      </c>
      <c r="E1321" s="48">
        <v>43858</v>
      </c>
      <c r="F1321" s="48">
        <v>43859</v>
      </c>
      <c r="G1321" s="105" t="s">
        <v>13</v>
      </c>
      <c r="H1321" s="105"/>
      <c r="I1321" s="65">
        <v>60</v>
      </c>
    </row>
    <row r="1322" spans="1:9" ht="45" customHeight="1" x14ac:dyDescent="0.25">
      <c r="A1322" s="77" t="s">
        <v>2001</v>
      </c>
      <c r="B1322" s="59" t="s">
        <v>1420</v>
      </c>
      <c r="C1322" s="61">
        <v>1</v>
      </c>
      <c r="D1322" s="72" t="s">
        <v>2172</v>
      </c>
      <c r="E1322" s="48">
        <v>43858</v>
      </c>
      <c r="F1322" s="48">
        <v>43859</v>
      </c>
      <c r="G1322" s="105" t="s">
        <v>13</v>
      </c>
      <c r="H1322" s="105"/>
      <c r="I1322" s="65">
        <v>60</v>
      </c>
    </row>
    <row r="1323" spans="1:9" ht="45" customHeight="1" x14ac:dyDescent="0.25">
      <c r="A1323" s="77" t="s">
        <v>2001</v>
      </c>
      <c r="B1323" s="59" t="s">
        <v>1420</v>
      </c>
      <c r="C1323" s="61">
        <v>1</v>
      </c>
      <c r="D1323" s="72" t="s">
        <v>2172</v>
      </c>
      <c r="E1323" s="48">
        <v>43858</v>
      </c>
      <c r="F1323" s="48">
        <v>43859</v>
      </c>
      <c r="G1323" s="105" t="s">
        <v>13</v>
      </c>
      <c r="H1323" s="105"/>
      <c r="I1323" s="65">
        <v>60</v>
      </c>
    </row>
    <row r="1324" spans="1:9" ht="45" customHeight="1" x14ac:dyDescent="0.25">
      <c r="A1324" s="77" t="s">
        <v>2001</v>
      </c>
      <c r="B1324" s="59" t="s">
        <v>1420</v>
      </c>
      <c r="C1324" s="61">
        <v>1</v>
      </c>
      <c r="D1324" s="72" t="s">
        <v>2172</v>
      </c>
      <c r="E1324" s="48">
        <v>43858</v>
      </c>
      <c r="F1324" s="48">
        <v>43859</v>
      </c>
      <c r="G1324" s="105" t="s">
        <v>13</v>
      </c>
      <c r="H1324" s="105"/>
      <c r="I1324" s="65">
        <v>60</v>
      </c>
    </row>
    <row r="1325" spans="1:9" ht="45" customHeight="1" x14ac:dyDescent="0.25">
      <c r="A1325" s="77" t="s">
        <v>2001</v>
      </c>
      <c r="B1325" s="59" t="s">
        <v>1420</v>
      </c>
      <c r="C1325" s="61">
        <v>1</v>
      </c>
      <c r="D1325" s="72" t="s">
        <v>2172</v>
      </c>
      <c r="E1325" s="48">
        <v>43858</v>
      </c>
      <c r="F1325" s="48">
        <v>43859</v>
      </c>
      <c r="G1325" s="105" t="s">
        <v>13</v>
      </c>
      <c r="H1325" s="105"/>
      <c r="I1325" s="65">
        <v>60</v>
      </c>
    </row>
    <row r="1326" spans="1:9" ht="45" customHeight="1" x14ac:dyDescent="0.25">
      <c r="A1326" s="77" t="s">
        <v>2001</v>
      </c>
      <c r="B1326" s="59" t="s">
        <v>1420</v>
      </c>
      <c r="C1326" s="61">
        <v>1</v>
      </c>
      <c r="D1326" s="72" t="s">
        <v>2172</v>
      </c>
      <c r="E1326" s="48">
        <v>43858</v>
      </c>
      <c r="F1326" s="48">
        <v>43859</v>
      </c>
      <c r="G1326" s="105" t="s">
        <v>13</v>
      </c>
      <c r="H1326" s="105"/>
      <c r="I1326" s="65">
        <v>70</v>
      </c>
    </row>
    <row r="1327" spans="1:9" ht="45" customHeight="1" x14ac:dyDescent="0.25">
      <c r="A1327" s="77" t="s">
        <v>2001</v>
      </c>
      <c r="B1327" s="59" t="s">
        <v>1420</v>
      </c>
      <c r="C1327" s="61">
        <v>1</v>
      </c>
      <c r="D1327" s="72" t="s">
        <v>2172</v>
      </c>
      <c r="E1327" s="48">
        <v>43858</v>
      </c>
      <c r="F1327" s="48">
        <v>43859</v>
      </c>
      <c r="G1327" s="105" t="s">
        <v>13</v>
      </c>
      <c r="H1327" s="105"/>
      <c r="I1327" s="65">
        <v>60</v>
      </c>
    </row>
    <row r="1328" spans="1:9" ht="45" customHeight="1" x14ac:dyDescent="0.25">
      <c r="A1328" s="77" t="s">
        <v>2022</v>
      </c>
      <c r="B1328" s="59" t="s">
        <v>1420</v>
      </c>
      <c r="C1328" s="61">
        <v>1</v>
      </c>
      <c r="D1328" s="72" t="s">
        <v>2172</v>
      </c>
      <c r="E1328" s="48">
        <v>43858</v>
      </c>
      <c r="F1328" s="48">
        <v>43859</v>
      </c>
      <c r="G1328" s="105" t="s">
        <v>13</v>
      </c>
      <c r="H1328" s="105"/>
      <c r="I1328" s="65">
        <v>1372</v>
      </c>
    </row>
    <row r="1329" spans="1:9" ht="45" customHeight="1" x14ac:dyDescent="0.25">
      <c r="A1329" s="77" t="s">
        <v>1990</v>
      </c>
      <c r="B1329" s="59" t="s">
        <v>1420</v>
      </c>
      <c r="C1329" s="61">
        <v>1</v>
      </c>
      <c r="D1329" s="72" t="s">
        <v>2172</v>
      </c>
      <c r="E1329" s="48">
        <v>43871</v>
      </c>
      <c r="F1329" s="48">
        <v>43871</v>
      </c>
      <c r="G1329" s="105" t="s">
        <v>13</v>
      </c>
      <c r="H1329" s="105"/>
      <c r="I1329" s="65">
        <v>2272</v>
      </c>
    </row>
    <row r="1330" spans="1:9" ht="45" customHeight="1" x14ac:dyDescent="0.25">
      <c r="A1330" s="77" t="s">
        <v>1990</v>
      </c>
      <c r="B1330" s="59" t="s">
        <v>1420</v>
      </c>
      <c r="C1330" s="61">
        <v>1</v>
      </c>
      <c r="D1330" s="72" t="s">
        <v>2172</v>
      </c>
      <c r="E1330" s="48">
        <v>43871</v>
      </c>
      <c r="F1330" s="48">
        <v>43871</v>
      </c>
      <c r="G1330" s="105" t="s">
        <v>13</v>
      </c>
      <c r="H1330" s="105"/>
      <c r="I1330" s="65">
        <v>2480</v>
      </c>
    </row>
    <row r="1331" spans="1:9" ht="45" customHeight="1" x14ac:dyDescent="0.25">
      <c r="A1331" s="77" t="s">
        <v>1796</v>
      </c>
      <c r="B1331" s="59" t="s">
        <v>1420</v>
      </c>
      <c r="C1331" s="61">
        <v>1</v>
      </c>
      <c r="D1331" s="72" t="s">
        <v>2172</v>
      </c>
      <c r="E1331" s="48">
        <v>43871</v>
      </c>
      <c r="F1331" s="48">
        <v>43871</v>
      </c>
      <c r="G1331" s="105" t="s">
        <v>13</v>
      </c>
      <c r="H1331" s="105"/>
      <c r="I1331" s="65">
        <v>48</v>
      </c>
    </row>
    <row r="1332" spans="1:9" ht="45" customHeight="1" x14ac:dyDescent="0.25">
      <c r="A1332" s="77" t="s">
        <v>1796</v>
      </c>
      <c r="B1332" s="59" t="s">
        <v>1420</v>
      </c>
      <c r="C1332" s="61">
        <v>1</v>
      </c>
      <c r="D1332" s="72" t="s">
        <v>2172</v>
      </c>
      <c r="E1332" s="48">
        <v>43871</v>
      </c>
      <c r="F1332" s="48">
        <v>43871</v>
      </c>
      <c r="G1332" s="105" t="s">
        <v>13</v>
      </c>
      <c r="H1332" s="105"/>
      <c r="I1332" s="65">
        <v>275</v>
      </c>
    </row>
    <row r="1333" spans="1:9" ht="45" customHeight="1" x14ac:dyDescent="0.25">
      <c r="A1333" s="77" t="s">
        <v>1796</v>
      </c>
      <c r="B1333" s="59" t="s">
        <v>1420</v>
      </c>
      <c r="C1333" s="61">
        <v>1</v>
      </c>
      <c r="D1333" s="72" t="s">
        <v>2172</v>
      </c>
      <c r="E1333" s="48">
        <v>43871</v>
      </c>
      <c r="F1333" s="48">
        <v>43871</v>
      </c>
      <c r="G1333" s="105" t="s">
        <v>13</v>
      </c>
      <c r="H1333" s="105"/>
      <c r="I1333" s="65">
        <v>300</v>
      </c>
    </row>
    <row r="1334" spans="1:9" ht="45" customHeight="1" x14ac:dyDescent="0.25">
      <c r="A1334" s="77" t="s">
        <v>1796</v>
      </c>
      <c r="B1334" s="59" t="s">
        <v>1420</v>
      </c>
      <c r="C1334" s="61">
        <v>1</v>
      </c>
      <c r="D1334" s="72" t="s">
        <v>2172</v>
      </c>
      <c r="E1334" s="48">
        <v>43871</v>
      </c>
      <c r="F1334" s="48">
        <v>43871</v>
      </c>
      <c r="G1334" s="105" t="s">
        <v>13</v>
      </c>
      <c r="H1334" s="105"/>
      <c r="I1334" s="65">
        <v>250</v>
      </c>
    </row>
    <row r="1335" spans="1:9" ht="45" customHeight="1" x14ac:dyDescent="0.25">
      <c r="A1335" s="77" t="s">
        <v>1796</v>
      </c>
      <c r="B1335" s="59" t="s">
        <v>1420</v>
      </c>
      <c r="C1335" s="61">
        <v>1</v>
      </c>
      <c r="D1335" s="72" t="s">
        <v>2172</v>
      </c>
      <c r="E1335" s="48">
        <v>43871</v>
      </c>
      <c r="F1335" s="48">
        <v>43871</v>
      </c>
      <c r="G1335" s="105" t="s">
        <v>13</v>
      </c>
      <c r="H1335" s="105"/>
      <c r="I1335" s="65">
        <v>188</v>
      </c>
    </row>
    <row r="1336" spans="1:9" ht="45" customHeight="1" x14ac:dyDescent="0.25">
      <c r="A1336" s="77" t="s">
        <v>1844</v>
      </c>
      <c r="B1336" s="59" t="s">
        <v>1420</v>
      </c>
      <c r="C1336" s="61">
        <v>1</v>
      </c>
      <c r="D1336" s="72" t="s">
        <v>2172</v>
      </c>
      <c r="E1336" s="48">
        <v>44110</v>
      </c>
      <c r="F1336" s="48">
        <v>44111</v>
      </c>
      <c r="G1336" s="105" t="s">
        <v>13</v>
      </c>
      <c r="H1336" s="105"/>
      <c r="I1336" s="65">
        <v>2478.12</v>
      </c>
    </row>
    <row r="1337" spans="1:9" ht="45" customHeight="1" x14ac:dyDescent="0.25">
      <c r="A1337" s="77" t="s">
        <v>1844</v>
      </c>
      <c r="B1337" s="59" t="s">
        <v>1420</v>
      </c>
      <c r="C1337" s="61">
        <v>1</v>
      </c>
      <c r="D1337" s="72" t="s">
        <v>2172</v>
      </c>
      <c r="E1337" s="48">
        <v>44110</v>
      </c>
      <c r="F1337" s="48">
        <v>44111</v>
      </c>
      <c r="G1337" s="105" t="s">
        <v>13</v>
      </c>
      <c r="H1337" s="105"/>
      <c r="I1337" s="65">
        <v>3208.12</v>
      </c>
    </row>
    <row r="1338" spans="1:9" ht="45" customHeight="1" x14ac:dyDescent="0.25">
      <c r="A1338" s="77" t="s">
        <v>1845</v>
      </c>
      <c r="B1338" s="59" t="s">
        <v>1420</v>
      </c>
      <c r="C1338" s="61">
        <v>1</v>
      </c>
      <c r="D1338" s="72" t="s">
        <v>2172</v>
      </c>
      <c r="E1338" s="48">
        <v>44110</v>
      </c>
      <c r="F1338" s="48">
        <v>44111</v>
      </c>
      <c r="G1338" s="105" t="s">
        <v>13</v>
      </c>
      <c r="H1338" s="105"/>
      <c r="I1338" s="65">
        <v>300</v>
      </c>
    </row>
    <row r="1339" spans="1:9" ht="45" customHeight="1" x14ac:dyDescent="0.25">
      <c r="A1339" s="77" t="s">
        <v>1845</v>
      </c>
      <c r="B1339" s="59" t="s">
        <v>1420</v>
      </c>
      <c r="C1339" s="61">
        <v>1</v>
      </c>
      <c r="D1339" s="72" t="s">
        <v>2172</v>
      </c>
      <c r="E1339" s="48">
        <v>44110</v>
      </c>
      <c r="F1339" s="48">
        <v>44111</v>
      </c>
      <c r="G1339" s="105" t="s">
        <v>13</v>
      </c>
      <c r="H1339" s="105"/>
      <c r="I1339" s="65">
        <v>276</v>
      </c>
    </row>
    <row r="1340" spans="1:9" ht="45" customHeight="1" x14ac:dyDescent="0.25">
      <c r="A1340" s="77" t="s">
        <v>1845</v>
      </c>
      <c r="B1340" s="59" t="s">
        <v>1420</v>
      </c>
      <c r="C1340" s="61">
        <v>1</v>
      </c>
      <c r="D1340" s="72" t="s">
        <v>2172</v>
      </c>
      <c r="E1340" s="48">
        <v>44110</v>
      </c>
      <c r="F1340" s="48">
        <v>44111</v>
      </c>
      <c r="G1340" s="105" t="s">
        <v>13</v>
      </c>
      <c r="H1340" s="105"/>
      <c r="I1340" s="65">
        <v>300</v>
      </c>
    </row>
    <row r="1341" spans="1:9" ht="45" customHeight="1" x14ac:dyDescent="0.25">
      <c r="A1341" s="77" t="s">
        <v>1845</v>
      </c>
      <c r="B1341" s="59" t="s">
        <v>1420</v>
      </c>
      <c r="C1341" s="61">
        <v>1</v>
      </c>
      <c r="D1341" s="72" t="s">
        <v>2172</v>
      </c>
      <c r="E1341" s="48">
        <v>44110</v>
      </c>
      <c r="F1341" s="48">
        <v>44111</v>
      </c>
      <c r="G1341" s="105" t="s">
        <v>13</v>
      </c>
      <c r="H1341" s="105"/>
      <c r="I1341" s="65">
        <v>250</v>
      </c>
    </row>
    <row r="1342" spans="1:9" ht="45" customHeight="1" x14ac:dyDescent="0.25">
      <c r="A1342" s="77" t="s">
        <v>1845</v>
      </c>
      <c r="B1342" s="59" t="s">
        <v>1420</v>
      </c>
      <c r="C1342" s="61">
        <v>1</v>
      </c>
      <c r="D1342" s="72" t="s">
        <v>2172</v>
      </c>
      <c r="E1342" s="48">
        <v>44110</v>
      </c>
      <c r="F1342" s="48">
        <v>44111</v>
      </c>
      <c r="G1342" s="105" t="s">
        <v>13</v>
      </c>
      <c r="H1342" s="105"/>
      <c r="I1342" s="65">
        <v>250</v>
      </c>
    </row>
    <row r="1343" spans="1:9" ht="45" customHeight="1" x14ac:dyDescent="0.25">
      <c r="A1343" s="77" t="s">
        <v>1845</v>
      </c>
      <c r="B1343" s="59" t="s">
        <v>489</v>
      </c>
      <c r="C1343" s="61">
        <v>1</v>
      </c>
      <c r="D1343" s="72" t="s">
        <v>29</v>
      </c>
      <c r="E1343" s="48">
        <v>44036</v>
      </c>
      <c r="F1343" s="48">
        <v>44036</v>
      </c>
      <c r="G1343" s="105" t="s">
        <v>13</v>
      </c>
      <c r="H1343" s="105"/>
      <c r="I1343" s="65">
        <v>175</v>
      </c>
    </row>
    <row r="1344" spans="1:9" ht="45" customHeight="1" x14ac:dyDescent="0.25">
      <c r="A1344" s="77" t="s">
        <v>1845</v>
      </c>
      <c r="B1344" s="59" t="s">
        <v>489</v>
      </c>
      <c r="C1344" s="61">
        <v>1</v>
      </c>
      <c r="D1344" s="72" t="s">
        <v>29</v>
      </c>
      <c r="E1344" s="48">
        <v>44036</v>
      </c>
      <c r="F1344" s="48">
        <v>44036</v>
      </c>
      <c r="G1344" s="105" t="s">
        <v>13</v>
      </c>
      <c r="H1344" s="105"/>
      <c r="I1344" s="65">
        <v>500</v>
      </c>
    </row>
    <row r="1345" spans="1:9" ht="45" customHeight="1" x14ac:dyDescent="0.25">
      <c r="A1345" s="77" t="s">
        <v>1845</v>
      </c>
      <c r="B1345" s="59" t="s">
        <v>489</v>
      </c>
      <c r="C1345" s="61">
        <v>1</v>
      </c>
      <c r="D1345" s="72" t="s">
        <v>29</v>
      </c>
      <c r="E1345" s="48">
        <v>44036</v>
      </c>
      <c r="F1345" s="48">
        <v>44036</v>
      </c>
      <c r="G1345" s="105" t="s">
        <v>13</v>
      </c>
      <c r="H1345" s="105"/>
      <c r="I1345" s="65">
        <v>98</v>
      </c>
    </row>
    <row r="1346" spans="1:9" ht="45" customHeight="1" x14ac:dyDescent="0.25">
      <c r="A1346" s="77" t="s">
        <v>1845</v>
      </c>
      <c r="B1346" s="59" t="s">
        <v>489</v>
      </c>
      <c r="C1346" s="61">
        <v>1</v>
      </c>
      <c r="D1346" s="72" t="s">
        <v>29</v>
      </c>
      <c r="E1346" s="48">
        <v>44036</v>
      </c>
      <c r="F1346" s="48">
        <v>44036</v>
      </c>
      <c r="G1346" s="105" t="s">
        <v>13</v>
      </c>
      <c r="H1346" s="105"/>
      <c r="I1346" s="65">
        <v>126</v>
      </c>
    </row>
    <row r="1347" spans="1:9" ht="45" customHeight="1" x14ac:dyDescent="0.25">
      <c r="A1347" s="77" t="s">
        <v>1845</v>
      </c>
      <c r="B1347" s="59" t="s">
        <v>489</v>
      </c>
      <c r="C1347" s="61">
        <v>1</v>
      </c>
      <c r="D1347" s="72" t="s">
        <v>29</v>
      </c>
      <c r="E1347" s="48">
        <v>44057</v>
      </c>
      <c r="F1347" s="48">
        <v>44057</v>
      </c>
      <c r="G1347" s="105" t="s">
        <v>13</v>
      </c>
      <c r="H1347" s="105"/>
      <c r="I1347" s="65">
        <v>126</v>
      </c>
    </row>
    <row r="1348" spans="1:9" ht="45" customHeight="1" x14ac:dyDescent="0.25">
      <c r="A1348" s="77" t="s">
        <v>1845</v>
      </c>
      <c r="B1348" s="59" t="s">
        <v>489</v>
      </c>
      <c r="C1348" s="61">
        <v>2</v>
      </c>
      <c r="D1348" s="72" t="s">
        <v>29</v>
      </c>
      <c r="E1348" s="48">
        <v>44057</v>
      </c>
      <c r="F1348" s="48">
        <v>44057</v>
      </c>
      <c r="G1348" s="105" t="s">
        <v>13</v>
      </c>
      <c r="H1348" s="105"/>
      <c r="I1348" s="65">
        <v>300</v>
      </c>
    </row>
    <row r="1349" spans="1:9" ht="45" customHeight="1" x14ac:dyDescent="0.25">
      <c r="A1349" s="77" t="s">
        <v>1845</v>
      </c>
      <c r="B1349" s="59" t="s">
        <v>489</v>
      </c>
      <c r="C1349" s="61">
        <v>3</v>
      </c>
      <c r="D1349" s="72" t="s">
        <v>29</v>
      </c>
      <c r="E1349" s="48">
        <v>44057</v>
      </c>
      <c r="F1349" s="48">
        <v>44057</v>
      </c>
      <c r="G1349" s="105" t="s">
        <v>13</v>
      </c>
      <c r="H1349" s="105"/>
      <c r="I1349" s="65">
        <v>98</v>
      </c>
    </row>
    <row r="1350" spans="1:9" ht="45" customHeight="1" x14ac:dyDescent="0.25">
      <c r="A1350" s="77" t="s">
        <v>1845</v>
      </c>
      <c r="B1350" s="59" t="s">
        <v>489</v>
      </c>
      <c r="C1350" s="61">
        <v>1</v>
      </c>
      <c r="D1350" s="72" t="s">
        <v>29</v>
      </c>
      <c r="E1350" s="48">
        <v>44071</v>
      </c>
      <c r="F1350" s="48">
        <v>44071</v>
      </c>
      <c r="G1350" s="105" t="s">
        <v>13</v>
      </c>
      <c r="H1350" s="105"/>
      <c r="I1350" s="65">
        <v>98</v>
      </c>
    </row>
    <row r="1351" spans="1:9" ht="45" customHeight="1" x14ac:dyDescent="0.25">
      <c r="A1351" s="77" t="s">
        <v>1845</v>
      </c>
      <c r="B1351" s="59" t="s">
        <v>489</v>
      </c>
      <c r="C1351" s="61">
        <v>1</v>
      </c>
      <c r="D1351" s="72" t="s">
        <v>29</v>
      </c>
      <c r="E1351" s="48">
        <v>44071</v>
      </c>
      <c r="F1351" s="48">
        <v>44071</v>
      </c>
      <c r="G1351" s="105" t="s">
        <v>13</v>
      </c>
      <c r="H1351" s="105"/>
      <c r="I1351" s="65">
        <v>126</v>
      </c>
    </row>
    <row r="1352" spans="1:9" ht="45" customHeight="1" x14ac:dyDescent="0.25">
      <c r="A1352" s="77" t="s">
        <v>1845</v>
      </c>
      <c r="B1352" s="59" t="s">
        <v>489</v>
      </c>
      <c r="C1352" s="61">
        <v>1</v>
      </c>
      <c r="D1352" s="72" t="s">
        <v>29</v>
      </c>
      <c r="E1352" s="48">
        <v>44071</v>
      </c>
      <c r="F1352" s="48">
        <v>44071</v>
      </c>
      <c r="G1352" s="105" t="s">
        <v>13</v>
      </c>
      <c r="H1352" s="105"/>
      <c r="I1352" s="65">
        <v>300</v>
      </c>
    </row>
    <row r="1353" spans="1:9" ht="45" customHeight="1" x14ac:dyDescent="0.25">
      <c r="A1353" s="77" t="s">
        <v>1845</v>
      </c>
      <c r="B1353" s="59" t="s">
        <v>489</v>
      </c>
      <c r="C1353" s="61">
        <v>1</v>
      </c>
      <c r="D1353" s="72" t="s">
        <v>29</v>
      </c>
      <c r="E1353" s="48">
        <v>44071</v>
      </c>
      <c r="F1353" s="48">
        <v>44071</v>
      </c>
      <c r="G1353" s="105" t="s">
        <v>13</v>
      </c>
      <c r="H1353" s="105"/>
      <c r="I1353" s="65">
        <v>30</v>
      </c>
    </row>
    <row r="1354" spans="1:9" ht="45" customHeight="1" x14ac:dyDescent="0.25">
      <c r="A1354" s="77" t="s">
        <v>1845</v>
      </c>
      <c r="B1354" s="59" t="s">
        <v>489</v>
      </c>
      <c r="C1354" s="61">
        <v>1</v>
      </c>
      <c r="D1354" s="72" t="s">
        <v>29</v>
      </c>
      <c r="E1354" s="48">
        <v>44050</v>
      </c>
      <c r="F1354" s="48">
        <v>44050</v>
      </c>
      <c r="G1354" s="105" t="s">
        <v>13</v>
      </c>
      <c r="H1354" s="105"/>
      <c r="I1354" s="65">
        <v>98</v>
      </c>
    </row>
    <row r="1355" spans="1:9" ht="45" customHeight="1" x14ac:dyDescent="0.25">
      <c r="A1355" s="77" t="s">
        <v>1845</v>
      </c>
      <c r="B1355" s="59" t="s">
        <v>489</v>
      </c>
      <c r="C1355" s="61">
        <v>1</v>
      </c>
      <c r="D1355" s="72" t="s">
        <v>29</v>
      </c>
      <c r="E1355" s="48">
        <v>44050</v>
      </c>
      <c r="F1355" s="48">
        <v>44050</v>
      </c>
      <c r="G1355" s="105" t="s">
        <v>13</v>
      </c>
      <c r="H1355" s="105"/>
      <c r="I1355" s="65">
        <v>126</v>
      </c>
    </row>
    <row r="1356" spans="1:9" ht="45" customHeight="1" x14ac:dyDescent="0.25">
      <c r="A1356" s="77" t="s">
        <v>1845</v>
      </c>
      <c r="B1356" s="59" t="s">
        <v>489</v>
      </c>
      <c r="C1356" s="61">
        <v>1</v>
      </c>
      <c r="D1356" s="72" t="s">
        <v>29</v>
      </c>
      <c r="E1356" s="48">
        <v>44057</v>
      </c>
      <c r="F1356" s="48">
        <v>44057</v>
      </c>
      <c r="G1356" s="105" t="s">
        <v>13</v>
      </c>
      <c r="H1356" s="105"/>
      <c r="I1356" s="65">
        <v>100</v>
      </c>
    </row>
    <row r="1357" spans="1:9" ht="45" customHeight="1" x14ac:dyDescent="0.25">
      <c r="A1357" s="77" t="s">
        <v>1845</v>
      </c>
      <c r="B1357" s="59" t="s">
        <v>489</v>
      </c>
      <c r="C1357" s="61">
        <v>1</v>
      </c>
      <c r="D1357" s="72" t="s">
        <v>29</v>
      </c>
      <c r="E1357" s="48">
        <v>43875</v>
      </c>
      <c r="F1357" s="48">
        <v>43875</v>
      </c>
      <c r="G1357" s="105" t="s">
        <v>13</v>
      </c>
      <c r="H1357" s="105"/>
      <c r="I1357" s="65">
        <v>500</v>
      </c>
    </row>
    <row r="1358" spans="1:9" ht="45" customHeight="1" x14ac:dyDescent="0.25">
      <c r="A1358" s="77" t="s">
        <v>1845</v>
      </c>
      <c r="B1358" s="59" t="s">
        <v>489</v>
      </c>
      <c r="C1358" s="61">
        <v>1</v>
      </c>
      <c r="D1358" s="72" t="s">
        <v>29</v>
      </c>
      <c r="E1358" s="48">
        <v>44064</v>
      </c>
      <c r="F1358" s="48">
        <v>44064</v>
      </c>
      <c r="G1358" s="105" t="s">
        <v>13</v>
      </c>
      <c r="H1358" s="105"/>
      <c r="I1358" s="65">
        <v>220</v>
      </c>
    </row>
    <row r="1359" spans="1:9" ht="45" customHeight="1" x14ac:dyDescent="0.25">
      <c r="A1359" s="77" t="s">
        <v>1845</v>
      </c>
      <c r="B1359" s="59" t="s">
        <v>489</v>
      </c>
      <c r="C1359" s="61">
        <v>1</v>
      </c>
      <c r="D1359" s="72" t="s">
        <v>29</v>
      </c>
      <c r="E1359" s="48">
        <v>44069</v>
      </c>
      <c r="F1359" s="48">
        <v>44069</v>
      </c>
      <c r="G1359" s="105" t="s">
        <v>13</v>
      </c>
      <c r="H1359" s="105"/>
      <c r="I1359" s="65">
        <v>63</v>
      </c>
    </row>
    <row r="1360" spans="1:9" ht="45" customHeight="1" x14ac:dyDescent="0.25">
      <c r="A1360" s="77" t="s">
        <v>1845</v>
      </c>
      <c r="B1360" s="59" t="s">
        <v>489</v>
      </c>
      <c r="C1360" s="61">
        <v>1</v>
      </c>
      <c r="D1360" s="72" t="s">
        <v>29</v>
      </c>
      <c r="E1360" s="48">
        <v>44069</v>
      </c>
      <c r="F1360" s="48">
        <v>44069</v>
      </c>
      <c r="G1360" s="105" t="s">
        <v>13</v>
      </c>
      <c r="H1360" s="105"/>
      <c r="I1360" s="65">
        <v>49</v>
      </c>
    </row>
    <row r="1361" spans="1:9" ht="45" customHeight="1" x14ac:dyDescent="0.25">
      <c r="A1361" s="77" t="s">
        <v>1845</v>
      </c>
      <c r="B1361" s="59" t="s">
        <v>489</v>
      </c>
      <c r="C1361" s="61">
        <v>1</v>
      </c>
      <c r="D1361" s="72" t="s">
        <v>29</v>
      </c>
      <c r="E1361" s="48">
        <v>44069</v>
      </c>
      <c r="F1361" s="48">
        <v>44069</v>
      </c>
      <c r="G1361" s="105" t="s">
        <v>13</v>
      </c>
      <c r="H1361" s="105"/>
      <c r="I1361" s="65">
        <v>63</v>
      </c>
    </row>
    <row r="1362" spans="1:9" ht="45" customHeight="1" x14ac:dyDescent="0.25">
      <c r="A1362" s="77" t="s">
        <v>1845</v>
      </c>
      <c r="B1362" s="59" t="s">
        <v>489</v>
      </c>
      <c r="C1362" s="61">
        <v>1</v>
      </c>
      <c r="D1362" s="72" t="s">
        <v>29</v>
      </c>
      <c r="E1362" s="48">
        <v>44069</v>
      </c>
      <c r="F1362" s="48">
        <v>44069</v>
      </c>
      <c r="G1362" s="105" t="s">
        <v>13</v>
      </c>
      <c r="H1362" s="105"/>
      <c r="I1362" s="65">
        <v>49</v>
      </c>
    </row>
    <row r="1363" spans="1:9" ht="45" customHeight="1" x14ac:dyDescent="0.25">
      <c r="A1363" s="77" t="s">
        <v>1845</v>
      </c>
      <c r="B1363" s="59" t="s">
        <v>489</v>
      </c>
      <c r="C1363" s="61">
        <v>1</v>
      </c>
      <c r="D1363" s="72" t="s">
        <v>29</v>
      </c>
      <c r="E1363" s="48">
        <v>44069</v>
      </c>
      <c r="F1363" s="48">
        <v>44069</v>
      </c>
      <c r="G1363" s="105" t="s">
        <v>13</v>
      </c>
      <c r="H1363" s="105"/>
      <c r="I1363" s="65">
        <v>500</v>
      </c>
    </row>
    <row r="1364" spans="1:9" ht="45" customHeight="1" x14ac:dyDescent="0.25">
      <c r="A1364" s="77" t="s">
        <v>1845</v>
      </c>
      <c r="B1364" s="59" t="s">
        <v>489</v>
      </c>
      <c r="C1364" s="61">
        <v>1</v>
      </c>
      <c r="D1364" s="72" t="s">
        <v>29</v>
      </c>
      <c r="E1364" s="48">
        <v>44071</v>
      </c>
      <c r="F1364" s="48">
        <v>44071</v>
      </c>
      <c r="G1364" s="105" t="s">
        <v>13</v>
      </c>
      <c r="H1364" s="105"/>
      <c r="I1364" s="65">
        <v>199</v>
      </c>
    </row>
    <row r="1365" spans="1:9" ht="45" customHeight="1" x14ac:dyDescent="0.25">
      <c r="A1365" s="77" t="s">
        <v>1845</v>
      </c>
      <c r="B1365" s="59" t="s">
        <v>489</v>
      </c>
      <c r="C1365" s="61">
        <v>1</v>
      </c>
      <c r="D1365" s="72" t="s">
        <v>29</v>
      </c>
      <c r="E1365" s="48">
        <v>44061</v>
      </c>
      <c r="F1365" s="48">
        <v>44061</v>
      </c>
      <c r="G1365" s="105" t="s">
        <v>13</v>
      </c>
      <c r="H1365" s="105"/>
      <c r="I1365" s="65">
        <v>126</v>
      </c>
    </row>
    <row r="1366" spans="1:9" ht="45" customHeight="1" x14ac:dyDescent="0.25">
      <c r="A1366" s="77" t="s">
        <v>1845</v>
      </c>
      <c r="B1366" s="59" t="s">
        <v>489</v>
      </c>
      <c r="C1366" s="61">
        <v>1</v>
      </c>
      <c r="D1366" s="72" t="s">
        <v>29</v>
      </c>
      <c r="E1366" s="48">
        <v>44071</v>
      </c>
      <c r="F1366" s="48">
        <v>44071</v>
      </c>
      <c r="G1366" s="105" t="s">
        <v>13</v>
      </c>
      <c r="H1366" s="105"/>
      <c r="I1366" s="65">
        <v>49</v>
      </c>
    </row>
    <row r="1367" spans="1:9" ht="45" customHeight="1" x14ac:dyDescent="0.25">
      <c r="A1367" s="77" t="s">
        <v>1845</v>
      </c>
      <c r="B1367" s="59" t="s">
        <v>489</v>
      </c>
      <c r="C1367" s="61">
        <v>1</v>
      </c>
      <c r="D1367" s="72" t="s">
        <v>29</v>
      </c>
      <c r="E1367" s="48">
        <v>44071</v>
      </c>
      <c r="F1367" s="48">
        <v>44071</v>
      </c>
      <c r="G1367" s="105" t="s">
        <v>13</v>
      </c>
      <c r="H1367" s="105"/>
      <c r="I1367" s="65">
        <v>63</v>
      </c>
    </row>
    <row r="1368" spans="1:9" ht="45" customHeight="1" x14ac:dyDescent="0.25">
      <c r="A1368" s="77" t="s">
        <v>1845</v>
      </c>
      <c r="B1368" s="59" t="s">
        <v>489</v>
      </c>
      <c r="C1368" s="61">
        <v>1</v>
      </c>
      <c r="D1368" s="72" t="s">
        <v>29</v>
      </c>
      <c r="E1368" s="48">
        <v>44071</v>
      </c>
      <c r="F1368" s="48">
        <v>44071</v>
      </c>
      <c r="G1368" s="105" t="s">
        <v>13</v>
      </c>
      <c r="H1368" s="105"/>
      <c r="I1368" s="65">
        <v>500</v>
      </c>
    </row>
    <row r="1369" spans="1:9" ht="45" customHeight="1" x14ac:dyDescent="0.25">
      <c r="A1369" s="77" t="s">
        <v>1845</v>
      </c>
      <c r="B1369" s="59" t="s">
        <v>489</v>
      </c>
      <c r="C1369" s="61">
        <v>1</v>
      </c>
      <c r="D1369" s="72" t="s">
        <v>29</v>
      </c>
      <c r="E1369" s="48">
        <v>44050</v>
      </c>
      <c r="F1369" s="48">
        <v>44050</v>
      </c>
      <c r="G1369" s="105" t="s">
        <v>13</v>
      </c>
      <c r="H1369" s="105"/>
      <c r="I1369" s="65">
        <v>200</v>
      </c>
    </row>
    <row r="1370" spans="1:9" ht="45" customHeight="1" x14ac:dyDescent="0.25">
      <c r="A1370" s="77" t="s">
        <v>1845</v>
      </c>
      <c r="B1370" s="59" t="s">
        <v>489</v>
      </c>
      <c r="C1370" s="61">
        <v>1</v>
      </c>
      <c r="D1370" s="72" t="s">
        <v>29</v>
      </c>
      <c r="E1370" s="48">
        <v>44053</v>
      </c>
      <c r="F1370" s="48">
        <v>44053</v>
      </c>
      <c r="G1370" s="105" t="s">
        <v>13</v>
      </c>
      <c r="H1370" s="105"/>
      <c r="I1370" s="65">
        <v>100</v>
      </c>
    </row>
    <row r="1371" spans="1:9" ht="45" customHeight="1" x14ac:dyDescent="0.25">
      <c r="A1371" s="77" t="s">
        <v>1845</v>
      </c>
      <c r="B1371" s="59" t="s">
        <v>489</v>
      </c>
      <c r="C1371" s="61">
        <v>1</v>
      </c>
      <c r="D1371" s="72" t="s">
        <v>29</v>
      </c>
      <c r="E1371" s="48">
        <v>44053</v>
      </c>
      <c r="F1371" s="48">
        <v>44053</v>
      </c>
      <c r="G1371" s="105" t="s">
        <v>13</v>
      </c>
      <c r="H1371" s="105"/>
      <c r="I1371" s="65">
        <v>63</v>
      </c>
    </row>
    <row r="1372" spans="1:9" ht="45" customHeight="1" x14ac:dyDescent="0.25">
      <c r="A1372" s="77" t="s">
        <v>1845</v>
      </c>
      <c r="B1372" s="59" t="s">
        <v>489</v>
      </c>
      <c r="C1372" s="61">
        <v>1</v>
      </c>
      <c r="D1372" s="72" t="s">
        <v>29</v>
      </c>
      <c r="E1372" s="48">
        <v>44053</v>
      </c>
      <c r="F1372" s="48">
        <v>44053</v>
      </c>
      <c r="G1372" s="105" t="s">
        <v>13</v>
      </c>
      <c r="H1372" s="105"/>
      <c r="I1372" s="65">
        <v>49</v>
      </c>
    </row>
    <row r="1373" spans="1:9" ht="45" customHeight="1" x14ac:dyDescent="0.25">
      <c r="A1373" s="77" t="s">
        <v>1845</v>
      </c>
      <c r="B1373" s="59" t="s">
        <v>489</v>
      </c>
      <c r="C1373" s="61">
        <v>1</v>
      </c>
      <c r="D1373" s="72" t="s">
        <v>29</v>
      </c>
      <c r="E1373" s="48">
        <v>44064</v>
      </c>
      <c r="F1373" s="48">
        <v>44064</v>
      </c>
      <c r="G1373" s="105" t="s">
        <v>13</v>
      </c>
      <c r="H1373" s="105"/>
      <c r="I1373" s="65">
        <v>112</v>
      </c>
    </row>
    <row r="1374" spans="1:9" ht="45" customHeight="1" x14ac:dyDescent="0.25">
      <c r="A1374" s="77" t="s">
        <v>1845</v>
      </c>
      <c r="B1374" s="59" t="s">
        <v>489</v>
      </c>
      <c r="C1374" s="61">
        <v>1</v>
      </c>
      <c r="D1374" s="72" t="s">
        <v>29</v>
      </c>
      <c r="E1374" s="48">
        <v>44064</v>
      </c>
      <c r="F1374" s="48">
        <v>44064</v>
      </c>
      <c r="G1374" s="105" t="s">
        <v>13</v>
      </c>
      <c r="H1374" s="105"/>
      <c r="I1374" s="65">
        <v>500</v>
      </c>
    </row>
    <row r="1375" spans="1:9" ht="45" customHeight="1" x14ac:dyDescent="0.25">
      <c r="A1375" s="77" t="s">
        <v>1845</v>
      </c>
      <c r="B1375" s="59" t="s">
        <v>489</v>
      </c>
      <c r="C1375" s="61">
        <v>1</v>
      </c>
      <c r="D1375" s="72" t="s">
        <v>29</v>
      </c>
      <c r="E1375" s="48">
        <v>44063</v>
      </c>
      <c r="F1375" s="48">
        <v>44063</v>
      </c>
      <c r="G1375" s="105" t="s">
        <v>13</v>
      </c>
      <c r="H1375" s="105"/>
      <c r="I1375" s="65">
        <v>400</v>
      </c>
    </row>
    <row r="1376" spans="1:9" ht="45" customHeight="1" x14ac:dyDescent="0.25">
      <c r="A1376" s="77" t="s">
        <v>1845</v>
      </c>
      <c r="B1376" s="59" t="s">
        <v>489</v>
      </c>
      <c r="C1376" s="61">
        <v>1</v>
      </c>
      <c r="D1376" s="72" t="s">
        <v>29</v>
      </c>
      <c r="E1376" s="48">
        <v>44063</v>
      </c>
      <c r="F1376" s="48">
        <v>44063</v>
      </c>
      <c r="G1376" s="105" t="s">
        <v>13</v>
      </c>
      <c r="H1376" s="105"/>
      <c r="I1376" s="65">
        <v>98</v>
      </c>
    </row>
    <row r="1377" spans="1:9" ht="45" customHeight="1" x14ac:dyDescent="0.25">
      <c r="A1377" s="77" t="s">
        <v>1845</v>
      </c>
      <c r="B1377" s="59" t="s">
        <v>489</v>
      </c>
      <c r="C1377" s="61">
        <v>1</v>
      </c>
      <c r="D1377" s="72" t="s">
        <v>29</v>
      </c>
      <c r="E1377" s="48">
        <v>44063</v>
      </c>
      <c r="F1377" s="48">
        <v>44063</v>
      </c>
      <c r="G1377" s="105" t="s">
        <v>13</v>
      </c>
      <c r="H1377" s="105"/>
      <c r="I1377" s="65">
        <v>126</v>
      </c>
    </row>
    <row r="1378" spans="1:9" ht="45" customHeight="1" x14ac:dyDescent="0.25">
      <c r="A1378" s="77" t="s">
        <v>1845</v>
      </c>
      <c r="B1378" s="59" t="s">
        <v>489</v>
      </c>
      <c r="C1378" s="61">
        <v>1</v>
      </c>
      <c r="D1378" s="72" t="s">
        <v>29</v>
      </c>
      <c r="E1378" s="48">
        <v>44050</v>
      </c>
      <c r="F1378" s="48">
        <v>44050</v>
      </c>
      <c r="G1378" s="105" t="s">
        <v>13</v>
      </c>
      <c r="H1378" s="105"/>
      <c r="I1378" s="65">
        <v>98</v>
      </c>
    </row>
    <row r="1379" spans="1:9" ht="45" customHeight="1" x14ac:dyDescent="0.25">
      <c r="A1379" s="77" t="s">
        <v>1845</v>
      </c>
      <c r="B1379" s="59" t="s">
        <v>489</v>
      </c>
      <c r="C1379" s="61">
        <v>1</v>
      </c>
      <c r="D1379" s="72" t="s">
        <v>29</v>
      </c>
      <c r="E1379" s="48">
        <v>44050</v>
      </c>
      <c r="F1379" s="48">
        <v>44050</v>
      </c>
      <c r="G1379" s="105" t="s">
        <v>13</v>
      </c>
      <c r="H1379" s="105"/>
      <c r="I1379" s="65">
        <v>400</v>
      </c>
    </row>
    <row r="1380" spans="1:9" ht="45" customHeight="1" x14ac:dyDescent="0.25">
      <c r="A1380" s="77" t="s">
        <v>1845</v>
      </c>
      <c r="B1380" s="59" t="s">
        <v>489</v>
      </c>
      <c r="C1380" s="61">
        <v>1</v>
      </c>
      <c r="D1380" s="72" t="s">
        <v>29</v>
      </c>
      <c r="E1380" s="48">
        <v>44050</v>
      </c>
      <c r="F1380" s="48">
        <v>44050</v>
      </c>
      <c r="G1380" s="105" t="s">
        <v>13</v>
      </c>
      <c r="H1380" s="105"/>
      <c r="I1380" s="65">
        <v>100</v>
      </c>
    </row>
    <row r="1381" spans="1:9" ht="45" customHeight="1" x14ac:dyDescent="0.25">
      <c r="A1381" s="77" t="s">
        <v>1845</v>
      </c>
      <c r="B1381" s="59" t="s">
        <v>489</v>
      </c>
      <c r="C1381" s="61">
        <v>1</v>
      </c>
      <c r="D1381" s="72" t="s">
        <v>29</v>
      </c>
      <c r="E1381" s="48">
        <v>44053</v>
      </c>
      <c r="F1381" s="48">
        <v>44053</v>
      </c>
      <c r="G1381" s="105" t="s">
        <v>13</v>
      </c>
      <c r="H1381" s="105"/>
      <c r="I1381" s="65">
        <v>300</v>
      </c>
    </row>
    <row r="1382" spans="1:9" ht="45" customHeight="1" x14ac:dyDescent="0.25">
      <c r="A1382" s="77" t="s">
        <v>1845</v>
      </c>
      <c r="B1382" s="59" t="s">
        <v>489</v>
      </c>
      <c r="C1382" s="61">
        <v>1</v>
      </c>
      <c r="D1382" s="72" t="s">
        <v>29</v>
      </c>
      <c r="E1382" s="48">
        <v>44050</v>
      </c>
      <c r="F1382" s="48">
        <v>44050</v>
      </c>
      <c r="G1382" s="105" t="s">
        <v>13</v>
      </c>
      <c r="H1382" s="105"/>
      <c r="I1382" s="65">
        <v>126</v>
      </c>
    </row>
    <row r="1383" spans="1:9" ht="45" customHeight="1" x14ac:dyDescent="0.25">
      <c r="A1383" s="77" t="s">
        <v>1845</v>
      </c>
      <c r="B1383" s="59" t="s">
        <v>489</v>
      </c>
      <c r="C1383" s="61">
        <v>1</v>
      </c>
      <c r="D1383" s="72" t="s">
        <v>29</v>
      </c>
      <c r="E1383" s="48">
        <v>44063</v>
      </c>
      <c r="F1383" s="48">
        <v>44063</v>
      </c>
      <c r="G1383" s="105" t="s">
        <v>13</v>
      </c>
      <c r="H1383" s="105"/>
      <c r="I1383" s="65">
        <v>30</v>
      </c>
    </row>
    <row r="1384" spans="1:9" ht="45" customHeight="1" x14ac:dyDescent="0.25">
      <c r="A1384" s="77" t="s">
        <v>1845</v>
      </c>
      <c r="B1384" s="59" t="s">
        <v>489</v>
      </c>
      <c r="C1384" s="61">
        <v>1</v>
      </c>
      <c r="D1384" s="72" t="s">
        <v>29</v>
      </c>
      <c r="E1384" s="48">
        <v>43875</v>
      </c>
      <c r="F1384" s="48">
        <v>43875</v>
      </c>
      <c r="G1384" s="105" t="s">
        <v>13</v>
      </c>
      <c r="H1384" s="105"/>
      <c r="I1384" s="65">
        <v>200</v>
      </c>
    </row>
    <row r="1385" spans="1:9" ht="45" customHeight="1" x14ac:dyDescent="0.25">
      <c r="A1385" s="77" t="s">
        <v>1845</v>
      </c>
      <c r="B1385" s="59" t="s">
        <v>489</v>
      </c>
      <c r="C1385" s="61">
        <v>1</v>
      </c>
      <c r="D1385" s="72" t="s">
        <v>29</v>
      </c>
      <c r="E1385" s="48">
        <v>43875</v>
      </c>
      <c r="F1385" s="48">
        <v>43875</v>
      </c>
      <c r="G1385" s="105" t="s">
        <v>13</v>
      </c>
      <c r="H1385" s="105"/>
      <c r="I1385" s="65">
        <v>98</v>
      </c>
    </row>
    <row r="1386" spans="1:9" ht="45" customHeight="1" x14ac:dyDescent="0.25">
      <c r="A1386" s="77" t="s">
        <v>1845</v>
      </c>
      <c r="B1386" s="59" t="s">
        <v>489</v>
      </c>
      <c r="C1386" s="61">
        <v>1</v>
      </c>
      <c r="D1386" s="72" t="s">
        <v>29</v>
      </c>
      <c r="E1386" s="48">
        <v>43875</v>
      </c>
      <c r="F1386" s="48">
        <v>43875</v>
      </c>
      <c r="G1386" s="105" t="s">
        <v>13</v>
      </c>
      <c r="H1386" s="105"/>
      <c r="I1386" s="65">
        <v>126</v>
      </c>
    </row>
    <row r="1387" spans="1:9" ht="45" customHeight="1" x14ac:dyDescent="0.25">
      <c r="A1387" s="77" t="s">
        <v>1845</v>
      </c>
      <c r="B1387" s="59" t="s">
        <v>489</v>
      </c>
      <c r="C1387" s="61">
        <v>1</v>
      </c>
      <c r="D1387" s="72" t="s">
        <v>29</v>
      </c>
      <c r="E1387" s="48">
        <v>44061</v>
      </c>
      <c r="F1387" s="48">
        <v>44061</v>
      </c>
      <c r="G1387" s="105" t="s">
        <v>13</v>
      </c>
      <c r="H1387" s="105"/>
      <c r="I1387" s="65">
        <v>400</v>
      </c>
    </row>
    <row r="1388" spans="1:9" ht="45" customHeight="1" x14ac:dyDescent="0.25">
      <c r="A1388" s="77" t="s">
        <v>1845</v>
      </c>
      <c r="B1388" s="59" t="s">
        <v>489</v>
      </c>
      <c r="C1388" s="61">
        <v>1</v>
      </c>
      <c r="D1388" s="72" t="s">
        <v>29</v>
      </c>
      <c r="E1388" s="48">
        <v>44061</v>
      </c>
      <c r="F1388" s="48">
        <v>44061</v>
      </c>
      <c r="G1388" s="105" t="s">
        <v>13</v>
      </c>
      <c r="H1388" s="105"/>
      <c r="I1388" s="65">
        <v>98</v>
      </c>
    </row>
    <row r="1389" spans="1:9" ht="45" customHeight="1" x14ac:dyDescent="0.25">
      <c r="A1389" s="77" t="s">
        <v>1845</v>
      </c>
      <c r="B1389" s="59" t="s">
        <v>489</v>
      </c>
      <c r="C1389" s="61">
        <v>1</v>
      </c>
      <c r="D1389" s="72" t="s">
        <v>29</v>
      </c>
      <c r="E1389" s="48">
        <v>44070</v>
      </c>
      <c r="F1389" s="48">
        <v>44070</v>
      </c>
      <c r="G1389" s="105" t="s">
        <v>13</v>
      </c>
      <c r="H1389" s="105"/>
      <c r="I1389" s="65">
        <v>126</v>
      </c>
    </row>
    <row r="1390" spans="1:9" ht="45" customHeight="1" x14ac:dyDescent="0.25">
      <c r="A1390" s="77" t="s">
        <v>1845</v>
      </c>
      <c r="B1390" s="59" t="s">
        <v>489</v>
      </c>
      <c r="C1390" s="61">
        <v>1</v>
      </c>
      <c r="D1390" s="72" t="s">
        <v>29</v>
      </c>
      <c r="E1390" s="48">
        <v>44070</v>
      </c>
      <c r="F1390" s="48">
        <v>44070</v>
      </c>
      <c r="G1390" s="105" t="s">
        <v>13</v>
      </c>
      <c r="H1390" s="105"/>
      <c r="I1390" s="65">
        <v>339</v>
      </c>
    </row>
    <row r="1391" spans="1:9" ht="45" customHeight="1" x14ac:dyDescent="0.25">
      <c r="A1391" s="77" t="s">
        <v>1845</v>
      </c>
      <c r="B1391" s="59" t="s">
        <v>489</v>
      </c>
      <c r="C1391" s="61">
        <v>1</v>
      </c>
      <c r="D1391" s="72" t="s">
        <v>29</v>
      </c>
      <c r="E1391" s="48">
        <v>44070</v>
      </c>
      <c r="F1391" s="48">
        <v>44070</v>
      </c>
      <c r="G1391" s="105" t="s">
        <v>13</v>
      </c>
      <c r="H1391" s="105"/>
      <c r="I1391" s="65">
        <v>98</v>
      </c>
    </row>
    <row r="1392" spans="1:9" ht="45" customHeight="1" x14ac:dyDescent="0.25">
      <c r="A1392" s="77" t="s">
        <v>1889</v>
      </c>
      <c r="B1392" s="59" t="s">
        <v>489</v>
      </c>
      <c r="C1392" s="61">
        <v>1</v>
      </c>
      <c r="D1392" s="72" t="s">
        <v>15</v>
      </c>
      <c r="E1392" s="48">
        <v>44060</v>
      </c>
      <c r="F1392" s="48">
        <v>44060</v>
      </c>
      <c r="G1392" s="105" t="s">
        <v>13</v>
      </c>
      <c r="H1392" s="105"/>
      <c r="I1392" s="65">
        <v>405</v>
      </c>
    </row>
    <row r="1393" spans="1:9" ht="45" customHeight="1" x14ac:dyDescent="0.25">
      <c r="A1393" s="77" t="s">
        <v>1845</v>
      </c>
      <c r="B1393" s="59" t="s">
        <v>489</v>
      </c>
      <c r="C1393" s="61">
        <v>1</v>
      </c>
      <c r="D1393" s="72" t="s">
        <v>2172</v>
      </c>
      <c r="E1393" s="48">
        <v>44042</v>
      </c>
      <c r="F1393" s="48">
        <v>44042</v>
      </c>
      <c r="G1393" s="105" t="s">
        <v>13</v>
      </c>
      <c r="H1393" s="105"/>
      <c r="I1393" s="65">
        <v>135</v>
      </c>
    </row>
    <row r="1394" spans="1:9" ht="45" customHeight="1" x14ac:dyDescent="0.25">
      <c r="A1394" s="77" t="s">
        <v>1845</v>
      </c>
      <c r="B1394" s="59" t="s">
        <v>489</v>
      </c>
      <c r="C1394" s="61">
        <v>1</v>
      </c>
      <c r="D1394" s="72" t="s">
        <v>2172</v>
      </c>
      <c r="E1394" s="48">
        <v>44042</v>
      </c>
      <c r="F1394" s="48">
        <v>44042</v>
      </c>
      <c r="G1394" s="105" t="s">
        <v>13</v>
      </c>
      <c r="H1394" s="105"/>
      <c r="I1394" s="65">
        <v>802</v>
      </c>
    </row>
    <row r="1395" spans="1:9" ht="45" customHeight="1" x14ac:dyDescent="0.25">
      <c r="A1395" s="77" t="s">
        <v>1845</v>
      </c>
      <c r="B1395" s="59" t="s">
        <v>489</v>
      </c>
      <c r="C1395" s="61">
        <v>1</v>
      </c>
      <c r="D1395" s="72" t="s">
        <v>2172</v>
      </c>
      <c r="E1395" s="48">
        <v>44042</v>
      </c>
      <c r="F1395" s="48">
        <v>44042</v>
      </c>
      <c r="G1395" s="105" t="s">
        <v>13</v>
      </c>
      <c r="H1395" s="105"/>
      <c r="I1395" s="65">
        <v>10</v>
      </c>
    </row>
    <row r="1396" spans="1:9" ht="45" customHeight="1" x14ac:dyDescent="0.25">
      <c r="A1396" s="77" t="s">
        <v>1845</v>
      </c>
      <c r="B1396" s="59" t="s">
        <v>489</v>
      </c>
      <c r="C1396" s="61">
        <v>1</v>
      </c>
      <c r="D1396" s="72" t="s">
        <v>2172</v>
      </c>
      <c r="E1396" s="48">
        <v>44042</v>
      </c>
      <c r="F1396" s="48">
        <v>44042</v>
      </c>
      <c r="G1396" s="105" t="s">
        <v>13</v>
      </c>
      <c r="H1396" s="105"/>
      <c r="I1396" s="65">
        <v>228</v>
      </c>
    </row>
    <row r="1397" spans="1:9" ht="45" customHeight="1" x14ac:dyDescent="0.25">
      <c r="A1397" s="77" t="s">
        <v>1845</v>
      </c>
      <c r="B1397" s="59" t="s">
        <v>489</v>
      </c>
      <c r="C1397" s="61">
        <v>1</v>
      </c>
      <c r="D1397" s="72" t="s">
        <v>2172</v>
      </c>
      <c r="E1397" s="48">
        <v>44042</v>
      </c>
      <c r="F1397" s="48">
        <v>44042</v>
      </c>
      <c r="G1397" s="105" t="s">
        <v>13</v>
      </c>
      <c r="H1397" s="105"/>
      <c r="I1397" s="65">
        <v>60.87</v>
      </c>
    </row>
    <row r="1398" spans="1:9" ht="45" customHeight="1" x14ac:dyDescent="0.25">
      <c r="A1398" s="77" t="s">
        <v>1845</v>
      </c>
      <c r="B1398" s="59" t="s">
        <v>489</v>
      </c>
      <c r="C1398" s="61">
        <v>1</v>
      </c>
      <c r="D1398" s="72" t="s">
        <v>2172</v>
      </c>
      <c r="E1398" s="48">
        <v>44042</v>
      </c>
      <c r="F1398" s="48">
        <v>44042</v>
      </c>
      <c r="G1398" s="105" t="s">
        <v>13</v>
      </c>
      <c r="H1398" s="105"/>
      <c r="I1398" s="65">
        <v>153.18</v>
      </c>
    </row>
    <row r="1399" spans="1:9" ht="45" customHeight="1" x14ac:dyDescent="0.25">
      <c r="A1399" s="77" t="s">
        <v>1845</v>
      </c>
      <c r="B1399" s="59" t="s">
        <v>489</v>
      </c>
      <c r="C1399" s="61">
        <v>1</v>
      </c>
      <c r="D1399" s="72" t="s">
        <v>2172</v>
      </c>
      <c r="E1399" s="48">
        <v>44042</v>
      </c>
      <c r="F1399" s="48">
        <v>44042</v>
      </c>
      <c r="G1399" s="105" t="s">
        <v>13</v>
      </c>
      <c r="H1399" s="105"/>
      <c r="I1399" s="65">
        <v>500</v>
      </c>
    </row>
    <row r="1400" spans="1:9" ht="45" customHeight="1" x14ac:dyDescent="0.25">
      <c r="A1400" s="77" t="s">
        <v>1845</v>
      </c>
      <c r="B1400" s="59" t="s">
        <v>489</v>
      </c>
      <c r="C1400" s="61">
        <v>1</v>
      </c>
      <c r="D1400" s="72" t="s">
        <v>2172</v>
      </c>
      <c r="E1400" s="48">
        <v>44042</v>
      </c>
      <c r="F1400" s="48">
        <v>44042</v>
      </c>
      <c r="G1400" s="105" t="s">
        <v>13</v>
      </c>
      <c r="H1400" s="105"/>
      <c r="I1400" s="65">
        <v>761</v>
      </c>
    </row>
    <row r="1401" spans="1:9" ht="45" customHeight="1" x14ac:dyDescent="0.25">
      <c r="A1401" s="77" t="s">
        <v>1917</v>
      </c>
      <c r="B1401" s="59" t="s">
        <v>2673</v>
      </c>
      <c r="C1401" s="61">
        <v>1</v>
      </c>
      <c r="D1401" s="72" t="s">
        <v>15</v>
      </c>
      <c r="E1401" s="48">
        <v>44044</v>
      </c>
      <c r="F1401" s="48">
        <v>44074</v>
      </c>
      <c r="G1401" s="105" t="s">
        <v>13</v>
      </c>
      <c r="H1401" s="105"/>
      <c r="I1401" s="65">
        <v>500</v>
      </c>
    </row>
    <row r="1402" spans="1:9" ht="45" customHeight="1" x14ac:dyDescent="0.25">
      <c r="A1402" s="77" t="s">
        <v>1917</v>
      </c>
      <c r="B1402" s="59" t="s">
        <v>2673</v>
      </c>
      <c r="C1402" s="61">
        <v>1</v>
      </c>
      <c r="D1402" s="72" t="s">
        <v>15</v>
      </c>
      <c r="E1402" s="48">
        <v>44044</v>
      </c>
      <c r="F1402" s="48">
        <v>44074</v>
      </c>
      <c r="G1402" s="105" t="s">
        <v>13</v>
      </c>
      <c r="H1402" s="105"/>
      <c r="I1402" s="65">
        <v>500</v>
      </c>
    </row>
    <row r="1403" spans="1:9" ht="45" customHeight="1" x14ac:dyDescent="0.25">
      <c r="A1403" s="77" t="s">
        <v>1917</v>
      </c>
      <c r="B1403" s="59" t="s">
        <v>2673</v>
      </c>
      <c r="C1403" s="61">
        <v>1</v>
      </c>
      <c r="D1403" s="72" t="s">
        <v>15</v>
      </c>
      <c r="E1403" s="48">
        <v>44044</v>
      </c>
      <c r="F1403" s="48">
        <v>44074</v>
      </c>
      <c r="G1403" s="105" t="s">
        <v>13</v>
      </c>
      <c r="H1403" s="105"/>
      <c r="I1403" s="65">
        <v>500</v>
      </c>
    </row>
    <row r="1404" spans="1:9" ht="45" customHeight="1" x14ac:dyDescent="0.25">
      <c r="A1404" s="77" t="s">
        <v>1917</v>
      </c>
      <c r="B1404" s="59" t="s">
        <v>2673</v>
      </c>
      <c r="C1404" s="61">
        <v>1</v>
      </c>
      <c r="D1404" s="72" t="s">
        <v>15</v>
      </c>
      <c r="E1404" s="48">
        <v>44044</v>
      </c>
      <c r="F1404" s="48">
        <v>44074</v>
      </c>
      <c r="G1404" s="105" t="s">
        <v>13</v>
      </c>
      <c r="H1404" s="105"/>
      <c r="I1404" s="65">
        <v>336</v>
      </c>
    </row>
    <row r="1405" spans="1:9" ht="45" customHeight="1" x14ac:dyDescent="0.25">
      <c r="A1405" s="77" t="s">
        <v>1990</v>
      </c>
      <c r="B1405" s="59" t="s">
        <v>1420</v>
      </c>
      <c r="C1405" s="61">
        <v>1</v>
      </c>
      <c r="D1405" s="72" t="s">
        <v>2172</v>
      </c>
      <c r="E1405" s="48">
        <v>44074</v>
      </c>
      <c r="F1405" s="48">
        <v>44075</v>
      </c>
      <c r="G1405" s="105" t="s">
        <v>13</v>
      </c>
      <c r="H1405" s="105"/>
      <c r="I1405" s="65">
        <v>3358</v>
      </c>
    </row>
    <row r="1406" spans="1:9" ht="45" customHeight="1" x14ac:dyDescent="0.25">
      <c r="A1406" s="77" t="s">
        <v>2001</v>
      </c>
      <c r="B1406" s="59" t="s">
        <v>489</v>
      </c>
      <c r="C1406" s="61">
        <v>1</v>
      </c>
      <c r="D1406" s="72" t="s">
        <v>29</v>
      </c>
      <c r="E1406" s="48">
        <v>44082</v>
      </c>
      <c r="F1406" s="48">
        <v>44082</v>
      </c>
      <c r="G1406" s="105" t="s">
        <v>13</v>
      </c>
      <c r="H1406" s="105"/>
      <c r="I1406" s="65">
        <v>500</v>
      </c>
    </row>
    <row r="1407" spans="1:9" ht="45" customHeight="1" x14ac:dyDescent="0.25">
      <c r="A1407" s="77" t="s">
        <v>2001</v>
      </c>
      <c r="B1407" s="59" t="s">
        <v>489</v>
      </c>
      <c r="C1407" s="61">
        <v>1</v>
      </c>
      <c r="D1407" s="72" t="s">
        <v>29</v>
      </c>
      <c r="E1407" s="48">
        <v>44082</v>
      </c>
      <c r="F1407" s="48">
        <v>44082</v>
      </c>
      <c r="G1407" s="105" t="s">
        <v>13</v>
      </c>
      <c r="H1407" s="105"/>
      <c r="I1407" s="65">
        <v>63</v>
      </c>
    </row>
    <row r="1408" spans="1:9" ht="45" customHeight="1" x14ac:dyDescent="0.25">
      <c r="A1408" s="77" t="s">
        <v>2001</v>
      </c>
      <c r="B1408" s="59" t="s">
        <v>489</v>
      </c>
      <c r="C1408" s="61">
        <v>1</v>
      </c>
      <c r="D1408" s="72" t="s">
        <v>29</v>
      </c>
      <c r="E1408" s="48">
        <v>44078</v>
      </c>
      <c r="F1408" s="48">
        <v>44078</v>
      </c>
      <c r="G1408" s="105" t="s">
        <v>13</v>
      </c>
      <c r="H1408" s="105"/>
      <c r="I1408" s="65">
        <v>63</v>
      </c>
    </row>
    <row r="1409" spans="1:9" ht="45" customHeight="1" x14ac:dyDescent="0.25">
      <c r="A1409" s="77" t="s">
        <v>2001</v>
      </c>
      <c r="B1409" s="59" t="s">
        <v>489</v>
      </c>
      <c r="C1409" s="61">
        <v>1</v>
      </c>
      <c r="D1409" s="72" t="s">
        <v>29</v>
      </c>
      <c r="E1409" s="48">
        <v>44078</v>
      </c>
      <c r="F1409" s="48">
        <v>44078</v>
      </c>
      <c r="G1409" s="105" t="s">
        <v>13</v>
      </c>
      <c r="H1409" s="105"/>
      <c r="I1409" s="65">
        <v>500</v>
      </c>
    </row>
    <row r="1410" spans="1:9" ht="45" customHeight="1" x14ac:dyDescent="0.25">
      <c r="A1410" s="77" t="s">
        <v>2001</v>
      </c>
      <c r="B1410" s="59" t="s">
        <v>489</v>
      </c>
      <c r="C1410" s="61">
        <v>1</v>
      </c>
      <c r="D1410" s="72" t="s">
        <v>29</v>
      </c>
      <c r="E1410" s="48">
        <v>44078</v>
      </c>
      <c r="F1410" s="48">
        <v>44078</v>
      </c>
      <c r="G1410" s="105" t="s">
        <v>13</v>
      </c>
      <c r="H1410" s="105"/>
      <c r="I1410" s="65">
        <v>220</v>
      </c>
    </row>
    <row r="1411" spans="1:9" ht="45" customHeight="1" x14ac:dyDescent="0.25">
      <c r="A1411" s="77" t="s">
        <v>2001</v>
      </c>
      <c r="B1411" s="59" t="s">
        <v>489</v>
      </c>
      <c r="C1411" s="61">
        <v>1</v>
      </c>
      <c r="D1411" s="72" t="s">
        <v>29</v>
      </c>
      <c r="E1411" s="48">
        <v>44078</v>
      </c>
      <c r="F1411" s="48">
        <v>44078</v>
      </c>
      <c r="G1411" s="105" t="s">
        <v>13</v>
      </c>
      <c r="H1411" s="105"/>
      <c r="I1411" s="65">
        <v>49</v>
      </c>
    </row>
    <row r="1412" spans="1:9" ht="45" customHeight="1" x14ac:dyDescent="0.25">
      <c r="A1412" s="77" t="s">
        <v>2001</v>
      </c>
      <c r="B1412" s="59" t="s">
        <v>489</v>
      </c>
      <c r="C1412" s="61">
        <v>1</v>
      </c>
      <c r="D1412" s="72" t="s">
        <v>29</v>
      </c>
      <c r="E1412" s="48">
        <v>44082</v>
      </c>
      <c r="F1412" s="48">
        <v>44082</v>
      </c>
      <c r="G1412" s="105" t="s">
        <v>13</v>
      </c>
      <c r="H1412" s="105"/>
      <c r="I1412" s="65">
        <v>49</v>
      </c>
    </row>
    <row r="1413" spans="1:9" ht="45" customHeight="1" x14ac:dyDescent="0.25">
      <c r="A1413" s="77" t="s">
        <v>2001</v>
      </c>
      <c r="B1413" s="59" t="s">
        <v>489</v>
      </c>
      <c r="C1413" s="61">
        <v>1</v>
      </c>
      <c r="D1413" s="72" t="s">
        <v>29</v>
      </c>
      <c r="E1413" s="48">
        <v>44068</v>
      </c>
      <c r="F1413" s="48">
        <v>44068</v>
      </c>
      <c r="G1413" s="105" t="s">
        <v>13</v>
      </c>
      <c r="H1413" s="105"/>
      <c r="I1413" s="65">
        <v>447.25</v>
      </c>
    </row>
    <row r="1414" spans="1:9" ht="45" customHeight="1" x14ac:dyDescent="0.25">
      <c r="A1414" s="77" t="s">
        <v>2001</v>
      </c>
      <c r="B1414" s="59" t="s">
        <v>489</v>
      </c>
      <c r="C1414" s="61">
        <v>1</v>
      </c>
      <c r="D1414" s="72" t="s">
        <v>29</v>
      </c>
      <c r="E1414" s="48">
        <v>44068</v>
      </c>
      <c r="F1414" s="48">
        <v>44068</v>
      </c>
      <c r="G1414" s="105" t="s">
        <v>13</v>
      </c>
      <c r="H1414" s="105"/>
      <c r="I1414" s="65">
        <v>98</v>
      </c>
    </row>
    <row r="1415" spans="1:9" ht="45" customHeight="1" x14ac:dyDescent="0.25">
      <c r="A1415" s="77" t="s">
        <v>2001</v>
      </c>
      <c r="B1415" s="59" t="s">
        <v>489</v>
      </c>
      <c r="C1415" s="61">
        <v>1</v>
      </c>
      <c r="D1415" s="72" t="s">
        <v>29</v>
      </c>
      <c r="E1415" s="48">
        <v>44068</v>
      </c>
      <c r="F1415" s="48">
        <v>44068</v>
      </c>
      <c r="G1415" s="105" t="s">
        <v>13</v>
      </c>
      <c r="H1415" s="105"/>
      <c r="I1415" s="65">
        <v>126</v>
      </c>
    </row>
    <row r="1416" spans="1:9" ht="45" customHeight="1" x14ac:dyDescent="0.25">
      <c r="A1416" s="77" t="s">
        <v>2001</v>
      </c>
      <c r="B1416" s="59" t="s">
        <v>489</v>
      </c>
      <c r="C1416" s="61">
        <v>1</v>
      </c>
      <c r="D1416" s="72" t="s">
        <v>29</v>
      </c>
      <c r="E1416" s="48">
        <v>44068</v>
      </c>
      <c r="F1416" s="48">
        <v>44068</v>
      </c>
      <c r="G1416" s="105" t="s">
        <v>13</v>
      </c>
      <c r="H1416" s="105"/>
      <c r="I1416" s="65">
        <v>157</v>
      </c>
    </row>
    <row r="1417" spans="1:9" ht="45" customHeight="1" x14ac:dyDescent="0.25">
      <c r="A1417" s="77" t="s">
        <v>2001</v>
      </c>
      <c r="B1417" s="59" t="s">
        <v>489</v>
      </c>
      <c r="C1417" s="61">
        <v>1</v>
      </c>
      <c r="D1417" s="72" t="s">
        <v>29</v>
      </c>
      <c r="E1417" s="48">
        <v>44068</v>
      </c>
      <c r="F1417" s="48">
        <v>44068</v>
      </c>
      <c r="G1417" s="105" t="s">
        <v>13</v>
      </c>
      <c r="H1417" s="105"/>
      <c r="I1417" s="65">
        <v>49</v>
      </c>
    </row>
    <row r="1418" spans="1:9" ht="45" customHeight="1" x14ac:dyDescent="0.25">
      <c r="A1418" s="77" t="s">
        <v>2001</v>
      </c>
      <c r="B1418" s="59" t="s">
        <v>489</v>
      </c>
      <c r="C1418" s="61">
        <v>1</v>
      </c>
      <c r="D1418" s="72" t="s">
        <v>29</v>
      </c>
      <c r="E1418" s="48">
        <v>44068</v>
      </c>
      <c r="F1418" s="48">
        <v>44068</v>
      </c>
      <c r="G1418" s="105" t="s">
        <v>13</v>
      </c>
      <c r="H1418" s="105"/>
      <c r="I1418" s="65">
        <v>46</v>
      </c>
    </row>
    <row r="1419" spans="1:9" ht="45" customHeight="1" x14ac:dyDescent="0.25">
      <c r="A1419" s="77" t="s">
        <v>1845</v>
      </c>
      <c r="B1419" s="59" t="s">
        <v>489</v>
      </c>
      <c r="C1419" s="61">
        <v>1</v>
      </c>
      <c r="D1419" s="72" t="s">
        <v>29</v>
      </c>
      <c r="E1419" s="48">
        <v>44091</v>
      </c>
      <c r="F1419" s="48">
        <v>44091</v>
      </c>
      <c r="G1419" s="105" t="s">
        <v>13</v>
      </c>
      <c r="H1419" s="105"/>
      <c r="I1419" s="65">
        <v>277</v>
      </c>
    </row>
    <row r="1420" spans="1:9" ht="45" customHeight="1" x14ac:dyDescent="0.25">
      <c r="A1420" s="77" t="s">
        <v>1845</v>
      </c>
      <c r="B1420" s="59" t="s">
        <v>489</v>
      </c>
      <c r="C1420" s="61">
        <v>1</v>
      </c>
      <c r="D1420" s="72" t="s">
        <v>29</v>
      </c>
      <c r="E1420" s="48">
        <v>44091</v>
      </c>
      <c r="F1420" s="48">
        <v>44091</v>
      </c>
      <c r="G1420" s="105" t="s">
        <v>13</v>
      </c>
      <c r="H1420" s="105"/>
      <c r="I1420" s="65">
        <v>500</v>
      </c>
    </row>
    <row r="1421" spans="1:9" ht="45" customHeight="1" x14ac:dyDescent="0.25">
      <c r="A1421" s="77" t="s">
        <v>1845</v>
      </c>
      <c r="B1421" s="59" t="s">
        <v>489</v>
      </c>
      <c r="C1421" s="61">
        <v>1</v>
      </c>
      <c r="D1421" s="72" t="s">
        <v>29</v>
      </c>
      <c r="E1421" s="48">
        <v>44091</v>
      </c>
      <c r="F1421" s="48">
        <v>44091</v>
      </c>
      <c r="G1421" s="105" t="s">
        <v>13</v>
      </c>
      <c r="H1421" s="105"/>
      <c r="I1421" s="65">
        <v>126</v>
      </c>
    </row>
    <row r="1422" spans="1:9" ht="45" customHeight="1" x14ac:dyDescent="0.25">
      <c r="A1422" s="77" t="s">
        <v>1845</v>
      </c>
      <c r="B1422" s="59" t="s">
        <v>489</v>
      </c>
      <c r="C1422" s="61">
        <v>1</v>
      </c>
      <c r="D1422" s="72" t="s">
        <v>29</v>
      </c>
      <c r="E1422" s="48">
        <v>44091</v>
      </c>
      <c r="F1422" s="48">
        <v>44091</v>
      </c>
      <c r="G1422" s="105" t="s">
        <v>13</v>
      </c>
      <c r="H1422" s="105"/>
      <c r="I1422" s="65">
        <v>98</v>
      </c>
    </row>
    <row r="1423" spans="1:9" ht="45" customHeight="1" x14ac:dyDescent="0.25">
      <c r="A1423" s="77" t="s">
        <v>1918</v>
      </c>
      <c r="B1423" s="59" t="s">
        <v>489</v>
      </c>
      <c r="C1423" s="61">
        <v>1</v>
      </c>
      <c r="D1423" s="72" t="s">
        <v>15</v>
      </c>
      <c r="E1423" s="48">
        <v>44075</v>
      </c>
      <c r="F1423" s="48">
        <v>44089</v>
      </c>
      <c r="G1423" s="105" t="s">
        <v>13</v>
      </c>
      <c r="H1423" s="105"/>
      <c r="I1423" s="65">
        <v>405</v>
      </c>
    </row>
    <row r="1424" spans="1:9" ht="45" customHeight="1" x14ac:dyDescent="0.25">
      <c r="A1424" s="77" t="s">
        <v>2001</v>
      </c>
      <c r="B1424" s="59" t="s">
        <v>489</v>
      </c>
      <c r="C1424" s="61">
        <v>1</v>
      </c>
      <c r="D1424" s="72" t="s">
        <v>29</v>
      </c>
      <c r="E1424" s="48">
        <v>43997</v>
      </c>
      <c r="F1424" s="48">
        <v>43997</v>
      </c>
      <c r="G1424" s="105" t="s">
        <v>13</v>
      </c>
      <c r="H1424" s="105"/>
      <c r="I1424" s="65">
        <v>49</v>
      </c>
    </row>
    <row r="1425" spans="1:9" ht="45" customHeight="1" x14ac:dyDescent="0.25">
      <c r="A1425" s="77" t="s">
        <v>2001</v>
      </c>
      <c r="B1425" s="59" t="s">
        <v>489</v>
      </c>
      <c r="C1425" s="61">
        <v>1</v>
      </c>
      <c r="D1425" s="72" t="s">
        <v>29</v>
      </c>
      <c r="E1425" s="48">
        <v>44085</v>
      </c>
      <c r="F1425" s="48">
        <v>44085</v>
      </c>
      <c r="G1425" s="105" t="s">
        <v>13</v>
      </c>
      <c r="H1425" s="105"/>
      <c r="I1425" s="65">
        <v>63</v>
      </c>
    </row>
    <row r="1426" spans="1:9" ht="45" customHeight="1" x14ac:dyDescent="0.25">
      <c r="A1426" s="77" t="s">
        <v>2001</v>
      </c>
      <c r="B1426" s="59" t="s">
        <v>489</v>
      </c>
      <c r="C1426" s="61">
        <v>1</v>
      </c>
      <c r="D1426" s="72" t="s">
        <v>29</v>
      </c>
      <c r="E1426" s="48">
        <v>44085</v>
      </c>
      <c r="F1426" s="48">
        <v>44085</v>
      </c>
      <c r="G1426" s="105" t="s">
        <v>13</v>
      </c>
      <c r="H1426" s="105"/>
      <c r="I1426" s="65">
        <v>49</v>
      </c>
    </row>
    <row r="1427" spans="1:9" ht="45" customHeight="1" x14ac:dyDescent="0.25">
      <c r="A1427" s="77" t="s">
        <v>2001</v>
      </c>
      <c r="B1427" s="59" t="s">
        <v>489</v>
      </c>
      <c r="C1427" s="61">
        <v>1</v>
      </c>
      <c r="D1427" s="72" t="s">
        <v>29</v>
      </c>
      <c r="E1427" s="48">
        <v>44085</v>
      </c>
      <c r="F1427" s="48">
        <v>44085</v>
      </c>
      <c r="G1427" s="105" t="s">
        <v>13</v>
      </c>
      <c r="H1427" s="105"/>
      <c r="I1427" s="65">
        <v>500</v>
      </c>
    </row>
    <row r="1428" spans="1:9" ht="45" customHeight="1" x14ac:dyDescent="0.25">
      <c r="A1428" s="77" t="s">
        <v>2001</v>
      </c>
      <c r="B1428" s="59" t="s">
        <v>489</v>
      </c>
      <c r="C1428" s="61">
        <v>1</v>
      </c>
      <c r="D1428" s="72" t="s">
        <v>29</v>
      </c>
      <c r="E1428" s="48">
        <v>44085</v>
      </c>
      <c r="F1428" s="48">
        <v>44085</v>
      </c>
      <c r="G1428" s="105" t="s">
        <v>13</v>
      </c>
      <c r="H1428" s="105"/>
      <c r="I1428" s="65">
        <v>199</v>
      </c>
    </row>
    <row r="1429" spans="1:9" ht="45" customHeight="1" x14ac:dyDescent="0.25">
      <c r="A1429" s="77" t="s">
        <v>2001</v>
      </c>
      <c r="B1429" s="59" t="s">
        <v>489</v>
      </c>
      <c r="C1429" s="61">
        <v>1</v>
      </c>
      <c r="D1429" s="72" t="s">
        <v>29</v>
      </c>
      <c r="E1429" s="48">
        <v>43997</v>
      </c>
      <c r="F1429" s="48">
        <v>43997</v>
      </c>
      <c r="G1429" s="105" t="s">
        <v>13</v>
      </c>
      <c r="H1429" s="105"/>
      <c r="I1429" s="65">
        <v>500</v>
      </c>
    </row>
    <row r="1430" spans="1:9" ht="45" customHeight="1" x14ac:dyDescent="0.25">
      <c r="A1430" s="77" t="s">
        <v>2001</v>
      </c>
      <c r="B1430" s="59" t="s">
        <v>489</v>
      </c>
      <c r="C1430" s="61">
        <v>1</v>
      </c>
      <c r="D1430" s="72" t="s">
        <v>29</v>
      </c>
      <c r="E1430" s="48">
        <v>43997</v>
      </c>
      <c r="F1430" s="48">
        <v>43997</v>
      </c>
      <c r="G1430" s="105" t="s">
        <v>13</v>
      </c>
      <c r="H1430" s="105"/>
      <c r="I1430" s="65">
        <v>63</v>
      </c>
    </row>
    <row r="1431" spans="1:9" ht="45" customHeight="1" x14ac:dyDescent="0.25">
      <c r="A1431" s="77" t="s">
        <v>2001</v>
      </c>
      <c r="B1431" s="59" t="s">
        <v>2745</v>
      </c>
      <c r="C1431" s="61">
        <v>1</v>
      </c>
      <c r="D1431" s="72" t="s">
        <v>29</v>
      </c>
      <c r="E1431" s="48">
        <v>44083</v>
      </c>
      <c r="F1431" s="48">
        <v>44083</v>
      </c>
      <c r="G1431" s="105" t="s">
        <v>13</v>
      </c>
      <c r="H1431" s="105"/>
      <c r="I1431" s="65">
        <v>63</v>
      </c>
    </row>
    <row r="1432" spans="1:9" ht="45" customHeight="1" x14ac:dyDescent="0.25">
      <c r="A1432" s="77" t="s">
        <v>2001</v>
      </c>
      <c r="B1432" s="59" t="s">
        <v>2745</v>
      </c>
      <c r="C1432" s="61">
        <v>1</v>
      </c>
      <c r="D1432" s="72" t="s">
        <v>29</v>
      </c>
      <c r="E1432" s="48">
        <v>44083</v>
      </c>
      <c r="F1432" s="48">
        <v>44083</v>
      </c>
      <c r="G1432" s="105" t="s">
        <v>13</v>
      </c>
      <c r="H1432" s="105"/>
      <c r="I1432" s="65">
        <v>49</v>
      </c>
    </row>
    <row r="1433" spans="1:9" ht="45" customHeight="1" x14ac:dyDescent="0.25">
      <c r="A1433" s="77" t="s">
        <v>2001</v>
      </c>
      <c r="B1433" s="59" t="s">
        <v>2745</v>
      </c>
      <c r="C1433" s="61">
        <v>1</v>
      </c>
      <c r="D1433" s="72" t="s">
        <v>29</v>
      </c>
      <c r="E1433" s="48">
        <v>44083</v>
      </c>
      <c r="F1433" s="48">
        <v>44083</v>
      </c>
      <c r="G1433" s="105" t="s">
        <v>13</v>
      </c>
      <c r="H1433" s="105"/>
      <c r="I1433" s="65">
        <v>500</v>
      </c>
    </row>
    <row r="1434" spans="1:9" ht="45" customHeight="1" x14ac:dyDescent="0.25">
      <c r="A1434" s="77" t="s">
        <v>2001</v>
      </c>
      <c r="B1434" s="59" t="s">
        <v>2745</v>
      </c>
      <c r="C1434" s="61">
        <v>1</v>
      </c>
      <c r="D1434" s="72" t="s">
        <v>29</v>
      </c>
      <c r="E1434" s="48">
        <v>44083</v>
      </c>
      <c r="F1434" s="48">
        <v>44083</v>
      </c>
      <c r="G1434" s="105" t="s">
        <v>13</v>
      </c>
      <c r="H1434" s="105"/>
      <c r="I1434" s="65">
        <v>175</v>
      </c>
    </row>
    <row r="1435" spans="1:9" ht="45" customHeight="1" x14ac:dyDescent="0.25">
      <c r="A1435" s="77" t="s">
        <v>2001</v>
      </c>
      <c r="B1435" s="59" t="s">
        <v>2745</v>
      </c>
      <c r="C1435" s="61">
        <v>1</v>
      </c>
      <c r="D1435" s="72" t="s">
        <v>29</v>
      </c>
      <c r="E1435" s="48">
        <v>44083</v>
      </c>
      <c r="F1435" s="48">
        <v>44083</v>
      </c>
      <c r="G1435" s="105" t="s">
        <v>13</v>
      </c>
      <c r="H1435" s="105"/>
      <c r="I1435" s="65">
        <v>49</v>
      </c>
    </row>
    <row r="1436" spans="1:9" ht="45" customHeight="1" x14ac:dyDescent="0.25">
      <c r="A1436" s="77" t="s">
        <v>2001</v>
      </c>
      <c r="B1436" s="59" t="s">
        <v>2745</v>
      </c>
      <c r="C1436" s="61">
        <v>1</v>
      </c>
      <c r="D1436" s="72" t="s">
        <v>29</v>
      </c>
      <c r="E1436" s="48">
        <v>44083</v>
      </c>
      <c r="F1436" s="48">
        <v>44083</v>
      </c>
      <c r="G1436" s="105" t="s">
        <v>13</v>
      </c>
      <c r="H1436" s="105"/>
      <c r="I1436" s="65">
        <v>63</v>
      </c>
    </row>
    <row r="1437" spans="1:9" ht="45" customHeight="1" x14ac:dyDescent="0.25">
      <c r="A1437" s="77" t="s">
        <v>1816</v>
      </c>
      <c r="B1437" s="59" t="s">
        <v>489</v>
      </c>
      <c r="C1437" s="61">
        <v>1</v>
      </c>
      <c r="D1437" s="72" t="s">
        <v>29</v>
      </c>
      <c r="E1437" s="48">
        <v>44057</v>
      </c>
      <c r="F1437" s="48">
        <v>44057</v>
      </c>
      <c r="G1437" s="105" t="s">
        <v>13</v>
      </c>
      <c r="H1437" s="105"/>
      <c r="I1437" s="65">
        <v>98</v>
      </c>
    </row>
    <row r="1438" spans="1:9" ht="45" customHeight="1" x14ac:dyDescent="0.25">
      <c r="A1438" s="77" t="s">
        <v>1816</v>
      </c>
      <c r="B1438" s="59" t="s">
        <v>489</v>
      </c>
      <c r="C1438" s="61">
        <v>1</v>
      </c>
      <c r="D1438" s="72" t="s">
        <v>29</v>
      </c>
      <c r="E1438" s="48">
        <v>44097</v>
      </c>
      <c r="F1438" s="48">
        <v>44097</v>
      </c>
      <c r="G1438" s="105" t="s">
        <v>13</v>
      </c>
      <c r="H1438" s="105"/>
      <c r="I1438" s="65">
        <v>500</v>
      </c>
    </row>
    <row r="1439" spans="1:9" ht="45" customHeight="1" x14ac:dyDescent="0.25">
      <c r="A1439" s="77" t="s">
        <v>1816</v>
      </c>
      <c r="B1439" s="59" t="s">
        <v>489</v>
      </c>
      <c r="C1439" s="61">
        <v>1</v>
      </c>
      <c r="D1439" s="72" t="s">
        <v>29</v>
      </c>
      <c r="E1439" s="48">
        <v>44097</v>
      </c>
      <c r="F1439" s="48">
        <v>44097</v>
      </c>
      <c r="G1439" s="105" t="s">
        <v>13</v>
      </c>
      <c r="H1439" s="105"/>
      <c r="I1439" s="65">
        <v>220</v>
      </c>
    </row>
    <row r="1440" spans="1:9" ht="45" customHeight="1" x14ac:dyDescent="0.25">
      <c r="A1440" s="77" t="s">
        <v>1816</v>
      </c>
      <c r="B1440" s="59" t="s">
        <v>489</v>
      </c>
      <c r="C1440" s="61">
        <v>1</v>
      </c>
      <c r="D1440" s="72" t="s">
        <v>29</v>
      </c>
      <c r="E1440" s="48">
        <v>44097</v>
      </c>
      <c r="F1440" s="48">
        <v>44097</v>
      </c>
      <c r="G1440" s="105" t="s">
        <v>13</v>
      </c>
      <c r="H1440" s="105"/>
      <c r="I1440" s="65">
        <v>63</v>
      </c>
    </row>
    <row r="1441" spans="1:9" ht="45" customHeight="1" x14ac:dyDescent="0.25">
      <c r="A1441" s="77" t="s">
        <v>1845</v>
      </c>
      <c r="B1441" s="59" t="s">
        <v>489</v>
      </c>
      <c r="C1441" s="61">
        <v>1</v>
      </c>
      <c r="D1441" s="72" t="s">
        <v>29</v>
      </c>
      <c r="E1441" s="48">
        <v>44098</v>
      </c>
      <c r="F1441" s="48">
        <v>44098</v>
      </c>
      <c r="G1441" s="105" t="s">
        <v>13</v>
      </c>
      <c r="H1441" s="105"/>
      <c r="I1441" s="65">
        <v>15.94</v>
      </c>
    </row>
    <row r="1442" spans="1:9" ht="45" customHeight="1" x14ac:dyDescent="0.25">
      <c r="A1442" s="77" t="s">
        <v>1845</v>
      </c>
      <c r="B1442" s="59" t="s">
        <v>489</v>
      </c>
      <c r="C1442" s="61">
        <v>1</v>
      </c>
      <c r="D1442" s="72" t="s">
        <v>29</v>
      </c>
      <c r="E1442" s="48">
        <v>44098</v>
      </c>
      <c r="F1442" s="48">
        <v>44098</v>
      </c>
      <c r="G1442" s="105" t="s">
        <v>13</v>
      </c>
      <c r="H1442" s="105"/>
      <c r="I1442" s="65">
        <v>126</v>
      </c>
    </row>
    <row r="1443" spans="1:9" ht="45" customHeight="1" x14ac:dyDescent="0.25">
      <c r="A1443" s="77" t="s">
        <v>1845</v>
      </c>
      <c r="B1443" s="59" t="s">
        <v>489</v>
      </c>
      <c r="C1443" s="61">
        <v>1</v>
      </c>
      <c r="D1443" s="72" t="s">
        <v>29</v>
      </c>
      <c r="E1443" s="48">
        <v>44098</v>
      </c>
      <c r="F1443" s="48">
        <v>44098</v>
      </c>
      <c r="G1443" s="105" t="s">
        <v>13</v>
      </c>
      <c r="H1443" s="105"/>
      <c r="I1443" s="65">
        <v>245</v>
      </c>
    </row>
    <row r="1444" spans="1:9" ht="45" customHeight="1" x14ac:dyDescent="0.25">
      <c r="A1444" s="77" t="s">
        <v>1845</v>
      </c>
      <c r="B1444" s="59" t="s">
        <v>489</v>
      </c>
      <c r="C1444" s="61">
        <v>1</v>
      </c>
      <c r="D1444" s="72" t="s">
        <v>29</v>
      </c>
      <c r="E1444" s="48">
        <v>44098</v>
      </c>
      <c r="F1444" s="48">
        <v>44098</v>
      </c>
      <c r="G1444" s="105" t="s">
        <v>13</v>
      </c>
      <c r="H1444" s="105"/>
      <c r="I1444" s="65">
        <v>115</v>
      </c>
    </row>
    <row r="1445" spans="1:9" ht="45" customHeight="1" x14ac:dyDescent="0.25">
      <c r="A1445" s="77" t="s">
        <v>1845</v>
      </c>
      <c r="B1445" s="59" t="s">
        <v>489</v>
      </c>
      <c r="C1445" s="61">
        <v>1</v>
      </c>
      <c r="D1445" s="72" t="s">
        <v>29</v>
      </c>
      <c r="E1445" s="48">
        <v>44098</v>
      </c>
      <c r="F1445" s="48">
        <v>44098</v>
      </c>
      <c r="G1445" s="105" t="s">
        <v>13</v>
      </c>
      <c r="H1445" s="105"/>
      <c r="I1445" s="65">
        <v>484.06</v>
      </c>
    </row>
    <row r="1446" spans="1:9" ht="45" customHeight="1" x14ac:dyDescent="0.25">
      <c r="A1446" s="77" t="s">
        <v>1845</v>
      </c>
      <c r="B1446" s="59" t="s">
        <v>489</v>
      </c>
      <c r="C1446" s="61">
        <v>1</v>
      </c>
      <c r="D1446" s="72" t="s">
        <v>29</v>
      </c>
      <c r="E1446" s="48">
        <v>44097</v>
      </c>
      <c r="F1446" s="48">
        <v>44097</v>
      </c>
      <c r="G1446" s="105" t="s">
        <v>13</v>
      </c>
      <c r="H1446" s="105"/>
      <c r="I1446" s="65">
        <v>98</v>
      </c>
    </row>
    <row r="1447" spans="1:9" ht="45" customHeight="1" x14ac:dyDescent="0.25">
      <c r="A1447" s="77" t="s">
        <v>1845</v>
      </c>
      <c r="B1447" s="59" t="s">
        <v>1420</v>
      </c>
      <c r="C1447" s="61">
        <v>1</v>
      </c>
      <c r="D1447" s="72" t="s">
        <v>15</v>
      </c>
      <c r="E1447" s="48">
        <v>44085</v>
      </c>
      <c r="F1447" s="48">
        <v>44103</v>
      </c>
      <c r="G1447" s="105" t="s">
        <v>13</v>
      </c>
      <c r="H1447" s="105"/>
      <c r="I1447" s="65">
        <v>320</v>
      </c>
    </row>
    <row r="1448" spans="1:9" ht="45" customHeight="1" x14ac:dyDescent="0.25">
      <c r="A1448" s="77" t="s">
        <v>1845</v>
      </c>
      <c r="B1448" s="59" t="s">
        <v>1420</v>
      </c>
      <c r="C1448" s="61">
        <v>1</v>
      </c>
      <c r="D1448" s="72" t="s">
        <v>15</v>
      </c>
      <c r="E1448" s="48">
        <v>44098</v>
      </c>
      <c r="F1448" s="48">
        <v>44103</v>
      </c>
      <c r="G1448" s="105" t="s">
        <v>13</v>
      </c>
      <c r="H1448" s="105"/>
      <c r="I1448" s="65">
        <v>200</v>
      </c>
    </row>
    <row r="1449" spans="1:9" ht="45" customHeight="1" x14ac:dyDescent="0.25">
      <c r="A1449" s="77" t="s">
        <v>1845</v>
      </c>
      <c r="B1449" s="59" t="s">
        <v>2746</v>
      </c>
      <c r="C1449" s="61">
        <v>1</v>
      </c>
      <c r="D1449" s="72" t="s">
        <v>15</v>
      </c>
      <c r="E1449" s="48">
        <v>44095</v>
      </c>
      <c r="F1449" s="48">
        <v>44104</v>
      </c>
      <c r="G1449" s="105" t="s">
        <v>13</v>
      </c>
      <c r="H1449" s="105"/>
      <c r="I1449" s="65">
        <v>270</v>
      </c>
    </row>
    <row r="1450" spans="1:9" ht="45" customHeight="1" x14ac:dyDescent="0.25">
      <c r="A1450" s="77" t="s">
        <v>1845</v>
      </c>
      <c r="B1450" s="59" t="s">
        <v>2747</v>
      </c>
      <c r="C1450" s="61">
        <v>1</v>
      </c>
      <c r="D1450" s="72" t="s">
        <v>15</v>
      </c>
      <c r="E1450" s="48">
        <v>44081</v>
      </c>
      <c r="F1450" s="48">
        <v>44084</v>
      </c>
      <c r="G1450" s="105" t="s">
        <v>13</v>
      </c>
      <c r="H1450" s="105"/>
      <c r="I1450" s="65">
        <v>270</v>
      </c>
    </row>
    <row r="1451" spans="1:9" ht="45" customHeight="1" x14ac:dyDescent="0.25">
      <c r="A1451" s="77" t="s">
        <v>1947</v>
      </c>
      <c r="B1451" s="59" t="s">
        <v>489</v>
      </c>
      <c r="C1451" s="61">
        <v>2</v>
      </c>
      <c r="D1451" s="72" t="s">
        <v>2172</v>
      </c>
      <c r="E1451" s="48">
        <v>44082</v>
      </c>
      <c r="F1451" s="48">
        <v>44083</v>
      </c>
      <c r="G1451" s="105" t="s">
        <v>13</v>
      </c>
      <c r="H1451" s="105"/>
      <c r="I1451" s="65">
        <v>63</v>
      </c>
    </row>
    <row r="1452" spans="1:9" ht="45" customHeight="1" x14ac:dyDescent="0.25">
      <c r="A1452" s="77" t="s">
        <v>1947</v>
      </c>
      <c r="B1452" s="59" t="s">
        <v>489</v>
      </c>
      <c r="C1452" s="61">
        <v>1</v>
      </c>
      <c r="D1452" s="72" t="s">
        <v>29</v>
      </c>
      <c r="E1452" s="48">
        <v>44097</v>
      </c>
      <c r="F1452" s="48">
        <v>44097</v>
      </c>
      <c r="G1452" s="105" t="s">
        <v>13</v>
      </c>
      <c r="H1452" s="105"/>
      <c r="I1452" s="65">
        <v>49</v>
      </c>
    </row>
    <row r="1453" spans="1:9" ht="45" customHeight="1" x14ac:dyDescent="0.25">
      <c r="A1453" s="77" t="s">
        <v>1947</v>
      </c>
      <c r="B1453" s="59" t="s">
        <v>489</v>
      </c>
      <c r="C1453" s="61">
        <v>1</v>
      </c>
      <c r="D1453" s="72" t="s">
        <v>29</v>
      </c>
      <c r="E1453" s="48">
        <v>44097</v>
      </c>
      <c r="F1453" s="48">
        <v>44097</v>
      </c>
      <c r="G1453" s="105" t="s">
        <v>13</v>
      </c>
      <c r="H1453" s="105"/>
      <c r="I1453" s="65">
        <v>85</v>
      </c>
    </row>
    <row r="1454" spans="1:9" ht="45" customHeight="1" x14ac:dyDescent="0.25">
      <c r="A1454" s="77" t="s">
        <v>1947</v>
      </c>
      <c r="B1454" s="59" t="s">
        <v>489</v>
      </c>
      <c r="C1454" s="61">
        <v>2</v>
      </c>
      <c r="D1454" s="72" t="s">
        <v>2172</v>
      </c>
      <c r="E1454" s="48">
        <v>44082</v>
      </c>
      <c r="F1454" s="48">
        <v>44083</v>
      </c>
      <c r="G1454" s="105" t="s">
        <v>13</v>
      </c>
      <c r="H1454" s="105"/>
      <c r="I1454" s="65">
        <v>49</v>
      </c>
    </row>
    <row r="1455" spans="1:9" ht="45" customHeight="1" x14ac:dyDescent="0.25">
      <c r="A1455" s="77" t="s">
        <v>1947</v>
      </c>
      <c r="B1455" s="59" t="s">
        <v>489</v>
      </c>
      <c r="C1455" s="61">
        <v>1</v>
      </c>
      <c r="D1455" s="72" t="s">
        <v>29</v>
      </c>
      <c r="E1455" s="48">
        <v>44097</v>
      </c>
      <c r="F1455" s="48">
        <v>44097</v>
      </c>
      <c r="G1455" s="105" t="s">
        <v>13</v>
      </c>
      <c r="H1455" s="105"/>
      <c r="I1455" s="65">
        <v>444.75</v>
      </c>
    </row>
    <row r="1456" spans="1:9" ht="45" customHeight="1" x14ac:dyDescent="0.25">
      <c r="A1456" s="77" t="s">
        <v>1947</v>
      </c>
      <c r="B1456" s="59" t="s">
        <v>489</v>
      </c>
      <c r="C1456" s="61">
        <v>1</v>
      </c>
      <c r="D1456" s="72" t="s">
        <v>29</v>
      </c>
      <c r="E1456" s="48">
        <v>44097</v>
      </c>
      <c r="F1456" s="48">
        <v>44097</v>
      </c>
      <c r="G1456" s="105" t="s">
        <v>13</v>
      </c>
      <c r="H1456" s="105"/>
      <c r="I1456" s="65">
        <v>98</v>
      </c>
    </row>
    <row r="1457" spans="1:9" ht="45" customHeight="1" x14ac:dyDescent="0.25">
      <c r="A1457" s="77" t="s">
        <v>1947</v>
      </c>
      <c r="B1457" s="59" t="s">
        <v>489</v>
      </c>
      <c r="C1457" s="61">
        <v>1</v>
      </c>
      <c r="D1457" s="72" t="s">
        <v>29</v>
      </c>
      <c r="E1457" s="48">
        <v>44097</v>
      </c>
      <c r="F1457" s="48">
        <v>44097</v>
      </c>
      <c r="G1457" s="105" t="s">
        <v>13</v>
      </c>
      <c r="H1457" s="105"/>
      <c r="I1457" s="65">
        <v>126</v>
      </c>
    </row>
    <row r="1458" spans="1:9" ht="45" customHeight="1" x14ac:dyDescent="0.25">
      <c r="A1458" s="77" t="s">
        <v>1947</v>
      </c>
      <c r="B1458" s="59" t="s">
        <v>489</v>
      </c>
      <c r="C1458" s="61">
        <v>2</v>
      </c>
      <c r="D1458" s="72" t="s">
        <v>2172</v>
      </c>
      <c r="E1458" s="48">
        <v>44082</v>
      </c>
      <c r="F1458" s="48">
        <v>44083</v>
      </c>
      <c r="G1458" s="105" t="s">
        <v>13</v>
      </c>
      <c r="H1458" s="105"/>
      <c r="I1458" s="65">
        <v>500</v>
      </c>
    </row>
    <row r="1459" spans="1:9" ht="45" customHeight="1" x14ac:dyDescent="0.25">
      <c r="A1459" s="77" t="s">
        <v>1947</v>
      </c>
      <c r="B1459" s="59" t="s">
        <v>489</v>
      </c>
      <c r="C1459" s="61">
        <v>2</v>
      </c>
      <c r="D1459" s="72" t="s">
        <v>2172</v>
      </c>
      <c r="E1459" s="48">
        <v>44082</v>
      </c>
      <c r="F1459" s="48">
        <v>44083</v>
      </c>
      <c r="G1459" s="105" t="s">
        <v>13</v>
      </c>
      <c r="H1459" s="105"/>
      <c r="I1459" s="65">
        <v>500</v>
      </c>
    </row>
    <row r="1460" spans="1:9" ht="45" customHeight="1" x14ac:dyDescent="0.25">
      <c r="A1460" s="77" t="s">
        <v>1947</v>
      </c>
      <c r="B1460" s="59" t="s">
        <v>489</v>
      </c>
      <c r="C1460" s="61">
        <v>2</v>
      </c>
      <c r="D1460" s="72" t="s">
        <v>2172</v>
      </c>
      <c r="E1460" s="48">
        <v>44082</v>
      </c>
      <c r="F1460" s="48">
        <v>44083</v>
      </c>
      <c r="G1460" s="105" t="s">
        <v>13</v>
      </c>
      <c r="H1460" s="105"/>
      <c r="I1460" s="65">
        <v>140</v>
      </c>
    </row>
    <row r="1461" spans="1:9" ht="45" customHeight="1" x14ac:dyDescent="0.25">
      <c r="A1461" s="77" t="s">
        <v>1947</v>
      </c>
      <c r="B1461" s="59" t="s">
        <v>489</v>
      </c>
      <c r="C1461" s="61">
        <v>2</v>
      </c>
      <c r="D1461" s="72" t="s">
        <v>2172</v>
      </c>
      <c r="E1461" s="48">
        <v>44082</v>
      </c>
      <c r="F1461" s="48">
        <v>44083</v>
      </c>
      <c r="G1461" s="105" t="s">
        <v>13</v>
      </c>
      <c r="H1461" s="105"/>
      <c r="I1461" s="65">
        <v>650.1</v>
      </c>
    </row>
    <row r="1462" spans="1:9" ht="45" customHeight="1" x14ac:dyDescent="0.25">
      <c r="A1462" s="77" t="s">
        <v>1947</v>
      </c>
      <c r="B1462" s="59" t="s">
        <v>489</v>
      </c>
      <c r="C1462" s="61">
        <v>2</v>
      </c>
      <c r="D1462" s="72" t="s">
        <v>2172</v>
      </c>
      <c r="E1462" s="48">
        <v>44082</v>
      </c>
      <c r="F1462" s="48">
        <v>44083</v>
      </c>
      <c r="G1462" s="105" t="s">
        <v>13</v>
      </c>
      <c r="H1462" s="105"/>
      <c r="I1462" s="65">
        <v>63</v>
      </c>
    </row>
    <row r="1463" spans="1:9" ht="45" customHeight="1" x14ac:dyDescent="0.25">
      <c r="A1463" s="77" t="s">
        <v>1947</v>
      </c>
      <c r="B1463" s="59" t="s">
        <v>489</v>
      </c>
      <c r="C1463" s="61">
        <v>2</v>
      </c>
      <c r="D1463" s="72" t="s">
        <v>2172</v>
      </c>
      <c r="E1463" s="48">
        <v>44082</v>
      </c>
      <c r="F1463" s="48">
        <v>44083</v>
      </c>
      <c r="G1463" s="105" t="s">
        <v>13</v>
      </c>
      <c r="H1463" s="105"/>
      <c r="I1463" s="65">
        <v>298</v>
      </c>
    </row>
    <row r="1464" spans="1:9" ht="45" customHeight="1" x14ac:dyDescent="0.25">
      <c r="A1464" s="77" t="s">
        <v>1947</v>
      </c>
      <c r="B1464" s="59" t="s">
        <v>489</v>
      </c>
      <c r="C1464" s="61">
        <v>2</v>
      </c>
      <c r="D1464" s="72" t="s">
        <v>2172</v>
      </c>
      <c r="E1464" s="48">
        <v>44082</v>
      </c>
      <c r="F1464" s="48">
        <v>44083</v>
      </c>
      <c r="G1464" s="105" t="s">
        <v>13</v>
      </c>
      <c r="H1464" s="105"/>
      <c r="I1464" s="65">
        <v>315</v>
      </c>
    </row>
    <row r="1465" spans="1:9" ht="45" customHeight="1" x14ac:dyDescent="0.25">
      <c r="A1465" s="77" t="s">
        <v>1947</v>
      </c>
      <c r="B1465" s="59" t="s">
        <v>489</v>
      </c>
      <c r="C1465" s="61">
        <v>2</v>
      </c>
      <c r="D1465" s="72" t="s">
        <v>2172</v>
      </c>
      <c r="E1465" s="48">
        <v>44082</v>
      </c>
      <c r="F1465" s="48">
        <v>44083</v>
      </c>
      <c r="G1465" s="105" t="s">
        <v>13</v>
      </c>
      <c r="H1465" s="105"/>
      <c r="I1465" s="65">
        <v>114</v>
      </c>
    </row>
    <row r="1466" spans="1:9" ht="45" customHeight="1" x14ac:dyDescent="0.25">
      <c r="A1466" s="77" t="s">
        <v>1947</v>
      </c>
      <c r="B1466" s="59" t="s">
        <v>489</v>
      </c>
      <c r="C1466" s="61">
        <v>2</v>
      </c>
      <c r="D1466" s="72" t="s">
        <v>2172</v>
      </c>
      <c r="E1466" s="48">
        <v>44082</v>
      </c>
      <c r="F1466" s="48">
        <v>44083</v>
      </c>
      <c r="G1466" s="105" t="s">
        <v>13</v>
      </c>
      <c r="H1466" s="105"/>
      <c r="I1466" s="65">
        <v>461</v>
      </c>
    </row>
    <row r="1467" spans="1:9" ht="45" customHeight="1" x14ac:dyDescent="0.25">
      <c r="A1467" s="77" t="s">
        <v>1947</v>
      </c>
      <c r="B1467" s="59" t="s">
        <v>489</v>
      </c>
      <c r="C1467" s="61">
        <v>2</v>
      </c>
      <c r="D1467" s="72" t="s">
        <v>2172</v>
      </c>
      <c r="E1467" s="48">
        <v>44082</v>
      </c>
      <c r="F1467" s="48">
        <v>44083</v>
      </c>
      <c r="G1467" s="105" t="s">
        <v>13</v>
      </c>
      <c r="H1467" s="105"/>
      <c r="I1467" s="65">
        <v>370.01</v>
      </c>
    </row>
    <row r="1468" spans="1:9" ht="45" customHeight="1" x14ac:dyDescent="0.25">
      <c r="A1468" s="77" t="s">
        <v>2001</v>
      </c>
      <c r="B1468" s="59" t="s">
        <v>489</v>
      </c>
      <c r="C1468" s="61">
        <v>2</v>
      </c>
      <c r="D1468" s="72" t="s">
        <v>29</v>
      </c>
      <c r="E1468" s="48">
        <v>44095</v>
      </c>
      <c r="F1468" s="48">
        <v>44095</v>
      </c>
      <c r="G1468" s="105" t="s">
        <v>13</v>
      </c>
      <c r="H1468" s="105"/>
      <c r="I1468" s="65">
        <v>450</v>
      </c>
    </row>
    <row r="1469" spans="1:9" ht="45" customHeight="1" x14ac:dyDescent="0.25">
      <c r="A1469" s="77" t="s">
        <v>2001</v>
      </c>
      <c r="B1469" s="59" t="s">
        <v>489</v>
      </c>
      <c r="C1469" s="61">
        <v>1</v>
      </c>
      <c r="D1469" s="72" t="s">
        <v>29</v>
      </c>
      <c r="E1469" s="48">
        <v>44098</v>
      </c>
      <c r="F1469" s="48">
        <v>44098</v>
      </c>
      <c r="G1469" s="105" t="s">
        <v>13</v>
      </c>
      <c r="H1469" s="105"/>
      <c r="I1469" s="65">
        <v>98</v>
      </c>
    </row>
    <row r="1470" spans="1:9" ht="45" customHeight="1" x14ac:dyDescent="0.25">
      <c r="A1470" s="77" t="s">
        <v>2001</v>
      </c>
      <c r="B1470" s="59" t="s">
        <v>489</v>
      </c>
      <c r="C1470" s="61">
        <v>1</v>
      </c>
      <c r="D1470" s="72" t="s">
        <v>29</v>
      </c>
      <c r="E1470" s="48">
        <v>44098</v>
      </c>
      <c r="F1470" s="48">
        <v>44098</v>
      </c>
      <c r="G1470" s="105" t="s">
        <v>13</v>
      </c>
      <c r="H1470" s="105"/>
      <c r="I1470" s="65">
        <v>60</v>
      </c>
    </row>
    <row r="1471" spans="1:9" ht="45" customHeight="1" x14ac:dyDescent="0.25">
      <c r="A1471" s="77" t="s">
        <v>2001</v>
      </c>
      <c r="B1471" s="59" t="s">
        <v>489</v>
      </c>
      <c r="C1471" s="61">
        <v>1</v>
      </c>
      <c r="D1471" s="72" t="s">
        <v>29</v>
      </c>
      <c r="E1471" s="48">
        <v>44098</v>
      </c>
      <c r="F1471" s="48">
        <v>44098</v>
      </c>
      <c r="G1471" s="105" t="s">
        <v>13</v>
      </c>
      <c r="H1471" s="105"/>
      <c r="I1471" s="65">
        <v>150</v>
      </c>
    </row>
    <row r="1472" spans="1:9" ht="45" customHeight="1" x14ac:dyDescent="0.25">
      <c r="A1472" s="77" t="s">
        <v>2001</v>
      </c>
      <c r="B1472" s="59" t="s">
        <v>489</v>
      </c>
      <c r="C1472" s="61">
        <v>2</v>
      </c>
      <c r="D1472" s="72" t="s">
        <v>29</v>
      </c>
      <c r="E1472" s="48">
        <v>44095</v>
      </c>
      <c r="F1472" s="48">
        <v>44095</v>
      </c>
      <c r="G1472" s="105" t="s">
        <v>13</v>
      </c>
      <c r="H1472" s="105"/>
      <c r="I1472" s="65">
        <v>49</v>
      </c>
    </row>
    <row r="1473" spans="1:9" ht="45" customHeight="1" x14ac:dyDescent="0.25">
      <c r="A1473" s="77" t="s">
        <v>2001</v>
      </c>
      <c r="B1473" s="59" t="s">
        <v>489</v>
      </c>
      <c r="C1473" s="61">
        <v>1</v>
      </c>
      <c r="D1473" s="72" t="s">
        <v>29</v>
      </c>
      <c r="E1473" s="48">
        <v>44098</v>
      </c>
      <c r="F1473" s="48">
        <v>44098</v>
      </c>
      <c r="G1473" s="105" t="s">
        <v>13</v>
      </c>
      <c r="H1473" s="105"/>
      <c r="I1473" s="65">
        <v>126</v>
      </c>
    </row>
    <row r="1474" spans="1:9" ht="45" customHeight="1" x14ac:dyDescent="0.25">
      <c r="A1474" s="77" t="s">
        <v>2001</v>
      </c>
      <c r="B1474" s="59" t="s">
        <v>489</v>
      </c>
      <c r="C1474" s="61">
        <v>2</v>
      </c>
      <c r="D1474" s="72" t="s">
        <v>29</v>
      </c>
      <c r="E1474" s="48">
        <v>44095</v>
      </c>
      <c r="F1474" s="48">
        <v>44095</v>
      </c>
      <c r="G1474" s="105" t="s">
        <v>13</v>
      </c>
      <c r="H1474" s="105"/>
      <c r="I1474" s="65">
        <v>300</v>
      </c>
    </row>
    <row r="1475" spans="1:9" ht="45" customHeight="1" x14ac:dyDescent="0.25">
      <c r="A1475" s="77" t="s">
        <v>2001</v>
      </c>
      <c r="B1475" s="59" t="s">
        <v>489</v>
      </c>
      <c r="C1475" s="61">
        <v>2</v>
      </c>
      <c r="D1475" s="72" t="s">
        <v>29</v>
      </c>
      <c r="E1475" s="48">
        <v>44095</v>
      </c>
      <c r="F1475" s="48">
        <v>44095</v>
      </c>
      <c r="G1475" s="105" t="s">
        <v>13</v>
      </c>
      <c r="H1475" s="105"/>
      <c r="I1475" s="65">
        <v>98</v>
      </c>
    </row>
    <row r="1476" spans="1:9" ht="45" customHeight="1" x14ac:dyDescent="0.25">
      <c r="A1476" s="77" t="s">
        <v>2001</v>
      </c>
      <c r="B1476" s="59" t="s">
        <v>489</v>
      </c>
      <c r="C1476" s="61">
        <v>2</v>
      </c>
      <c r="D1476" s="72" t="s">
        <v>29</v>
      </c>
      <c r="E1476" s="48">
        <v>44095</v>
      </c>
      <c r="F1476" s="48">
        <v>44095</v>
      </c>
      <c r="G1476" s="105" t="s">
        <v>13</v>
      </c>
      <c r="H1476" s="105"/>
      <c r="I1476" s="65">
        <v>126</v>
      </c>
    </row>
    <row r="1477" spans="1:9" ht="45" customHeight="1" x14ac:dyDescent="0.25">
      <c r="A1477" s="77" t="s">
        <v>2001</v>
      </c>
      <c r="B1477" s="59" t="s">
        <v>489</v>
      </c>
      <c r="C1477" s="61">
        <v>2</v>
      </c>
      <c r="D1477" s="72" t="s">
        <v>29</v>
      </c>
      <c r="E1477" s="48">
        <v>44097</v>
      </c>
      <c r="F1477" s="48">
        <v>44097</v>
      </c>
      <c r="G1477" s="105" t="s">
        <v>13</v>
      </c>
      <c r="H1477" s="105"/>
      <c r="I1477" s="65">
        <v>200</v>
      </c>
    </row>
    <row r="1478" spans="1:9" ht="45" customHeight="1" x14ac:dyDescent="0.25">
      <c r="A1478" s="77" t="s">
        <v>2001</v>
      </c>
      <c r="B1478" s="59" t="s">
        <v>489</v>
      </c>
      <c r="C1478" s="61">
        <v>2</v>
      </c>
      <c r="D1478" s="72" t="s">
        <v>29</v>
      </c>
      <c r="E1478" s="48">
        <v>44095</v>
      </c>
      <c r="F1478" s="48">
        <v>44095</v>
      </c>
      <c r="G1478" s="105" t="s">
        <v>13</v>
      </c>
      <c r="H1478" s="105"/>
      <c r="I1478" s="65">
        <v>150</v>
      </c>
    </row>
    <row r="1479" spans="1:9" ht="45" customHeight="1" x14ac:dyDescent="0.25">
      <c r="A1479" s="77" t="s">
        <v>2001</v>
      </c>
      <c r="B1479" s="59" t="s">
        <v>489</v>
      </c>
      <c r="C1479" s="61">
        <v>1</v>
      </c>
      <c r="D1479" s="72" t="s">
        <v>29</v>
      </c>
      <c r="E1479" s="48">
        <v>44099</v>
      </c>
      <c r="F1479" s="48">
        <v>44099</v>
      </c>
      <c r="G1479" s="105" t="s">
        <v>13</v>
      </c>
      <c r="H1479" s="105"/>
      <c r="I1479" s="65">
        <v>49</v>
      </c>
    </row>
    <row r="1480" spans="1:9" ht="45" customHeight="1" x14ac:dyDescent="0.25">
      <c r="A1480" s="77" t="s">
        <v>2001</v>
      </c>
      <c r="B1480" s="59" t="s">
        <v>489</v>
      </c>
      <c r="C1480" s="61">
        <v>1</v>
      </c>
      <c r="D1480" s="72" t="s">
        <v>29</v>
      </c>
      <c r="E1480" s="48">
        <v>44099</v>
      </c>
      <c r="F1480" s="48">
        <v>44099</v>
      </c>
      <c r="G1480" s="105" t="s">
        <v>13</v>
      </c>
      <c r="H1480" s="105"/>
      <c r="I1480" s="65">
        <v>126</v>
      </c>
    </row>
    <row r="1481" spans="1:9" ht="45" customHeight="1" x14ac:dyDescent="0.25">
      <c r="A1481" s="77" t="s">
        <v>2001</v>
      </c>
      <c r="B1481" s="59" t="s">
        <v>489</v>
      </c>
      <c r="C1481" s="61">
        <v>1</v>
      </c>
      <c r="D1481" s="72" t="s">
        <v>29</v>
      </c>
      <c r="E1481" s="48">
        <v>44099</v>
      </c>
      <c r="F1481" s="48">
        <v>44099</v>
      </c>
      <c r="G1481" s="105" t="s">
        <v>13</v>
      </c>
      <c r="H1481" s="105"/>
      <c r="I1481" s="65">
        <v>300</v>
      </c>
    </row>
    <row r="1482" spans="1:9" ht="45" customHeight="1" x14ac:dyDescent="0.25">
      <c r="A1482" s="77" t="s">
        <v>2001</v>
      </c>
      <c r="B1482" s="59" t="s">
        <v>489</v>
      </c>
      <c r="C1482" s="61">
        <v>2</v>
      </c>
      <c r="D1482" s="72" t="s">
        <v>29</v>
      </c>
      <c r="E1482" s="48">
        <v>44095</v>
      </c>
      <c r="F1482" s="48">
        <v>44095</v>
      </c>
      <c r="G1482" s="105" t="s">
        <v>13</v>
      </c>
      <c r="H1482" s="105"/>
      <c r="I1482" s="65">
        <v>472</v>
      </c>
    </row>
    <row r="1483" spans="1:9" ht="45" customHeight="1" x14ac:dyDescent="0.25">
      <c r="A1483" s="77" t="s">
        <v>2001</v>
      </c>
      <c r="B1483" s="59" t="s">
        <v>489</v>
      </c>
      <c r="C1483" s="61">
        <v>1</v>
      </c>
      <c r="D1483" s="72" t="s">
        <v>29</v>
      </c>
      <c r="E1483" s="48">
        <v>44098</v>
      </c>
      <c r="F1483" s="48">
        <v>44098</v>
      </c>
      <c r="G1483" s="105" t="s">
        <v>13</v>
      </c>
      <c r="H1483" s="105"/>
      <c r="I1483" s="65">
        <v>98</v>
      </c>
    </row>
    <row r="1484" spans="1:9" ht="45" customHeight="1" x14ac:dyDescent="0.25">
      <c r="A1484" s="77" t="s">
        <v>2001</v>
      </c>
      <c r="B1484" s="59" t="s">
        <v>489</v>
      </c>
      <c r="C1484" s="61">
        <v>2</v>
      </c>
      <c r="D1484" s="72" t="s">
        <v>29</v>
      </c>
      <c r="E1484" s="48">
        <v>44095</v>
      </c>
      <c r="F1484" s="48">
        <v>44095</v>
      </c>
      <c r="G1484" s="105" t="s">
        <v>13</v>
      </c>
      <c r="H1484" s="105"/>
      <c r="I1484" s="65">
        <v>126</v>
      </c>
    </row>
    <row r="1485" spans="1:9" ht="45" customHeight="1" x14ac:dyDescent="0.25">
      <c r="A1485" s="77" t="s">
        <v>2001</v>
      </c>
      <c r="B1485" s="59" t="s">
        <v>489</v>
      </c>
      <c r="C1485" s="61">
        <v>1</v>
      </c>
      <c r="D1485" s="72" t="s">
        <v>29</v>
      </c>
      <c r="E1485" s="48">
        <v>44076</v>
      </c>
      <c r="F1485" s="48">
        <v>44076</v>
      </c>
      <c r="G1485" s="105" t="s">
        <v>13</v>
      </c>
      <c r="H1485" s="105"/>
      <c r="I1485" s="65">
        <v>126</v>
      </c>
    </row>
    <row r="1486" spans="1:9" ht="45" customHeight="1" x14ac:dyDescent="0.25">
      <c r="A1486" s="77" t="s">
        <v>2001</v>
      </c>
      <c r="B1486" s="59" t="s">
        <v>489</v>
      </c>
      <c r="C1486" s="61">
        <v>2</v>
      </c>
      <c r="D1486" s="72" t="s">
        <v>29</v>
      </c>
      <c r="E1486" s="48">
        <v>44097</v>
      </c>
      <c r="F1486" s="48">
        <v>44097</v>
      </c>
      <c r="G1486" s="105" t="s">
        <v>13</v>
      </c>
      <c r="H1486" s="105"/>
      <c r="I1486" s="65">
        <v>49</v>
      </c>
    </row>
    <row r="1487" spans="1:9" ht="45" customHeight="1" x14ac:dyDescent="0.25">
      <c r="A1487" s="77" t="s">
        <v>2001</v>
      </c>
      <c r="B1487" s="59" t="s">
        <v>489</v>
      </c>
      <c r="C1487" s="61">
        <v>2</v>
      </c>
      <c r="D1487" s="72" t="s">
        <v>29</v>
      </c>
      <c r="E1487" s="48">
        <v>44097</v>
      </c>
      <c r="F1487" s="48">
        <v>44097</v>
      </c>
      <c r="G1487" s="105" t="s">
        <v>13</v>
      </c>
      <c r="H1487" s="105"/>
      <c r="I1487" s="65">
        <v>126</v>
      </c>
    </row>
    <row r="1488" spans="1:9" ht="45" customHeight="1" x14ac:dyDescent="0.25">
      <c r="A1488" s="77" t="s">
        <v>2001</v>
      </c>
      <c r="B1488" s="59" t="s">
        <v>489</v>
      </c>
      <c r="C1488" s="61">
        <v>2</v>
      </c>
      <c r="D1488" s="72" t="s">
        <v>29</v>
      </c>
      <c r="E1488" s="48">
        <v>44097</v>
      </c>
      <c r="F1488" s="48">
        <v>44097</v>
      </c>
      <c r="G1488" s="105" t="s">
        <v>13</v>
      </c>
      <c r="H1488" s="105"/>
      <c r="I1488" s="65">
        <v>520</v>
      </c>
    </row>
    <row r="1489" spans="1:9" ht="45" customHeight="1" x14ac:dyDescent="0.25">
      <c r="A1489" s="77" t="s">
        <v>2001</v>
      </c>
      <c r="B1489" s="59" t="s">
        <v>1420</v>
      </c>
      <c r="C1489" s="61">
        <v>1</v>
      </c>
      <c r="D1489" s="72" t="s">
        <v>29</v>
      </c>
      <c r="E1489" s="48">
        <v>43896</v>
      </c>
      <c r="F1489" s="48">
        <v>43896</v>
      </c>
      <c r="G1489" s="105" t="s">
        <v>13</v>
      </c>
      <c r="H1489" s="105"/>
      <c r="I1489" s="65">
        <v>180</v>
      </c>
    </row>
    <row r="1490" spans="1:9" ht="45" customHeight="1" x14ac:dyDescent="0.25">
      <c r="A1490" s="77" t="s">
        <v>2001</v>
      </c>
      <c r="B1490" s="59" t="s">
        <v>489</v>
      </c>
      <c r="C1490" s="61">
        <v>2</v>
      </c>
      <c r="D1490" s="72" t="s">
        <v>29</v>
      </c>
      <c r="E1490" s="48">
        <v>44095</v>
      </c>
      <c r="F1490" s="48">
        <v>44095</v>
      </c>
      <c r="G1490" s="105" t="s">
        <v>13</v>
      </c>
      <c r="H1490" s="105"/>
      <c r="I1490" s="65">
        <v>100</v>
      </c>
    </row>
    <row r="1491" spans="1:9" ht="45" customHeight="1" x14ac:dyDescent="0.25">
      <c r="A1491" s="77" t="s">
        <v>2001</v>
      </c>
      <c r="B1491" s="59" t="s">
        <v>489</v>
      </c>
      <c r="C1491" s="61">
        <v>1</v>
      </c>
      <c r="D1491" s="72" t="s">
        <v>29</v>
      </c>
      <c r="E1491" s="48">
        <v>44062</v>
      </c>
      <c r="F1491" s="48">
        <v>44062</v>
      </c>
      <c r="G1491" s="105" t="s">
        <v>13</v>
      </c>
      <c r="H1491" s="105"/>
      <c r="I1491" s="65">
        <v>263.10000000000002</v>
      </c>
    </row>
    <row r="1492" spans="1:9" ht="45" customHeight="1" x14ac:dyDescent="0.25">
      <c r="A1492" s="77" t="s">
        <v>2001</v>
      </c>
      <c r="B1492" s="59" t="s">
        <v>489</v>
      </c>
      <c r="C1492" s="61">
        <v>1</v>
      </c>
      <c r="D1492" s="72" t="s">
        <v>29</v>
      </c>
      <c r="E1492" s="48">
        <v>44057</v>
      </c>
      <c r="F1492" s="48">
        <v>44057</v>
      </c>
      <c r="G1492" s="105" t="s">
        <v>13</v>
      </c>
      <c r="H1492" s="105"/>
      <c r="I1492" s="65">
        <v>126</v>
      </c>
    </row>
    <row r="1493" spans="1:9" ht="45" customHeight="1" x14ac:dyDescent="0.25">
      <c r="A1493" s="77" t="s">
        <v>2001</v>
      </c>
      <c r="B1493" s="59" t="s">
        <v>489</v>
      </c>
      <c r="C1493" s="61">
        <v>1</v>
      </c>
      <c r="D1493" s="72" t="s">
        <v>29</v>
      </c>
      <c r="E1493" s="48">
        <v>44076</v>
      </c>
      <c r="F1493" s="48">
        <v>44076</v>
      </c>
      <c r="G1493" s="105" t="s">
        <v>13</v>
      </c>
      <c r="H1493" s="105"/>
      <c r="I1493" s="65">
        <v>98</v>
      </c>
    </row>
    <row r="1494" spans="1:9" ht="45" customHeight="1" x14ac:dyDescent="0.25">
      <c r="A1494" s="77" t="s">
        <v>2001</v>
      </c>
      <c r="B1494" s="59" t="s">
        <v>489</v>
      </c>
      <c r="C1494" s="61">
        <v>1</v>
      </c>
      <c r="D1494" s="72" t="s">
        <v>29</v>
      </c>
      <c r="E1494" s="48">
        <v>44057</v>
      </c>
      <c r="F1494" s="48">
        <v>44057</v>
      </c>
      <c r="G1494" s="105" t="s">
        <v>13</v>
      </c>
      <c r="H1494" s="105"/>
      <c r="I1494" s="65">
        <v>277.35000000000002</v>
      </c>
    </row>
    <row r="1495" spans="1:9" ht="45" customHeight="1" x14ac:dyDescent="0.25">
      <c r="A1495" s="77" t="s">
        <v>2001</v>
      </c>
      <c r="B1495" s="59" t="s">
        <v>489</v>
      </c>
      <c r="C1495" s="61">
        <v>1</v>
      </c>
      <c r="D1495" s="72" t="s">
        <v>29</v>
      </c>
      <c r="E1495" s="48">
        <v>44057</v>
      </c>
      <c r="F1495" s="48">
        <v>44057</v>
      </c>
      <c r="G1495" s="105" t="s">
        <v>13</v>
      </c>
      <c r="H1495" s="105"/>
      <c r="I1495" s="65">
        <v>154.19</v>
      </c>
    </row>
    <row r="1496" spans="1:9" ht="45" customHeight="1" x14ac:dyDescent="0.25">
      <c r="A1496" s="77" t="s">
        <v>2001</v>
      </c>
      <c r="B1496" s="59" t="s">
        <v>489</v>
      </c>
      <c r="C1496" s="61">
        <v>1</v>
      </c>
      <c r="D1496" s="72" t="s">
        <v>29</v>
      </c>
      <c r="E1496" s="48">
        <v>44062</v>
      </c>
      <c r="F1496" s="48">
        <v>44062</v>
      </c>
      <c r="G1496" s="105" t="s">
        <v>13</v>
      </c>
      <c r="H1496" s="105"/>
      <c r="I1496" s="65">
        <v>98</v>
      </c>
    </row>
    <row r="1497" spans="1:9" ht="45" customHeight="1" x14ac:dyDescent="0.25">
      <c r="A1497" s="77" t="s">
        <v>2001</v>
      </c>
      <c r="B1497" s="59" t="s">
        <v>1420</v>
      </c>
      <c r="C1497" s="61">
        <v>1</v>
      </c>
      <c r="D1497" s="72" t="s">
        <v>29</v>
      </c>
      <c r="E1497" s="48">
        <v>43896</v>
      </c>
      <c r="F1497" s="48">
        <v>43896</v>
      </c>
      <c r="G1497" s="105" t="s">
        <v>13</v>
      </c>
      <c r="H1497" s="105"/>
      <c r="I1497" s="65">
        <v>153</v>
      </c>
    </row>
    <row r="1498" spans="1:9" ht="45" customHeight="1" x14ac:dyDescent="0.25">
      <c r="A1498" s="77" t="s">
        <v>2001</v>
      </c>
      <c r="B1498" s="59" t="s">
        <v>489</v>
      </c>
      <c r="C1498" s="61">
        <v>1</v>
      </c>
      <c r="D1498" s="72" t="s">
        <v>29</v>
      </c>
      <c r="E1498" s="48">
        <v>44062</v>
      </c>
      <c r="F1498" s="48">
        <v>44062</v>
      </c>
      <c r="G1498" s="105" t="s">
        <v>13</v>
      </c>
      <c r="H1498" s="105"/>
      <c r="I1498" s="65">
        <v>126</v>
      </c>
    </row>
    <row r="1499" spans="1:9" ht="45" customHeight="1" x14ac:dyDescent="0.25">
      <c r="A1499" s="77" t="s">
        <v>2001</v>
      </c>
      <c r="B1499" s="59" t="s">
        <v>1420</v>
      </c>
      <c r="C1499" s="61">
        <v>1</v>
      </c>
      <c r="D1499" s="72" t="s">
        <v>29</v>
      </c>
      <c r="E1499" s="48">
        <v>43896</v>
      </c>
      <c r="F1499" s="48">
        <v>43896</v>
      </c>
      <c r="G1499" s="105" t="s">
        <v>13</v>
      </c>
      <c r="H1499" s="105"/>
      <c r="I1499" s="65">
        <v>102</v>
      </c>
    </row>
    <row r="1500" spans="1:9" ht="45" customHeight="1" x14ac:dyDescent="0.25">
      <c r="A1500" s="77" t="s">
        <v>2001</v>
      </c>
      <c r="B1500" s="59" t="s">
        <v>1420</v>
      </c>
      <c r="C1500" s="61">
        <v>1</v>
      </c>
      <c r="D1500" s="72" t="s">
        <v>29</v>
      </c>
      <c r="E1500" s="48">
        <v>43896</v>
      </c>
      <c r="F1500" s="48">
        <v>43896</v>
      </c>
      <c r="G1500" s="105" t="s">
        <v>13</v>
      </c>
      <c r="H1500" s="105"/>
      <c r="I1500" s="65">
        <v>120</v>
      </c>
    </row>
    <row r="1501" spans="1:9" ht="45" customHeight="1" x14ac:dyDescent="0.25">
      <c r="A1501" s="77" t="s">
        <v>2001</v>
      </c>
      <c r="B1501" s="59" t="s">
        <v>1420</v>
      </c>
      <c r="C1501" s="61">
        <v>1</v>
      </c>
      <c r="D1501" s="72" t="s">
        <v>29</v>
      </c>
      <c r="E1501" s="48">
        <v>43896</v>
      </c>
      <c r="F1501" s="48">
        <v>43896</v>
      </c>
      <c r="G1501" s="105" t="s">
        <v>13</v>
      </c>
      <c r="H1501" s="105"/>
      <c r="I1501" s="65">
        <v>144</v>
      </c>
    </row>
    <row r="1502" spans="1:9" ht="45" customHeight="1" x14ac:dyDescent="0.25">
      <c r="A1502" s="77" t="s">
        <v>2001</v>
      </c>
      <c r="B1502" s="59" t="s">
        <v>1420</v>
      </c>
      <c r="C1502" s="61">
        <v>1</v>
      </c>
      <c r="D1502" s="72" t="s">
        <v>29</v>
      </c>
      <c r="E1502" s="48">
        <v>43896</v>
      </c>
      <c r="F1502" s="48">
        <v>43896</v>
      </c>
      <c r="G1502" s="105" t="s">
        <v>13</v>
      </c>
      <c r="H1502" s="105"/>
      <c r="I1502" s="65">
        <v>117</v>
      </c>
    </row>
    <row r="1503" spans="1:9" ht="45" customHeight="1" x14ac:dyDescent="0.25">
      <c r="A1503" s="77" t="s">
        <v>2001</v>
      </c>
      <c r="B1503" s="59" t="s">
        <v>1420</v>
      </c>
      <c r="C1503" s="61">
        <v>1</v>
      </c>
      <c r="D1503" s="72" t="s">
        <v>29</v>
      </c>
      <c r="E1503" s="48">
        <v>43896</v>
      </c>
      <c r="F1503" s="48">
        <v>43896</v>
      </c>
      <c r="G1503" s="105" t="s">
        <v>13</v>
      </c>
      <c r="H1503" s="105"/>
      <c r="I1503" s="65">
        <v>360</v>
      </c>
    </row>
    <row r="1504" spans="1:9" ht="45" customHeight="1" x14ac:dyDescent="0.25">
      <c r="A1504" s="77" t="s">
        <v>2001</v>
      </c>
      <c r="B1504" s="59" t="s">
        <v>1420</v>
      </c>
      <c r="C1504" s="61">
        <v>1</v>
      </c>
      <c r="D1504" s="72" t="s">
        <v>29</v>
      </c>
      <c r="E1504" s="48">
        <v>43896</v>
      </c>
      <c r="F1504" s="48">
        <v>43896</v>
      </c>
      <c r="G1504" s="105" t="s">
        <v>13</v>
      </c>
      <c r="H1504" s="105"/>
      <c r="I1504" s="65">
        <v>120</v>
      </c>
    </row>
    <row r="1505" spans="1:9" ht="45" customHeight="1" x14ac:dyDescent="0.25">
      <c r="A1505" s="77" t="s">
        <v>2001</v>
      </c>
      <c r="B1505" s="59" t="s">
        <v>489</v>
      </c>
      <c r="C1505" s="61">
        <v>1</v>
      </c>
      <c r="D1505" s="72" t="s">
        <v>29</v>
      </c>
      <c r="E1505" s="48">
        <v>44097</v>
      </c>
      <c r="F1505" s="48">
        <v>44097</v>
      </c>
      <c r="G1505" s="105" t="s">
        <v>13</v>
      </c>
      <c r="H1505" s="105"/>
      <c r="I1505" s="65">
        <v>214</v>
      </c>
    </row>
    <row r="1506" spans="1:9" ht="45" customHeight="1" x14ac:dyDescent="0.25">
      <c r="A1506" s="77" t="s">
        <v>2001</v>
      </c>
      <c r="B1506" s="59" t="s">
        <v>1420</v>
      </c>
      <c r="C1506" s="61">
        <v>1</v>
      </c>
      <c r="D1506" s="72" t="s">
        <v>29</v>
      </c>
      <c r="E1506" s="48">
        <v>44092</v>
      </c>
      <c r="F1506" s="48">
        <v>44092</v>
      </c>
      <c r="G1506" s="105" t="s">
        <v>13</v>
      </c>
      <c r="H1506" s="105"/>
      <c r="I1506" s="65">
        <v>49</v>
      </c>
    </row>
    <row r="1507" spans="1:9" ht="45" customHeight="1" x14ac:dyDescent="0.25">
      <c r="A1507" s="77" t="s">
        <v>2001</v>
      </c>
      <c r="B1507" s="59" t="s">
        <v>489</v>
      </c>
      <c r="C1507" s="61">
        <v>1</v>
      </c>
      <c r="D1507" s="72" t="s">
        <v>29</v>
      </c>
      <c r="E1507" s="48">
        <v>44092</v>
      </c>
      <c r="F1507" s="48">
        <v>44092</v>
      </c>
      <c r="G1507" s="105" t="s">
        <v>13</v>
      </c>
      <c r="H1507" s="105"/>
      <c r="I1507" s="65">
        <v>500</v>
      </c>
    </row>
    <row r="1508" spans="1:9" ht="45" customHeight="1" x14ac:dyDescent="0.25">
      <c r="A1508" s="77" t="s">
        <v>2001</v>
      </c>
      <c r="B1508" s="59" t="s">
        <v>489</v>
      </c>
      <c r="C1508" s="61">
        <v>1</v>
      </c>
      <c r="D1508" s="72" t="s">
        <v>29</v>
      </c>
      <c r="E1508" s="48">
        <v>44092</v>
      </c>
      <c r="F1508" s="48">
        <v>44092</v>
      </c>
      <c r="G1508" s="105" t="s">
        <v>13</v>
      </c>
      <c r="H1508" s="105"/>
      <c r="I1508" s="65">
        <v>98</v>
      </c>
    </row>
    <row r="1509" spans="1:9" ht="45" customHeight="1" x14ac:dyDescent="0.25">
      <c r="A1509" s="77" t="s">
        <v>2001</v>
      </c>
      <c r="B1509" s="59" t="s">
        <v>489</v>
      </c>
      <c r="C1509" s="61">
        <v>1</v>
      </c>
      <c r="D1509" s="72" t="s">
        <v>29</v>
      </c>
      <c r="E1509" s="48">
        <v>44092</v>
      </c>
      <c r="F1509" s="48">
        <v>44092</v>
      </c>
      <c r="G1509" s="105" t="s">
        <v>13</v>
      </c>
      <c r="H1509" s="105"/>
      <c r="I1509" s="65">
        <v>126</v>
      </c>
    </row>
    <row r="1510" spans="1:9" ht="45" customHeight="1" x14ac:dyDescent="0.25">
      <c r="A1510" s="77" t="s">
        <v>2001</v>
      </c>
      <c r="B1510" s="59" t="s">
        <v>489</v>
      </c>
      <c r="C1510" s="61">
        <v>1</v>
      </c>
      <c r="D1510" s="72" t="s">
        <v>29</v>
      </c>
      <c r="E1510" s="48">
        <v>44076</v>
      </c>
      <c r="F1510" s="48">
        <v>44076</v>
      </c>
      <c r="G1510" s="105" t="s">
        <v>13</v>
      </c>
      <c r="H1510" s="105"/>
      <c r="I1510" s="65">
        <v>200</v>
      </c>
    </row>
    <row r="1511" spans="1:9" ht="45" customHeight="1" x14ac:dyDescent="0.25">
      <c r="A1511" s="77" t="s">
        <v>2001</v>
      </c>
      <c r="B1511" s="59" t="s">
        <v>1420</v>
      </c>
      <c r="C1511" s="61">
        <v>1</v>
      </c>
      <c r="D1511" s="72" t="s">
        <v>29</v>
      </c>
      <c r="E1511" s="48">
        <v>44092</v>
      </c>
      <c r="F1511" s="48">
        <v>44092</v>
      </c>
      <c r="G1511" s="105" t="s">
        <v>13</v>
      </c>
      <c r="H1511" s="105"/>
      <c r="I1511" s="65">
        <v>63</v>
      </c>
    </row>
    <row r="1512" spans="1:9" ht="45" customHeight="1" x14ac:dyDescent="0.25">
      <c r="A1512" s="77" t="s">
        <v>2001</v>
      </c>
      <c r="B1512" s="59" t="s">
        <v>1420</v>
      </c>
      <c r="C1512" s="61">
        <v>1</v>
      </c>
      <c r="D1512" s="72" t="s">
        <v>29</v>
      </c>
      <c r="E1512" s="48">
        <v>44092</v>
      </c>
      <c r="F1512" s="48">
        <v>44092</v>
      </c>
      <c r="G1512" s="105" t="s">
        <v>13</v>
      </c>
      <c r="H1512" s="105"/>
      <c r="I1512" s="65">
        <v>49</v>
      </c>
    </row>
    <row r="1513" spans="1:9" ht="45" customHeight="1" x14ac:dyDescent="0.25">
      <c r="A1513" s="77" t="s">
        <v>2001</v>
      </c>
      <c r="B1513" s="59" t="s">
        <v>489</v>
      </c>
      <c r="C1513" s="61">
        <v>1</v>
      </c>
      <c r="D1513" s="72" t="s">
        <v>29</v>
      </c>
      <c r="E1513" s="48">
        <v>44062</v>
      </c>
      <c r="F1513" s="48">
        <v>44062</v>
      </c>
      <c r="G1513" s="105" t="s">
        <v>13</v>
      </c>
      <c r="H1513" s="105"/>
      <c r="I1513" s="65">
        <v>151.91999999999999</v>
      </c>
    </row>
    <row r="1514" spans="1:9" ht="45" customHeight="1" x14ac:dyDescent="0.25">
      <c r="A1514" s="77" t="s">
        <v>2001</v>
      </c>
      <c r="B1514" s="59" t="s">
        <v>1420</v>
      </c>
      <c r="C1514" s="61">
        <v>1</v>
      </c>
      <c r="D1514" s="72" t="s">
        <v>29</v>
      </c>
      <c r="E1514" s="48">
        <v>44092</v>
      </c>
      <c r="F1514" s="48">
        <v>44092</v>
      </c>
      <c r="G1514" s="105" t="s">
        <v>13</v>
      </c>
      <c r="H1514" s="105"/>
      <c r="I1514" s="65">
        <v>63</v>
      </c>
    </row>
    <row r="1515" spans="1:9" ht="45" customHeight="1" x14ac:dyDescent="0.25">
      <c r="A1515" s="77" t="s">
        <v>2001</v>
      </c>
      <c r="B1515" s="59" t="s">
        <v>489</v>
      </c>
      <c r="C1515" s="61">
        <v>1</v>
      </c>
      <c r="D1515" s="72" t="s">
        <v>29</v>
      </c>
      <c r="E1515" s="48">
        <v>44092</v>
      </c>
      <c r="F1515" s="48">
        <v>44092</v>
      </c>
      <c r="G1515" s="105" t="s">
        <v>13</v>
      </c>
      <c r="H1515" s="105"/>
      <c r="I1515" s="65">
        <v>63</v>
      </c>
    </row>
    <row r="1516" spans="1:9" ht="45" customHeight="1" x14ac:dyDescent="0.25">
      <c r="A1516" s="77" t="s">
        <v>2001</v>
      </c>
      <c r="B1516" s="59" t="s">
        <v>489</v>
      </c>
      <c r="C1516" s="61">
        <v>1</v>
      </c>
      <c r="D1516" s="72" t="s">
        <v>29</v>
      </c>
      <c r="E1516" s="48">
        <v>44092</v>
      </c>
      <c r="F1516" s="48">
        <v>44092</v>
      </c>
      <c r="G1516" s="105" t="s">
        <v>13</v>
      </c>
      <c r="H1516" s="105"/>
      <c r="I1516" s="65">
        <v>49</v>
      </c>
    </row>
    <row r="1517" spans="1:9" ht="45" customHeight="1" x14ac:dyDescent="0.25">
      <c r="A1517" s="77" t="s">
        <v>2001</v>
      </c>
      <c r="B1517" s="59" t="s">
        <v>489</v>
      </c>
      <c r="C1517" s="61">
        <v>1</v>
      </c>
      <c r="D1517" s="72" t="s">
        <v>29</v>
      </c>
      <c r="E1517" s="48">
        <v>44092</v>
      </c>
      <c r="F1517" s="48">
        <v>44092</v>
      </c>
      <c r="G1517" s="105" t="s">
        <v>13</v>
      </c>
      <c r="H1517" s="105"/>
      <c r="I1517" s="65">
        <v>500</v>
      </c>
    </row>
    <row r="1518" spans="1:9" ht="45" customHeight="1" x14ac:dyDescent="0.25">
      <c r="A1518" s="77" t="s">
        <v>2001</v>
      </c>
      <c r="B1518" s="59" t="s">
        <v>1420</v>
      </c>
      <c r="C1518" s="61">
        <v>1</v>
      </c>
      <c r="D1518" s="72" t="s">
        <v>29</v>
      </c>
      <c r="E1518" s="48">
        <v>44083</v>
      </c>
      <c r="F1518" s="48">
        <v>44083</v>
      </c>
      <c r="G1518" s="105" t="s">
        <v>13</v>
      </c>
      <c r="H1518" s="105"/>
      <c r="I1518" s="65">
        <v>300</v>
      </c>
    </row>
    <row r="1519" spans="1:9" ht="45" customHeight="1" x14ac:dyDescent="0.25">
      <c r="A1519" s="77" t="s">
        <v>2001</v>
      </c>
      <c r="B1519" s="59" t="s">
        <v>489</v>
      </c>
      <c r="C1519" s="61">
        <v>1</v>
      </c>
      <c r="D1519" s="72" t="s">
        <v>29</v>
      </c>
      <c r="E1519" s="48">
        <v>44089</v>
      </c>
      <c r="F1519" s="48">
        <v>44089</v>
      </c>
      <c r="G1519" s="105" t="s">
        <v>13</v>
      </c>
      <c r="H1519" s="105"/>
      <c r="I1519" s="65">
        <v>500</v>
      </c>
    </row>
    <row r="1520" spans="1:9" ht="45" customHeight="1" x14ac:dyDescent="0.25">
      <c r="A1520" s="77" t="s">
        <v>2001</v>
      </c>
      <c r="B1520" s="59" t="s">
        <v>1420</v>
      </c>
      <c r="C1520" s="61">
        <v>1</v>
      </c>
      <c r="D1520" s="72" t="s">
        <v>29</v>
      </c>
      <c r="E1520" s="48">
        <v>44089</v>
      </c>
      <c r="F1520" s="48">
        <v>44089</v>
      </c>
      <c r="G1520" s="105" t="s">
        <v>13</v>
      </c>
      <c r="H1520" s="105"/>
      <c r="I1520" s="65">
        <v>500</v>
      </c>
    </row>
    <row r="1521" spans="1:9" ht="45" customHeight="1" x14ac:dyDescent="0.25">
      <c r="A1521" s="77" t="s">
        <v>2001</v>
      </c>
      <c r="B1521" s="59" t="s">
        <v>1420</v>
      </c>
      <c r="C1521" s="61">
        <v>1</v>
      </c>
      <c r="D1521" s="72" t="s">
        <v>29</v>
      </c>
      <c r="E1521" s="48">
        <v>44092</v>
      </c>
      <c r="F1521" s="48">
        <v>44092</v>
      </c>
      <c r="G1521" s="105" t="s">
        <v>13</v>
      </c>
      <c r="H1521" s="105"/>
      <c r="I1521" s="65">
        <v>500</v>
      </c>
    </row>
    <row r="1522" spans="1:9" ht="45" customHeight="1" x14ac:dyDescent="0.25">
      <c r="A1522" s="77" t="s">
        <v>1947</v>
      </c>
      <c r="B1522" s="59" t="s">
        <v>2748</v>
      </c>
      <c r="C1522" s="61">
        <v>2</v>
      </c>
      <c r="D1522" s="72" t="s">
        <v>2656</v>
      </c>
      <c r="E1522" s="48">
        <v>44040</v>
      </c>
      <c r="F1522" s="48">
        <v>44040</v>
      </c>
      <c r="G1522" s="105" t="s">
        <v>13</v>
      </c>
      <c r="H1522" s="105"/>
      <c r="I1522" s="65">
        <v>1228</v>
      </c>
    </row>
    <row r="1523" spans="1:9" ht="45" customHeight="1" x14ac:dyDescent="0.25">
      <c r="A1523" s="77" t="s">
        <v>2476</v>
      </c>
      <c r="B1523" s="59" t="s">
        <v>2748</v>
      </c>
      <c r="C1523" s="61">
        <v>1</v>
      </c>
      <c r="D1523" s="72" t="s">
        <v>29</v>
      </c>
      <c r="E1523" s="48">
        <v>43903</v>
      </c>
      <c r="F1523" s="48">
        <v>43903</v>
      </c>
      <c r="G1523" s="105" t="s">
        <v>13</v>
      </c>
      <c r="H1523" s="105"/>
      <c r="I1523" s="65">
        <v>98</v>
      </c>
    </row>
    <row r="1524" spans="1:9" ht="45" customHeight="1" x14ac:dyDescent="0.25">
      <c r="A1524" s="77" t="s">
        <v>2476</v>
      </c>
      <c r="B1524" s="59" t="s">
        <v>2748</v>
      </c>
      <c r="C1524" s="61">
        <v>1</v>
      </c>
      <c r="D1524" s="72" t="s">
        <v>29</v>
      </c>
      <c r="E1524" s="48">
        <v>43903</v>
      </c>
      <c r="F1524" s="48">
        <v>43903</v>
      </c>
      <c r="G1524" s="105" t="s">
        <v>13</v>
      </c>
      <c r="H1524" s="105"/>
      <c r="I1524" s="65">
        <v>126</v>
      </c>
    </row>
    <row r="1525" spans="1:9" ht="45" customHeight="1" x14ac:dyDescent="0.25">
      <c r="A1525" s="77" t="s">
        <v>2476</v>
      </c>
      <c r="B1525" s="59" t="s">
        <v>2748</v>
      </c>
      <c r="C1525" s="61">
        <v>1</v>
      </c>
      <c r="D1525" s="72" t="s">
        <v>29</v>
      </c>
      <c r="E1525" s="48">
        <v>43973</v>
      </c>
      <c r="F1525" s="48">
        <v>43903</v>
      </c>
      <c r="G1525" s="105" t="s">
        <v>13</v>
      </c>
      <c r="H1525" s="105"/>
      <c r="I1525" s="65">
        <v>63</v>
      </c>
    </row>
    <row r="1526" spans="1:9" ht="45" customHeight="1" x14ac:dyDescent="0.25">
      <c r="A1526" s="77" t="s">
        <v>2476</v>
      </c>
      <c r="B1526" s="59" t="s">
        <v>2748</v>
      </c>
      <c r="C1526" s="61">
        <v>1</v>
      </c>
      <c r="D1526" s="72" t="s">
        <v>29</v>
      </c>
      <c r="E1526" s="48">
        <v>44013</v>
      </c>
      <c r="F1526" s="48">
        <v>44013</v>
      </c>
      <c r="G1526" s="105" t="s">
        <v>13</v>
      </c>
      <c r="H1526" s="105"/>
      <c r="I1526" s="65">
        <v>126</v>
      </c>
    </row>
    <row r="1527" spans="1:9" ht="45" customHeight="1" x14ac:dyDescent="0.25">
      <c r="A1527" s="77" t="s">
        <v>2476</v>
      </c>
      <c r="B1527" s="59" t="s">
        <v>2748</v>
      </c>
      <c r="C1527" s="61">
        <v>1</v>
      </c>
      <c r="D1527" s="72" t="s">
        <v>29</v>
      </c>
      <c r="E1527" s="48">
        <v>44088</v>
      </c>
      <c r="F1527" s="48">
        <v>44088</v>
      </c>
      <c r="G1527" s="105" t="s">
        <v>13</v>
      </c>
      <c r="H1527" s="105"/>
      <c r="I1527" s="65">
        <v>322.01</v>
      </c>
    </row>
    <row r="1528" spans="1:9" ht="45" customHeight="1" x14ac:dyDescent="0.25">
      <c r="A1528" s="77" t="s">
        <v>2476</v>
      </c>
      <c r="B1528" s="59" t="s">
        <v>2748</v>
      </c>
      <c r="C1528" s="61">
        <v>1</v>
      </c>
      <c r="D1528" s="72" t="s">
        <v>29</v>
      </c>
      <c r="E1528" s="48">
        <v>44088</v>
      </c>
      <c r="F1528" s="48">
        <v>44088</v>
      </c>
      <c r="G1528" s="105" t="s">
        <v>13</v>
      </c>
      <c r="H1528" s="105"/>
      <c r="I1528" s="65">
        <v>16</v>
      </c>
    </row>
    <row r="1529" spans="1:9" ht="45" customHeight="1" x14ac:dyDescent="0.25">
      <c r="A1529" s="77" t="s">
        <v>2476</v>
      </c>
      <c r="B1529" s="59" t="s">
        <v>2748</v>
      </c>
      <c r="C1529" s="61">
        <v>1</v>
      </c>
      <c r="D1529" s="72" t="s">
        <v>29</v>
      </c>
      <c r="E1529" s="48">
        <v>44088</v>
      </c>
      <c r="F1529" s="48">
        <v>44088</v>
      </c>
      <c r="G1529" s="105" t="s">
        <v>13</v>
      </c>
      <c r="H1529" s="105"/>
      <c r="I1529" s="65">
        <v>99</v>
      </c>
    </row>
    <row r="1530" spans="1:9" ht="45" customHeight="1" x14ac:dyDescent="0.25">
      <c r="A1530" s="77" t="s">
        <v>2476</v>
      </c>
      <c r="B1530" s="59" t="s">
        <v>2748</v>
      </c>
      <c r="C1530" s="61">
        <v>1</v>
      </c>
      <c r="D1530" s="72" t="s">
        <v>29</v>
      </c>
      <c r="E1530" s="48">
        <v>44088</v>
      </c>
      <c r="F1530" s="48">
        <v>44088</v>
      </c>
      <c r="G1530" s="105" t="s">
        <v>13</v>
      </c>
      <c r="H1530" s="105"/>
      <c r="I1530" s="65">
        <v>98</v>
      </c>
    </row>
    <row r="1531" spans="1:9" ht="45" customHeight="1" x14ac:dyDescent="0.25">
      <c r="A1531" s="77" t="s">
        <v>2476</v>
      </c>
      <c r="B1531" s="59" t="s">
        <v>2748</v>
      </c>
      <c r="C1531" s="61">
        <v>1</v>
      </c>
      <c r="D1531" s="72" t="s">
        <v>29</v>
      </c>
      <c r="E1531" s="48">
        <v>44013</v>
      </c>
      <c r="F1531" s="48">
        <v>44013</v>
      </c>
      <c r="G1531" s="105" t="s">
        <v>13</v>
      </c>
      <c r="H1531" s="105"/>
      <c r="I1531" s="65">
        <v>98</v>
      </c>
    </row>
    <row r="1532" spans="1:9" ht="45" customHeight="1" x14ac:dyDescent="0.25">
      <c r="A1532" s="77" t="s">
        <v>2476</v>
      </c>
      <c r="B1532" s="59" t="s">
        <v>2748</v>
      </c>
      <c r="C1532" s="61">
        <v>2</v>
      </c>
      <c r="D1532" s="72" t="s">
        <v>2656</v>
      </c>
      <c r="E1532" s="48">
        <v>44040</v>
      </c>
      <c r="F1532" s="48">
        <v>44040</v>
      </c>
      <c r="G1532" s="105" t="s">
        <v>13</v>
      </c>
      <c r="H1532" s="105"/>
      <c r="I1532" s="65">
        <v>174.72</v>
      </c>
    </row>
    <row r="1533" spans="1:9" ht="45" customHeight="1" x14ac:dyDescent="0.25">
      <c r="A1533" s="77" t="s">
        <v>2476</v>
      </c>
      <c r="B1533" s="59" t="s">
        <v>2748</v>
      </c>
      <c r="C1533" s="61">
        <v>1</v>
      </c>
      <c r="D1533" s="72" t="s">
        <v>29</v>
      </c>
      <c r="E1533" s="48">
        <v>44046</v>
      </c>
      <c r="F1533" s="48">
        <v>44046</v>
      </c>
      <c r="G1533" s="105" t="s">
        <v>13</v>
      </c>
      <c r="H1533" s="105"/>
      <c r="I1533" s="65">
        <v>126</v>
      </c>
    </row>
    <row r="1534" spans="1:9" ht="45" customHeight="1" x14ac:dyDescent="0.25">
      <c r="A1534" s="77" t="s">
        <v>2476</v>
      </c>
      <c r="B1534" s="59" t="s">
        <v>2748</v>
      </c>
      <c r="C1534" s="61">
        <v>2</v>
      </c>
      <c r="D1534" s="72" t="s">
        <v>2656</v>
      </c>
      <c r="E1534" s="48">
        <v>44040</v>
      </c>
      <c r="F1534" s="48">
        <v>44040</v>
      </c>
      <c r="G1534" s="105" t="s">
        <v>13</v>
      </c>
      <c r="H1534" s="105"/>
      <c r="I1534" s="65">
        <v>168</v>
      </c>
    </row>
    <row r="1535" spans="1:9" ht="45" customHeight="1" x14ac:dyDescent="0.25">
      <c r="A1535" s="77" t="s">
        <v>2476</v>
      </c>
      <c r="B1535" s="59" t="s">
        <v>2748</v>
      </c>
      <c r="C1535" s="61">
        <v>1</v>
      </c>
      <c r="D1535" s="72" t="s">
        <v>29</v>
      </c>
      <c r="E1535" s="48">
        <v>44088</v>
      </c>
      <c r="F1535" s="48">
        <v>44088</v>
      </c>
      <c r="G1535" s="105" t="s">
        <v>13</v>
      </c>
      <c r="H1535" s="105"/>
      <c r="I1535" s="65">
        <v>126</v>
      </c>
    </row>
    <row r="1536" spans="1:9" ht="45" customHeight="1" x14ac:dyDescent="0.25">
      <c r="A1536" s="77" t="s">
        <v>2476</v>
      </c>
      <c r="B1536" s="59" t="s">
        <v>2748</v>
      </c>
      <c r="C1536" s="61">
        <v>1</v>
      </c>
      <c r="D1536" s="72" t="s">
        <v>29</v>
      </c>
      <c r="E1536" s="48">
        <v>44046</v>
      </c>
      <c r="F1536" s="48">
        <v>44046</v>
      </c>
      <c r="G1536" s="105" t="s">
        <v>13</v>
      </c>
      <c r="H1536" s="105"/>
      <c r="I1536" s="65">
        <v>98</v>
      </c>
    </row>
    <row r="1537" spans="1:9" ht="45" customHeight="1" x14ac:dyDescent="0.25">
      <c r="A1537" s="77" t="s">
        <v>1913</v>
      </c>
      <c r="B1537" s="59" t="s">
        <v>489</v>
      </c>
      <c r="C1537" s="61">
        <v>1</v>
      </c>
      <c r="D1537" s="72" t="s">
        <v>2656</v>
      </c>
      <c r="E1537" s="48">
        <v>44117</v>
      </c>
      <c r="F1537" s="48">
        <v>44117</v>
      </c>
      <c r="G1537" s="105" t="s">
        <v>13</v>
      </c>
      <c r="H1537" s="105"/>
      <c r="I1537" s="65">
        <v>250</v>
      </c>
    </row>
    <row r="1538" spans="1:9" ht="45" customHeight="1" x14ac:dyDescent="0.25">
      <c r="A1538" s="77" t="s">
        <v>1913</v>
      </c>
      <c r="B1538" s="59" t="s">
        <v>1420</v>
      </c>
      <c r="C1538" s="61">
        <v>1</v>
      </c>
      <c r="D1538" s="72" t="s">
        <v>2656</v>
      </c>
      <c r="E1538" s="48">
        <v>44110</v>
      </c>
      <c r="F1538" s="48">
        <v>44111</v>
      </c>
      <c r="G1538" s="105" t="s">
        <v>13</v>
      </c>
      <c r="H1538" s="105"/>
      <c r="I1538" s="65">
        <v>150</v>
      </c>
    </row>
    <row r="1539" spans="1:9" ht="45" customHeight="1" x14ac:dyDescent="0.25">
      <c r="A1539" s="77" t="s">
        <v>1913</v>
      </c>
      <c r="B1539" s="59" t="s">
        <v>489</v>
      </c>
      <c r="C1539" s="61">
        <v>1</v>
      </c>
      <c r="D1539" s="72" t="s">
        <v>2656</v>
      </c>
      <c r="E1539" s="48">
        <v>44102</v>
      </c>
      <c r="F1539" s="48">
        <v>44102</v>
      </c>
      <c r="G1539" s="105" t="s">
        <v>13</v>
      </c>
      <c r="H1539" s="105"/>
      <c r="I1539" s="65">
        <v>252</v>
      </c>
    </row>
    <row r="1540" spans="1:9" ht="45" customHeight="1" x14ac:dyDescent="0.25">
      <c r="A1540" s="77" t="s">
        <v>1913</v>
      </c>
      <c r="B1540" s="59" t="s">
        <v>489</v>
      </c>
      <c r="C1540" s="61">
        <v>1</v>
      </c>
      <c r="D1540" s="72" t="s">
        <v>2656</v>
      </c>
      <c r="E1540" s="48">
        <v>44111</v>
      </c>
      <c r="F1540" s="48">
        <v>44111</v>
      </c>
      <c r="G1540" s="105" t="s">
        <v>13</v>
      </c>
      <c r="H1540" s="105"/>
      <c r="I1540" s="65">
        <v>67</v>
      </c>
    </row>
    <row r="1541" spans="1:9" ht="45" customHeight="1" x14ac:dyDescent="0.25">
      <c r="A1541" s="77" t="s">
        <v>1913</v>
      </c>
      <c r="B1541" s="59" t="s">
        <v>489</v>
      </c>
      <c r="C1541" s="61">
        <v>1</v>
      </c>
      <c r="D1541" s="72" t="s">
        <v>2656</v>
      </c>
      <c r="E1541" s="48">
        <v>44111</v>
      </c>
      <c r="F1541" s="48">
        <v>44111</v>
      </c>
      <c r="G1541" s="105" t="s">
        <v>13</v>
      </c>
      <c r="H1541" s="105"/>
      <c r="I1541" s="65">
        <v>17</v>
      </c>
    </row>
    <row r="1542" spans="1:9" ht="45" customHeight="1" x14ac:dyDescent="0.25">
      <c r="A1542" s="77" t="s">
        <v>1913</v>
      </c>
      <c r="B1542" s="59" t="s">
        <v>489</v>
      </c>
      <c r="C1542" s="61">
        <v>1</v>
      </c>
      <c r="D1542" s="72" t="s">
        <v>2656</v>
      </c>
      <c r="E1542" s="48">
        <v>44111</v>
      </c>
      <c r="F1542" s="48">
        <v>44111</v>
      </c>
      <c r="G1542" s="105" t="s">
        <v>13</v>
      </c>
      <c r="H1542" s="105"/>
      <c r="I1542" s="65">
        <v>152</v>
      </c>
    </row>
    <row r="1543" spans="1:9" ht="45" customHeight="1" x14ac:dyDescent="0.25">
      <c r="A1543" s="77" t="s">
        <v>1913</v>
      </c>
      <c r="B1543" s="59" t="s">
        <v>489</v>
      </c>
      <c r="C1543" s="61">
        <v>1</v>
      </c>
      <c r="D1543" s="72" t="s">
        <v>2656</v>
      </c>
      <c r="E1543" s="48">
        <v>44111</v>
      </c>
      <c r="F1543" s="48">
        <v>44111</v>
      </c>
      <c r="G1543" s="105" t="s">
        <v>13</v>
      </c>
      <c r="H1543" s="105"/>
      <c r="I1543" s="65">
        <v>300</v>
      </c>
    </row>
    <row r="1544" spans="1:9" ht="45" customHeight="1" x14ac:dyDescent="0.25">
      <c r="A1544" s="77" t="s">
        <v>1913</v>
      </c>
      <c r="B1544" s="59" t="s">
        <v>489</v>
      </c>
      <c r="C1544" s="61">
        <v>1</v>
      </c>
      <c r="D1544" s="72" t="s">
        <v>2656</v>
      </c>
      <c r="E1544" s="48">
        <v>44111</v>
      </c>
      <c r="F1544" s="48">
        <v>44111</v>
      </c>
      <c r="G1544" s="105" t="s">
        <v>13</v>
      </c>
      <c r="H1544" s="105"/>
      <c r="I1544" s="65">
        <v>180</v>
      </c>
    </row>
    <row r="1545" spans="1:9" ht="45" customHeight="1" x14ac:dyDescent="0.25">
      <c r="A1545" s="77" t="s">
        <v>1913</v>
      </c>
      <c r="B1545" s="59" t="s">
        <v>1420</v>
      </c>
      <c r="C1545" s="61">
        <v>1</v>
      </c>
      <c r="D1545" s="72" t="s">
        <v>2656</v>
      </c>
      <c r="E1545" s="48">
        <v>44110</v>
      </c>
      <c r="F1545" s="48">
        <v>44111</v>
      </c>
      <c r="G1545" s="105" t="s">
        <v>13</v>
      </c>
      <c r="H1545" s="105"/>
      <c r="I1545" s="65">
        <v>201</v>
      </c>
    </row>
    <row r="1546" spans="1:9" ht="45" customHeight="1" x14ac:dyDescent="0.25">
      <c r="A1546" s="77" t="s">
        <v>1913</v>
      </c>
      <c r="B1546" s="59" t="s">
        <v>489</v>
      </c>
      <c r="C1546" s="61">
        <v>1</v>
      </c>
      <c r="D1546" s="72" t="s">
        <v>2656</v>
      </c>
      <c r="E1546" s="48">
        <v>44117</v>
      </c>
      <c r="F1546" s="48">
        <v>44117</v>
      </c>
      <c r="G1546" s="105" t="s">
        <v>13</v>
      </c>
      <c r="H1546" s="105"/>
      <c r="I1546" s="65">
        <v>180</v>
      </c>
    </row>
    <row r="1547" spans="1:9" ht="45" customHeight="1" x14ac:dyDescent="0.25">
      <c r="A1547" s="77" t="s">
        <v>1913</v>
      </c>
      <c r="B1547" s="59" t="s">
        <v>1420</v>
      </c>
      <c r="C1547" s="61">
        <v>1</v>
      </c>
      <c r="D1547" s="72" t="s">
        <v>2656</v>
      </c>
      <c r="E1547" s="48">
        <v>44110</v>
      </c>
      <c r="F1547" s="48">
        <v>44111</v>
      </c>
      <c r="G1547" s="105" t="s">
        <v>13</v>
      </c>
      <c r="H1547" s="105"/>
      <c r="I1547" s="65">
        <v>69</v>
      </c>
    </row>
    <row r="1548" spans="1:9" ht="45" customHeight="1" x14ac:dyDescent="0.25">
      <c r="A1548" s="77" t="s">
        <v>1913</v>
      </c>
      <c r="B1548" s="59" t="s">
        <v>489</v>
      </c>
      <c r="C1548" s="61">
        <v>1</v>
      </c>
      <c r="D1548" s="72" t="s">
        <v>2656</v>
      </c>
      <c r="E1548" s="48">
        <v>44102</v>
      </c>
      <c r="F1548" s="48">
        <v>44102</v>
      </c>
      <c r="G1548" s="105" t="s">
        <v>13</v>
      </c>
      <c r="H1548" s="105"/>
      <c r="I1548" s="65">
        <v>119</v>
      </c>
    </row>
    <row r="1549" spans="1:9" ht="45" customHeight="1" x14ac:dyDescent="0.25">
      <c r="A1549" s="77" t="s">
        <v>1913</v>
      </c>
      <c r="B1549" s="59" t="s">
        <v>1420</v>
      </c>
      <c r="C1549" s="61">
        <v>1</v>
      </c>
      <c r="D1549" s="72" t="s">
        <v>2656</v>
      </c>
      <c r="E1549" s="48">
        <v>44110</v>
      </c>
      <c r="F1549" s="48">
        <v>44111</v>
      </c>
      <c r="G1549" s="105" t="s">
        <v>13</v>
      </c>
      <c r="H1549" s="105"/>
      <c r="I1549" s="65">
        <v>350</v>
      </c>
    </row>
    <row r="1550" spans="1:9" ht="45" customHeight="1" x14ac:dyDescent="0.25">
      <c r="A1550" s="77" t="s">
        <v>1913</v>
      </c>
      <c r="B1550" s="59" t="s">
        <v>1420</v>
      </c>
      <c r="C1550" s="61">
        <v>1</v>
      </c>
      <c r="D1550" s="72" t="s">
        <v>2656</v>
      </c>
      <c r="E1550" s="48">
        <v>44110</v>
      </c>
      <c r="F1550" s="48">
        <v>44111</v>
      </c>
      <c r="G1550" s="105" t="s">
        <v>13</v>
      </c>
      <c r="H1550" s="105"/>
      <c r="I1550" s="65">
        <v>100</v>
      </c>
    </row>
    <row r="1551" spans="1:9" ht="45" customHeight="1" x14ac:dyDescent="0.25">
      <c r="A1551" s="77" t="s">
        <v>1913</v>
      </c>
      <c r="B1551" s="59" t="s">
        <v>1420</v>
      </c>
      <c r="C1551" s="61">
        <v>1</v>
      </c>
      <c r="D1551" s="72" t="s">
        <v>2656</v>
      </c>
      <c r="E1551" s="48">
        <v>44110</v>
      </c>
      <c r="F1551" s="48">
        <v>44111</v>
      </c>
      <c r="G1551" s="105" t="s">
        <v>13</v>
      </c>
      <c r="H1551" s="105"/>
      <c r="I1551" s="65">
        <v>300</v>
      </c>
    </row>
    <row r="1552" spans="1:9" ht="45" customHeight="1" x14ac:dyDescent="0.25">
      <c r="A1552" s="77" t="s">
        <v>1913</v>
      </c>
      <c r="B1552" s="59" t="s">
        <v>489</v>
      </c>
      <c r="C1552" s="61">
        <v>1</v>
      </c>
      <c r="D1552" s="72" t="s">
        <v>2656</v>
      </c>
      <c r="E1552" s="48">
        <v>44117</v>
      </c>
      <c r="F1552" s="48">
        <v>44117</v>
      </c>
      <c r="G1552" s="105" t="s">
        <v>13</v>
      </c>
      <c r="H1552" s="105"/>
      <c r="I1552" s="65">
        <v>67</v>
      </c>
    </row>
    <row r="1553" spans="1:9" ht="45" customHeight="1" x14ac:dyDescent="0.25">
      <c r="A1553" s="77" t="s">
        <v>1913</v>
      </c>
      <c r="B1553" s="59" t="s">
        <v>489</v>
      </c>
      <c r="C1553" s="61">
        <v>1</v>
      </c>
      <c r="D1553" s="72" t="s">
        <v>2656</v>
      </c>
      <c r="E1553" s="48">
        <v>44088</v>
      </c>
      <c r="F1553" s="48">
        <v>44088</v>
      </c>
      <c r="G1553" s="105" t="s">
        <v>13</v>
      </c>
      <c r="H1553" s="105"/>
      <c r="I1553" s="65">
        <v>152</v>
      </c>
    </row>
    <row r="1554" spans="1:9" ht="45" customHeight="1" x14ac:dyDescent="0.25">
      <c r="A1554" s="77" t="s">
        <v>1913</v>
      </c>
      <c r="B1554" s="59" t="s">
        <v>489</v>
      </c>
      <c r="C1554" s="61">
        <v>1</v>
      </c>
      <c r="D1554" s="72" t="s">
        <v>2656</v>
      </c>
      <c r="E1554" s="48">
        <v>44088</v>
      </c>
      <c r="F1554" s="48">
        <v>44088</v>
      </c>
      <c r="G1554" s="105" t="s">
        <v>13</v>
      </c>
      <c r="H1554" s="105"/>
      <c r="I1554" s="65">
        <v>180</v>
      </c>
    </row>
    <row r="1555" spans="1:9" ht="45" customHeight="1" x14ac:dyDescent="0.25">
      <c r="A1555" s="77" t="s">
        <v>1913</v>
      </c>
      <c r="B1555" s="59" t="s">
        <v>489</v>
      </c>
      <c r="C1555" s="61">
        <v>1</v>
      </c>
      <c r="D1555" s="72" t="s">
        <v>2656</v>
      </c>
      <c r="E1555" s="48">
        <v>44117</v>
      </c>
      <c r="F1555" s="48">
        <v>44117</v>
      </c>
      <c r="G1555" s="105" t="s">
        <v>13</v>
      </c>
      <c r="H1555" s="105"/>
      <c r="I1555" s="65">
        <v>4.5</v>
      </c>
    </row>
    <row r="1556" spans="1:9" ht="45" customHeight="1" x14ac:dyDescent="0.25">
      <c r="A1556" s="77" t="s">
        <v>1913</v>
      </c>
      <c r="B1556" s="59" t="s">
        <v>1420</v>
      </c>
      <c r="C1556" s="61">
        <v>1</v>
      </c>
      <c r="D1556" s="72" t="s">
        <v>2656</v>
      </c>
      <c r="E1556" s="48">
        <v>44110</v>
      </c>
      <c r="F1556" s="48">
        <v>44111</v>
      </c>
      <c r="G1556" s="105" t="s">
        <v>13</v>
      </c>
      <c r="H1556" s="105"/>
      <c r="I1556" s="65">
        <v>37</v>
      </c>
    </row>
    <row r="1557" spans="1:9" ht="45" customHeight="1" x14ac:dyDescent="0.25">
      <c r="A1557" s="77" t="s">
        <v>1913</v>
      </c>
      <c r="B1557" s="59" t="s">
        <v>489</v>
      </c>
      <c r="C1557" s="61">
        <v>1</v>
      </c>
      <c r="D1557" s="72" t="s">
        <v>2656</v>
      </c>
      <c r="E1557" s="48">
        <v>44117</v>
      </c>
      <c r="F1557" s="48">
        <v>44117</v>
      </c>
      <c r="G1557" s="105" t="s">
        <v>13</v>
      </c>
      <c r="H1557" s="105"/>
      <c r="I1557" s="65">
        <v>152</v>
      </c>
    </row>
    <row r="1558" spans="1:9" ht="45" customHeight="1" x14ac:dyDescent="0.25">
      <c r="A1558" s="77" t="s">
        <v>1913</v>
      </c>
      <c r="B1558" s="59" t="s">
        <v>489</v>
      </c>
      <c r="C1558" s="61">
        <v>1</v>
      </c>
      <c r="D1558" s="72" t="s">
        <v>2656</v>
      </c>
      <c r="E1558" s="48">
        <v>44102</v>
      </c>
      <c r="F1558" s="48">
        <v>44102</v>
      </c>
      <c r="G1558" s="105" t="s">
        <v>13</v>
      </c>
      <c r="H1558" s="105"/>
      <c r="I1558" s="65">
        <v>310</v>
      </c>
    </row>
    <row r="1559" spans="1:9" ht="45" customHeight="1" x14ac:dyDescent="0.25">
      <c r="A1559" s="77" t="s">
        <v>1913</v>
      </c>
      <c r="B1559" s="59" t="s">
        <v>489</v>
      </c>
      <c r="C1559" s="61">
        <v>1</v>
      </c>
      <c r="D1559" s="72" t="s">
        <v>2656</v>
      </c>
      <c r="E1559" s="48">
        <v>44088</v>
      </c>
      <c r="F1559" s="48">
        <v>44088</v>
      </c>
      <c r="G1559" s="105" t="s">
        <v>13</v>
      </c>
      <c r="H1559" s="105"/>
      <c r="I1559" s="65">
        <v>114</v>
      </c>
    </row>
    <row r="1560" spans="1:9" ht="45" customHeight="1" x14ac:dyDescent="0.25">
      <c r="A1560" s="77" t="s">
        <v>1913</v>
      </c>
      <c r="B1560" s="59" t="s">
        <v>489</v>
      </c>
      <c r="C1560" s="61">
        <v>1</v>
      </c>
      <c r="D1560" s="72" t="s">
        <v>2656</v>
      </c>
      <c r="E1560" s="48">
        <v>44088</v>
      </c>
      <c r="F1560" s="48">
        <v>44088</v>
      </c>
      <c r="G1560" s="105" t="s">
        <v>13</v>
      </c>
      <c r="H1560" s="105"/>
      <c r="I1560" s="65">
        <v>230</v>
      </c>
    </row>
    <row r="1561" spans="1:9" ht="45" customHeight="1" x14ac:dyDescent="0.25">
      <c r="A1561" s="77" t="s">
        <v>1990</v>
      </c>
      <c r="B1561" s="59" t="s">
        <v>1420</v>
      </c>
      <c r="C1561" s="61">
        <v>1</v>
      </c>
      <c r="D1561" s="72" t="s">
        <v>2656</v>
      </c>
      <c r="E1561" s="48">
        <v>44110</v>
      </c>
      <c r="F1561" s="48">
        <v>44111</v>
      </c>
      <c r="G1561" s="105" t="s">
        <v>13</v>
      </c>
      <c r="H1561" s="105"/>
      <c r="I1561" s="65">
        <v>904.99</v>
      </c>
    </row>
    <row r="1562" spans="1:9" ht="45" customHeight="1" x14ac:dyDescent="0.25">
      <c r="A1562" s="77" t="s">
        <v>569</v>
      </c>
      <c r="B1562" s="59" t="s">
        <v>489</v>
      </c>
      <c r="C1562" s="61">
        <v>1</v>
      </c>
      <c r="D1562" s="72" t="s">
        <v>2656</v>
      </c>
      <c r="E1562" s="48">
        <v>44117</v>
      </c>
      <c r="F1562" s="48">
        <v>44117</v>
      </c>
      <c r="G1562" s="105" t="s">
        <v>13</v>
      </c>
      <c r="H1562" s="105"/>
      <c r="I1562" s="65">
        <v>1368</v>
      </c>
    </row>
    <row r="1563" spans="1:9" ht="45" customHeight="1" x14ac:dyDescent="0.25">
      <c r="A1563" s="77" t="s">
        <v>569</v>
      </c>
      <c r="B1563" s="59" t="s">
        <v>489</v>
      </c>
      <c r="C1563" s="61">
        <v>1</v>
      </c>
      <c r="D1563" s="72" t="s">
        <v>2656</v>
      </c>
      <c r="E1563" s="48">
        <v>44111</v>
      </c>
      <c r="F1563" s="48">
        <v>44111</v>
      </c>
      <c r="G1563" s="105" t="s">
        <v>13</v>
      </c>
      <c r="H1563" s="105"/>
      <c r="I1563" s="65">
        <v>684</v>
      </c>
    </row>
    <row r="1564" spans="1:9" ht="45" customHeight="1" x14ac:dyDescent="0.25">
      <c r="A1564" s="77" t="s">
        <v>569</v>
      </c>
      <c r="B1564" s="59" t="s">
        <v>489</v>
      </c>
      <c r="C1564" s="61">
        <v>1</v>
      </c>
      <c r="D1564" s="72" t="s">
        <v>2656</v>
      </c>
      <c r="E1564" s="48">
        <v>44111</v>
      </c>
      <c r="F1564" s="48">
        <v>44111</v>
      </c>
      <c r="G1564" s="105" t="s">
        <v>13</v>
      </c>
      <c r="H1564" s="105"/>
      <c r="I1564" s="65">
        <v>684</v>
      </c>
    </row>
    <row r="1565" spans="1:9" ht="45" customHeight="1" x14ac:dyDescent="0.25">
      <c r="A1565" s="77" t="s">
        <v>569</v>
      </c>
      <c r="B1565" s="59" t="s">
        <v>1420</v>
      </c>
      <c r="C1565" s="61">
        <v>1</v>
      </c>
      <c r="D1565" s="72" t="s">
        <v>2656</v>
      </c>
      <c r="E1565" s="48">
        <v>44110</v>
      </c>
      <c r="F1565" s="48">
        <v>44111</v>
      </c>
      <c r="G1565" s="105" t="s">
        <v>13</v>
      </c>
      <c r="H1565" s="105"/>
      <c r="I1565" s="65">
        <v>684</v>
      </c>
    </row>
    <row r="1566" spans="1:9" ht="45" customHeight="1" x14ac:dyDescent="0.25">
      <c r="A1566" s="77" t="s">
        <v>569</v>
      </c>
      <c r="B1566" s="59" t="s">
        <v>489</v>
      </c>
      <c r="C1566" s="61">
        <v>1</v>
      </c>
      <c r="D1566" s="72" t="s">
        <v>2656</v>
      </c>
      <c r="E1566" s="48">
        <v>44102</v>
      </c>
      <c r="F1566" s="48">
        <v>44102</v>
      </c>
      <c r="G1566" s="105" t="s">
        <v>13</v>
      </c>
      <c r="H1566" s="105"/>
      <c r="I1566" s="65">
        <v>1486</v>
      </c>
    </row>
    <row r="1567" spans="1:9" ht="45" customHeight="1" x14ac:dyDescent="0.25">
      <c r="A1567" s="77" t="s">
        <v>569</v>
      </c>
      <c r="B1567" s="59" t="s">
        <v>489</v>
      </c>
      <c r="C1567" s="61">
        <v>1</v>
      </c>
      <c r="D1567" s="72" t="s">
        <v>2656</v>
      </c>
      <c r="E1567" s="48">
        <v>44088</v>
      </c>
      <c r="F1567" s="48">
        <v>44088</v>
      </c>
      <c r="G1567" s="105" t="s">
        <v>13</v>
      </c>
      <c r="H1567" s="105"/>
      <c r="I1567" s="65">
        <v>1486</v>
      </c>
    </row>
    <row r="1568" spans="1:9" ht="45" customHeight="1" x14ac:dyDescent="0.25">
      <c r="A1568" s="77" t="s">
        <v>1845</v>
      </c>
      <c r="B1568" s="59" t="s">
        <v>489</v>
      </c>
      <c r="C1568" s="61">
        <v>1</v>
      </c>
      <c r="D1568" s="72" t="s">
        <v>29</v>
      </c>
      <c r="E1568" s="48">
        <v>44120</v>
      </c>
      <c r="F1568" s="48">
        <v>44120</v>
      </c>
      <c r="G1568" s="105" t="s">
        <v>13</v>
      </c>
      <c r="H1568" s="105"/>
      <c r="I1568" s="65">
        <v>450</v>
      </c>
    </row>
    <row r="1569" spans="1:9" ht="45" customHeight="1" x14ac:dyDescent="0.25">
      <c r="A1569" s="77" t="s">
        <v>1845</v>
      </c>
      <c r="B1569" s="59" t="s">
        <v>489</v>
      </c>
      <c r="C1569" s="61">
        <v>1</v>
      </c>
      <c r="D1569" s="72" t="s">
        <v>29</v>
      </c>
      <c r="E1569" s="48">
        <v>44120</v>
      </c>
      <c r="F1569" s="48">
        <v>44120</v>
      </c>
      <c r="G1569" s="105" t="s">
        <v>13</v>
      </c>
      <c r="H1569" s="105"/>
      <c r="I1569" s="65">
        <v>640</v>
      </c>
    </row>
    <row r="1570" spans="1:9" ht="45" customHeight="1" x14ac:dyDescent="0.25">
      <c r="A1570" s="77" t="s">
        <v>1845</v>
      </c>
      <c r="B1570" s="59" t="s">
        <v>489</v>
      </c>
      <c r="C1570" s="61">
        <v>1</v>
      </c>
      <c r="D1570" s="72" t="s">
        <v>29</v>
      </c>
      <c r="E1570" s="48">
        <v>44120</v>
      </c>
      <c r="F1570" s="48">
        <v>44120</v>
      </c>
      <c r="G1570" s="105" t="s">
        <v>13</v>
      </c>
      <c r="H1570" s="105"/>
      <c r="I1570" s="65">
        <v>98</v>
      </c>
    </row>
    <row r="1571" spans="1:9" ht="45" customHeight="1" x14ac:dyDescent="0.25">
      <c r="A1571" s="77" t="s">
        <v>1845</v>
      </c>
      <c r="B1571" s="59" t="s">
        <v>489</v>
      </c>
      <c r="C1571" s="61">
        <v>1</v>
      </c>
      <c r="D1571" s="72" t="s">
        <v>29</v>
      </c>
      <c r="E1571" s="48">
        <v>44120</v>
      </c>
      <c r="F1571" s="48">
        <v>44120</v>
      </c>
      <c r="G1571" s="105" t="s">
        <v>13</v>
      </c>
      <c r="H1571" s="105"/>
      <c r="I1571" s="65">
        <v>50</v>
      </c>
    </row>
    <row r="1572" spans="1:9" ht="45" customHeight="1" x14ac:dyDescent="0.25">
      <c r="A1572" s="77" t="s">
        <v>1845</v>
      </c>
      <c r="B1572" s="59" t="s">
        <v>489</v>
      </c>
      <c r="C1572" s="61">
        <v>1</v>
      </c>
      <c r="D1572" s="72" t="s">
        <v>29</v>
      </c>
      <c r="E1572" s="48">
        <v>44120</v>
      </c>
      <c r="F1572" s="48">
        <v>44120</v>
      </c>
      <c r="G1572" s="105" t="s">
        <v>13</v>
      </c>
      <c r="H1572" s="105"/>
      <c r="I1572" s="65">
        <v>126</v>
      </c>
    </row>
    <row r="1573" spans="1:9" ht="45" customHeight="1" x14ac:dyDescent="0.25">
      <c r="A1573" s="77" t="s">
        <v>1872</v>
      </c>
      <c r="B1573" s="59" t="s">
        <v>1420</v>
      </c>
      <c r="C1573" s="61">
        <v>1</v>
      </c>
      <c r="D1573" s="72" t="s">
        <v>29</v>
      </c>
      <c r="E1573" s="48">
        <v>44105</v>
      </c>
      <c r="F1573" s="48">
        <v>44105</v>
      </c>
      <c r="G1573" s="105" t="s">
        <v>13</v>
      </c>
      <c r="H1573" s="105"/>
      <c r="I1573" s="65">
        <v>500</v>
      </c>
    </row>
    <row r="1574" spans="1:9" ht="45" customHeight="1" x14ac:dyDescent="0.25">
      <c r="A1574" s="77" t="s">
        <v>1872</v>
      </c>
      <c r="B1574" s="59" t="s">
        <v>1420</v>
      </c>
      <c r="C1574" s="61">
        <v>1</v>
      </c>
      <c r="D1574" s="72" t="s">
        <v>29</v>
      </c>
      <c r="E1574" s="48">
        <v>44105</v>
      </c>
      <c r="F1574" s="48">
        <v>44105</v>
      </c>
      <c r="G1574" s="105" t="s">
        <v>13</v>
      </c>
      <c r="H1574" s="105"/>
      <c r="I1574" s="65">
        <v>220</v>
      </c>
    </row>
    <row r="1575" spans="1:9" ht="45" customHeight="1" x14ac:dyDescent="0.25">
      <c r="A1575" s="77" t="s">
        <v>1875</v>
      </c>
      <c r="B1575" s="59" t="s">
        <v>489</v>
      </c>
      <c r="C1575" s="61">
        <v>1</v>
      </c>
      <c r="D1575" s="72" t="s">
        <v>15</v>
      </c>
      <c r="E1575" s="48">
        <v>44105</v>
      </c>
      <c r="F1575" s="48">
        <v>44119</v>
      </c>
      <c r="G1575" s="105" t="s">
        <v>13</v>
      </c>
      <c r="H1575" s="105"/>
      <c r="I1575" s="65">
        <v>387</v>
      </c>
    </row>
    <row r="1576" spans="1:9" ht="45" customHeight="1" x14ac:dyDescent="0.25">
      <c r="A1576" s="77" t="s">
        <v>1914</v>
      </c>
      <c r="B1576" s="59" t="s">
        <v>2745</v>
      </c>
      <c r="C1576" s="61">
        <v>1</v>
      </c>
      <c r="D1576" s="72" t="s">
        <v>29</v>
      </c>
      <c r="E1576" s="48">
        <v>43843</v>
      </c>
      <c r="F1576" s="48">
        <v>43843</v>
      </c>
      <c r="G1576" s="105" t="s">
        <v>13</v>
      </c>
      <c r="H1576" s="105"/>
      <c r="I1576" s="65">
        <v>396</v>
      </c>
    </row>
    <row r="1577" spans="1:9" ht="45" customHeight="1" x14ac:dyDescent="0.25">
      <c r="A1577" s="77" t="s">
        <v>1914</v>
      </c>
      <c r="B1577" s="59" t="s">
        <v>2745</v>
      </c>
      <c r="C1577" s="61">
        <v>1</v>
      </c>
      <c r="D1577" s="72" t="s">
        <v>29</v>
      </c>
      <c r="E1577" s="48">
        <v>43843</v>
      </c>
      <c r="F1577" s="48">
        <v>43843</v>
      </c>
      <c r="G1577" s="105" t="s">
        <v>13</v>
      </c>
      <c r="H1577" s="105"/>
      <c r="I1577" s="65">
        <v>47</v>
      </c>
    </row>
    <row r="1578" spans="1:9" ht="45" customHeight="1" x14ac:dyDescent="0.25">
      <c r="A1578" s="77" t="s">
        <v>1914</v>
      </c>
      <c r="B1578" s="59" t="s">
        <v>2745</v>
      </c>
      <c r="C1578" s="61">
        <v>1</v>
      </c>
      <c r="D1578" s="72" t="s">
        <v>29</v>
      </c>
      <c r="E1578" s="48">
        <v>43843</v>
      </c>
      <c r="F1578" s="48">
        <v>43843</v>
      </c>
      <c r="G1578" s="105" t="s">
        <v>13</v>
      </c>
      <c r="H1578" s="105"/>
      <c r="I1578" s="65">
        <v>124</v>
      </c>
    </row>
    <row r="1579" spans="1:9" ht="45" customHeight="1" x14ac:dyDescent="0.25">
      <c r="A1579" s="77" t="s">
        <v>1914</v>
      </c>
      <c r="B1579" s="59" t="s">
        <v>2745</v>
      </c>
      <c r="C1579" s="61">
        <v>1</v>
      </c>
      <c r="D1579" s="72" t="s">
        <v>29</v>
      </c>
      <c r="E1579" s="48">
        <v>43843</v>
      </c>
      <c r="F1579" s="48">
        <v>43843</v>
      </c>
      <c r="G1579" s="105" t="s">
        <v>13</v>
      </c>
      <c r="H1579" s="105"/>
      <c r="I1579" s="65">
        <v>500.08</v>
      </c>
    </row>
    <row r="1580" spans="1:9" ht="45" customHeight="1" x14ac:dyDescent="0.25">
      <c r="A1580" s="77" t="s">
        <v>1914</v>
      </c>
      <c r="B1580" s="59" t="s">
        <v>2745</v>
      </c>
      <c r="C1580" s="61">
        <v>1</v>
      </c>
      <c r="D1580" s="72" t="s">
        <v>29</v>
      </c>
      <c r="E1580" s="48">
        <v>43843</v>
      </c>
      <c r="F1580" s="48">
        <v>43843</v>
      </c>
      <c r="G1580" s="105" t="s">
        <v>13</v>
      </c>
      <c r="H1580" s="105"/>
      <c r="I1580" s="65">
        <v>119</v>
      </c>
    </row>
    <row r="1581" spans="1:9" ht="45" customHeight="1" x14ac:dyDescent="0.25">
      <c r="A1581" s="77" t="s">
        <v>1914</v>
      </c>
      <c r="B1581" s="59" t="s">
        <v>2745</v>
      </c>
      <c r="C1581" s="61">
        <v>1</v>
      </c>
      <c r="D1581" s="72" t="s">
        <v>29</v>
      </c>
      <c r="E1581" s="48">
        <v>43881</v>
      </c>
      <c r="F1581" s="48">
        <v>43881</v>
      </c>
      <c r="G1581" s="105" t="s">
        <v>13</v>
      </c>
      <c r="H1581" s="105"/>
      <c r="I1581" s="65">
        <v>180</v>
      </c>
    </row>
    <row r="1582" spans="1:9" ht="45" customHeight="1" x14ac:dyDescent="0.25">
      <c r="A1582" s="77" t="s">
        <v>1914</v>
      </c>
      <c r="B1582" s="59" t="s">
        <v>2745</v>
      </c>
      <c r="C1582" s="61">
        <v>1</v>
      </c>
      <c r="D1582" s="72" t="s">
        <v>29</v>
      </c>
      <c r="E1582" s="48">
        <v>43881</v>
      </c>
      <c r="F1582" s="48">
        <v>43881</v>
      </c>
      <c r="G1582" s="105" t="s">
        <v>13</v>
      </c>
      <c r="H1582" s="105"/>
      <c r="I1582" s="65">
        <v>100</v>
      </c>
    </row>
    <row r="1583" spans="1:9" ht="45" customHeight="1" x14ac:dyDescent="0.25">
      <c r="A1583" s="77" t="s">
        <v>1914</v>
      </c>
      <c r="B1583" s="59" t="s">
        <v>2745</v>
      </c>
      <c r="C1583" s="61">
        <v>1</v>
      </c>
      <c r="D1583" s="72" t="s">
        <v>29</v>
      </c>
      <c r="E1583" s="48">
        <v>43881</v>
      </c>
      <c r="F1583" s="48">
        <v>43881</v>
      </c>
      <c r="G1583" s="105" t="s">
        <v>13</v>
      </c>
      <c r="H1583" s="105"/>
      <c r="I1583" s="65">
        <v>180</v>
      </c>
    </row>
    <row r="1584" spans="1:9" ht="45" customHeight="1" x14ac:dyDescent="0.25">
      <c r="A1584" s="77" t="s">
        <v>2001</v>
      </c>
      <c r="B1584" s="59" t="s">
        <v>1420</v>
      </c>
      <c r="C1584" s="61">
        <v>1</v>
      </c>
      <c r="D1584" s="72" t="s">
        <v>29</v>
      </c>
      <c r="E1584" s="48">
        <v>44117</v>
      </c>
      <c r="F1584" s="48">
        <v>44117</v>
      </c>
      <c r="G1584" s="105" t="s">
        <v>13</v>
      </c>
      <c r="H1584" s="105"/>
      <c r="I1584" s="65">
        <v>63</v>
      </c>
    </row>
    <row r="1585" spans="1:9" ht="45" customHeight="1" x14ac:dyDescent="0.25">
      <c r="A1585" s="77" t="s">
        <v>2001</v>
      </c>
      <c r="B1585" s="59" t="s">
        <v>1420</v>
      </c>
      <c r="C1585" s="61">
        <v>1</v>
      </c>
      <c r="D1585" s="72" t="s">
        <v>29</v>
      </c>
      <c r="E1585" s="48">
        <v>44117</v>
      </c>
      <c r="F1585" s="48">
        <v>44117</v>
      </c>
      <c r="G1585" s="105" t="s">
        <v>13</v>
      </c>
      <c r="H1585" s="105"/>
      <c r="I1585" s="65">
        <v>300</v>
      </c>
    </row>
    <row r="1586" spans="1:9" ht="45" customHeight="1" x14ac:dyDescent="0.25">
      <c r="A1586" s="77" t="s">
        <v>2001</v>
      </c>
      <c r="B1586" s="59" t="s">
        <v>1420</v>
      </c>
      <c r="C1586" s="61">
        <v>1</v>
      </c>
      <c r="D1586" s="72" t="s">
        <v>29</v>
      </c>
      <c r="E1586" s="48">
        <v>44117</v>
      </c>
      <c r="F1586" s="48">
        <v>44117</v>
      </c>
      <c r="G1586" s="105" t="s">
        <v>13</v>
      </c>
      <c r="H1586" s="105"/>
      <c r="I1586" s="65">
        <v>49</v>
      </c>
    </row>
    <row r="1587" spans="1:9" ht="45" customHeight="1" x14ac:dyDescent="0.25">
      <c r="A1587" s="77" t="s">
        <v>2001</v>
      </c>
      <c r="B1587" s="59" t="s">
        <v>489</v>
      </c>
      <c r="C1587" s="61">
        <v>1</v>
      </c>
      <c r="D1587" s="72" t="s">
        <v>29</v>
      </c>
      <c r="E1587" s="48">
        <v>44116</v>
      </c>
      <c r="F1587" s="48">
        <v>44116</v>
      </c>
      <c r="G1587" s="105" t="s">
        <v>13</v>
      </c>
      <c r="H1587" s="105"/>
      <c r="I1587" s="65">
        <v>63</v>
      </c>
    </row>
    <row r="1588" spans="1:9" ht="45" customHeight="1" x14ac:dyDescent="0.25">
      <c r="A1588" s="77" t="s">
        <v>2001</v>
      </c>
      <c r="B1588" s="59" t="s">
        <v>489</v>
      </c>
      <c r="C1588" s="61">
        <v>1</v>
      </c>
      <c r="D1588" s="72" t="s">
        <v>29</v>
      </c>
      <c r="E1588" s="48">
        <v>44113</v>
      </c>
      <c r="F1588" s="48">
        <v>44113</v>
      </c>
      <c r="G1588" s="105" t="s">
        <v>13</v>
      </c>
      <c r="H1588" s="105"/>
      <c r="I1588" s="65">
        <v>63</v>
      </c>
    </row>
    <row r="1589" spans="1:9" ht="45" customHeight="1" x14ac:dyDescent="0.25">
      <c r="A1589" s="77" t="s">
        <v>2001</v>
      </c>
      <c r="B1589" s="59" t="s">
        <v>489</v>
      </c>
      <c r="C1589" s="61">
        <v>1</v>
      </c>
      <c r="D1589" s="72" t="s">
        <v>29</v>
      </c>
      <c r="E1589" s="48">
        <v>44113</v>
      </c>
      <c r="F1589" s="48">
        <v>44113</v>
      </c>
      <c r="G1589" s="105" t="s">
        <v>13</v>
      </c>
      <c r="H1589" s="105"/>
      <c r="I1589" s="65">
        <v>49</v>
      </c>
    </row>
    <row r="1590" spans="1:9" ht="45" customHeight="1" x14ac:dyDescent="0.25">
      <c r="A1590" s="77" t="s">
        <v>2001</v>
      </c>
      <c r="B1590" s="59" t="s">
        <v>489</v>
      </c>
      <c r="C1590" s="61">
        <v>1</v>
      </c>
      <c r="D1590" s="72" t="s">
        <v>29</v>
      </c>
      <c r="E1590" s="48">
        <v>44113</v>
      </c>
      <c r="F1590" s="48">
        <v>44113</v>
      </c>
      <c r="G1590" s="105" t="s">
        <v>13</v>
      </c>
      <c r="H1590" s="105"/>
      <c r="I1590" s="65">
        <v>500</v>
      </c>
    </row>
    <row r="1591" spans="1:9" ht="45" customHeight="1" x14ac:dyDescent="0.25">
      <c r="A1591" s="77" t="s">
        <v>2001</v>
      </c>
      <c r="B1591" s="59" t="s">
        <v>489</v>
      </c>
      <c r="C1591" s="61">
        <v>1</v>
      </c>
      <c r="D1591" s="72" t="s">
        <v>29</v>
      </c>
      <c r="E1591" s="48">
        <v>44116</v>
      </c>
      <c r="F1591" s="48">
        <v>44116</v>
      </c>
      <c r="G1591" s="105" t="s">
        <v>13</v>
      </c>
      <c r="H1591" s="105"/>
      <c r="I1591" s="65">
        <v>500</v>
      </c>
    </row>
    <row r="1592" spans="1:9" ht="45" customHeight="1" x14ac:dyDescent="0.25">
      <c r="A1592" s="77" t="s">
        <v>2001</v>
      </c>
      <c r="B1592" s="59" t="s">
        <v>489</v>
      </c>
      <c r="C1592" s="61">
        <v>1</v>
      </c>
      <c r="D1592" s="72" t="s">
        <v>29</v>
      </c>
      <c r="E1592" s="48">
        <v>44113</v>
      </c>
      <c r="F1592" s="48">
        <v>44113</v>
      </c>
      <c r="G1592" s="105" t="s">
        <v>13</v>
      </c>
      <c r="H1592" s="105"/>
      <c r="I1592" s="65">
        <v>220</v>
      </c>
    </row>
    <row r="1593" spans="1:9" ht="45" customHeight="1" x14ac:dyDescent="0.25">
      <c r="A1593" s="77" t="s">
        <v>2001</v>
      </c>
      <c r="B1593" s="59" t="s">
        <v>489</v>
      </c>
      <c r="C1593" s="61">
        <v>1</v>
      </c>
      <c r="D1593" s="72" t="s">
        <v>29</v>
      </c>
      <c r="E1593" s="48">
        <v>44116</v>
      </c>
      <c r="F1593" s="48">
        <v>44116</v>
      </c>
      <c r="G1593" s="105" t="s">
        <v>13</v>
      </c>
      <c r="H1593" s="105"/>
      <c r="I1593" s="65">
        <v>49</v>
      </c>
    </row>
    <row r="1594" spans="1:9" ht="45" customHeight="1" x14ac:dyDescent="0.25">
      <c r="A1594" s="77" t="s">
        <v>2001</v>
      </c>
      <c r="B1594" s="59" t="s">
        <v>489</v>
      </c>
      <c r="C1594" s="61">
        <v>1</v>
      </c>
      <c r="D1594" s="72" t="s">
        <v>29</v>
      </c>
      <c r="E1594" s="48">
        <v>44111</v>
      </c>
      <c r="F1594" s="48">
        <v>44111</v>
      </c>
      <c r="G1594" s="105" t="s">
        <v>13</v>
      </c>
      <c r="H1594" s="105"/>
      <c r="I1594" s="65">
        <v>500</v>
      </c>
    </row>
    <row r="1595" spans="1:9" ht="45" customHeight="1" x14ac:dyDescent="0.25">
      <c r="A1595" s="77" t="s">
        <v>1841</v>
      </c>
      <c r="B1595" s="59" t="s">
        <v>489</v>
      </c>
      <c r="C1595" s="61">
        <v>2</v>
      </c>
      <c r="D1595" s="72" t="s">
        <v>29</v>
      </c>
      <c r="E1595" s="48">
        <v>44123</v>
      </c>
      <c r="F1595" s="48">
        <v>44123</v>
      </c>
      <c r="G1595" s="105" t="s">
        <v>13</v>
      </c>
      <c r="H1595" s="105"/>
      <c r="I1595" s="65">
        <v>500</v>
      </c>
    </row>
    <row r="1596" spans="1:9" ht="45" customHeight="1" x14ac:dyDescent="0.25">
      <c r="A1596" s="77" t="s">
        <v>1841</v>
      </c>
      <c r="B1596" s="59" t="s">
        <v>489</v>
      </c>
      <c r="C1596" s="61">
        <v>2</v>
      </c>
      <c r="D1596" s="72" t="s">
        <v>29</v>
      </c>
      <c r="E1596" s="48">
        <v>44123</v>
      </c>
      <c r="F1596" s="48">
        <v>44123</v>
      </c>
      <c r="G1596" s="105" t="s">
        <v>13</v>
      </c>
      <c r="H1596" s="105"/>
      <c r="I1596" s="65">
        <v>98</v>
      </c>
    </row>
    <row r="1597" spans="1:9" ht="45" customHeight="1" x14ac:dyDescent="0.25">
      <c r="A1597" s="77" t="s">
        <v>1841</v>
      </c>
      <c r="B1597" s="59" t="s">
        <v>489</v>
      </c>
      <c r="C1597" s="61">
        <v>2</v>
      </c>
      <c r="D1597" s="72" t="s">
        <v>29</v>
      </c>
      <c r="E1597" s="48">
        <v>44123</v>
      </c>
      <c r="F1597" s="48">
        <v>44123</v>
      </c>
      <c r="G1597" s="105" t="s">
        <v>13</v>
      </c>
      <c r="H1597" s="105"/>
      <c r="I1597" s="65">
        <v>126</v>
      </c>
    </row>
    <row r="1598" spans="1:9" ht="45" customHeight="1" x14ac:dyDescent="0.25">
      <c r="A1598" s="77" t="s">
        <v>1841</v>
      </c>
      <c r="B1598" s="59" t="s">
        <v>489</v>
      </c>
      <c r="C1598" s="61">
        <v>2</v>
      </c>
      <c r="D1598" s="72" t="s">
        <v>29</v>
      </c>
      <c r="E1598" s="48">
        <v>44123</v>
      </c>
      <c r="F1598" s="48">
        <v>44123</v>
      </c>
      <c r="G1598" s="105" t="s">
        <v>13</v>
      </c>
      <c r="H1598" s="105"/>
      <c r="I1598" s="65">
        <v>230</v>
      </c>
    </row>
    <row r="1599" spans="1:9" ht="45" customHeight="1" x14ac:dyDescent="0.25">
      <c r="A1599" s="77" t="s">
        <v>1841</v>
      </c>
      <c r="B1599" s="59" t="s">
        <v>489</v>
      </c>
      <c r="C1599" s="61">
        <v>1</v>
      </c>
      <c r="D1599" s="72" t="s">
        <v>29</v>
      </c>
      <c r="E1599" s="48">
        <v>44119</v>
      </c>
      <c r="F1599" s="48">
        <v>44119</v>
      </c>
      <c r="G1599" s="105" t="s">
        <v>13</v>
      </c>
      <c r="H1599" s="105"/>
      <c r="I1599" s="65">
        <v>500</v>
      </c>
    </row>
    <row r="1600" spans="1:9" ht="45" customHeight="1" x14ac:dyDescent="0.25">
      <c r="A1600" s="77" t="s">
        <v>1841</v>
      </c>
      <c r="B1600" s="59" t="s">
        <v>489</v>
      </c>
      <c r="C1600" s="61">
        <v>1</v>
      </c>
      <c r="D1600" s="72" t="s">
        <v>29</v>
      </c>
      <c r="E1600" s="48">
        <v>44119</v>
      </c>
      <c r="F1600" s="48">
        <v>44119</v>
      </c>
      <c r="G1600" s="105" t="s">
        <v>13</v>
      </c>
      <c r="H1600" s="105"/>
      <c r="I1600" s="65">
        <v>49</v>
      </c>
    </row>
    <row r="1601" spans="1:9" ht="45" customHeight="1" x14ac:dyDescent="0.25">
      <c r="A1601" s="77" t="s">
        <v>1841</v>
      </c>
      <c r="B1601" s="59" t="s">
        <v>489</v>
      </c>
      <c r="C1601" s="61">
        <v>1</v>
      </c>
      <c r="D1601" s="72" t="s">
        <v>29</v>
      </c>
      <c r="E1601" s="48">
        <v>44119</v>
      </c>
      <c r="F1601" s="48">
        <v>44119</v>
      </c>
      <c r="G1601" s="105" t="s">
        <v>13</v>
      </c>
      <c r="H1601" s="105"/>
      <c r="I1601" s="65">
        <v>63</v>
      </c>
    </row>
    <row r="1602" spans="1:9" ht="45" customHeight="1" x14ac:dyDescent="0.25">
      <c r="A1602" s="77" t="s">
        <v>1845</v>
      </c>
      <c r="B1602" s="59" t="s">
        <v>489</v>
      </c>
      <c r="C1602" s="61">
        <v>3</v>
      </c>
      <c r="D1602" s="72" t="s">
        <v>2172</v>
      </c>
      <c r="E1602" s="48">
        <v>44106</v>
      </c>
      <c r="F1602" s="48">
        <v>44106</v>
      </c>
      <c r="G1602" s="105" t="s">
        <v>13</v>
      </c>
      <c r="H1602" s="105"/>
      <c r="I1602" s="65">
        <v>82</v>
      </c>
    </row>
    <row r="1603" spans="1:9" ht="45" customHeight="1" x14ac:dyDescent="0.25">
      <c r="A1603" s="77" t="s">
        <v>1845</v>
      </c>
      <c r="B1603" s="59" t="s">
        <v>489</v>
      </c>
      <c r="C1603" s="61">
        <v>3</v>
      </c>
      <c r="D1603" s="72" t="s">
        <v>2172</v>
      </c>
      <c r="E1603" s="48">
        <v>44106</v>
      </c>
      <c r="F1603" s="48">
        <v>44106</v>
      </c>
      <c r="G1603" s="105" t="s">
        <v>13</v>
      </c>
      <c r="H1603" s="105"/>
      <c r="I1603" s="65">
        <v>195</v>
      </c>
    </row>
    <row r="1604" spans="1:9" ht="45" customHeight="1" x14ac:dyDescent="0.25">
      <c r="A1604" s="77" t="s">
        <v>1845</v>
      </c>
      <c r="B1604" s="59" t="s">
        <v>489</v>
      </c>
      <c r="C1604" s="61">
        <v>3</v>
      </c>
      <c r="D1604" s="72" t="s">
        <v>2172</v>
      </c>
      <c r="E1604" s="48">
        <v>44106</v>
      </c>
      <c r="F1604" s="48">
        <v>44106</v>
      </c>
      <c r="G1604" s="105" t="s">
        <v>13</v>
      </c>
      <c r="H1604" s="105"/>
      <c r="I1604" s="65">
        <v>160</v>
      </c>
    </row>
    <row r="1605" spans="1:9" ht="45" customHeight="1" x14ac:dyDescent="0.25">
      <c r="A1605" s="77" t="s">
        <v>1845</v>
      </c>
      <c r="B1605" s="59" t="s">
        <v>489</v>
      </c>
      <c r="C1605" s="61">
        <v>3</v>
      </c>
      <c r="D1605" s="72" t="s">
        <v>2172</v>
      </c>
      <c r="E1605" s="48">
        <v>44106</v>
      </c>
      <c r="F1605" s="48">
        <v>44106</v>
      </c>
      <c r="G1605" s="105" t="s">
        <v>13</v>
      </c>
      <c r="H1605" s="105"/>
      <c r="I1605" s="65">
        <v>189.16</v>
      </c>
    </row>
    <row r="1606" spans="1:9" ht="45" customHeight="1" x14ac:dyDescent="0.25">
      <c r="A1606" s="77" t="s">
        <v>1845</v>
      </c>
      <c r="B1606" s="59" t="s">
        <v>489</v>
      </c>
      <c r="C1606" s="61">
        <v>3</v>
      </c>
      <c r="D1606" s="72" t="s">
        <v>2172</v>
      </c>
      <c r="E1606" s="48">
        <v>44106</v>
      </c>
      <c r="F1606" s="48">
        <v>44106</v>
      </c>
      <c r="G1606" s="105" t="s">
        <v>13</v>
      </c>
      <c r="H1606" s="105"/>
      <c r="I1606" s="65">
        <v>192.62</v>
      </c>
    </row>
    <row r="1607" spans="1:9" ht="45" customHeight="1" x14ac:dyDescent="0.25">
      <c r="A1607" s="77" t="s">
        <v>1845</v>
      </c>
      <c r="B1607" s="59" t="s">
        <v>489</v>
      </c>
      <c r="C1607" s="61">
        <v>3</v>
      </c>
      <c r="D1607" s="72" t="s">
        <v>2172</v>
      </c>
      <c r="E1607" s="48">
        <v>44106</v>
      </c>
      <c r="F1607" s="48">
        <v>44106</v>
      </c>
      <c r="G1607" s="105" t="s">
        <v>13</v>
      </c>
      <c r="H1607" s="105"/>
      <c r="I1607" s="65">
        <v>684</v>
      </c>
    </row>
    <row r="1608" spans="1:9" ht="45" customHeight="1" x14ac:dyDescent="0.25">
      <c r="A1608" s="77" t="s">
        <v>1845</v>
      </c>
      <c r="B1608" s="59" t="s">
        <v>489</v>
      </c>
      <c r="C1608" s="61">
        <v>3</v>
      </c>
      <c r="D1608" s="72" t="s">
        <v>2172</v>
      </c>
      <c r="E1608" s="48">
        <v>44106</v>
      </c>
      <c r="F1608" s="48">
        <v>44106</v>
      </c>
      <c r="G1608" s="105" t="s">
        <v>13</v>
      </c>
      <c r="H1608" s="105"/>
      <c r="I1608" s="65">
        <v>802</v>
      </c>
    </row>
    <row r="1609" spans="1:9" ht="45" customHeight="1" x14ac:dyDescent="0.25">
      <c r="A1609" s="77" t="s">
        <v>1870</v>
      </c>
      <c r="B1609" s="59" t="s">
        <v>1420</v>
      </c>
      <c r="C1609" s="61">
        <v>1</v>
      </c>
      <c r="D1609" s="72" t="s">
        <v>29</v>
      </c>
      <c r="E1609" s="48">
        <v>44124</v>
      </c>
      <c r="F1609" s="48">
        <v>44124</v>
      </c>
      <c r="G1609" s="105" t="s">
        <v>13</v>
      </c>
      <c r="H1609" s="105"/>
      <c r="I1609" s="65">
        <v>49</v>
      </c>
    </row>
    <row r="1610" spans="1:9" ht="45" customHeight="1" x14ac:dyDescent="0.25">
      <c r="A1610" s="77" t="s">
        <v>1870</v>
      </c>
      <c r="B1610" s="59" t="s">
        <v>1420</v>
      </c>
      <c r="C1610" s="61">
        <v>1</v>
      </c>
      <c r="D1610" s="72" t="s">
        <v>29</v>
      </c>
      <c r="E1610" s="48">
        <v>44124</v>
      </c>
      <c r="F1610" s="48">
        <v>44124</v>
      </c>
      <c r="G1610" s="105" t="s">
        <v>13</v>
      </c>
      <c r="H1610" s="105"/>
      <c r="I1610" s="65">
        <v>500</v>
      </c>
    </row>
    <row r="1611" spans="1:9" ht="45" customHeight="1" x14ac:dyDescent="0.25">
      <c r="A1611" s="77" t="s">
        <v>1870</v>
      </c>
      <c r="B1611" s="59" t="s">
        <v>1420</v>
      </c>
      <c r="C1611" s="61">
        <v>1</v>
      </c>
      <c r="D1611" s="72" t="s">
        <v>29</v>
      </c>
      <c r="E1611" s="48">
        <v>44124</v>
      </c>
      <c r="F1611" s="48">
        <v>44124</v>
      </c>
      <c r="G1611" s="105" t="s">
        <v>13</v>
      </c>
      <c r="H1611" s="105"/>
      <c r="I1611" s="65">
        <v>220</v>
      </c>
    </row>
    <row r="1612" spans="1:9" ht="45" customHeight="1" x14ac:dyDescent="0.25">
      <c r="A1612" s="77" t="s">
        <v>1947</v>
      </c>
      <c r="B1612" s="59" t="s">
        <v>1420</v>
      </c>
      <c r="C1612" s="61">
        <v>1</v>
      </c>
      <c r="D1612" s="72" t="s">
        <v>29</v>
      </c>
      <c r="E1612" s="48">
        <v>44124</v>
      </c>
      <c r="F1612" s="48">
        <v>44124</v>
      </c>
      <c r="G1612" s="105" t="s">
        <v>13</v>
      </c>
      <c r="H1612" s="105"/>
      <c r="I1612" s="65">
        <v>63</v>
      </c>
    </row>
    <row r="1613" spans="1:9" ht="45" customHeight="1" x14ac:dyDescent="0.25">
      <c r="A1613" s="77" t="s">
        <v>1947</v>
      </c>
      <c r="B1613" s="59" t="s">
        <v>489</v>
      </c>
      <c r="C1613" s="61">
        <v>2</v>
      </c>
      <c r="D1613" s="72" t="s">
        <v>29</v>
      </c>
      <c r="E1613" s="48">
        <v>44109</v>
      </c>
      <c r="F1613" s="48">
        <v>44109</v>
      </c>
      <c r="G1613" s="105" t="s">
        <v>13</v>
      </c>
      <c r="H1613" s="105"/>
      <c r="I1613" s="65">
        <v>59</v>
      </c>
    </row>
    <row r="1614" spans="1:9" ht="45" customHeight="1" x14ac:dyDescent="0.25">
      <c r="A1614" s="77" t="s">
        <v>1947</v>
      </c>
      <c r="B1614" s="59" t="s">
        <v>489</v>
      </c>
      <c r="C1614" s="61">
        <v>2</v>
      </c>
      <c r="D1614" s="72" t="s">
        <v>29</v>
      </c>
      <c r="E1614" s="48">
        <v>44109</v>
      </c>
      <c r="F1614" s="48">
        <v>44109</v>
      </c>
      <c r="G1614" s="105" t="s">
        <v>13</v>
      </c>
      <c r="H1614" s="105"/>
      <c r="I1614" s="65">
        <v>126</v>
      </c>
    </row>
    <row r="1615" spans="1:9" ht="45" customHeight="1" x14ac:dyDescent="0.25">
      <c r="A1615" s="77" t="s">
        <v>1947</v>
      </c>
      <c r="B1615" s="59" t="s">
        <v>489</v>
      </c>
      <c r="C1615" s="61">
        <v>2</v>
      </c>
      <c r="D1615" s="72" t="s">
        <v>29</v>
      </c>
      <c r="E1615" s="48">
        <v>44109</v>
      </c>
      <c r="F1615" s="48">
        <v>44109</v>
      </c>
      <c r="G1615" s="105" t="s">
        <v>13</v>
      </c>
      <c r="H1615" s="105"/>
      <c r="I1615" s="65">
        <v>15</v>
      </c>
    </row>
    <row r="1616" spans="1:9" ht="45" customHeight="1" x14ac:dyDescent="0.25">
      <c r="A1616" s="77" t="s">
        <v>1947</v>
      </c>
      <c r="B1616" s="59" t="s">
        <v>489</v>
      </c>
      <c r="C1616" s="61">
        <v>2</v>
      </c>
      <c r="D1616" s="72" t="s">
        <v>29</v>
      </c>
      <c r="E1616" s="48">
        <v>44109</v>
      </c>
      <c r="F1616" s="48">
        <v>44109</v>
      </c>
      <c r="G1616" s="105" t="s">
        <v>13</v>
      </c>
      <c r="H1616" s="105"/>
      <c r="I1616" s="65">
        <v>98</v>
      </c>
    </row>
    <row r="1617" spans="1:9" ht="45" customHeight="1" x14ac:dyDescent="0.25">
      <c r="A1617" s="77" t="s">
        <v>1964</v>
      </c>
      <c r="B1617" s="59" t="s">
        <v>489</v>
      </c>
      <c r="C1617" s="61">
        <v>2</v>
      </c>
      <c r="D1617" s="72" t="s">
        <v>29</v>
      </c>
      <c r="E1617" s="48">
        <v>44109</v>
      </c>
      <c r="F1617" s="48">
        <v>44109</v>
      </c>
      <c r="G1617" s="105" t="s">
        <v>13</v>
      </c>
      <c r="H1617" s="105"/>
      <c r="I1617" s="65">
        <v>63</v>
      </c>
    </row>
    <row r="1618" spans="1:9" ht="45" customHeight="1" x14ac:dyDescent="0.25">
      <c r="A1618" s="77" t="s">
        <v>2052</v>
      </c>
      <c r="B1618" s="59" t="s">
        <v>489</v>
      </c>
      <c r="C1618" s="61">
        <v>1</v>
      </c>
      <c r="D1618" s="72" t="s">
        <v>29</v>
      </c>
      <c r="E1618" s="48">
        <v>44104</v>
      </c>
      <c r="F1618" s="48">
        <v>44104</v>
      </c>
      <c r="G1618" s="105" t="s">
        <v>13</v>
      </c>
      <c r="H1618" s="105"/>
      <c r="I1618" s="65">
        <v>100</v>
      </c>
    </row>
    <row r="1619" spans="1:9" ht="45" customHeight="1" x14ac:dyDescent="0.25">
      <c r="A1619" s="77" t="s">
        <v>2052</v>
      </c>
      <c r="B1619" s="59" t="s">
        <v>489</v>
      </c>
      <c r="C1619" s="61">
        <v>1</v>
      </c>
      <c r="D1619" s="72" t="s">
        <v>29</v>
      </c>
      <c r="E1619" s="48">
        <v>44112</v>
      </c>
      <c r="F1619" s="48">
        <v>44112</v>
      </c>
      <c r="G1619" s="105" t="s">
        <v>13</v>
      </c>
      <c r="H1619" s="105"/>
      <c r="I1619" s="65">
        <v>300</v>
      </c>
    </row>
    <row r="1620" spans="1:9" ht="45" customHeight="1" x14ac:dyDescent="0.25">
      <c r="A1620" s="77" t="s">
        <v>2052</v>
      </c>
      <c r="B1620" s="59" t="s">
        <v>2745</v>
      </c>
      <c r="C1620" s="61">
        <v>1</v>
      </c>
      <c r="D1620" s="72" t="s">
        <v>29</v>
      </c>
      <c r="E1620" s="48">
        <v>44117</v>
      </c>
      <c r="F1620" s="48">
        <v>44117</v>
      </c>
      <c r="G1620" s="105" t="s">
        <v>13</v>
      </c>
      <c r="H1620" s="105"/>
      <c r="I1620" s="65">
        <v>126.44</v>
      </c>
    </row>
    <row r="1621" spans="1:9" ht="45" customHeight="1" x14ac:dyDescent="0.25">
      <c r="A1621" s="77" t="s">
        <v>2052</v>
      </c>
      <c r="B1621" s="59" t="s">
        <v>2745</v>
      </c>
      <c r="C1621" s="61">
        <v>1</v>
      </c>
      <c r="D1621" s="72" t="s">
        <v>29</v>
      </c>
      <c r="E1621" s="48">
        <v>44117</v>
      </c>
      <c r="F1621" s="48">
        <v>44117</v>
      </c>
      <c r="G1621" s="105" t="s">
        <v>13</v>
      </c>
      <c r="H1621" s="105"/>
      <c r="I1621" s="65">
        <v>172</v>
      </c>
    </row>
    <row r="1622" spans="1:9" ht="45" customHeight="1" x14ac:dyDescent="0.25">
      <c r="A1622" s="77" t="s">
        <v>2052</v>
      </c>
      <c r="B1622" s="59" t="s">
        <v>2745</v>
      </c>
      <c r="C1622" s="61">
        <v>1</v>
      </c>
      <c r="D1622" s="72" t="s">
        <v>29</v>
      </c>
      <c r="E1622" s="48">
        <v>44117</v>
      </c>
      <c r="F1622" s="48">
        <v>44117</v>
      </c>
      <c r="G1622" s="105" t="s">
        <v>13</v>
      </c>
      <c r="H1622" s="105"/>
      <c r="I1622" s="65">
        <v>194</v>
      </c>
    </row>
    <row r="1623" spans="1:9" ht="45" customHeight="1" x14ac:dyDescent="0.25">
      <c r="A1623" s="77" t="s">
        <v>2052</v>
      </c>
      <c r="B1623" s="59" t="s">
        <v>489</v>
      </c>
      <c r="C1623" s="61">
        <v>1</v>
      </c>
      <c r="D1623" s="72" t="s">
        <v>29</v>
      </c>
      <c r="E1623" s="48">
        <v>44119</v>
      </c>
      <c r="F1623" s="48">
        <v>44119</v>
      </c>
      <c r="G1623" s="105" t="s">
        <v>13</v>
      </c>
      <c r="H1623" s="105"/>
      <c r="I1623" s="65">
        <v>98</v>
      </c>
    </row>
    <row r="1624" spans="1:9" ht="45" customHeight="1" x14ac:dyDescent="0.25">
      <c r="A1624" s="77" t="s">
        <v>2052</v>
      </c>
      <c r="B1624" s="59" t="s">
        <v>489</v>
      </c>
      <c r="C1624" s="61">
        <v>1</v>
      </c>
      <c r="D1624" s="72" t="s">
        <v>29</v>
      </c>
      <c r="E1624" s="48">
        <v>44119</v>
      </c>
      <c r="F1624" s="48">
        <v>44119</v>
      </c>
      <c r="G1624" s="105" t="s">
        <v>13</v>
      </c>
      <c r="H1624" s="105"/>
      <c r="I1624" s="65">
        <v>126</v>
      </c>
    </row>
    <row r="1625" spans="1:9" ht="45" customHeight="1" x14ac:dyDescent="0.25">
      <c r="A1625" s="77" t="s">
        <v>2052</v>
      </c>
      <c r="B1625" s="59" t="s">
        <v>489</v>
      </c>
      <c r="C1625" s="61">
        <v>1</v>
      </c>
      <c r="D1625" s="72" t="s">
        <v>29</v>
      </c>
      <c r="E1625" s="48">
        <v>44119</v>
      </c>
      <c r="F1625" s="48">
        <v>44119</v>
      </c>
      <c r="G1625" s="105" t="s">
        <v>13</v>
      </c>
      <c r="H1625" s="105"/>
      <c r="I1625" s="65">
        <v>220</v>
      </c>
    </row>
    <row r="1626" spans="1:9" ht="45" customHeight="1" x14ac:dyDescent="0.25">
      <c r="A1626" s="77" t="s">
        <v>2052</v>
      </c>
      <c r="B1626" s="59" t="s">
        <v>489</v>
      </c>
      <c r="C1626" s="61">
        <v>1</v>
      </c>
      <c r="D1626" s="72" t="s">
        <v>29</v>
      </c>
      <c r="E1626" s="48">
        <v>44119</v>
      </c>
      <c r="F1626" s="48">
        <v>44119</v>
      </c>
      <c r="G1626" s="105" t="s">
        <v>13</v>
      </c>
      <c r="H1626" s="105"/>
      <c r="I1626" s="65">
        <v>75</v>
      </c>
    </row>
    <row r="1627" spans="1:9" ht="45" customHeight="1" x14ac:dyDescent="0.25">
      <c r="A1627" s="77" t="s">
        <v>2052</v>
      </c>
      <c r="B1627" s="59" t="s">
        <v>489</v>
      </c>
      <c r="C1627" s="61">
        <v>1</v>
      </c>
      <c r="D1627" s="72" t="s">
        <v>29</v>
      </c>
      <c r="E1627" s="48">
        <v>44117</v>
      </c>
      <c r="F1627" s="48">
        <v>44117</v>
      </c>
      <c r="G1627" s="105" t="s">
        <v>13</v>
      </c>
      <c r="H1627" s="105"/>
      <c r="I1627" s="65">
        <v>200</v>
      </c>
    </row>
    <row r="1628" spans="1:9" ht="45" customHeight="1" x14ac:dyDescent="0.25">
      <c r="A1628" s="77" t="s">
        <v>2052</v>
      </c>
      <c r="B1628" s="59" t="s">
        <v>489</v>
      </c>
      <c r="C1628" s="61">
        <v>1</v>
      </c>
      <c r="D1628" s="72" t="s">
        <v>29</v>
      </c>
      <c r="E1628" s="48">
        <v>44111</v>
      </c>
      <c r="F1628" s="48">
        <v>44111</v>
      </c>
      <c r="G1628" s="105" t="s">
        <v>13</v>
      </c>
      <c r="H1628" s="105"/>
      <c r="I1628" s="65">
        <v>98</v>
      </c>
    </row>
    <row r="1629" spans="1:9" ht="45" customHeight="1" x14ac:dyDescent="0.25">
      <c r="A1629" s="77" t="s">
        <v>2052</v>
      </c>
      <c r="B1629" s="59" t="s">
        <v>489</v>
      </c>
      <c r="C1629" s="61">
        <v>1</v>
      </c>
      <c r="D1629" s="72" t="s">
        <v>29</v>
      </c>
      <c r="E1629" s="48">
        <v>44111</v>
      </c>
      <c r="F1629" s="48">
        <v>44111</v>
      </c>
      <c r="G1629" s="105" t="s">
        <v>13</v>
      </c>
      <c r="H1629" s="105"/>
      <c r="I1629" s="65">
        <v>126</v>
      </c>
    </row>
    <row r="1630" spans="1:9" ht="45" customHeight="1" x14ac:dyDescent="0.25">
      <c r="A1630" s="77" t="s">
        <v>2052</v>
      </c>
      <c r="B1630" s="59" t="s">
        <v>489</v>
      </c>
      <c r="C1630" s="61">
        <v>1</v>
      </c>
      <c r="D1630" s="72" t="s">
        <v>29</v>
      </c>
      <c r="E1630" s="48">
        <v>44111</v>
      </c>
      <c r="F1630" s="48">
        <v>44111</v>
      </c>
      <c r="G1630" s="105" t="s">
        <v>13</v>
      </c>
      <c r="H1630" s="105"/>
      <c r="I1630" s="65">
        <v>300</v>
      </c>
    </row>
    <row r="1631" spans="1:9" ht="45" customHeight="1" x14ac:dyDescent="0.25">
      <c r="A1631" s="77" t="s">
        <v>2052</v>
      </c>
      <c r="B1631" s="59" t="s">
        <v>489</v>
      </c>
      <c r="C1631" s="61">
        <v>1</v>
      </c>
      <c r="D1631" s="72" t="s">
        <v>29</v>
      </c>
      <c r="E1631" s="48">
        <v>44111</v>
      </c>
      <c r="F1631" s="48">
        <v>44111</v>
      </c>
      <c r="G1631" s="105" t="s">
        <v>13</v>
      </c>
      <c r="H1631" s="105"/>
      <c r="I1631" s="65">
        <v>45</v>
      </c>
    </row>
    <row r="1632" spans="1:9" ht="45" customHeight="1" x14ac:dyDescent="0.25">
      <c r="A1632" s="77" t="s">
        <v>2052</v>
      </c>
      <c r="B1632" s="59" t="s">
        <v>489</v>
      </c>
      <c r="C1632" s="61">
        <v>1</v>
      </c>
      <c r="D1632" s="72" t="s">
        <v>29</v>
      </c>
      <c r="E1632" s="48">
        <v>44112</v>
      </c>
      <c r="F1632" s="48">
        <v>44112</v>
      </c>
      <c r="G1632" s="105" t="s">
        <v>13</v>
      </c>
      <c r="H1632" s="105"/>
      <c r="I1632" s="65">
        <v>126</v>
      </c>
    </row>
    <row r="1633" spans="1:9" ht="45" customHeight="1" x14ac:dyDescent="0.25">
      <c r="A1633" s="77" t="s">
        <v>2052</v>
      </c>
      <c r="B1633" s="59" t="s">
        <v>489</v>
      </c>
      <c r="C1633" s="61">
        <v>1</v>
      </c>
      <c r="D1633" s="72" t="s">
        <v>29</v>
      </c>
      <c r="E1633" s="48">
        <v>44117</v>
      </c>
      <c r="F1633" s="48">
        <v>44117</v>
      </c>
      <c r="G1633" s="105" t="s">
        <v>13</v>
      </c>
      <c r="H1633" s="105"/>
      <c r="I1633" s="65">
        <v>126</v>
      </c>
    </row>
    <row r="1634" spans="1:9" ht="45" customHeight="1" x14ac:dyDescent="0.25">
      <c r="A1634" s="77" t="s">
        <v>2052</v>
      </c>
      <c r="B1634" s="59" t="s">
        <v>489</v>
      </c>
      <c r="C1634" s="61">
        <v>1</v>
      </c>
      <c r="D1634" s="72" t="s">
        <v>29</v>
      </c>
      <c r="E1634" s="48">
        <v>44117</v>
      </c>
      <c r="F1634" s="48">
        <v>44117</v>
      </c>
      <c r="G1634" s="105" t="s">
        <v>13</v>
      </c>
      <c r="H1634" s="105"/>
      <c r="I1634" s="65">
        <v>108</v>
      </c>
    </row>
    <row r="1635" spans="1:9" ht="45" customHeight="1" x14ac:dyDescent="0.25">
      <c r="A1635" s="77" t="s">
        <v>2052</v>
      </c>
      <c r="B1635" s="59" t="s">
        <v>489</v>
      </c>
      <c r="C1635" s="61">
        <v>1</v>
      </c>
      <c r="D1635" s="72" t="s">
        <v>29</v>
      </c>
      <c r="E1635" s="48">
        <v>44070</v>
      </c>
      <c r="F1635" s="48">
        <v>44070</v>
      </c>
      <c r="G1635" s="105" t="s">
        <v>13</v>
      </c>
      <c r="H1635" s="105"/>
      <c r="I1635" s="65">
        <v>49</v>
      </c>
    </row>
    <row r="1636" spans="1:9" ht="45" customHeight="1" x14ac:dyDescent="0.25">
      <c r="A1636" s="77" t="s">
        <v>2052</v>
      </c>
      <c r="B1636" s="59" t="s">
        <v>489</v>
      </c>
      <c r="C1636" s="61">
        <v>1</v>
      </c>
      <c r="D1636" s="72" t="s">
        <v>29</v>
      </c>
      <c r="E1636" s="48">
        <v>44070</v>
      </c>
      <c r="F1636" s="48">
        <v>44070</v>
      </c>
      <c r="G1636" s="105" t="s">
        <v>13</v>
      </c>
      <c r="H1636" s="105"/>
      <c r="I1636" s="65">
        <v>126</v>
      </c>
    </row>
    <row r="1637" spans="1:9" ht="45" customHeight="1" x14ac:dyDescent="0.25">
      <c r="A1637" s="77" t="s">
        <v>2052</v>
      </c>
      <c r="B1637" s="59" t="s">
        <v>489</v>
      </c>
      <c r="C1637" s="61">
        <v>1</v>
      </c>
      <c r="D1637" s="72" t="s">
        <v>29</v>
      </c>
      <c r="E1637" s="48">
        <v>44070</v>
      </c>
      <c r="F1637" s="48">
        <v>44070</v>
      </c>
      <c r="G1637" s="105" t="s">
        <v>13</v>
      </c>
      <c r="H1637" s="105"/>
      <c r="I1637" s="65">
        <v>300</v>
      </c>
    </row>
    <row r="1638" spans="1:9" ht="45" customHeight="1" x14ac:dyDescent="0.25">
      <c r="A1638" s="77" t="s">
        <v>2052</v>
      </c>
      <c r="B1638" s="59" t="s">
        <v>489</v>
      </c>
      <c r="C1638" s="61">
        <v>1</v>
      </c>
      <c r="D1638" s="72" t="s">
        <v>29</v>
      </c>
      <c r="E1638" s="48">
        <v>44070</v>
      </c>
      <c r="F1638" s="48">
        <v>44070</v>
      </c>
      <c r="G1638" s="105" t="s">
        <v>13</v>
      </c>
      <c r="H1638" s="105"/>
      <c r="I1638" s="65">
        <v>130</v>
      </c>
    </row>
    <row r="1639" spans="1:9" ht="45" customHeight="1" x14ac:dyDescent="0.25">
      <c r="A1639" s="77" t="s">
        <v>2052</v>
      </c>
      <c r="B1639" s="59" t="s">
        <v>489</v>
      </c>
      <c r="C1639" s="61">
        <v>1</v>
      </c>
      <c r="D1639" s="72" t="s">
        <v>29</v>
      </c>
      <c r="E1639" s="48">
        <v>44118</v>
      </c>
      <c r="F1639" s="48">
        <v>44118</v>
      </c>
      <c r="G1639" s="105" t="s">
        <v>13</v>
      </c>
      <c r="H1639" s="105"/>
      <c r="I1639" s="65">
        <v>98</v>
      </c>
    </row>
    <row r="1640" spans="1:9" ht="45" customHeight="1" x14ac:dyDescent="0.25">
      <c r="A1640" s="77" t="s">
        <v>2052</v>
      </c>
      <c r="B1640" s="59" t="s">
        <v>489</v>
      </c>
      <c r="C1640" s="61">
        <v>1</v>
      </c>
      <c r="D1640" s="72" t="s">
        <v>29</v>
      </c>
      <c r="E1640" s="48">
        <v>44118</v>
      </c>
      <c r="F1640" s="48">
        <v>44118</v>
      </c>
      <c r="G1640" s="105" t="s">
        <v>13</v>
      </c>
      <c r="H1640" s="105"/>
      <c r="I1640" s="65">
        <v>126</v>
      </c>
    </row>
    <row r="1641" spans="1:9" ht="45" customHeight="1" x14ac:dyDescent="0.25">
      <c r="A1641" s="77" t="s">
        <v>2052</v>
      </c>
      <c r="B1641" s="59" t="s">
        <v>489</v>
      </c>
      <c r="C1641" s="61">
        <v>1</v>
      </c>
      <c r="D1641" s="72" t="s">
        <v>29</v>
      </c>
      <c r="E1641" s="48">
        <v>44118</v>
      </c>
      <c r="F1641" s="48">
        <v>44118</v>
      </c>
      <c r="G1641" s="105" t="s">
        <v>13</v>
      </c>
      <c r="H1641" s="105"/>
      <c r="I1641" s="65">
        <v>300</v>
      </c>
    </row>
    <row r="1642" spans="1:9" ht="45" customHeight="1" x14ac:dyDescent="0.25">
      <c r="A1642" s="77" t="s">
        <v>2052</v>
      </c>
      <c r="B1642" s="59" t="s">
        <v>489</v>
      </c>
      <c r="C1642" s="61">
        <v>1</v>
      </c>
      <c r="D1642" s="72" t="s">
        <v>29</v>
      </c>
      <c r="E1642" s="48">
        <v>44112</v>
      </c>
      <c r="F1642" s="48">
        <v>44112</v>
      </c>
      <c r="G1642" s="105" t="s">
        <v>13</v>
      </c>
      <c r="H1642" s="105"/>
      <c r="I1642" s="65">
        <v>45</v>
      </c>
    </row>
    <row r="1643" spans="1:9" ht="45" customHeight="1" x14ac:dyDescent="0.25">
      <c r="A1643" s="77" t="s">
        <v>2052</v>
      </c>
      <c r="B1643" s="59" t="s">
        <v>489</v>
      </c>
      <c r="C1643" s="61">
        <v>1</v>
      </c>
      <c r="D1643" s="72" t="s">
        <v>29</v>
      </c>
      <c r="E1643" s="48">
        <v>44104</v>
      </c>
      <c r="F1643" s="48">
        <v>44104</v>
      </c>
      <c r="G1643" s="105" t="s">
        <v>13</v>
      </c>
      <c r="H1643" s="105"/>
      <c r="I1643" s="65">
        <v>98</v>
      </c>
    </row>
    <row r="1644" spans="1:9" ht="45" customHeight="1" x14ac:dyDescent="0.25">
      <c r="A1644" s="77" t="s">
        <v>2052</v>
      </c>
      <c r="B1644" s="59" t="s">
        <v>489</v>
      </c>
      <c r="C1644" s="61">
        <v>1</v>
      </c>
      <c r="D1644" s="72" t="s">
        <v>29</v>
      </c>
      <c r="E1644" s="48">
        <v>44104</v>
      </c>
      <c r="F1644" s="48">
        <v>44104</v>
      </c>
      <c r="G1644" s="105" t="s">
        <v>13</v>
      </c>
      <c r="H1644" s="105"/>
      <c r="I1644" s="65">
        <v>126</v>
      </c>
    </row>
    <row r="1645" spans="1:9" ht="45" customHeight="1" x14ac:dyDescent="0.25">
      <c r="A1645" s="77" t="s">
        <v>2052</v>
      </c>
      <c r="B1645" s="59" t="s">
        <v>489</v>
      </c>
      <c r="C1645" s="61">
        <v>1</v>
      </c>
      <c r="D1645" s="72" t="s">
        <v>29</v>
      </c>
      <c r="E1645" s="48">
        <v>44104</v>
      </c>
      <c r="F1645" s="48">
        <v>44104</v>
      </c>
      <c r="G1645" s="105" t="s">
        <v>13</v>
      </c>
      <c r="H1645" s="105"/>
      <c r="I1645" s="65">
        <v>15</v>
      </c>
    </row>
    <row r="1646" spans="1:9" ht="45" customHeight="1" x14ac:dyDescent="0.25">
      <c r="A1646" s="77" t="s">
        <v>2052</v>
      </c>
      <c r="B1646" s="59" t="s">
        <v>489</v>
      </c>
      <c r="C1646" s="61">
        <v>1</v>
      </c>
      <c r="D1646" s="72" t="s">
        <v>29</v>
      </c>
      <c r="E1646" s="48">
        <v>44117</v>
      </c>
      <c r="F1646" s="48">
        <v>44117</v>
      </c>
      <c r="G1646" s="105" t="s">
        <v>13</v>
      </c>
      <c r="H1646" s="105"/>
      <c r="I1646" s="65">
        <v>49</v>
      </c>
    </row>
    <row r="1647" spans="1:9" ht="45" customHeight="1" x14ac:dyDescent="0.25">
      <c r="A1647" s="77" t="s">
        <v>2052</v>
      </c>
      <c r="B1647" s="59" t="s">
        <v>489</v>
      </c>
      <c r="C1647" s="61">
        <v>1</v>
      </c>
      <c r="D1647" s="72" t="s">
        <v>29</v>
      </c>
      <c r="E1647" s="48">
        <v>44117</v>
      </c>
      <c r="F1647" s="48">
        <v>44117</v>
      </c>
      <c r="G1647" s="105" t="s">
        <v>13</v>
      </c>
      <c r="H1647" s="105"/>
      <c r="I1647" s="65">
        <v>300</v>
      </c>
    </row>
    <row r="1648" spans="1:9" ht="45" customHeight="1" x14ac:dyDescent="0.25">
      <c r="A1648" s="77" t="s">
        <v>2052</v>
      </c>
      <c r="B1648" s="59" t="s">
        <v>489</v>
      </c>
      <c r="C1648" s="61">
        <v>1</v>
      </c>
      <c r="D1648" s="72" t="s">
        <v>29</v>
      </c>
      <c r="E1648" s="48">
        <v>44112</v>
      </c>
      <c r="F1648" s="48">
        <v>44112</v>
      </c>
      <c r="G1648" s="105" t="s">
        <v>13</v>
      </c>
      <c r="H1648" s="105"/>
      <c r="I1648" s="65">
        <v>98</v>
      </c>
    </row>
    <row r="1649" spans="1:9" ht="45" customHeight="1" x14ac:dyDescent="0.25">
      <c r="A1649" s="77" t="s">
        <v>1845</v>
      </c>
      <c r="B1649" s="59" t="s">
        <v>489</v>
      </c>
      <c r="C1649" s="61">
        <v>1</v>
      </c>
      <c r="D1649" s="72" t="s">
        <v>15</v>
      </c>
      <c r="E1649" s="48">
        <v>44104</v>
      </c>
      <c r="F1649" s="48">
        <v>44123</v>
      </c>
      <c r="G1649" s="105" t="s">
        <v>13</v>
      </c>
      <c r="H1649" s="105"/>
      <c r="I1649" s="65">
        <v>360</v>
      </c>
    </row>
    <row r="1650" spans="1:9" ht="45" customHeight="1" x14ac:dyDescent="0.25">
      <c r="A1650" s="77" t="s">
        <v>1911</v>
      </c>
      <c r="B1650" s="59" t="s">
        <v>489</v>
      </c>
      <c r="C1650" s="61">
        <v>1</v>
      </c>
      <c r="D1650" s="72" t="s">
        <v>2760</v>
      </c>
      <c r="E1650" s="48">
        <v>44077</v>
      </c>
      <c r="F1650" s="48">
        <v>44096</v>
      </c>
      <c r="G1650" s="105" t="s">
        <v>13</v>
      </c>
      <c r="H1650" s="105"/>
      <c r="I1650" s="65">
        <v>500</v>
      </c>
    </row>
    <row r="1651" spans="1:9" ht="45" customHeight="1" x14ac:dyDescent="0.25">
      <c r="A1651" s="77" t="s">
        <v>1911</v>
      </c>
      <c r="B1651" s="59" t="s">
        <v>489</v>
      </c>
      <c r="C1651" s="61">
        <v>1</v>
      </c>
      <c r="D1651" s="72" t="s">
        <v>2760</v>
      </c>
      <c r="E1651" s="48">
        <v>44077</v>
      </c>
      <c r="F1651" s="48">
        <v>44096</v>
      </c>
      <c r="G1651" s="105" t="s">
        <v>13</v>
      </c>
      <c r="H1651" s="105"/>
      <c r="I1651" s="65">
        <v>500</v>
      </c>
    </row>
    <row r="1652" spans="1:9" ht="45" customHeight="1" x14ac:dyDescent="0.25">
      <c r="A1652" s="77" t="s">
        <v>1911</v>
      </c>
      <c r="B1652" s="59" t="s">
        <v>489</v>
      </c>
      <c r="C1652" s="61">
        <v>1</v>
      </c>
      <c r="D1652" s="72" t="s">
        <v>2760</v>
      </c>
      <c r="E1652" s="48">
        <v>44077</v>
      </c>
      <c r="F1652" s="48">
        <v>44096</v>
      </c>
      <c r="G1652" s="105" t="s">
        <v>13</v>
      </c>
      <c r="H1652" s="105"/>
      <c r="I1652" s="65">
        <v>500</v>
      </c>
    </row>
    <row r="1653" spans="1:9" ht="45" customHeight="1" x14ac:dyDescent="0.25">
      <c r="A1653" s="77" t="s">
        <v>1911</v>
      </c>
      <c r="B1653" s="59" t="s">
        <v>489</v>
      </c>
      <c r="C1653" s="61">
        <v>1</v>
      </c>
      <c r="D1653" s="72" t="s">
        <v>2760</v>
      </c>
      <c r="E1653" s="48">
        <v>44077</v>
      </c>
      <c r="F1653" s="48">
        <v>44096</v>
      </c>
      <c r="G1653" s="105" t="s">
        <v>13</v>
      </c>
      <c r="H1653" s="105"/>
      <c r="I1653" s="65">
        <v>500</v>
      </c>
    </row>
    <row r="1654" spans="1:9" ht="45" customHeight="1" x14ac:dyDescent="0.25">
      <c r="A1654" s="77" t="s">
        <v>1911</v>
      </c>
      <c r="B1654" s="59" t="s">
        <v>489</v>
      </c>
      <c r="C1654" s="61">
        <v>1</v>
      </c>
      <c r="D1654" s="72" t="s">
        <v>2760</v>
      </c>
      <c r="E1654" s="48">
        <v>44077</v>
      </c>
      <c r="F1654" s="48">
        <v>44096</v>
      </c>
      <c r="G1654" s="105" t="s">
        <v>13</v>
      </c>
      <c r="H1654" s="105"/>
      <c r="I1654" s="65">
        <v>500</v>
      </c>
    </row>
    <row r="1655" spans="1:9" ht="45" customHeight="1" x14ac:dyDescent="0.25">
      <c r="A1655" s="77" t="s">
        <v>1911</v>
      </c>
      <c r="B1655" s="59" t="s">
        <v>489</v>
      </c>
      <c r="C1655" s="61">
        <v>1</v>
      </c>
      <c r="D1655" s="72" t="s">
        <v>2760</v>
      </c>
      <c r="E1655" s="48">
        <v>44077</v>
      </c>
      <c r="F1655" s="48">
        <v>44096</v>
      </c>
      <c r="G1655" s="105" t="s">
        <v>13</v>
      </c>
      <c r="H1655" s="105"/>
      <c r="I1655" s="65">
        <v>500</v>
      </c>
    </row>
    <row r="1656" spans="1:9" ht="45" customHeight="1" x14ac:dyDescent="0.25">
      <c r="A1656" s="77" t="s">
        <v>1911</v>
      </c>
      <c r="B1656" s="59" t="s">
        <v>489</v>
      </c>
      <c r="C1656" s="61">
        <v>1</v>
      </c>
      <c r="D1656" s="72" t="s">
        <v>2760</v>
      </c>
      <c r="E1656" s="48">
        <v>44078</v>
      </c>
      <c r="F1656" s="48">
        <v>44082</v>
      </c>
      <c r="G1656" s="105" t="s">
        <v>13</v>
      </c>
      <c r="H1656" s="105"/>
      <c r="I1656" s="65">
        <v>500</v>
      </c>
    </row>
    <row r="1657" spans="1:9" ht="45" customHeight="1" x14ac:dyDescent="0.25">
      <c r="A1657" s="77" t="s">
        <v>1911</v>
      </c>
      <c r="B1657" s="59" t="s">
        <v>489</v>
      </c>
      <c r="C1657" s="61">
        <v>1</v>
      </c>
      <c r="D1657" s="72" t="s">
        <v>2760</v>
      </c>
      <c r="E1657" s="48">
        <v>44078</v>
      </c>
      <c r="F1657" s="48">
        <v>44082</v>
      </c>
      <c r="G1657" s="105" t="s">
        <v>13</v>
      </c>
      <c r="H1657" s="105"/>
      <c r="I1657" s="65">
        <v>500</v>
      </c>
    </row>
    <row r="1658" spans="1:9" ht="45" customHeight="1" x14ac:dyDescent="0.25">
      <c r="A1658" s="77" t="s">
        <v>1911</v>
      </c>
      <c r="B1658" s="59" t="s">
        <v>489</v>
      </c>
      <c r="C1658" s="61">
        <v>1</v>
      </c>
      <c r="D1658" s="72" t="s">
        <v>2760</v>
      </c>
      <c r="E1658" s="48">
        <v>44078</v>
      </c>
      <c r="F1658" s="48">
        <v>44082</v>
      </c>
      <c r="G1658" s="105" t="s">
        <v>13</v>
      </c>
      <c r="H1658" s="105"/>
      <c r="I1658" s="65">
        <v>500</v>
      </c>
    </row>
    <row r="1659" spans="1:9" ht="45" customHeight="1" x14ac:dyDescent="0.25">
      <c r="A1659" s="77" t="s">
        <v>1911</v>
      </c>
      <c r="B1659" s="59" t="s">
        <v>489</v>
      </c>
      <c r="C1659" s="61">
        <v>1</v>
      </c>
      <c r="D1659" s="72" t="s">
        <v>2760</v>
      </c>
      <c r="E1659" s="48">
        <v>44078</v>
      </c>
      <c r="F1659" s="48">
        <v>44082</v>
      </c>
      <c r="G1659" s="105" t="s">
        <v>13</v>
      </c>
      <c r="H1659" s="105"/>
      <c r="I1659" s="65">
        <v>500</v>
      </c>
    </row>
    <row r="1660" spans="1:9" ht="45" customHeight="1" x14ac:dyDescent="0.25">
      <c r="A1660" s="77" t="s">
        <v>1911</v>
      </c>
      <c r="B1660" s="59" t="s">
        <v>489</v>
      </c>
      <c r="C1660" s="61">
        <v>1</v>
      </c>
      <c r="D1660" s="72" t="s">
        <v>2760</v>
      </c>
      <c r="E1660" s="48">
        <v>44078</v>
      </c>
      <c r="F1660" s="48">
        <v>44082</v>
      </c>
      <c r="G1660" s="105" t="s">
        <v>13</v>
      </c>
      <c r="H1660" s="105"/>
      <c r="I1660" s="65">
        <v>500</v>
      </c>
    </row>
    <row r="1661" spans="1:9" ht="45" customHeight="1" x14ac:dyDescent="0.25">
      <c r="A1661" s="77" t="s">
        <v>1911</v>
      </c>
      <c r="B1661" s="59" t="s">
        <v>489</v>
      </c>
      <c r="C1661" s="61">
        <v>1</v>
      </c>
      <c r="D1661" s="72" t="s">
        <v>2760</v>
      </c>
      <c r="E1661" s="48">
        <v>44078</v>
      </c>
      <c r="F1661" s="48">
        <v>44082</v>
      </c>
      <c r="G1661" s="105" t="s">
        <v>13</v>
      </c>
      <c r="H1661" s="105"/>
      <c r="I1661" s="65">
        <v>500</v>
      </c>
    </row>
    <row r="1662" spans="1:9" ht="45" customHeight="1" x14ac:dyDescent="0.25">
      <c r="A1662" s="77" t="s">
        <v>1911</v>
      </c>
      <c r="B1662" s="59" t="s">
        <v>489</v>
      </c>
      <c r="C1662" s="61">
        <v>1</v>
      </c>
      <c r="D1662" s="72" t="s">
        <v>2760</v>
      </c>
      <c r="E1662" s="48">
        <v>44078</v>
      </c>
      <c r="F1662" s="48">
        <v>44082</v>
      </c>
      <c r="G1662" s="105" t="s">
        <v>13</v>
      </c>
      <c r="H1662" s="105"/>
      <c r="I1662" s="65">
        <v>500</v>
      </c>
    </row>
    <row r="1663" spans="1:9" ht="45" customHeight="1" x14ac:dyDescent="0.25">
      <c r="A1663" s="77" t="s">
        <v>1917</v>
      </c>
      <c r="B1663" s="59" t="s">
        <v>2749</v>
      </c>
      <c r="C1663" s="61">
        <v>1</v>
      </c>
      <c r="D1663" s="72" t="s">
        <v>15</v>
      </c>
      <c r="E1663" s="48">
        <v>44075</v>
      </c>
      <c r="F1663" s="48">
        <v>44104</v>
      </c>
      <c r="G1663" s="105" t="s">
        <v>13</v>
      </c>
      <c r="H1663" s="105"/>
      <c r="I1663" s="65">
        <v>500</v>
      </c>
    </row>
    <row r="1664" spans="1:9" ht="45" customHeight="1" x14ac:dyDescent="0.25">
      <c r="A1664" s="77" t="s">
        <v>1917</v>
      </c>
      <c r="B1664" s="59" t="s">
        <v>2749</v>
      </c>
      <c r="C1664" s="61">
        <v>1</v>
      </c>
      <c r="D1664" s="72" t="s">
        <v>15</v>
      </c>
      <c r="E1664" s="48">
        <v>44075</v>
      </c>
      <c r="F1664" s="48">
        <v>44104</v>
      </c>
      <c r="G1664" s="105" t="s">
        <v>13</v>
      </c>
      <c r="H1664" s="105"/>
      <c r="I1664" s="65">
        <v>500</v>
      </c>
    </row>
    <row r="1665" spans="1:9" ht="45" customHeight="1" x14ac:dyDescent="0.25">
      <c r="A1665" s="77" t="s">
        <v>1917</v>
      </c>
      <c r="B1665" s="59" t="s">
        <v>2749</v>
      </c>
      <c r="C1665" s="61">
        <v>1</v>
      </c>
      <c r="D1665" s="72" t="s">
        <v>15</v>
      </c>
      <c r="E1665" s="48">
        <v>44075</v>
      </c>
      <c r="F1665" s="48">
        <v>44104</v>
      </c>
      <c r="G1665" s="105" t="s">
        <v>13</v>
      </c>
      <c r="H1665" s="105"/>
      <c r="I1665" s="65">
        <v>500</v>
      </c>
    </row>
    <row r="1666" spans="1:9" ht="45" customHeight="1" x14ac:dyDescent="0.25">
      <c r="A1666" s="77" t="s">
        <v>1917</v>
      </c>
      <c r="B1666" s="59" t="s">
        <v>2749</v>
      </c>
      <c r="C1666" s="61">
        <v>1</v>
      </c>
      <c r="D1666" s="72" t="s">
        <v>15</v>
      </c>
      <c r="E1666" s="48">
        <v>44075</v>
      </c>
      <c r="F1666" s="48">
        <v>44104</v>
      </c>
      <c r="G1666" s="105" t="s">
        <v>13</v>
      </c>
      <c r="H1666" s="105"/>
      <c r="I1666" s="65">
        <v>500</v>
      </c>
    </row>
    <row r="1667" spans="1:9" ht="45" customHeight="1" x14ac:dyDescent="0.25">
      <c r="A1667" s="77" t="s">
        <v>1917</v>
      </c>
      <c r="B1667" s="59" t="s">
        <v>2749</v>
      </c>
      <c r="C1667" s="61">
        <v>1</v>
      </c>
      <c r="D1667" s="72" t="s">
        <v>15</v>
      </c>
      <c r="E1667" s="48">
        <v>44075</v>
      </c>
      <c r="F1667" s="48">
        <v>44104</v>
      </c>
      <c r="G1667" s="105" t="s">
        <v>13</v>
      </c>
      <c r="H1667" s="105"/>
      <c r="I1667" s="65">
        <v>88</v>
      </c>
    </row>
    <row r="1668" spans="1:9" ht="45" customHeight="1" x14ac:dyDescent="0.25">
      <c r="A1668" s="77" t="s">
        <v>1947</v>
      </c>
      <c r="B1668" s="59" t="s">
        <v>1420</v>
      </c>
      <c r="C1668" s="61">
        <v>1</v>
      </c>
      <c r="D1668" s="72" t="s">
        <v>2656</v>
      </c>
      <c r="E1668" s="48">
        <v>43857</v>
      </c>
      <c r="F1668" s="48">
        <v>43858</v>
      </c>
      <c r="G1668" s="105" t="s">
        <v>13</v>
      </c>
      <c r="H1668" s="105"/>
      <c r="I1668" s="65">
        <v>513</v>
      </c>
    </row>
    <row r="1669" spans="1:9" ht="45" customHeight="1" x14ac:dyDescent="0.25">
      <c r="A1669" s="77" t="s">
        <v>1947</v>
      </c>
      <c r="B1669" s="59" t="s">
        <v>1420</v>
      </c>
      <c r="C1669" s="61">
        <v>1</v>
      </c>
      <c r="D1669" s="72" t="s">
        <v>2656</v>
      </c>
      <c r="E1669" s="48">
        <v>43857</v>
      </c>
      <c r="F1669" s="48">
        <v>43858</v>
      </c>
      <c r="G1669" s="105" t="s">
        <v>13</v>
      </c>
      <c r="H1669" s="105"/>
      <c r="I1669" s="65">
        <v>10</v>
      </c>
    </row>
    <row r="1670" spans="1:9" ht="45" customHeight="1" x14ac:dyDescent="0.25">
      <c r="A1670" s="77" t="s">
        <v>2001</v>
      </c>
      <c r="B1670" s="59" t="s">
        <v>1420</v>
      </c>
      <c r="C1670" s="61">
        <v>1</v>
      </c>
      <c r="D1670" s="72" t="s">
        <v>2656</v>
      </c>
      <c r="E1670" s="48">
        <v>43857</v>
      </c>
      <c r="F1670" s="48">
        <v>43858</v>
      </c>
      <c r="G1670" s="105" t="s">
        <v>13</v>
      </c>
      <c r="H1670" s="105"/>
      <c r="I1670" s="65">
        <v>47</v>
      </c>
    </row>
    <row r="1671" spans="1:9" ht="45" customHeight="1" x14ac:dyDescent="0.25">
      <c r="A1671" s="77" t="s">
        <v>2001</v>
      </c>
      <c r="B1671" s="59" t="s">
        <v>1420</v>
      </c>
      <c r="C1671" s="61">
        <v>1</v>
      </c>
      <c r="D1671" s="72" t="s">
        <v>2656</v>
      </c>
      <c r="E1671" s="48">
        <v>43857</v>
      </c>
      <c r="F1671" s="48">
        <v>43858</v>
      </c>
      <c r="G1671" s="105" t="s">
        <v>13</v>
      </c>
      <c r="H1671" s="105"/>
      <c r="I1671" s="65">
        <v>360</v>
      </c>
    </row>
    <row r="1672" spans="1:9" ht="45" customHeight="1" x14ac:dyDescent="0.25">
      <c r="A1672" s="77" t="s">
        <v>2001</v>
      </c>
      <c r="B1672" s="59" t="s">
        <v>489</v>
      </c>
      <c r="C1672" s="61">
        <v>1</v>
      </c>
      <c r="D1672" s="72" t="s">
        <v>29</v>
      </c>
      <c r="E1672" s="48">
        <v>44124</v>
      </c>
      <c r="F1672" s="48">
        <v>44124</v>
      </c>
      <c r="G1672" s="105" t="s">
        <v>13</v>
      </c>
      <c r="H1672" s="105"/>
      <c r="I1672" s="65">
        <v>49</v>
      </c>
    </row>
    <row r="1673" spans="1:9" ht="45" customHeight="1" x14ac:dyDescent="0.25">
      <c r="A1673" s="77" t="s">
        <v>2001</v>
      </c>
      <c r="B1673" s="59" t="s">
        <v>489</v>
      </c>
      <c r="C1673" s="61">
        <v>1</v>
      </c>
      <c r="D1673" s="72" t="s">
        <v>29</v>
      </c>
      <c r="E1673" s="48">
        <v>44124</v>
      </c>
      <c r="F1673" s="48">
        <v>44124</v>
      </c>
      <c r="G1673" s="105" t="s">
        <v>13</v>
      </c>
      <c r="H1673" s="105"/>
      <c r="I1673" s="65">
        <v>126</v>
      </c>
    </row>
    <row r="1674" spans="1:9" ht="45" customHeight="1" x14ac:dyDescent="0.25">
      <c r="A1674" s="77" t="s">
        <v>2001</v>
      </c>
      <c r="B1674" s="59" t="s">
        <v>489</v>
      </c>
      <c r="C1674" s="61">
        <v>1</v>
      </c>
      <c r="D1674" s="72" t="s">
        <v>29</v>
      </c>
      <c r="E1674" s="48">
        <v>44124</v>
      </c>
      <c r="F1674" s="48">
        <v>44124</v>
      </c>
      <c r="G1674" s="105" t="s">
        <v>13</v>
      </c>
      <c r="H1674" s="105"/>
      <c r="I1674" s="65">
        <v>500</v>
      </c>
    </row>
    <row r="1675" spans="1:9" ht="45" customHeight="1" x14ac:dyDescent="0.25">
      <c r="A1675" s="77" t="s">
        <v>2001</v>
      </c>
      <c r="B1675" s="59" t="s">
        <v>489</v>
      </c>
      <c r="C1675" s="61">
        <v>1</v>
      </c>
      <c r="D1675" s="72" t="s">
        <v>29</v>
      </c>
      <c r="E1675" s="48">
        <v>44124</v>
      </c>
      <c r="F1675" s="48">
        <v>44124</v>
      </c>
      <c r="G1675" s="105" t="s">
        <v>13</v>
      </c>
      <c r="H1675" s="105"/>
      <c r="I1675" s="65">
        <v>176</v>
      </c>
    </row>
    <row r="1676" spans="1:9" ht="45" customHeight="1" x14ac:dyDescent="0.25">
      <c r="A1676" s="77" t="s">
        <v>2001</v>
      </c>
      <c r="B1676" s="59" t="s">
        <v>489</v>
      </c>
      <c r="C1676" s="61">
        <v>1</v>
      </c>
      <c r="D1676" s="72" t="s">
        <v>29</v>
      </c>
      <c r="E1676" s="48">
        <v>44126</v>
      </c>
      <c r="F1676" s="48">
        <v>44126</v>
      </c>
      <c r="G1676" s="105" t="s">
        <v>13</v>
      </c>
      <c r="H1676" s="105"/>
      <c r="I1676" s="65">
        <v>98</v>
      </c>
    </row>
    <row r="1677" spans="1:9" ht="45" customHeight="1" x14ac:dyDescent="0.25">
      <c r="A1677" s="77" t="s">
        <v>2001</v>
      </c>
      <c r="B1677" s="59" t="s">
        <v>489</v>
      </c>
      <c r="C1677" s="61">
        <v>1</v>
      </c>
      <c r="D1677" s="72" t="s">
        <v>29</v>
      </c>
      <c r="E1677" s="48">
        <v>44126</v>
      </c>
      <c r="F1677" s="48">
        <v>44126</v>
      </c>
      <c r="G1677" s="105" t="s">
        <v>13</v>
      </c>
      <c r="H1677" s="105"/>
      <c r="I1677" s="65">
        <v>126</v>
      </c>
    </row>
    <row r="1678" spans="1:9" ht="45" customHeight="1" x14ac:dyDescent="0.25">
      <c r="A1678" s="77" t="s">
        <v>2001</v>
      </c>
      <c r="B1678" s="59" t="s">
        <v>489</v>
      </c>
      <c r="C1678" s="61">
        <v>1</v>
      </c>
      <c r="D1678" s="72" t="s">
        <v>29</v>
      </c>
      <c r="E1678" s="48">
        <v>44126</v>
      </c>
      <c r="F1678" s="48">
        <v>44126</v>
      </c>
      <c r="G1678" s="105" t="s">
        <v>13</v>
      </c>
      <c r="H1678" s="105"/>
      <c r="I1678" s="65">
        <v>300</v>
      </c>
    </row>
    <row r="1679" spans="1:9" ht="45" customHeight="1" x14ac:dyDescent="0.25">
      <c r="A1679" s="77" t="s">
        <v>2001</v>
      </c>
      <c r="B1679" s="59" t="s">
        <v>1420</v>
      </c>
      <c r="C1679" s="61">
        <v>1</v>
      </c>
      <c r="D1679" s="72" t="s">
        <v>2656</v>
      </c>
      <c r="E1679" s="48">
        <v>43857</v>
      </c>
      <c r="F1679" s="48">
        <v>43858</v>
      </c>
      <c r="G1679" s="105" t="s">
        <v>13</v>
      </c>
      <c r="H1679" s="105"/>
      <c r="I1679" s="65">
        <v>75</v>
      </c>
    </row>
    <row r="1680" spans="1:9" ht="45" customHeight="1" x14ac:dyDescent="0.25">
      <c r="A1680" s="77" t="s">
        <v>2001</v>
      </c>
      <c r="B1680" s="59" t="s">
        <v>1420</v>
      </c>
      <c r="C1680" s="61">
        <v>1</v>
      </c>
      <c r="D1680" s="72" t="s">
        <v>2656</v>
      </c>
      <c r="E1680" s="48">
        <v>43857</v>
      </c>
      <c r="F1680" s="48">
        <v>43858</v>
      </c>
      <c r="G1680" s="105" t="s">
        <v>13</v>
      </c>
      <c r="H1680" s="105"/>
      <c r="I1680" s="65">
        <v>85</v>
      </c>
    </row>
    <row r="1681" spans="1:9" ht="45" customHeight="1" x14ac:dyDescent="0.25">
      <c r="A1681" s="77" t="s">
        <v>2001</v>
      </c>
      <c r="B1681" s="59" t="s">
        <v>1420</v>
      </c>
      <c r="C1681" s="61">
        <v>1</v>
      </c>
      <c r="D1681" s="72" t="s">
        <v>2656</v>
      </c>
      <c r="E1681" s="48">
        <v>43857</v>
      </c>
      <c r="F1681" s="48">
        <v>43858</v>
      </c>
      <c r="G1681" s="105" t="s">
        <v>13</v>
      </c>
      <c r="H1681" s="105"/>
      <c r="I1681" s="65">
        <v>80</v>
      </c>
    </row>
    <row r="1682" spans="1:9" ht="45" customHeight="1" x14ac:dyDescent="0.25">
      <c r="A1682" s="77" t="s">
        <v>2001</v>
      </c>
      <c r="B1682" s="59" t="s">
        <v>489</v>
      </c>
      <c r="C1682" s="61">
        <v>1</v>
      </c>
      <c r="D1682" s="72" t="s">
        <v>29</v>
      </c>
      <c r="E1682" s="48">
        <v>44127</v>
      </c>
      <c r="F1682" s="48">
        <v>44127</v>
      </c>
      <c r="G1682" s="105" t="s">
        <v>13</v>
      </c>
      <c r="H1682" s="105"/>
      <c r="I1682" s="65">
        <v>98</v>
      </c>
    </row>
    <row r="1683" spans="1:9" ht="45" customHeight="1" x14ac:dyDescent="0.25">
      <c r="A1683" s="77" t="s">
        <v>2001</v>
      </c>
      <c r="B1683" s="59" t="s">
        <v>1420</v>
      </c>
      <c r="C1683" s="61">
        <v>1</v>
      </c>
      <c r="D1683" s="72" t="s">
        <v>29</v>
      </c>
      <c r="E1683" s="48">
        <v>44125</v>
      </c>
      <c r="F1683" s="48">
        <v>44125</v>
      </c>
      <c r="G1683" s="105" t="s">
        <v>13</v>
      </c>
      <c r="H1683" s="105"/>
      <c r="I1683" s="65">
        <v>500</v>
      </c>
    </row>
    <row r="1684" spans="1:9" ht="45" customHeight="1" x14ac:dyDescent="0.25">
      <c r="A1684" s="77" t="s">
        <v>2001</v>
      </c>
      <c r="B1684" s="59" t="s">
        <v>489</v>
      </c>
      <c r="C1684" s="61">
        <v>1</v>
      </c>
      <c r="D1684" s="72" t="s">
        <v>29</v>
      </c>
      <c r="E1684" s="48">
        <v>44127</v>
      </c>
      <c r="F1684" s="48">
        <v>44127</v>
      </c>
      <c r="G1684" s="105" t="s">
        <v>13</v>
      </c>
      <c r="H1684" s="105"/>
      <c r="I1684" s="65">
        <v>15</v>
      </c>
    </row>
    <row r="1685" spans="1:9" ht="45" customHeight="1" x14ac:dyDescent="0.25">
      <c r="A1685" s="77" t="s">
        <v>2001</v>
      </c>
      <c r="B1685" s="59" t="s">
        <v>489</v>
      </c>
      <c r="C1685" s="61">
        <v>1</v>
      </c>
      <c r="D1685" s="72" t="s">
        <v>29</v>
      </c>
      <c r="E1685" s="48">
        <v>44127</v>
      </c>
      <c r="F1685" s="48">
        <v>44127</v>
      </c>
      <c r="G1685" s="105" t="s">
        <v>13</v>
      </c>
      <c r="H1685" s="105"/>
      <c r="I1685" s="65">
        <v>126</v>
      </c>
    </row>
    <row r="1686" spans="1:9" ht="45" customHeight="1" x14ac:dyDescent="0.25">
      <c r="A1686" s="77" t="s">
        <v>2001</v>
      </c>
      <c r="B1686" s="59" t="s">
        <v>1420</v>
      </c>
      <c r="C1686" s="61">
        <v>1</v>
      </c>
      <c r="D1686" s="72" t="s">
        <v>2656</v>
      </c>
      <c r="E1686" s="48">
        <v>43857</v>
      </c>
      <c r="F1686" s="48">
        <v>43858</v>
      </c>
      <c r="G1686" s="105" t="s">
        <v>13</v>
      </c>
      <c r="H1686" s="105"/>
      <c r="I1686" s="65">
        <v>490</v>
      </c>
    </row>
    <row r="1687" spans="1:9" ht="45" customHeight="1" x14ac:dyDescent="0.25">
      <c r="A1687" s="77" t="s">
        <v>2001</v>
      </c>
      <c r="B1687" s="59" t="s">
        <v>1420</v>
      </c>
      <c r="C1687" s="61">
        <v>1</v>
      </c>
      <c r="D1687" s="72" t="s">
        <v>2656</v>
      </c>
      <c r="E1687" s="48">
        <v>43857</v>
      </c>
      <c r="F1687" s="48">
        <v>43858</v>
      </c>
      <c r="G1687" s="105" t="s">
        <v>13</v>
      </c>
      <c r="H1687" s="105"/>
      <c r="I1687" s="65">
        <v>80</v>
      </c>
    </row>
    <row r="1688" spans="1:9" ht="45" customHeight="1" x14ac:dyDescent="0.25">
      <c r="A1688" s="77" t="s">
        <v>2001</v>
      </c>
      <c r="B1688" s="59" t="s">
        <v>489</v>
      </c>
      <c r="C1688" s="61">
        <v>1</v>
      </c>
      <c r="D1688" s="72" t="s">
        <v>29</v>
      </c>
      <c r="E1688" s="48">
        <v>44127</v>
      </c>
      <c r="F1688" s="48">
        <v>44127</v>
      </c>
      <c r="G1688" s="105" t="s">
        <v>13</v>
      </c>
      <c r="H1688" s="105"/>
      <c r="I1688" s="65">
        <v>360</v>
      </c>
    </row>
    <row r="1689" spans="1:9" ht="45" customHeight="1" x14ac:dyDescent="0.25">
      <c r="A1689" s="77" t="s">
        <v>2001</v>
      </c>
      <c r="B1689" s="59" t="s">
        <v>489</v>
      </c>
      <c r="C1689" s="61">
        <v>1</v>
      </c>
      <c r="D1689" s="72" t="s">
        <v>29</v>
      </c>
      <c r="E1689" s="48">
        <v>44127</v>
      </c>
      <c r="F1689" s="48">
        <v>44127</v>
      </c>
      <c r="G1689" s="105" t="s">
        <v>13</v>
      </c>
      <c r="H1689" s="105"/>
      <c r="I1689" s="65">
        <v>220</v>
      </c>
    </row>
    <row r="1690" spans="1:9" ht="45" customHeight="1" x14ac:dyDescent="0.25">
      <c r="A1690" s="77" t="s">
        <v>2001</v>
      </c>
      <c r="B1690" s="59" t="s">
        <v>489</v>
      </c>
      <c r="C1690" s="61">
        <v>1</v>
      </c>
      <c r="D1690" s="72" t="s">
        <v>29</v>
      </c>
      <c r="E1690" s="48">
        <v>44127</v>
      </c>
      <c r="F1690" s="48">
        <v>44127</v>
      </c>
      <c r="G1690" s="105" t="s">
        <v>13</v>
      </c>
      <c r="H1690" s="105"/>
      <c r="I1690" s="65">
        <v>500</v>
      </c>
    </row>
    <row r="1691" spans="1:9" ht="45" customHeight="1" x14ac:dyDescent="0.25">
      <c r="A1691" s="77" t="s">
        <v>2001</v>
      </c>
      <c r="B1691" s="59" t="s">
        <v>489</v>
      </c>
      <c r="C1691" s="61">
        <v>1</v>
      </c>
      <c r="D1691" s="72" t="s">
        <v>29</v>
      </c>
      <c r="E1691" s="48">
        <v>44127</v>
      </c>
      <c r="F1691" s="48">
        <v>44127</v>
      </c>
      <c r="G1691" s="105" t="s">
        <v>13</v>
      </c>
      <c r="H1691" s="105"/>
      <c r="I1691" s="65">
        <v>49</v>
      </c>
    </row>
    <row r="1692" spans="1:9" ht="45" customHeight="1" x14ac:dyDescent="0.25">
      <c r="A1692" s="77" t="s">
        <v>2001</v>
      </c>
      <c r="B1692" s="59" t="s">
        <v>489</v>
      </c>
      <c r="C1692" s="61">
        <v>1</v>
      </c>
      <c r="D1692" s="72" t="s">
        <v>29</v>
      </c>
      <c r="E1692" s="48">
        <v>44127</v>
      </c>
      <c r="F1692" s="48">
        <v>44127</v>
      </c>
      <c r="G1692" s="105" t="s">
        <v>13</v>
      </c>
      <c r="H1692" s="105"/>
      <c r="I1692" s="65">
        <v>63</v>
      </c>
    </row>
    <row r="1693" spans="1:9" ht="45" customHeight="1" x14ac:dyDescent="0.25">
      <c r="A1693" s="77" t="s">
        <v>2001</v>
      </c>
      <c r="B1693" s="59" t="s">
        <v>489</v>
      </c>
      <c r="C1693" s="61">
        <v>1</v>
      </c>
      <c r="D1693" s="72" t="s">
        <v>29</v>
      </c>
      <c r="E1693" s="48">
        <v>44127</v>
      </c>
      <c r="F1693" s="48">
        <v>44127</v>
      </c>
      <c r="G1693" s="105" t="s">
        <v>13</v>
      </c>
      <c r="H1693" s="105"/>
      <c r="I1693" s="65">
        <v>500</v>
      </c>
    </row>
    <row r="1694" spans="1:9" ht="45" customHeight="1" x14ac:dyDescent="0.25">
      <c r="A1694" s="77" t="s">
        <v>2001</v>
      </c>
      <c r="B1694" s="59" t="s">
        <v>1420</v>
      </c>
      <c r="C1694" s="61">
        <v>1</v>
      </c>
      <c r="D1694" s="72" t="s">
        <v>2656</v>
      </c>
      <c r="E1694" s="48">
        <v>43857</v>
      </c>
      <c r="F1694" s="48">
        <v>43858</v>
      </c>
      <c r="G1694" s="105" t="s">
        <v>13</v>
      </c>
      <c r="H1694" s="105"/>
      <c r="I1694" s="65">
        <v>85</v>
      </c>
    </row>
    <row r="1695" spans="1:9" ht="45" customHeight="1" x14ac:dyDescent="0.25">
      <c r="A1695" s="77" t="s">
        <v>1912</v>
      </c>
      <c r="B1695" s="59" t="s">
        <v>2749</v>
      </c>
      <c r="C1695" s="61">
        <v>1</v>
      </c>
      <c r="D1695" s="72" t="s">
        <v>15</v>
      </c>
      <c r="E1695" s="48">
        <v>44109</v>
      </c>
      <c r="F1695" s="48">
        <v>44134</v>
      </c>
      <c r="G1695" s="105" t="s">
        <v>13</v>
      </c>
      <c r="H1695" s="105"/>
      <c r="I1695" s="65">
        <v>1080</v>
      </c>
    </row>
    <row r="1696" spans="1:9" ht="45" customHeight="1" x14ac:dyDescent="0.25">
      <c r="A1696" s="77" t="s">
        <v>1912</v>
      </c>
      <c r="B1696" s="59" t="s">
        <v>2749</v>
      </c>
      <c r="C1696" s="61">
        <v>1</v>
      </c>
      <c r="D1696" s="72" t="s">
        <v>15</v>
      </c>
      <c r="E1696" s="48">
        <v>44109</v>
      </c>
      <c r="F1696" s="48">
        <v>44134</v>
      </c>
      <c r="G1696" s="105" t="s">
        <v>13</v>
      </c>
      <c r="H1696" s="105"/>
      <c r="I1696" s="65">
        <v>1080</v>
      </c>
    </row>
    <row r="1697" spans="1:9" ht="45" customHeight="1" x14ac:dyDescent="0.25">
      <c r="A1697" s="77" t="s">
        <v>1912</v>
      </c>
      <c r="B1697" s="59" t="s">
        <v>2749</v>
      </c>
      <c r="C1697" s="61">
        <v>1</v>
      </c>
      <c r="D1697" s="72" t="s">
        <v>15</v>
      </c>
      <c r="E1697" s="48">
        <v>44109</v>
      </c>
      <c r="F1697" s="48">
        <v>44134</v>
      </c>
      <c r="G1697" s="105" t="s">
        <v>13</v>
      </c>
      <c r="H1697" s="105"/>
      <c r="I1697" s="65">
        <v>1080</v>
      </c>
    </row>
    <row r="1698" spans="1:9" ht="45" customHeight="1" x14ac:dyDescent="0.25">
      <c r="A1698" s="77" t="s">
        <v>1912</v>
      </c>
      <c r="B1698" s="59" t="s">
        <v>2749</v>
      </c>
      <c r="C1698" s="61">
        <v>1</v>
      </c>
      <c r="D1698" s="72" t="s">
        <v>15</v>
      </c>
      <c r="E1698" s="48">
        <v>44109</v>
      </c>
      <c r="F1698" s="48">
        <v>44134</v>
      </c>
      <c r="G1698" s="105" t="s">
        <v>13</v>
      </c>
      <c r="H1698" s="105"/>
      <c r="I1698" s="65">
        <v>1080</v>
      </c>
    </row>
    <row r="1699" spans="1:9" ht="45" customHeight="1" x14ac:dyDescent="0.25">
      <c r="A1699" s="77" t="s">
        <v>1912</v>
      </c>
      <c r="B1699" s="59" t="s">
        <v>2749</v>
      </c>
      <c r="C1699" s="61">
        <v>1</v>
      </c>
      <c r="D1699" s="72" t="s">
        <v>15</v>
      </c>
      <c r="E1699" s="48">
        <v>44109</v>
      </c>
      <c r="F1699" s="48">
        <v>44134</v>
      </c>
      <c r="G1699" s="105" t="s">
        <v>13</v>
      </c>
      <c r="H1699" s="105"/>
      <c r="I1699" s="65">
        <v>1080</v>
      </c>
    </row>
    <row r="1700" spans="1:9" ht="45" customHeight="1" x14ac:dyDescent="0.25">
      <c r="A1700" s="77" t="s">
        <v>1912</v>
      </c>
      <c r="B1700" s="59" t="s">
        <v>2749</v>
      </c>
      <c r="C1700" s="61">
        <v>1</v>
      </c>
      <c r="D1700" s="72" t="s">
        <v>15</v>
      </c>
      <c r="E1700" s="48">
        <v>44109</v>
      </c>
      <c r="F1700" s="48">
        <v>44134</v>
      </c>
      <c r="G1700" s="105" t="s">
        <v>13</v>
      </c>
      <c r="H1700" s="105"/>
      <c r="I1700" s="65">
        <v>1080</v>
      </c>
    </row>
    <row r="1701" spans="1:9" ht="45" customHeight="1" x14ac:dyDescent="0.25">
      <c r="A1701" s="77" t="s">
        <v>1912</v>
      </c>
      <c r="B1701" s="59" t="s">
        <v>2749</v>
      </c>
      <c r="C1701" s="61">
        <v>1</v>
      </c>
      <c r="D1701" s="72" t="s">
        <v>15</v>
      </c>
      <c r="E1701" s="48">
        <v>44109</v>
      </c>
      <c r="F1701" s="48">
        <v>44134</v>
      </c>
      <c r="G1701" s="105" t="s">
        <v>13</v>
      </c>
      <c r="H1701" s="105"/>
      <c r="I1701" s="65">
        <v>1080</v>
      </c>
    </row>
    <row r="1702" spans="1:9" ht="45" customHeight="1" x14ac:dyDescent="0.25">
      <c r="A1702" s="77" t="s">
        <v>1912</v>
      </c>
      <c r="B1702" s="59" t="s">
        <v>2749</v>
      </c>
      <c r="C1702" s="61">
        <v>1</v>
      </c>
      <c r="D1702" s="72" t="s">
        <v>15</v>
      </c>
      <c r="E1702" s="48">
        <v>44109</v>
      </c>
      <c r="F1702" s="48">
        <v>44134</v>
      </c>
      <c r="G1702" s="105" t="s">
        <v>13</v>
      </c>
      <c r="H1702" s="105"/>
      <c r="I1702" s="65">
        <v>1080</v>
      </c>
    </row>
    <row r="1703" spans="1:9" ht="45" customHeight="1" x14ac:dyDescent="0.25">
      <c r="A1703" s="77" t="s">
        <v>1912</v>
      </c>
      <c r="B1703" s="59" t="s">
        <v>2749</v>
      </c>
      <c r="C1703" s="61">
        <v>1</v>
      </c>
      <c r="D1703" s="72" t="s">
        <v>15</v>
      </c>
      <c r="E1703" s="48">
        <v>44109</v>
      </c>
      <c r="F1703" s="48">
        <v>44134</v>
      </c>
      <c r="G1703" s="105" t="s">
        <v>13</v>
      </c>
      <c r="H1703" s="105"/>
      <c r="I1703" s="65">
        <v>1080</v>
      </c>
    </row>
    <row r="1704" spans="1:9" ht="45" customHeight="1" x14ac:dyDescent="0.25">
      <c r="A1704" s="77" t="s">
        <v>1912</v>
      </c>
      <c r="B1704" s="59" t="s">
        <v>2749</v>
      </c>
      <c r="C1704" s="61">
        <v>1</v>
      </c>
      <c r="D1704" s="72" t="s">
        <v>15</v>
      </c>
      <c r="E1704" s="48">
        <v>44109</v>
      </c>
      <c r="F1704" s="48">
        <v>44134</v>
      </c>
      <c r="G1704" s="105" t="s">
        <v>13</v>
      </c>
      <c r="H1704" s="105"/>
      <c r="I1704" s="65">
        <v>1080</v>
      </c>
    </row>
    <row r="1705" spans="1:9" ht="45" customHeight="1" x14ac:dyDescent="0.25">
      <c r="A1705" s="77" t="s">
        <v>1912</v>
      </c>
      <c r="B1705" s="59" t="s">
        <v>2749</v>
      </c>
      <c r="C1705" s="61">
        <v>1</v>
      </c>
      <c r="D1705" s="72" t="s">
        <v>15</v>
      </c>
      <c r="E1705" s="48">
        <v>44109</v>
      </c>
      <c r="F1705" s="48">
        <v>44134</v>
      </c>
      <c r="G1705" s="105" t="s">
        <v>13</v>
      </c>
      <c r="H1705" s="105"/>
      <c r="I1705" s="65">
        <v>1080</v>
      </c>
    </row>
    <row r="1706" spans="1:9" ht="45" customHeight="1" x14ac:dyDescent="0.25">
      <c r="A1706" s="77" t="s">
        <v>1912</v>
      </c>
      <c r="B1706" s="59" t="s">
        <v>2749</v>
      </c>
      <c r="C1706" s="61">
        <v>1</v>
      </c>
      <c r="D1706" s="72" t="s">
        <v>15</v>
      </c>
      <c r="E1706" s="48">
        <v>44109</v>
      </c>
      <c r="F1706" s="48">
        <v>44134</v>
      </c>
      <c r="G1706" s="105" t="s">
        <v>13</v>
      </c>
      <c r="H1706" s="105"/>
      <c r="I1706" s="65">
        <v>1080</v>
      </c>
    </row>
    <row r="1707" spans="1:9" ht="45" customHeight="1" x14ac:dyDescent="0.25">
      <c r="A1707" s="77" t="s">
        <v>1912</v>
      </c>
      <c r="B1707" s="59" t="s">
        <v>2749</v>
      </c>
      <c r="C1707" s="61">
        <v>1</v>
      </c>
      <c r="D1707" s="72" t="s">
        <v>15</v>
      </c>
      <c r="E1707" s="48">
        <v>44109</v>
      </c>
      <c r="F1707" s="48">
        <v>44134</v>
      </c>
      <c r="G1707" s="105" t="s">
        <v>13</v>
      </c>
      <c r="H1707" s="105"/>
      <c r="I1707" s="65">
        <v>1080</v>
      </c>
    </row>
    <row r="1708" spans="1:9" ht="45" customHeight="1" x14ac:dyDescent="0.25">
      <c r="A1708" s="77" t="s">
        <v>1912</v>
      </c>
      <c r="B1708" s="59" t="s">
        <v>2749</v>
      </c>
      <c r="C1708" s="61">
        <v>1</v>
      </c>
      <c r="D1708" s="72" t="s">
        <v>15</v>
      </c>
      <c r="E1708" s="48">
        <v>44109</v>
      </c>
      <c r="F1708" s="48">
        <v>44134</v>
      </c>
      <c r="G1708" s="105" t="s">
        <v>13</v>
      </c>
      <c r="H1708" s="105"/>
      <c r="I1708" s="65">
        <v>1080</v>
      </c>
    </row>
    <row r="1709" spans="1:9" ht="45" customHeight="1" x14ac:dyDescent="0.25">
      <c r="A1709" s="77" t="s">
        <v>1912</v>
      </c>
      <c r="B1709" s="59" t="s">
        <v>2749</v>
      </c>
      <c r="C1709" s="61">
        <v>1</v>
      </c>
      <c r="D1709" s="72" t="s">
        <v>15</v>
      </c>
      <c r="E1709" s="48">
        <v>44109</v>
      </c>
      <c r="F1709" s="48">
        <v>44134</v>
      </c>
      <c r="G1709" s="105" t="s">
        <v>13</v>
      </c>
      <c r="H1709" s="105"/>
      <c r="I1709" s="65">
        <v>1080</v>
      </c>
    </row>
    <row r="1710" spans="1:9" ht="45" customHeight="1" x14ac:dyDescent="0.25">
      <c r="A1710" s="77" t="s">
        <v>1912</v>
      </c>
      <c r="B1710" s="59" t="s">
        <v>2749</v>
      </c>
      <c r="C1710" s="61">
        <v>1</v>
      </c>
      <c r="D1710" s="72" t="s">
        <v>15</v>
      </c>
      <c r="E1710" s="48">
        <v>44109</v>
      </c>
      <c r="F1710" s="48">
        <v>44134</v>
      </c>
      <c r="G1710" s="105" t="s">
        <v>13</v>
      </c>
      <c r="H1710" s="105"/>
      <c r="I1710" s="65">
        <v>1080</v>
      </c>
    </row>
    <row r="1711" spans="1:9" ht="45" customHeight="1" x14ac:dyDescent="0.25">
      <c r="A1711" s="77" t="s">
        <v>1912</v>
      </c>
      <c r="B1711" s="59" t="s">
        <v>2749</v>
      </c>
      <c r="C1711" s="61">
        <v>1</v>
      </c>
      <c r="D1711" s="72" t="s">
        <v>15</v>
      </c>
      <c r="E1711" s="48">
        <v>44109</v>
      </c>
      <c r="F1711" s="48">
        <v>44134</v>
      </c>
      <c r="G1711" s="105" t="s">
        <v>13</v>
      </c>
      <c r="H1711" s="105"/>
      <c r="I1711" s="65">
        <v>1080</v>
      </c>
    </row>
    <row r="1712" spans="1:9" ht="45" customHeight="1" x14ac:dyDescent="0.25">
      <c r="A1712" s="77" t="s">
        <v>1816</v>
      </c>
      <c r="B1712" s="59" t="s">
        <v>1420</v>
      </c>
      <c r="C1712" s="61">
        <v>2</v>
      </c>
      <c r="D1712" s="72" t="s">
        <v>2761</v>
      </c>
      <c r="E1712" s="48">
        <v>43867</v>
      </c>
      <c r="F1712" s="48">
        <v>43868</v>
      </c>
      <c r="G1712" s="105" t="s">
        <v>13</v>
      </c>
      <c r="H1712" s="105"/>
      <c r="I1712" s="65">
        <v>100</v>
      </c>
    </row>
    <row r="1713" spans="1:9" ht="45" customHeight="1" x14ac:dyDescent="0.25">
      <c r="A1713" s="77" t="s">
        <v>1816</v>
      </c>
      <c r="B1713" s="59" t="s">
        <v>1420</v>
      </c>
      <c r="C1713" s="61">
        <v>2</v>
      </c>
      <c r="D1713" s="72" t="s">
        <v>2762</v>
      </c>
      <c r="E1713" s="48">
        <v>43853</v>
      </c>
      <c r="F1713" s="48">
        <v>43854</v>
      </c>
      <c r="G1713" s="105" t="s">
        <v>13</v>
      </c>
      <c r="H1713" s="105"/>
      <c r="I1713" s="65">
        <v>220</v>
      </c>
    </row>
    <row r="1714" spans="1:9" ht="45" customHeight="1" x14ac:dyDescent="0.25">
      <c r="A1714" s="77" t="s">
        <v>2301</v>
      </c>
      <c r="B1714" s="59" t="s">
        <v>1420</v>
      </c>
      <c r="C1714" s="61">
        <v>2</v>
      </c>
      <c r="D1714" s="72" t="s">
        <v>2761</v>
      </c>
      <c r="E1714" s="48">
        <v>43867</v>
      </c>
      <c r="F1714" s="48">
        <v>43868</v>
      </c>
      <c r="G1714" s="105" t="s">
        <v>13</v>
      </c>
      <c r="H1714" s="105"/>
      <c r="I1714" s="65">
        <v>849</v>
      </c>
    </row>
    <row r="1715" spans="1:9" ht="45" customHeight="1" x14ac:dyDescent="0.25">
      <c r="A1715" s="77" t="s">
        <v>2301</v>
      </c>
      <c r="B1715" s="59" t="s">
        <v>1420</v>
      </c>
      <c r="C1715" s="61">
        <v>2</v>
      </c>
      <c r="D1715" s="72" t="s">
        <v>2761</v>
      </c>
      <c r="E1715" s="48">
        <v>43867</v>
      </c>
      <c r="F1715" s="48">
        <v>43868</v>
      </c>
      <c r="G1715" s="105" t="s">
        <v>13</v>
      </c>
      <c r="H1715" s="105"/>
      <c r="I1715" s="65">
        <v>60</v>
      </c>
    </row>
    <row r="1716" spans="1:9" ht="45" customHeight="1" x14ac:dyDescent="0.25">
      <c r="A1716" s="77" t="s">
        <v>2301</v>
      </c>
      <c r="B1716" s="59" t="s">
        <v>1420</v>
      </c>
      <c r="C1716" s="61">
        <v>2</v>
      </c>
      <c r="D1716" s="72" t="s">
        <v>2762</v>
      </c>
      <c r="E1716" s="48">
        <v>43853</v>
      </c>
      <c r="F1716" s="48">
        <v>43854</v>
      </c>
      <c r="G1716" s="105" t="s">
        <v>13</v>
      </c>
      <c r="H1716" s="105"/>
      <c r="I1716" s="65">
        <v>1000</v>
      </c>
    </row>
    <row r="1717" spans="1:9" ht="45" customHeight="1" x14ac:dyDescent="0.25">
      <c r="A1717" s="77" t="s">
        <v>2301</v>
      </c>
      <c r="B1717" s="59" t="s">
        <v>1420</v>
      </c>
      <c r="C1717" s="61">
        <v>2</v>
      </c>
      <c r="D1717" s="72" t="s">
        <v>2762</v>
      </c>
      <c r="E1717" s="48">
        <v>43853</v>
      </c>
      <c r="F1717" s="48">
        <v>43854</v>
      </c>
      <c r="G1717" s="105" t="s">
        <v>13</v>
      </c>
      <c r="H1717" s="105"/>
      <c r="I1717" s="65">
        <v>220</v>
      </c>
    </row>
    <row r="1718" spans="1:9" ht="45" customHeight="1" x14ac:dyDescent="0.25">
      <c r="A1718" s="77" t="s">
        <v>2301</v>
      </c>
      <c r="B1718" s="59" t="s">
        <v>1420</v>
      </c>
      <c r="C1718" s="61">
        <v>2</v>
      </c>
      <c r="D1718" s="72" t="s">
        <v>2762</v>
      </c>
      <c r="E1718" s="48">
        <v>43853</v>
      </c>
      <c r="F1718" s="48">
        <v>43854</v>
      </c>
      <c r="G1718" s="105" t="s">
        <v>13</v>
      </c>
      <c r="H1718" s="105"/>
      <c r="I1718" s="65">
        <v>120</v>
      </c>
    </row>
    <row r="1719" spans="1:9" ht="45" customHeight="1" x14ac:dyDescent="0.25">
      <c r="A1719" s="77" t="s">
        <v>2301</v>
      </c>
      <c r="B1719" s="59" t="s">
        <v>1420</v>
      </c>
      <c r="C1719" s="61">
        <v>2</v>
      </c>
      <c r="D1719" s="72" t="s">
        <v>2763</v>
      </c>
      <c r="E1719" s="48">
        <v>43859</v>
      </c>
      <c r="F1719" s="48">
        <v>43860</v>
      </c>
      <c r="G1719" s="105" t="s">
        <v>13</v>
      </c>
      <c r="H1719" s="105"/>
      <c r="I1719" s="65">
        <v>380</v>
      </c>
    </row>
    <row r="1720" spans="1:9" ht="45" customHeight="1" x14ac:dyDescent="0.25">
      <c r="A1720" s="77" t="s">
        <v>2301</v>
      </c>
      <c r="B1720" s="59" t="s">
        <v>1420</v>
      </c>
      <c r="C1720" s="61">
        <v>2</v>
      </c>
      <c r="D1720" s="72" t="s">
        <v>2763</v>
      </c>
      <c r="E1720" s="48">
        <v>43859</v>
      </c>
      <c r="F1720" s="48">
        <v>43860</v>
      </c>
      <c r="G1720" s="105" t="s">
        <v>13</v>
      </c>
      <c r="H1720" s="105"/>
      <c r="I1720" s="65">
        <v>999</v>
      </c>
    </row>
    <row r="1721" spans="1:9" ht="45" customHeight="1" x14ac:dyDescent="0.25">
      <c r="A1721" s="77" t="s">
        <v>2301</v>
      </c>
      <c r="B1721" s="59" t="s">
        <v>1420</v>
      </c>
      <c r="C1721" s="61">
        <v>2</v>
      </c>
      <c r="D1721" s="72" t="s">
        <v>2762</v>
      </c>
      <c r="E1721" s="48">
        <v>43853</v>
      </c>
      <c r="F1721" s="48">
        <v>43854</v>
      </c>
      <c r="G1721" s="105" t="s">
        <v>13</v>
      </c>
      <c r="H1721" s="105"/>
      <c r="I1721" s="65">
        <v>100</v>
      </c>
    </row>
    <row r="1722" spans="1:9" ht="45" customHeight="1" x14ac:dyDescent="0.25">
      <c r="A1722" s="77" t="s">
        <v>2301</v>
      </c>
      <c r="B1722" s="59" t="s">
        <v>1420</v>
      </c>
      <c r="C1722" s="61">
        <v>2</v>
      </c>
      <c r="D1722" s="72" t="s">
        <v>2761</v>
      </c>
      <c r="E1722" s="48">
        <v>43867</v>
      </c>
      <c r="F1722" s="48">
        <v>43868</v>
      </c>
      <c r="G1722" s="105" t="s">
        <v>13</v>
      </c>
      <c r="H1722" s="105"/>
      <c r="I1722" s="65">
        <v>430</v>
      </c>
    </row>
    <row r="1723" spans="1:9" ht="45" customHeight="1" x14ac:dyDescent="0.25">
      <c r="A1723" s="77" t="s">
        <v>2301</v>
      </c>
      <c r="B1723" s="59" t="s">
        <v>1420</v>
      </c>
      <c r="C1723" s="61">
        <v>2</v>
      </c>
      <c r="D1723" s="72" t="s">
        <v>2763</v>
      </c>
      <c r="E1723" s="48">
        <v>43859</v>
      </c>
      <c r="F1723" s="48">
        <v>43860</v>
      </c>
      <c r="G1723" s="105" t="s">
        <v>13</v>
      </c>
      <c r="H1723" s="105"/>
      <c r="I1723" s="65">
        <v>100</v>
      </c>
    </row>
    <row r="1724" spans="1:9" ht="45" customHeight="1" x14ac:dyDescent="0.25">
      <c r="A1724" s="77" t="s">
        <v>2301</v>
      </c>
      <c r="B1724" s="59" t="s">
        <v>1420</v>
      </c>
      <c r="C1724" s="61">
        <v>2</v>
      </c>
      <c r="D1724" s="72" t="s">
        <v>2761</v>
      </c>
      <c r="E1724" s="48">
        <v>43867</v>
      </c>
      <c r="F1724" s="48">
        <v>43868</v>
      </c>
      <c r="G1724" s="105" t="s">
        <v>13</v>
      </c>
      <c r="H1724" s="105"/>
      <c r="I1724" s="65">
        <v>345</v>
      </c>
    </row>
    <row r="1725" spans="1:9" ht="45" customHeight="1" x14ac:dyDescent="0.25">
      <c r="A1725" s="77" t="s">
        <v>2301</v>
      </c>
      <c r="B1725" s="59" t="s">
        <v>1420</v>
      </c>
      <c r="C1725" s="61">
        <v>2</v>
      </c>
      <c r="D1725" s="72" t="s">
        <v>2763</v>
      </c>
      <c r="E1725" s="48">
        <v>43859</v>
      </c>
      <c r="F1725" s="48">
        <v>43860</v>
      </c>
      <c r="G1725" s="105" t="s">
        <v>13</v>
      </c>
      <c r="H1725" s="105"/>
      <c r="I1725" s="65">
        <v>405</v>
      </c>
    </row>
    <row r="1726" spans="1:9" ht="45" customHeight="1" x14ac:dyDescent="0.25">
      <c r="A1726" s="77" t="s">
        <v>1845</v>
      </c>
      <c r="B1726" s="59" t="s">
        <v>489</v>
      </c>
      <c r="C1726" s="61">
        <v>1</v>
      </c>
      <c r="D1726" s="72" t="s">
        <v>29</v>
      </c>
      <c r="E1726" s="48">
        <v>44134</v>
      </c>
      <c r="F1726" s="48">
        <v>44134</v>
      </c>
      <c r="G1726" s="105" t="s">
        <v>13</v>
      </c>
      <c r="H1726" s="105"/>
      <c r="I1726" s="65">
        <v>280</v>
      </c>
    </row>
    <row r="1727" spans="1:9" ht="45" customHeight="1" x14ac:dyDescent="0.25">
      <c r="A1727" s="77" t="s">
        <v>1845</v>
      </c>
      <c r="B1727" s="59" t="s">
        <v>489</v>
      </c>
      <c r="C1727" s="61">
        <v>1</v>
      </c>
      <c r="D1727" s="72" t="s">
        <v>29</v>
      </c>
      <c r="E1727" s="48">
        <v>44134</v>
      </c>
      <c r="F1727" s="48">
        <v>44134</v>
      </c>
      <c r="G1727" s="105" t="s">
        <v>13</v>
      </c>
      <c r="H1727" s="105"/>
      <c r="I1727" s="65">
        <v>500</v>
      </c>
    </row>
    <row r="1728" spans="1:9" ht="45" customHeight="1" x14ac:dyDescent="0.25">
      <c r="A1728" s="77" t="s">
        <v>1845</v>
      </c>
      <c r="B1728" s="59" t="s">
        <v>489</v>
      </c>
      <c r="C1728" s="61">
        <v>1</v>
      </c>
      <c r="D1728" s="72" t="s">
        <v>29</v>
      </c>
      <c r="E1728" s="48">
        <v>44134</v>
      </c>
      <c r="F1728" s="48">
        <v>44134</v>
      </c>
      <c r="G1728" s="105" t="s">
        <v>13</v>
      </c>
      <c r="H1728" s="105"/>
      <c r="I1728" s="65">
        <v>98</v>
      </c>
    </row>
    <row r="1729" spans="1:9" ht="45" customHeight="1" x14ac:dyDescent="0.25">
      <c r="A1729" s="77" t="s">
        <v>1845</v>
      </c>
      <c r="B1729" s="59" t="s">
        <v>1420</v>
      </c>
      <c r="C1729" s="61">
        <v>1</v>
      </c>
      <c r="D1729" s="72" t="s">
        <v>29</v>
      </c>
      <c r="E1729" s="48">
        <v>44126</v>
      </c>
      <c r="F1729" s="48">
        <v>44126</v>
      </c>
      <c r="G1729" s="105" t="s">
        <v>13</v>
      </c>
      <c r="H1729" s="105"/>
      <c r="I1729" s="65">
        <v>200</v>
      </c>
    </row>
    <row r="1730" spans="1:9" ht="45" customHeight="1" x14ac:dyDescent="0.25">
      <c r="A1730" s="77" t="s">
        <v>1845</v>
      </c>
      <c r="B1730" s="59" t="s">
        <v>489</v>
      </c>
      <c r="C1730" s="61">
        <v>1</v>
      </c>
      <c r="D1730" s="72" t="s">
        <v>29</v>
      </c>
      <c r="E1730" s="48">
        <v>44134</v>
      </c>
      <c r="F1730" s="48">
        <v>44134</v>
      </c>
      <c r="G1730" s="105" t="s">
        <v>13</v>
      </c>
      <c r="H1730" s="105"/>
      <c r="I1730" s="65">
        <v>126</v>
      </c>
    </row>
    <row r="1731" spans="1:9" ht="45" customHeight="1" x14ac:dyDescent="0.25">
      <c r="A1731" s="77" t="s">
        <v>1872</v>
      </c>
      <c r="B1731" s="59" t="s">
        <v>489</v>
      </c>
      <c r="C1731" s="61">
        <v>1</v>
      </c>
      <c r="D1731" s="72" t="s">
        <v>29</v>
      </c>
      <c r="E1731" s="48">
        <v>44132</v>
      </c>
      <c r="F1731" s="48">
        <v>44132</v>
      </c>
      <c r="G1731" s="105" t="s">
        <v>13</v>
      </c>
      <c r="H1731" s="105"/>
      <c r="I1731" s="65">
        <v>75</v>
      </c>
    </row>
    <row r="1732" spans="1:9" ht="45" customHeight="1" x14ac:dyDescent="0.25">
      <c r="A1732" s="77" t="s">
        <v>1872</v>
      </c>
      <c r="B1732" s="59" t="s">
        <v>489</v>
      </c>
      <c r="C1732" s="61">
        <v>1</v>
      </c>
      <c r="D1732" s="72" t="s">
        <v>29</v>
      </c>
      <c r="E1732" s="48">
        <v>44132</v>
      </c>
      <c r="F1732" s="48">
        <v>44132</v>
      </c>
      <c r="G1732" s="105" t="s">
        <v>13</v>
      </c>
      <c r="H1732" s="105"/>
      <c r="I1732" s="65">
        <v>98</v>
      </c>
    </row>
    <row r="1733" spans="1:9" ht="45" customHeight="1" x14ac:dyDescent="0.25">
      <c r="A1733" s="77" t="s">
        <v>1872</v>
      </c>
      <c r="B1733" s="59" t="s">
        <v>489</v>
      </c>
      <c r="C1733" s="61">
        <v>1</v>
      </c>
      <c r="D1733" s="72" t="s">
        <v>29</v>
      </c>
      <c r="E1733" s="48">
        <v>44132</v>
      </c>
      <c r="F1733" s="48">
        <v>44132</v>
      </c>
      <c r="G1733" s="105" t="s">
        <v>13</v>
      </c>
      <c r="H1733" s="105"/>
      <c r="I1733" s="65">
        <v>300</v>
      </c>
    </row>
    <row r="1734" spans="1:9" ht="45" customHeight="1" x14ac:dyDescent="0.25">
      <c r="A1734" s="77" t="s">
        <v>1872</v>
      </c>
      <c r="B1734" s="59" t="s">
        <v>489</v>
      </c>
      <c r="C1734" s="61">
        <v>1</v>
      </c>
      <c r="D1734" s="72" t="s">
        <v>29</v>
      </c>
      <c r="E1734" s="48">
        <v>44133</v>
      </c>
      <c r="F1734" s="48">
        <v>44133</v>
      </c>
      <c r="G1734" s="105" t="s">
        <v>13</v>
      </c>
      <c r="H1734" s="105"/>
      <c r="I1734" s="65">
        <v>300</v>
      </c>
    </row>
    <row r="1735" spans="1:9" ht="45" customHeight="1" x14ac:dyDescent="0.25">
      <c r="A1735" s="77" t="s">
        <v>1872</v>
      </c>
      <c r="B1735" s="59" t="s">
        <v>489</v>
      </c>
      <c r="C1735" s="61">
        <v>1</v>
      </c>
      <c r="D1735" s="72" t="s">
        <v>29</v>
      </c>
      <c r="E1735" s="48">
        <v>44132</v>
      </c>
      <c r="F1735" s="48">
        <v>44132</v>
      </c>
      <c r="G1735" s="105" t="s">
        <v>13</v>
      </c>
      <c r="H1735" s="105"/>
      <c r="I1735" s="65">
        <v>126</v>
      </c>
    </row>
    <row r="1736" spans="1:9" ht="45" customHeight="1" x14ac:dyDescent="0.25">
      <c r="A1736" s="77" t="s">
        <v>1872</v>
      </c>
      <c r="B1736" s="59" t="s">
        <v>489</v>
      </c>
      <c r="C1736" s="61">
        <v>1</v>
      </c>
      <c r="D1736" s="72" t="s">
        <v>29</v>
      </c>
      <c r="E1736" s="48">
        <v>44134</v>
      </c>
      <c r="F1736" s="48">
        <v>44134</v>
      </c>
      <c r="G1736" s="105" t="s">
        <v>13</v>
      </c>
      <c r="H1736" s="105"/>
      <c r="I1736" s="65">
        <v>136</v>
      </c>
    </row>
    <row r="1737" spans="1:9" ht="45" customHeight="1" x14ac:dyDescent="0.25">
      <c r="A1737" s="77" t="s">
        <v>1872</v>
      </c>
      <c r="B1737" s="59" t="s">
        <v>489</v>
      </c>
      <c r="C1737" s="61">
        <v>1</v>
      </c>
      <c r="D1737" s="72" t="s">
        <v>29</v>
      </c>
      <c r="E1737" s="48">
        <v>44132</v>
      </c>
      <c r="F1737" s="48">
        <v>44132</v>
      </c>
      <c r="G1737" s="105" t="s">
        <v>13</v>
      </c>
      <c r="H1737" s="105"/>
      <c r="I1737" s="65">
        <v>98</v>
      </c>
    </row>
    <row r="1738" spans="1:9" ht="45" customHeight="1" x14ac:dyDescent="0.25">
      <c r="A1738" s="77" t="s">
        <v>1872</v>
      </c>
      <c r="B1738" s="59" t="s">
        <v>489</v>
      </c>
      <c r="C1738" s="61">
        <v>1</v>
      </c>
      <c r="D1738" s="72" t="s">
        <v>29</v>
      </c>
      <c r="E1738" s="48">
        <v>44130</v>
      </c>
      <c r="F1738" s="48">
        <v>44130</v>
      </c>
      <c r="G1738" s="105" t="s">
        <v>13</v>
      </c>
      <c r="H1738" s="105"/>
      <c r="I1738" s="65">
        <v>126</v>
      </c>
    </row>
    <row r="1739" spans="1:9" ht="45" customHeight="1" x14ac:dyDescent="0.25">
      <c r="A1739" s="77" t="s">
        <v>1872</v>
      </c>
      <c r="B1739" s="59" t="s">
        <v>489</v>
      </c>
      <c r="C1739" s="61">
        <v>1</v>
      </c>
      <c r="D1739" s="72" t="s">
        <v>29</v>
      </c>
      <c r="E1739" s="48">
        <v>44130</v>
      </c>
      <c r="F1739" s="48">
        <v>44130</v>
      </c>
      <c r="G1739" s="105" t="s">
        <v>13</v>
      </c>
      <c r="H1739" s="105"/>
      <c r="I1739" s="65">
        <v>98</v>
      </c>
    </row>
    <row r="1740" spans="1:9" ht="45" customHeight="1" x14ac:dyDescent="0.25">
      <c r="A1740" s="77" t="s">
        <v>1872</v>
      </c>
      <c r="B1740" s="59" t="s">
        <v>489</v>
      </c>
      <c r="C1740" s="61">
        <v>1</v>
      </c>
      <c r="D1740" s="72" t="s">
        <v>29</v>
      </c>
      <c r="E1740" s="48">
        <v>44133</v>
      </c>
      <c r="F1740" s="48">
        <v>44133</v>
      </c>
      <c r="G1740" s="105" t="s">
        <v>13</v>
      </c>
      <c r="H1740" s="105"/>
      <c r="I1740" s="65">
        <v>126</v>
      </c>
    </row>
    <row r="1741" spans="1:9" ht="45" customHeight="1" x14ac:dyDescent="0.25">
      <c r="A1741" s="77" t="s">
        <v>1872</v>
      </c>
      <c r="B1741" s="59" t="s">
        <v>489</v>
      </c>
      <c r="C1741" s="61">
        <v>1</v>
      </c>
      <c r="D1741" s="72" t="s">
        <v>29</v>
      </c>
      <c r="E1741" s="48">
        <v>44130</v>
      </c>
      <c r="F1741" s="48">
        <v>44130</v>
      </c>
      <c r="G1741" s="105" t="s">
        <v>13</v>
      </c>
      <c r="H1741" s="105"/>
      <c r="I1741" s="65">
        <v>300</v>
      </c>
    </row>
    <row r="1742" spans="1:9" ht="45" customHeight="1" x14ac:dyDescent="0.25">
      <c r="A1742" s="77" t="s">
        <v>1872</v>
      </c>
      <c r="B1742" s="59" t="s">
        <v>489</v>
      </c>
      <c r="C1742" s="61">
        <v>1</v>
      </c>
      <c r="D1742" s="72" t="s">
        <v>29</v>
      </c>
      <c r="E1742" s="48">
        <v>44134</v>
      </c>
      <c r="F1742" s="48">
        <v>44134</v>
      </c>
      <c r="G1742" s="105" t="s">
        <v>13</v>
      </c>
      <c r="H1742" s="105"/>
      <c r="I1742" s="65">
        <v>100</v>
      </c>
    </row>
    <row r="1743" spans="1:9" ht="45" customHeight="1" x14ac:dyDescent="0.25">
      <c r="A1743" s="77" t="s">
        <v>1872</v>
      </c>
      <c r="B1743" s="59" t="s">
        <v>489</v>
      </c>
      <c r="C1743" s="61">
        <v>1</v>
      </c>
      <c r="D1743" s="72" t="s">
        <v>29</v>
      </c>
      <c r="E1743" s="48">
        <v>44134</v>
      </c>
      <c r="F1743" s="48">
        <v>44134</v>
      </c>
      <c r="G1743" s="105" t="s">
        <v>13</v>
      </c>
      <c r="H1743" s="105"/>
      <c r="I1743" s="65">
        <v>126</v>
      </c>
    </row>
    <row r="1744" spans="1:9" ht="45" customHeight="1" x14ac:dyDescent="0.25">
      <c r="A1744" s="77" t="s">
        <v>1872</v>
      </c>
      <c r="B1744" s="59" t="s">
        <v>489</v>
      </c>
      <c r="C1744" s="61">
        <v>1</v>
      </c>
      <c r="D1744" s="72" t="s">
        <v>29</v>
      </c>
      <c r="E1744" s="48">
        <v>44134</v>
      </c>
      <c r="F1744" s="48">
        <v>44134</v>
      </c>
      <c r="G1744" s="105" t="s">
        <v>13</v>
      </c>
      <c r="H1744" s="105"/>
      <c r="I1744" s="65">
        <v>98</v>
      </c>
    </row>
    <row r="1745" spans="1:9" ht="45" customHeight="1" x14ac:dyDescent="0.25">
      <c r="A1745" s="77" t="s">
        <v>1872</v>
      </c>
      <c r="B1745" s="59" t="s">
        <v>489</v>
      </c>
      <c r="C1745" s="61">
        <v>1</v>
      </c>
      <c r="D1745" s="72" t="s">
        <v>29</v>
      </c>
      <c r="E1745" s="48">
        <v>44134</v>
      </c>
      <c r="F1745" s="48">
        <v>44134</v>
      </c>
      <c r="G1745" s="105" t="s">
        <v>13</v>
      </c>
      <c r="H1745" s="105"/>
      <c r="I1745" s="65">
        <v>300</v>
      </c>
    </row>
    <row r="1746" spans="1:9" ht="45" customHeight="1" x14ac:dyDescent="0.25">
      <c r="A1746" s="77" t="s">
        <v>1911</v>
      </c>
      <c r="B1746" s="59" t="s">
        <v>2750</v>
      </c>
      <c r="C1746" s="61">
        <v>1</v>
      </c>
      <c r="D1746" s="72" t="s">
        <v>15</v>
      </c>
      <c r="E1746" s="48">
        <v>44024</v>
      </c>
      <c r="F1746" s="48">
        <v>44029</v>
      </c>
      <c r="G1746" s="105" t="s">
        <v>13</v>
      </c>
      <c r="H1746" s="105"/>
      <c r="I1746" s="65">
        <v>432</v>
      </c>
    </row>
    <row r="1747" spans="1:9" ht="45" customHeight="1" x14ac:dyDescent="0.25">
      <c r="A1747" s="77" t="s">
        <v>1911</v>
      </c>
      <c r="B1747" s="59" t="s">
        <v>2750</v>
      </c>
      <c r="C1747" s="61">
        <v>1</v>
      </c>
      <c r="D1747" s="72" t="s">
        <v>15</v>
      </c>
      <c r="E1747" s="48">
        <v>44033</v>
      </c>
      <c r="F1747" s="48">
        <v>44039</v>
      </c>
      <c r="G1747" s="105" t="s">
        <v>13</v>
      </c>
      <c r="H1747" s="105"/>
      <c r="I1747" s="65">
        <v>378</v>
      </c>
    </row>
    <row r="1748" spans="1:9" ht="45" customHeight="1" x14ac:dyDescent="0.25">
      <c r="A1748" s="77" t="s">
        <v>1911</v>
      </c>
      <c r="B1748" s="59" t="s">
        <v>2750</v>
      </c>
      <c r="C1748" s="61">
        <v>1</v>
      </c>
      <c r="D1748" s="72" t="s">
        <v>15</v>
      </c>
      <c r="E1748" s="48">
        <v>44003</v>
      </c>
      <c r="F1748" s="48">
        <v>44009</v>
      </c>
      <c r="G1748" s="105" t="s">
        <v>13</v>
      </c>
      <c r="H1748" s="105"/>
      <c r="I1748" s="65">
        <v>432</v>
      </c>
    </row>
    <row r="1749" spans="1:9" ht="45" customHeight="1" x14ac:dyDescent="0.25">
      <c r="A1749" s="77" t="s">
        <v>1911</v>
      </c>
      <c r="B1749" s="59" t="s">
        <v>2750</v>
      </c>
      <c r="C1749" s="61">
        <v>1</v>
      </c>
      <c r="D1749" s="72" t="s">
        <v>15</v>
      </c>
      <c r="E1749" s="48">
        <v>44010</v>
      </c>
      <c r="F1749" s="48">
        <v>44022</v>
      </c>
      <c r="G1749" s="105" t="s">
        <v>13</v>
      </c>
      <c r="H1749" s="105"/>
      <c r="I1749" s="65">
        <v>378</v>
      </c>
    </row>
    <row r="1750" spans="1:9" ht="45" customHeight="1" x14ac:dyDescent="0.25">
      <c r="A1750" s="77" t="s">
        <v>1911</v>
      </c>
      <c r="B1750" s="59" t="s">
        <v>2750</v>
      </c>
      <c r="C1750" s="61">
        <v>1</v>
      </c>
      <c r="D1750" s="72" t="s">
        <v>15</v>
      </c>
      <c r="E1750" s="48">
        <v>44010</v>
      </c>
      <c r="F1750" s="48">
        <v>44022</v>
      </c>
      <c r="G1750" s="105" t="s">
        <v>13</v>
      </c>
      <c r="H1750" s="105"/>
      <c r="I1750" s="65">
        <v>432</v>
      </c>
    </row>
    <row r="1751" spans="1:9" ht="45" customHeight="1" x14ac:dyDescent="0.25">
      <c r="A1751" s="77" t="s">
        <v>1911</v>
      </c>
      <c r="B1751" s="59" t="s">
        <v>2750</v>
      </c>
      <c r="C1751" s="61">
        <v>1</v>
      </c>
      <c r="D1751" s="72" t="s">
        <v>15</v>
      </c>
      <c r="E1751" s="48">
        <v>44031</v>
      </c>
      <c r="F1751" s="48">
        <v>44036</v>
      </c>
      <c r="G1751" s="105" t="s">
        <v>13</v>
      </c>
      <c r="H1751" s="105"/>
      <c r="I1751" s="65">
        <v>378</v>
      </c>
    </row>
    <row r="1752" spans="1:9" ht="45" customHeight="1" x14ac:dyDescent="0.25">
      <c r="A1752" s="77" t="s">
        <v>1911</v>
      </c>
      <c r="B1752" s="59" t="s">
        <v>2750</v>
      </c>
      <c r="C1752" s="61">
        <v>1</v>
      </c>
      <c r="D1752" s="72" t="s">
        <v>15</v>
      </c>
      <c r="E1752" s="48">
        <v>44024</v>
      </c>
      <c r="F1752" s="48">
        <v>44036</v>
      </c>
      <c r="G1752" s="105" t="s">
        <v>13</v>
      </c>
      <c r="H1752" s="105"/>
      <c r="I1752" s="65">
        <v>432</v>
      </c>
    </row>
    <row r="1753" spans="1:9" ht="45" customHeight="1" x14ac:dyDescent="0.25">
      <c r="A1753" s="77" t="s">
        <v>1911</v>
      </c>
      <c r="B1753" s="59" t="s">
        <v>2750</v>
      </c>
      <c r="C1753" s="61">
        <v>1</v>
      </c>
      <c r="D1753" s="72" t="s">
        <v>15</v>
      </c>
      <c r="E1753" s="48">
        <v>44038</v>
      </c>
      <c r="F1753" s="48">
        <v>44057</v>
      </c>
      <c r="G1753" s="105" t="s">
        <v>13</v>
      </c>
      <c r="H1753" s="105"/>
      <c r="I1753" s="65">
        <v>378</v>
      </c>
    </row>
    <row r="1754" spans="1:9" ht="45" customHeight="1" x14ac:dyDescent="0.25">
      <c r="A1754" s="77" t="s">
        <v>1911</v>
      </c>
      <c r="B1754" s="59" t="s">
        <v>2750</v>
      </c>
      <c r="C1754" s="61">
        <v>1</v>
      </c>
      <c r="D1754" s="72" t="s">
        <v>15</v>
      </c>
      <c r="E1754" s="48">
        <v>44038</v>
      </c>
      <c r="F1754" s="48">
        <v>44057</v>
      </c>
      <c r="G1754" s="105" t="s">
        <v>13</v>
      </c>
      <c r="H1754" s="105"/>
      <c r="I1754" s="65">
        <v>432</v>
      </c>
    </row>
    <row r="1755" spans="1:9" ht="45" customHeight="1" x14ac:dyDescent="0.25">
      <c r="A1755" s="77" t="s">
        <v>1911</v>
      </c>
      <c r="B1755" s="59" t="s">
        <v>489</v>
      </c>
      <c r="C1755" s="61">
        <v>1</v>
      </c>
      <c r="D1755" s="72" t="s">
        <v>15</v>
      </c>
      <c r="E1755" s="48">
        <v>44120</v>
      </c>
      <c r="F1755" s="48">
        <v>44134</v>
      </c>
      <c r="G1755" s="105" t="s">
        <v>13</v>
      </c>
      <c r="H1755" s="105"/>
      <c r="I1755" s="65">
        <v>423</v>
      </c>
    </row>
    <row r="1756" spans="1:9" ht="45" customHeight="1" x14ac:dyDescent="0.25">
      <c r="A1756" s="77" t="s">
        <v>1914</v>
      </c>
      <c r="B1756" s="59" t="s">
        <v>489</v>
      </c>
      <c r="C1756" s="61">
        <v>1</v>
      </c>
      <c r="D1756" s="72" t="s">
        <v>2764</v>
      </c>
      <c r="E1756" s="48">
        <v>43861</v>
      </c>
      <c r="F1756" s="48">
        <v>43861</v>
      </c>
      <c r="G1756" s="105" t="s">
        <v>13</v>
      </c>
      <c r="H1756" s="105"/>
      <c r="I1756" s="65">
        <v>236</v>
      </c>
    </row>
    <row r="1757" spans="1:9" ht="45" customHeight="1" x14ac:dyDescent="0.25">
      <c r="A1757" s="77" t="s">
        <v>1914</v>
      </c>
      <c r="B1757" s="59" t="s">
        <v>489</v>
      </c>
      <c r="C1757" s="61">
        <v>1</v>
      </c>
      <c r="D1757" s="72" t="s">
        <v>2764</v>
      </c>
      <c r="E1757" s="48">
        <v>43861</v>
      </c>
      <c r="F1757" s="48">
        <v>43861</v>
      </c>
      <c r="G1757" s="105" t="s">
        <v>13</v>
      </c>
      <c r="H1757" s="105"/>
      <c r="I1757" s="65">
        <v>500</v>
      </c>
    </row>
    <row r="1758" spans="1:9" ht="45" customHeight="1" x14ac:dyDescent="0.25">
      <c r="A1758" s="77" t="s">
        <v>1914</v>
      </c>
      <c r="B1758" s="59" t="s">
        <v>489</v>
      </c>
      <c r="C1758" s="61">
        <v>1</v>
      </c>
      <c r="D1758" s="72" t="s">
        <v>2764</v>
      </c>
      <c r="E1758" s="48">
        <v>43861</v>
      </c>
      <c r="F1758" s="48">
        <v>43861</v>
      </c>
      <c r="G1758" s="105" t="s">
        <v>13</v>
      </c>
      <c r="H1758" s="105"/>
      <c r="I1758" s="65">
        <v>49</v>
      </c>
    </row>
    <row r="1759" spans="1:9" ht="45" customHeight="1" x14ac:dyDescent="0.25">
      <c r="A1759" s="77" t="s">
        <v>1914</v>
      </c>
      <c r="B1759" s="59" t="s">
        <v>489</v>
      </c>
      <c r="C1759" s="61">
        <v>1</v>
      </c>
      <c r="D1759" s="72" t="s">
        <v>2764</v>
      </c>
      <c r="E1759" s="48">
        <v>43861</v>
      </c>
      <c r="F1759" s="48">
        <v>43861</v>
      </c>
      <c r="G1759" s="105" t="s">
        <v>13</v>
      </c>
      <c r="H1759" s="105"/>
      <c r="I1759" s="65">
        <v>124</v>
      </c>
    </row>
    <row r="1760" spans="1:9" ht="45" customHeight="1" x14ac:dyDescent="0.25">
      <c r="A1760" s="77" t="s">
        <v>1922</v>
      </c>
      <c r="B1760" s="59" t="s">
        <v>489</v>
      </c>
      <c r="C1760" s="61">
        <v>1</v>
      </c>
      <c r="D1760" s="72" t="s">
        <v>29</v>
      </c>
      <c r="E1760" s="48">
        <v>44131</v>
      </c>
      <c r="F1760" s="48">
        <v>44131</v>
      </c>
      <c r="G1760" s="105" t="s">
        <v>13</v>
      </c>
      <c r="H1760" s="105"/>
      <c r="I1760" s="65">
        <v>49</v>
      </c>
    </row>
    <row r="1761" spans="1:9" ht="45" customHeight="1" x14ac:dyDescent="0.25">
      <c r="A1761" s="77" t="s">
        <v>1922</v>
      </c>
      <c r="B1761" s="59" t="s">
        <v>489</v>
      </c>
      <c r="C1761" s="61">
        <v>1</v>
      </c>
      <c r="D1761" s="72" t="s">
        <v>15</v>
      </c>
      <c r="E1761" s="48">
        <v>44138</v>
      </c>
      <c r="F1761" s="48">
        <v>44138</v>
      </c>
      <c r="G1761" s="105" t="s">
        <v>13</v>
      </c>
      <c r="H1761" s="105"/>
      <c r="I1761" s="65">
        <v>290</v>
      </c>
    </row>
    <row r="1762" spans="1:9" ht="45" customHeight="1" x14ac:dyDescent="0.25">
      <c r="A1762" s="77" t="s">
        <v>1922</v>
      </c>
      <c r="B1762" s="59" t="s">
        <v>1420</v>
      </c>
      <c r="C1762" s="61">
        <v>1</v>
      </c>
      <c r="D1762" s="72" t="s">
        <v>29</v>
      </c>
      <c r="E1762" s="48">
        <v>44138</v>
      </c>
      <c r="F1762" s="48">
        <v>44138</v>
      </c>
      <c r="G1762" s="105" t="s">
        <v>13</v>
      </c>
      <c r="H1762" s="105"/>
      <c r="I1762" s="65">
        <v>420</v>
      </c>
    </row>
    <row r="1763" spans="1:9" ht="45" customHeight="1" x14ac:dyDescent="0.25">
      <c r="A1763" s="77" t="s">
        <v>1922</v>
      </c>
      <c r="B1763" s="59" t="s">
        <v>489</v>
      </c>
      <c r="C1763" s="61">
        <v>1</v>
      </c>
      <c r="D1763" s="72" t="s">
        <v>29</v>
      </c>
      <c r="E1763" s="48">
        <v>44131</v>
      </c>
      <c r="F1763" s="48">
        <v>44131</v>
      </c>
      <c r="G1763" s="105" t="s">
        <v>13</v>
      </c>
      <c r="H1763" s="105"/>
      <c r="I1763" s="65">
        <v>500</v>
      </c>
    </row>
    <row r="1764" spans="1:9" ht="45" customHeight="1" x14ac:dyDescent="0.25">
      <c r="A1764" s="77" t="s">
        <v>1922</v>
      </c>
      <c r="B1764" s="59" t="s">
        <v>489</v>
      </c>
      <c r="C1764" s="61">
        <v>1</v>
      </c>
      <c r="D1764" s="72" t="s">
        <v>29</v>
      </c>
      <c r="E1764" s="48">
        <v>44131</v>
      </c>
      <c r="F1764" s="48">
        <v>44131</v>
      </c>
      <c r="G1764" s="105" t="s">
        <v>13</v>
      </c>
      <c r="H1764" s="105"/>
      <c r="I1764" s="65">
        <v>63</v>
      </c>
    </row>
    <row r="1765" spans="1:9" ht="45" customHeight="1" x14ac:dyDescent="0.25">
      <c r="A1765" s="77" t="s">
        <v>1922</v>
      </c>
      <c r="B1765" s="59" t="s">
        <v>1420</v>
      </c>
      <c r="C1765" s="61">
        <v>1</v>
      </c>
      <c r="D1765" s="72" t="s">
        <v>29</v>
      </c>
      <c r="E1765" s="48">
        <v>44138</v>
      </c>
      <c r="F1765" s="48">
        <v>44138</v>
      </c>
      <c r="G1765" s="105" t="s">
        <v>13</v>
      </c>
      <c r="H1765" s="105"/>
      <c r="I1765" s="65">
        <v>149</v>
      </c>
    </row>
    <row r="1766" spans="1:9" ht="45" customHeight="1" x14ac:dyDescent="0.25">
      <c r="A1766" s="77" t="s">
        <v>2476</v>
      </c>
      <c r="B1766" s="59" t="s">
        <v>489</v>
      </c>
      <c r="C1766" s="61">
        <v>1</v>
      </c>
      <c r="D1766" s="72" t="s">
        <v>29</v>
      </c>
      <c r="E1766" s="48">
        <v>44133</v>
      </c>
      <c r="F1766" s="48">
        <v>44133</v>
      </c>
      <c r="G1766" s="105" t="s">
        <v>13</v>
      </c>
      <c r="H1766" s="105"/>
      <c r="I1766" s="65">
        <v>98</v>
      </c>
    </row>
    <row r="1767" spans="1:9" ht="45" customHeight="1" x14ac:dyDescent="0.25">
      <c r="A1767" s="77" t="s">
        <v>2476</v>
      </c>
      <c r="B1767" s="59" t="s">
        <v>489</v>
      </c>
      <c r="C1767" s="61">
        <v>1</v>
      </c>
      <c r="D1767" s="72" t="s">
        <v>29</v>
      </c>
      <c r="E1767" s="48">
        <v>44132</v>
      </c>
      <c r="F1767" s="48">
        <v>44132</v>
      </c>
      <c r="G1767" s="105" t="s">
        <v>13</v>
      </c>
      <c r="H1767" s="105"/>
      <c r="I1767" s="65">
        <v>100</v>
      </c>
    </row>
    <row r="1768" spans="1:9" ht="45" customHeight="1" x14ac:dyDescent="0.25">
      <c r="A1768" s="77" t="s">
        <v>2476</v>
      </c>
      <c r="B1768" s="59" t="s">
        <v>489</v>
      </c>
      <c r="C1768" s="61">
        <v>1</v>
      </c>
      <c r="D1768" s="72" t="s">
        <v>29</v>
      </c>
      <c r="E1768" s="48">
        <v>44130</v>
      </c>
      <c r="F1768" s="48">
        <v>44130</v>
      </c>
      <c r="G1768" s="105" t="s">
        <v>13</v>
      </c>
      <c r="H1768" s="105"/>
      <c r="I1768" s="65">
        <v>126</v>
      </c>
    </row>
    <row r="1769" spans="1:9" ht="45" customHeight="1" x14ac:dyDescent="0.25">
      <c r="A1769" s="77" t="s">
        <v>2476</v>
      </c>
      <c r="B1769" s="59" t="s">
        <v>489</v>
      </c>
      <c r="C1769" s="61">
        <v>1</v>
      </c>
      <c r="D1769" s="72" t="s">
        <v>29</v>
      </c>
      <c r="E1769" s="48">
        <v>44132</v>
      </c>
      <c r="F1769" s="48">
        <v>44132</v>
      </c>
      <c r="G1769" s="105" t="s">
        <v>13</v>
      </c>
      <c r="H1769" s="105"/>
      <c r="I1769" s="65">
        <v>250</v>
      </c>
    </row>
    <row r="1770" spans="1:9" ht="45" customHeight="1" x14ac:dyDescent="0.25">
      <c r="A1770" s="77" t="s">
        <v>2001</v>
      </c>
      <c r="B1770" s="59" t="s">
        <v>489</v>
      </c>
      <c r="C1770" s="61">
        <v>1</v>
      </c>
      <c r="D1770" s="72" t="s">
        <v>29</v>
      </c>
      <c r="E1770" s="48">
        <v>44102</v>
      </c>
      <c r="F1770" s="48">
        <v>44102</v>
      </c>
      <c r="G1770" s="105" t="s">
        <v>13</v>
      </c>
      <c r="H1770" s="105"/>
      <c r="I1770" s="65">
        <v>45</v>
      </c>
    </row>
    <row r="1771" spans="1:9" ht="45" customHeight="1" x14ac:dyDescent="0.25">
      <c r="A1771" s="77" t="s">
        <v>2001</v>
      </c>
      <c r="B1771" s="59" t="s">
        <v>489</v>
      </c>
      <c r="C1771" s="61">
        <v>1</v>
      </c>
      <c r="D1771" s="72" t="s">
        <v>29</v>
      </c>
      <c r="E1771" s="48">
        <v>44102</v>
      </c>
      <c r="F1771" s="48">
        <v>44102</v>
      </c>
      <c r="G1771" s="105" t="s">
        <v>13</v>
      </c>
      <c r="H1771" s="105"/>
      <c r="I1771" s="65">
        <v>45</v>
      </c>
    </row>
    <row r="1772" spans="1:9" ht="45" customHeight="1" x14ac:dyDescent="0.25">
      <c r="A1772" s="77" t="s">
        <v>2001</v>
      </c>
      <c r="B1772" s="59" t="s">
        <v>489</v>
      </c>
      <c r="C1772" s="61">
        <v>1</v>
      </c>
      <c r="D1772" s="72" t="s">
        <v>29</v>
      </c>
      <c r="E1772" s="48">
        <v>44102</v>
      </c>
      <c r="F1772" s="48">
        <v>44102</v>
      </c>
      <c r="G1772" s="105" t="s">
        <v>13</v>
      </c>
      <c r="H1772" s="105"/>
      <c r="I1772" s="65">
        <v>97</v>
      </c>
    </row>
    <row r="1773" spans="1:9" ht="45" customHeight="1" x14ac:dyDescent="0.25">
      <c r="A1773" s="77" t="s">
        <v>2001</v>
      </c>
      <c r="B1773" s="59" t="s">
        <v>489</v>
      </c>
      <c r="C1773" s="61">
        <v>1</v>
      </c>
      <c r="D1773" s="72" t="s">
        <v>29</v>
      </c>
      <c r="E1773" s="48">
        <v>44102</v>
      </c>
      <c r="F1773" s="48">
        <v>44102</v>
      </c>
      <c r="G1773" s="105" t="s">
        <v>13</v>
      </c>
      <c r="H1773" s="105"/>
      <c r="I1773" s="65">
        <v>180</v>
      </c>
    </row>
    <row r="1774" spans="1:9" ht="45" customHeight="1" x14ac:dyDescent="0.25">
      <c r="A1774" s="77" t="s">
        <v>2001</v>
      </c>
      <c r="B1774" s="59" t="s">
        <v>489</v>
      </c>
      <c r="C1774" s="61">
        <v>1</v>
      </c>
      <c r="D1774" s="72" t="s">
        <v>29</v>
      </c>
      <c r="E1774" s="48">
        <v>44102</v>
      </c>
      <c r="F1774" s="48">
        <v>44102</v>
      </c>
      <c r="G1774" s="105" t="s">
        <v>13</v>
      </c>
      <c r="H1774" s="105"/>
      <c r="I1774" s="65">
        <v>180</v>
      </c>
    </row>
    <row r="1775" spans="1:9" ht="45" customHeight="1" x14ac:dyDescent="0.25">
      <c r="A1775" s="77" t="s">
        <v>1796</v>
      </c>
      <c r="B1775" s="59" t="s">
        <v>489</v>
      </c>
      <c r="C1775" s="61">
        <v>1</v>
      </c>
      <c r="D1775" s="72" t="s">
        <v>15</v>
      </c>
      <c r="E1775" s="48">
        <v>44138</v>
      </c>
      <c r="F1775" s="48">
        <v>44138</v>
      </c>
      <c r="G1775" s="105" t="s">
        <v>13</v>
      </c>
      <c r="H1775" s="105"/>
      <c r="I1775" s="65">
        <v>431</v>
      </c>
    </row>
    <row r="1776" spans="1:9" ht="45" customHeight="1" x14ac:dyDescent="0.25">
      <c r="A1776" s="77" t="s">
        <v>1796</v>
      </c>
      <c r="B1776" s="59" t="s">
        <v>1420</v>
      </c>
      <c r="C1776" s="61">
        <v>1</v>
      </c>
      <c r="D1776" s="72" t="s">
        <v>29</v>
      </c>
      <c r="E1776" s="48">
        <v>44138</v>
      </c>
      <c r="F1776" s="48">
        <v>44138</v>
      </c>
      <c r="G1776" s="105" t="s">
        <v>13</v>
      </c>
      <c r="H1776" s="105"/>
      <c r="I1776" s="65">
        <v>360</v>
      </c>
    </row>
    <row r="1777" spans="1:9" ht="45" customHeight="1" x14ac:dyDescent="0.25">
      <c r="A1777" s="77" t="s">
        <v>1841</v>
      </c>
      <c r="B1777" s="59" t="s">
        <v>1420</v>
      </c>
      <c r="C1777" s="61">
        <v>1</v>
      </c>
      <c r="D1777" s="72" t="s">
        <v>2656</v>
      </c>
      <c r="E1777" s="48">
        <v>43854</v>
      </c>
      <c r="F1777" s="48">
        <v>43858</v>
      </c>
      <c r="G1777" s="105" t="s">
        <v>13</v>
      </c>
      <c r="H1777" s="105"/>
      <c r="I1777" s="65">
        <v>124</v>
      </c>
    </row>
    <row r="1778" spans="1:9" ht="45" customHeight="1" x14ac:dyDescent="0.25">
      <c r="A1778" s="77" t="s">
        <v>1841</v>
      </c>
      <c r="B1778" s="59" t="s">
        <v>1420</v>
      </c>
      <c r="C1778" s="61">
        <v>1</v>
      </c>
      <c r="D1778" s="72" t="s">
        <v>2656</v>
      </c>
      <c r="E1778" s="48">
        <v>43854</v>
      </c>
      <c r="F1778" s="48">
        <v>43858</v>
      </c>
      <c r="G1778" s="105" t="s">
        <v>13</v>
      </c>
      <c r="H1778" s="105"/>
      <c r="I1778" s="65">
        <v>98</v>
      </c>
    </row>
    <row r="1779" spans="1:9" ht="45" customHeight="1" x14ac:dyDescent="0.25">
      <c r="A1779" s="77" t="s">
        <v>1841</v>
      </c>
      <c r="B1779" s="59" t="s">
        <v>1420</v>
      </c>
      <c r="C1779" s="61">
        <v>1</v>
      </c>
      <c r="D1779" s="72" t="s">
        <v>2656</v>
      </c>
      <c r="E1779" s="48">
        <v>43854</v>
      </c>
      <c r="F1779" s="48">
        <v>43858</v>
      </c>
      <c r="G1779" s="105" t="s">
        <v>13</v>
      </c>
      <c r="H1779" s="105"/>
      <c r="I1779" s="65">
        <v>149</v>
      </c>
    </row>
    <row r="1780" spans="1:9" ht="45" customHeight="1" x14ac:dyDescent="0.25">
      <c r="A1780" s="77" t="s">
        <v>1841</v>
      </c>
      <c r="B1780" s="59" t="s">
        <v>1420</v>
      </c>
      <c r="C1780" s="61">
        <v>1</v>
      </c>
      <c r="D1780" s="72" t="s">
        <v>2656</v>
      </c>
      <c r="E1780" s="48">
        <v>43854</v>
      </c>
      <c r="F1780" s="48">
        <v>43858</v>
      </c>
      <c r="G1780" s="105" t="s">
        <v>13</v>
      </c>
      <c r="H1780" s="105"/>
      <c r="I1780" s="65">
        <v>149</v>
      </c>
    </row>
    <row r="1781" spans="1:9" ht="45" customHeight="1" x14ac:dyDescent="0.25">
      <c r="A1781" s="77" t="s">
        <v>1841</v>
      </c>
      <c r="B1781" s="59" t="s">
        <v>1420</v>
      </c>
      <c r="C1781" s="61">
        <v>1</v>
      </c>
      <c r="D1781" s="72" t="s">
        <v>2656</v>
      </c>
      <c r="E1781" s="48">
        <v>43854</v>
      </c>
      <c r="F1781" s="48">
        <v>43858</v>
      </c>
      <c r="G1781" s="105" t="s">
        <v>13</v>
      </c>
      <c r="H1781" s="105"/>
      <c r="I1781" s="65">
        <v>149</v>
      </c>
    </row>
    <row r="1782" spans="1:9" ht="45" customHeight="1" x14ac:dyDescent="0.25">
      <c r="A1782" s="77" t="s">
        <v>1841</v>
      </c>
      <c r="B1782" s="59" t="s">
        <v>1420</v>
      </c>
      <c r="C1782" s="61">
        <v>1</v>
      </c>
      <c r="D1782" s="72" t="s">
        <v>2656</v>
      </c>
      <c r="E1782" s="48">
        <v>43854</v>
      </c>
      <c r="F1782" s="48">
        <v>43858</v>
      </c>
      <c r="G1782" s="105" t="s">
        <v>13</v>
      </c>
      <c r="H1782" s="105"/>
      <c r="I1782" s="65">
        <v>149</v>
      </c>
    </row>
    <row r="1783" spans="1:9" ht="45" customHeight="1" x14ac:dyDescent="0.25">
      <c r="A1783" s="77" t="s">
        <v>1841</v>
      </c>
      <c r="B1783" s="59" t="s">
        <v>1420</v>
      </c>
      <c r="C1783" s="61">
        <v>1</v>
      </c>
      <c r="D1783" s="72" t="s">
        <v>2656</v>
      </c>
      <c r="E1783" s="48">
        <v>43854</v>
      </c>
      <c r="F1783" s="48">
        <v>43858</v>
      </c>
      <c r="G1783" s="105" t="s">
        <v>13</v>
      </c>
      <c r="H1783" s="105"/>
      <c r="I1783" s="65">
        <v>264</v>
      </c>
    </row>
    <row r="1784" spans="1:9" ht="45" customHeight="1" x14ac:dyDescent="0.25">
      <c r="A1784" s="77" t="s">
        <v>1841</v>
      </c>
      <c r="B1784" s="59" t="s">
        <v>1420</v>
      </c>
      <c r="C1784" s="61">
        <v>1</v>
      </c>
      <c r="D1784" s="72" t="s">
        <v>2656</v>
      </c>
      <c r="E1784" s="48">
        <v>43854</v>
      </c>
      <c r="F1784" s="48">
        <v>43858</v>
      </c>
      <c r="G1784" s="105" t="s">
        <v>13</v>
      </c>
      <c r="H1784" s="105"/>
      <c r="I1784" s="65">
        <v>94</v>
      </c>
    </row>
    <row r="1785" spans="1:9" ht="45" customHeight="1" x14ac:dyDescent="0.25">
      <c r="A1785" s="77" t="s">
        <v>1841</v>
      </c>
      <c r="B1785" s="59" t="s">
        <v>1420</v>
      </c>
      <c r="C1785" s="61">
        <v>1</v>
      </c>
      <c r="D1785" s="72" t="s">
        <v>2656</v>
      </c>
      <c r="E1785" s="48">
        <v>43854</v>
      </c>
      <c r="F1785" s="48">
        <v>43858</v>
      </c>
      <c r="G1785" s="105" t="s">
        <v>13</v>
      </c>
      <c r="H1785" s="105"/>
      <c r="I1785" s="65">
        <v>47</v>
      </c>
    </row>
    <row r="1786" spans="1:9" ht="45" customHeight="1" x14ac:dyDescent="0.25">
      <c r="A1786" s="77" t="s">
        <v>1841</v>
      </c>
      <c r="B1786" s="59" t="s">
        <v>1420</v>
      </c>
      <c r="C1786" s="61">
        <v>1</v>
      </c>
      <c r="D1786" s="72" t="s">
        <v>2656</v>
      </c>
      <c r="E1786" s="48">
        <v>43854</v>
      </c>
      <c r="F1786" s="48">
        <v>43858</v>
      </c>
      <c r="G1786" s="105" t="s">
        <v>13</v>
      </c>
      <c r="H1786" s="105"/>
      <c r="I1786" s="65">
        <v>73</v>
      </c>
    </row>
    <row r="1787" spans="1:9" ht="45" customHeight="1" x14ac:dyDescent="0.25">
      <c r="A1787" s="77" t="s">
        <v>1841</v>
      </c>
      <c r="B1787" s="59" t="s">
        <v>1420</v>
      </c>
      <c r="C1787" s="61">
        <v>1</v>
      </c>
      <c r="D1787" s="72" t="s">
        <v>2656</v>
      </c>
      <c r="E1787" s="48">
        <v>43854</v>
      </c>
      <c r="F1787" s="48">
        <v>43858</v>
      </c>
      <c r="G1787" s="105" t="s">
        <v>13</v>
      </c>
      <c r="H1787" s="105"/>
      <c r="I1787" s="65">
        <v>132</v>
      </c>
    </row>
    <row r="1788" spans="1:9" ht="45" customHeight="1" x14ac:dyDescent="0.25">
      <c r="A1788" s="77" t="s">
        <v>1841</v>
      </c>
      <c r="B1788" s="59" t="s">
        <v>1420</v>
      </c>
      <c r="C1788" s="61">
        <v>1</v>
      </c>
      <c r="D1788" s="72" t="s">
        <v>2656</v>
      </c>
      <c r="E1788" s="48">
        <v>43854</v>
      </c>
      <c r="F1788" s="48">
        <v>43858</v>
      </c>
      <c r="G1788" s="105" t="s">
        <v>13</v>
      </c>
      <c r="H1788" s="105"/>
      <c r="I1788" s="65">
        <v>170</v>
      </c>
    </row>
    <row r="1789" spans="1:9" ht="45" customHeight="1" x14ac:dyDescent="0.25">
      <c r="A1789" s="77" t="s">
        <v>1841</v>
      </c>
      <c r="B1789" s="59" t="s">
        <v>1420</v>
      </c>
      <c r="C1789" s="61">
        <v>1</v>
      </c>
      <c r="D1789" s="72" t="s">
        <v>2656</v>
      </c>
      <c r="E1789" s="48">
        <v>43854</v>
      </c>
      <c r="F1789" s="48">
        <v>43858</v>
      </c>
      <c r="G1789" s="105" t="s">
        <v>13</v>
      </c>
      <c r="H1789" s="105"/>
      <c r="I1789" s="65">
        <v>360</v>
      </c>
    </row>
    <row r="1790" spans="1:9" ht="45" customHeight="1" x14ac:dyDescent="0.25">
      <c r="A1790" s="77" t="s">
        <v>1841</v>
      </c>
      <c r="B1790" s="59" t="s">
        <v>1420</v>
      </c>
      <c r="C1790" s="61">
        <v>1</v>
      </c>
      <c r="D1790" s="72" t="s">
        <v>2656</v>
      </c>
      <c r="E1790" s="48">
        <v>43854</v>
      </c>
      <c r="F1790" s="48">
        <v>43858</v>
      </c>
      <c r="G1790" s="105" t="s">
        <v>13</v>
      </c>
      <c r="H1790" s="105"/>
      <c r="I1790" s="65">
        <v>180</v>
      </c>
    </row>
    <row r="1791" spans="1:9" ht="45" customHeight="1" x14ac:dyDescent="0.25">
      <c r="A1791" s="77" t="s">
        <v>1841</v>
      </c>
      <c r="B1791" s="59" t="s">
        <v>1420</v>
      </c>
      <c r="C1791" s="61">
        <v>1</v>
      </c>
      <c r="D1791" s="72" t="s">
        <v>2656</v>
      </c>
      <c r="E1791" s="48">
        <v>43854</v>
      </c>
      <c r="F1791" s="48">
        <v>43858</v>
      </c>
      <c r="G1791" s="105" t="s">
        <v>13</v>
      </c>
      <c r="H1791" s="105"/>
      <c r="I1791" s="65">
        <v>490</v>
      </c>
    </row>
    <row r="1792" spans="1:9" ht="45" customHeight="1" x14ac:dyDescent="0.25">
      <c r="A1792" s="77" t="s">
        <v>2001</v>
      </c>
      <c r="B1792" s="59" t="s">
        <v>1420</v>
      </c>
      <c r="C1792" s="61">
        <v>1</v>
      </c>
      <c r="D1792" s="72" t="s">
        <v>2656</v>
      </c>
      <c r="E1792" s="48">
        <v>43854</v>
      </c>
      <c r="F1792" s="48">
        <v>43858</v>
      </c>
      <c r="G1792" s="105" t="s">
        <v>13</v>
      </c>
      <c r="H1792" s="105"/>
      <c r="I1792" s="65">
        <v>1250.1400000000001</v>
      </c>
    </row>
    <row r="1793" spans="1:9" ht="45" customHeight="1" x14ac:dyDescent="0.25">
      <c r="A1793" s="77" t="s">
        <v>2001</v>
      </c>
      <c r="B1793" s="59" t="s">
        <v>1420</v>
      </c>
      <c r="C1793" s="61">
        <v>1</v>
      </c>
      <c r="D1793" s="72" t="s">
        <v>2656</v>
      </c>
      <c r="E1793" s="48">
        <v>43854</v>
      </c>
      <c r="F1793" s="48">
        <v>43858</v>
      </c>
      <c r="G1793" s="105" t="s">
        <v>13</v>
      </c>
      <c r="H1793" s="105"/>
      <c r="I1793" s="65">
        <v>1250</v>
      </c>
    </row>
    <row r="1794" spans="1:9" ht="45" customHeight="1" x14ac:dyDescent="0.25">
      <c r="A1794" s="77" t="s">
        <v>1844</v>
      </c>
      <c r="B1794" s="59" t="s">
        <v>2745</v>
      </c>
      <c r="C1794" s="61">
        <v>1</v>
      </c>
      <c r="D1794" s="72" t="s">
        <v>2172</v>
      </c>
      <c r="E1794" s="48">
        <v>44141</v>
      </c>
      <c r="F1794" s="48">
        <v>44141</v>
      </c>
      <c r="G1794" s="105" t="s">
        <v>13</v>
      </c>
      <c r="H1794" s="105"/>
      <c r="I1794" s="65">
        <v>126</v>
      </c>
    </row>
    <row r="1795" spans="1:9" ht="45" customHeight="1" x14ac:dyDescent="0.25">
      <c r="A1795" s="77" t="s">
        <v>1844</v>
      </c>
      <c r="B1795" s="59" t="s">
        <v>2745</v>
      </c>
      <c r="C1795" s="61">
        <v>1</v>
      </c>
      <c r="D1795" s="72" t="s">
        <v>2172</v>
      </c>
      <c r="E1795" s="48">
        <v>44141</v>
      </c>
      <c r="F1795" s="48">
        <v>44141</v>
      </c>
      <c r="G1795" s="105" t="s">
        <v>13</v>
      </c>
      <c r="H1795" s="105"/>
      <c r="I1795" s="65">
        <v>98</v>
      </c>
    </row>
    <row r="1796" spans="1:9" ht="45" customHeight="1" x14ac:dyDescent="0.25">
      <c r="A1796" s="77" t="s">
        <v>1844</v>
      </c>
      <c r="B1796" s="59" t="s">
        <v>2745</v>
      </c>
      <c r="C1796" s="61">
        <v>1</v>
      </c>
      <c r="D1796" s="72" t="s">
        <v>2172</v>
      </c>
      <c r="E1796" s="48">
        <v>44141</v>
      </c>
      <c r="F1796" s="48">
        <v>44141</v>
      </c>
      <c r="G1796" s="105" t="s">
        <v>13</v>
      </c>
      <c r="H1796" s="105"/>
      <c r="I1796" s="65">
        <v>250</v>
      </c>
    </row>
    <row r="1797" spans="1:9" ht="45" customHeight="1" x14ac:dyDescent="0.25">
      <c r="A1797" s="77" t="s">
        <v>1844</v>
      </c>
      <c r="B1797" s="59" t="s">
        <v>2745</v>
      </c>
      <c r="C1797" s="61">
        <v>1</v>
      </c>
      <c r="D1797" s="72" t="s">
        <v>2172</v>
      </c>
      <c r="E1797" s="48">
        <v>44141</v>
      </c>
      <c r="F1797" s="48">
        <v>44141</v>
      </c>
      <c r="G1797" s="105" t="s">
        <v>13</v>
      </c>
      <c r="H1797" s="105"/>
      <c r="I1797" s="65">
        <v>500</v>
      </c>
    </row>
    <row r="1798" spans="1:9" ht="45" customHeight="1" x14ac:dyDescent="0.25">
      <c r="A1798" s="77" t="s">
        <v>1844</v>
      </c>
      <c r="B1798" s="59" t="s">
        <v>489</v>
      </c>
      <c r="C1798" s="61">
        <v>1</v>
      </c>
      <c r="D1798" s="72" t="s">
        <v>29</v>
      </c>
      <c r="E1798" s="48">
        <v>44144</v>
      </c>
      <c r="F1798" s="48">
        <v>44144</v>
      </c>
      <c r="G1798" s="105" t="s">
        <v>13</v>
      </c>
      <c r="H1798" s="105"/>
      <c r="I1798" s="65">
        <v>63</v>
      </c>
    </row>
    <row r="1799" spans="1:9" ht="45" customHeight="1" x14ac:dyDescent="0.25">
      <c r="A1799" s="77" t="s">
        <v>1844</v>
      </c>
      <c r="B1799" s="59" t="s">
        <v>489</v>
      </c>
      <c r="C1799" s="61">
        <v>1</v>
      </c>
      <c r="D1799" s="72" t="s">
        <v>29</v>
      </c>
      <c r="E1799" s="48">
        <v>44144</v>
      </c>
      <c r="F1799" s="48">
        <v>44144</v>
      </c>
      <c r="G1799" s="105" t="s">
        <v>13</v>
      </c>
      <c r="H1799" s="105"/>
      <c r="I1799" s="65">
        <v>49</v>
      </c>
    </row>
    <row r="1800" spans="1:9" ht="45" customHeight="1" x14ac:dyDescent="0.25">
      <c r="A1800" s="77" t="s">
        <v>1844</v>
      </c>
      <c r="B1800" s="59" t="s">
        <v>489</v>
      </c>
      <c r="C1800" s="61">
        <v>1</v>
      </c>
      <c r="D1800" s="72" t="s">
        <v>29</v>
      </c>
      <c r="E1800" s="48">
        <v>44144</v>
      </c>
      <c r="F1800" s="48">
        <v>44144</v>
      </c>
      <c r="G1800" s="105" t="s">
        <v>13</v>
      </c>
      <c r="H1800" s="105"/>
      <c r="I1800" s="65">
        <v>500</v>
      </c>
    </row>
    <row r="1801" spans="1:9" ht="45" customHeight="1" x14ac:dyDescent="0.25">
      <c r="A1801" s="77" t="s">
        <v>1844</v>
      </c>
      <c r="B1801" s="59" t="s">
        <v>489</v>
      </c>
      <c r="C1801" s="61">
        <v>1</v>
      </c>
      <c r="D1801" s="72" t="s">
        <v>29</v>
      </c>
      <c r="E1801" s="48">
        <v>44148</v>
      </c>
      <c r="F1801" s="48">
        <v>44148</v>
      </c>
      <c r="G1801" s="105" t="s">
        <v>13</v>
      </c>
      <c r="H1801" s="105"/>
      <c r="I1801" s="65">
        <v>500</v>
      </c>
    </row>
    <row r="1802" spans="1:9" ht="45" customHeight="1" x14ac:dyDescent="0.25">
      <c r="A1802" s="77" t="s">
        <v>1844</v>
      </c>
      <c r="B1802" s="59" t="s">
        <v>1420</v>
      </c>
      <c r="C1802" s="61">
        <v>1</v>
      </c>
      <c r="D1802" s="72" t="s">
        <v>29</v>
      </c>
      <c r="E1802" s="48">
        <v>44145</v>
      </c>
      <c r="F1802" s="48">
        <v>44145</v>
      </c>
      <c r="G1802" s="105" t="s">
        <v>13</v>
      </c>
      <c r="H1802" s="105"/>
      <c r="I1802" s="65">
        <v>270</v>
      </c>
    </row>
    <row r="1803" spans="1:9" ht="45" customHeight="1" x14ac:dyDescent="0.25">
      <c r="A1803" s="77" t="s">
        <v>1844</v>
      </c>
      <c r="B1803" s="59" t="s">
        <v>1420</v>
      </c>
      <c r="C1803" s="61">
        <v>1</v>
      </c>
      <c r="D1803" s="72" t="s">
        <v>29</v>
      </c>
      <c r="E1803" s="48">
        <v>44145</v>
      </c>
      <c r="F1803" s="48">
        <v>44145</v>
      </c>
      <c r="G1803" s="105" t="s">
        <v>13</v>
      </c>
      <c r="H1803" s="105"/>
      <c r="I1803" s="65">
        <v>340</v>
      </c>
    </row>
    <row r="1804" spans="1:9" ht="45" customHeight="1" x14ac:dyDescent="0.25">
      <c r="A1804" s="77" t="s">
        <v>1844</v>
      </c>
      <c r="B1804" s="59" t="s">
        <v>489</v>
      </c>
      <c r="C1804" s="61">
        <v>1</v>
      </c>
      <c r="D1804" s="72" t="s">
        <v>29</v>
      </c>
      <c r="E1804" s="48">
        <v>44138</v>
      </c>
      <c r="F1804" s="48">
        <v>44138</v>
      </c>
      <c r="G1804" s="105" t="s">
        <v>13</v>
      </c>
      <c r="H1804" s="105"/>
      <c r="I1804" s="65">
        <v>98</v>
      </c>
    </row>
    <row r="1805" spans="1:9" ht="45" customHeight="1" x14ac:dyDescent="0.25">
      <c r="A1805" s="77" t="s">
        <v>1844</v>
      </c>
      <c r="B1805" s="59" t="s">
        <v>489</v>
      </c>
      <c r="C1805" s="61">
        <v>1</v>
      </c>
      <c r="D1805" s="72" t="s">
        <v>29</v>
      </c>
      <c r="E1805" s="48">
        <v>44138</v>
      </c>
      <c r="F1805" s="48">
        <v>44138</v>
      </c>
      <c r="G1805" s="105" t="s">
        <v>13</v>
      </c>
      <c r="H1805" s="105"/>
      <c r="I1805" s="65">
        <v>126</v>
      </c>
    </row>
    <row r="1806" spans="1:9" ht="45" customHeight="1" x14ac:dyDescent="0.25">
      <c r="A1806" s="77" t="s">
        <v>1844</v>
      </c>
      <c r="B1806" s="59" t="s">
        <v>489</v>
      </c>
      <c r="C1806" s="61">
        <v>1</v>
      </c>
      <c r="D1806" s="72" t="s">
        <v>29</v>
      </c>
      <c r="E1806" s="48">
        <v>44138</v>
      </c>
      <c r="F1806" s="48">
        <v>44138</v>
      </c>
      <c r="G1806" s="105" t="s">
        <v>13</v>
      </c>
      <c r="H1806" s="105"/>
      <c r="I1806" s="65">
        <v>300</v>
      </c>
    </row>
    <row r="1807" spans="1:9" ht="45" customHeight="1" x14ac:dyDescent="0.25">
      <c r="A1807" s="77" t="s">
        <v>1844</v>
      </c>
      <c r="B1807" s="59" t="s">
        <v>489</v>
      </c>
      <c r="C1807" s="61">
        <v>1</v>
      </c>
      <c r="D1807" s="72" t="s">
        <v>29</v>
      </c>
      <c r="E1807" s="48">
        <v>44140</v>
      </c>
      <c r="F1807" s="48">
        <v>44140</v>
      </c>
      <c r="G1807" s="105" t="s">
        <v>13</v>
      </c>
      <c r="H1807" s="105"/>
      <c r="I1807" s="65">
        <v>98</v>
      </c>
    </row>
    <row r="1808" spans="1:9" ht="45" customHeight="1" x14ac:dyDescent="0.25">
      <c r="A1808" s="77" t="s">
        <v>1844</v>
      </c>
      <c r="B1808" s="59" t="s">
        <v>489</v>
      </c>
      <c r="C1808" s="61">
        <v>1</v>
      </c>
      <c r="D1808" s="72" t="s">
        <v>29</v>
      </c>
      <c r="E1808" s="48">
        <v>44140</v>
      </c>
      <c r="F1808" s="48">
        <v>44140</v>
      </c>
      <c r="G1808" s="105" t="s">
        <v>13</v>
      </c>
      <c r="H1808" s="105"/>
      <c r="I1808" s="65">
        <v>126</v>
      </c>
    </row>
    <row r="1809" spans="1:9" ht="45" customHeight="1" x14ac:dyDescent="0.25">
      <c r="A1809" s="77" t="s">
        <v>1844</v>
      </c>
      <c r="B1809" s="59" t="s">
        <v>489</v>
      </c>
      <c r="C1809" s="61">
        <v>1</v>
      </c>
      <c r="D1809" s="72" t="s">
        <v>29</v>
      </c>
      <c r="E1809" s="48">
        <v>44140</v>
      </c>
      <c r="F1809" s="48">
        <v>44140</v>
      </c>
      <c r="G1809" s="105" t="s">
        <v>13</v>
      </c>
      <c r="H1809" s="105"/>
      <c r="I1809" s="65">
        <v>300</v>
      </c>
    </row>
    <row r="1810" spans="1:9" ht="45" customHeight="1" x14ac:dyDescent="0.25">
      <c r="A1810" s="77" t="s">
        <v>1844</v>
      </c>
      <c r="B1810" s="59" t="s">
        <v>489</v>
      </c>
      <c r="C1810" s="61">
        <v>1</v>
      </c>
      <c r="D1810" s="72" t="s">
        <v>29</v>
      </c>
      <c r="E1810" s="48">
        <v>44141</v>
      </c>
      <c r="F1810" s="48">
        <v>44141</v>
      </c>
      <c r="G1810" s="105" t="s">
        <v>13</v>
      </c>
      <c r="H1810" s="105"/>
      <c r="I1810" s="65">
        <v>500</v>
      </c>
    </row>
    <row r="1811" spans="1:9" ht="45" customHeight="1" x14ac:dyDescent="0.25">
      <c r="A1811" s="77" t="s">
        <v>1845</v>
      </c>
      <c r="B1811" s="59" t="s">
        <v>489</v>
      </c>
      <c r="C1811" s="61">
        <v>1</v>
      </c>
      <c r="D1811" s="72" t="s">
        <v>29</v>
      </c>
      <c r="E1811" s="48">
        <v>44145</v>
      </c>
      <c r="F1811" s="48">
        <v>44145</v>
      </c>
      <c r="G1811" s="105" t="s">
        <v>13</v>
      </c>
      <c r="H1811" s="105"/>
      <c r="I1811" s="65">
        <v>98</v>
      </c>
    </row>
    <row r="1812" spans="1:9" ht="45" customHeight="1" x14ac:dyDescent="0.25">
      <c r="A1812" s="77" t="s">
        <v>1845</v>
      </c>
      <c r="B1812" s="59" t="s">
        <v>489</v>
      </c>
      <c r="C1812" s="61">
        <v>1</v>
      </c>
      <c r="D1812" s="72" t="s">
        <v>29</v>
      </c>
      <c r="E1812" s="48">
        <v>44145</v>
      </c>
      <c r="F1812" s="48">
        <v>44145</v>
      </c>
      <c r="G1812" s="105" t="s">
        <v>13</v>
      </c>
      <c r="H1812" s="105"/>
      <c r="I1812" s="65">
        <v>126</v>
      </c>
    </row>
    <row r="1813" spans="1:9" ht="45" customHeight="1" x14ac:dyDescent="0.25">
      <c r="A1813" s="77" t="s">
        <v>1845</v>
      </c>
      <c r="B1813" s="59" t="s">
        <v>489</v>
      </c>
      <c r="C1813" s="61">
        <v>1</v>
      </c>
      <c r="D1813" s="72" t="s">
        <v>29</v>
      </c>
      <c r="E1813" s="48">
        <v>44145</v>
      </c>
      <c r="F1813" s="48">
        <v>44145</v>
      </c>
      <c r="G1813" s="105" t="s">
        <v>13</v>
      </c>
      <c r="H1813" s="105"/>
      <c r="I1813" s="65">
        <v>200</v>
      </c>
    </row>
    <row r="1814" spans="1:9" ht="45" customHeight="1" x14ac:dyDescent="0.25">
      <c r="A1814" s="77" t="s">
        <v>1845</v>
      </c>
      <c r="B1814" s="59" t="s">
        <v>489</v>
      </c>
      <c r="C1814" s="61">
        <v>1</v>
      </c>
      <c r="D1814" s="72" t="s">
        <v>29</v>
      </c>
      <c r="E1814" s="48">
        <v>44145</v>
      </c>
      <c r="F1814" s="48">
        <v>44145</v>
      </c>
      <c r="G1814" s="105" t="s">
        <v>13</v>
      </c>
      <c r="H1814" s="105"/>
      <c r="I1814" s="65">
        <v>250</v>
      </c>
    </row>
    <row r="1815" spans="1:9" ht="45" customHeight="1" x14ac:dyDescent="0.25">
      <c r="A1815" s="77" t="s">
        <v>1845</v>
      </c>
      <c r="B1815" s="59" t="s">
        <v>489</v>
      </c>
      <c r="C1815" s="61">
        <v>1</v>
      </c>
      <c r="D1815" s="72" t="s">
        <v>29</v>
      </c>
      <c r="E1815" s="48">
        <v>44145</v>
      </c>
      <c r="F1815" s="48">
        <v>44145</v>
      </c>
      <c r="G1815" s="105" t="s">
        <v>13</v>
      </c>
      <c r="H1815" s="105"/>
      <c r="I1815" s="65">
        <v>370.01</v>
      </c>
    </row>
    <row r="1816" spans="1:9" ht="45" customHeight="1" x14ac:dyDescent="0.25">
      <c r="A1816" s="77" t="s">
        <v>1845</v>
      </c>
      <c r="B1816" s="59" t="s">
        <v>489</v>
      </c>
      <c r="C1816" s="61">
        <v>1</v>
      </c>
      <c r="D1816" s="72" t="s">
        <v>29</v>
      </c>
      <c r="E1816" s="48">
        <v>44145</v>
      </c>
      <c r="F1816" s="48">
        <v>44145</v>
      </c>
      <c r="G1816" s="105" t="s">
        <v>13</v>
      </c>
      <c r="H1816" s="105"/>
      <c r="I1816" s="65">
        <v>270</v>
      </c>
    </row>
    <row r="1817" spans="1:9" ht="45" customHeight="1" x14ac:dyDescent="0.25">
      <c r="A1817" s="77" t="s">
        <v>1845</v>
      </c>
      <c r="B1817" s="59" t="s">
        <v>489</v>
      </c>
      <c r="C1817" s="61">
        <v>1</v>
      </c>
      <c r="D1817" s="72" t="s">
        <v>29</v>
      </c>
      <c r="E1817" s="48">
        <v>44145</v>
      </c>
      <c r="F1817" s="48">
        <v>44145</v>
      </c>
      <c r="G1817" s="105" t="s">
        <v>13</v>
      </c>
      <c r="H1817" s="105"/>
      <c r="I1817" s="65">
        <v>50</v>
      </c>
    </row>
    <row r="1818" spans="1:9" ht="45" customHeight="1" x14ac:dyDescent="0.25">
      <c r="A1818" s="77" t="s">
        <v>1845</v>
      </c>
      <c r="B1818" s="59" t="s">
        <v>1420</v>
      </c>
      <c r="C1818" s="61">
        <v>2</v>
      </c>
      <c r="D1818" s="72" t="s">
        <v>15</v>
      </c>
      <c r="E1818" s="48">
        <v>44123</v>
      </c>
      <c r="F1818" s="48">
        <v>44147</v>
      </c>
      <c r="G1818" s="105" t="s">
        <v>13</v>
      </c>
      <c r="H1818" s="105"/>
      <c r="I1818" s="65">
        <v>450</v>
      </c>
    </row>
    <row r="1819" spans="1:9" ht="45" customHeight="1" x14ac:dyDescent="0.25">
      <c r="A1819" s="77" t="s">
        <v>1845</v>
      </c>
      <c r="B1819" s="59" t="s">
        <v>489</v>
      </c>
      <c r="C1819" s="61">
        <v>1</v>
      </c>
      <c r="D1819" s="72" t="s">
        <v>15</v>
      </c>
      <c r="E1819" s="48">
        <v>44138</v>
      </c>
      <c r="F1819" s="48">
        <v>44148</v>
      </c>
      <c r="G1819" s="105" t="s">
        <v>13</v>
      </c>
      <c r="H1819" s="105"/>
      <c r="I1819" s="65">
        <v>360</v>
      </c>
    </row>
    <row r="1820" spans="1:9" ht="45" customHeight="1" x14ac:dyDescent="0.25">
      <c r="A1820" s="77" t="s">
        <v>1889</v>
      </c>
      <c r="B1820" s="59" t="s">
        <v>489</v>
      </c>
      <c r="C1820" s="61">
        <v>1</v>
      </c>
      <c r="D1820" s="72" t="s">
        <v>29</v>
      </c>
      <c r="E1820" s="48">
        <v>44146</v>
      </c>
      <c r="F1820" s="48">
        <v>44146</v>
      </c>
      <c r="G1820" s="105" t="s">
        <v>13</v>
      </c>
      <c r="H1820" s="105"/>
      <c r="I1820" s="65">
        <v>49</v>
      </c>
    </row>
    <row r="1821" spans="1:9" ht="45" customHeight="1" x14ac:dyDescent="0.25">
      <c r="A1821" s="77" t="s">
        <v>1889</v>
      </c>
      <c r="B1821" s="59" t="s">
        <v>489</v>
      </c>
      <c r="C1821" s="61">
        <v>1</v>
      </c>
      <c r="D1821" s="72" t="s">
        <v>29</v>
      </c>
      <c r="E1821" s="48">
        <v>44146</v>
      </c>
      <c r="F1821" s="48">
        <v>44146</v>
      </c>
      <c r="G1821" s="105" t="s">
        <v>13</v>
      </c>
      <c r="H1821" s="105"/>
      <c r="I1821" s="65">
        <v>126</v>
      </c>
    </row>
    <row r="1822" spans="1:9" ht="45" customHeight="1" x14ac:dyDescent="0.25">
      <c r="A1822" s="77" t="s">
        <v>1889</v>
      </c>
      <c r="B1822" s="59" t="s">
        <v>489</v>
      </c>
      <c r="C1822" s="61">
        <v>1</v>
      </c>
      <c r="D1822" s="72" t="s">
        <v>29</v>
      </c>
      <c r="E1822" s="48">
        <v>44146</v>
      </c>
      <c r="F1822" s="48">
        <v>44146</v>
      </c>
      <c r="G1822" s="105" t="s">
        <v>13</v>
      </c>
      <c r="H1822" s="105"/>
      <c r="I1822" s="65">
        <v>220</v>
      </c>
    </row>
    <row r="1823" spans="1:9" ht="45" customHeight="1" x14ac:dyDescent="0.25">
      <c r="A1823" s="77" t="s">
        <v>1889</v>
      </c>
      <c r="B1823" s="59" t="s">
        <v>489</v>
      </c>
      <c r="C1823" s="61">
        <v>1</v>
      </c>
      <c r="D1823" s="72" t="s">
        <v>29</v>
      </c>
      <c r="E1823" s="48">
        <v>44146</v>
      </c>
      <c r="F1823" s="48">
        <v>44146</v>
      </c>
      <c r="G1823" s="105" t="s">
        <v>13</v>
      </c>
      <c r="H1823" s="105"/>
      <c r="I1823" s="65">
        <v>200</v>
      </c>
    </row>
    <row r="1824" spans="1:9" ht="45" customHeight="1" x14ac:dyDescent="0.25">
      <c r="A1824" s="77" t="s">
        <v>1889</v>
      </c>
      <c r="B1824" s="59" t="s">
        <v>489</v>
      </c>
      <c r="C1824" s="61">
        <v>1</v>
      </c>
      <c r="D1824" s="72" t="s">
        <v>29</v>
      </c>
      <c r="E1824" s="48">
        <v>44141</v>
      </c>
      <c r="F1824" s="48">
        <v>44141</v>
      </c>
      <c r="G1824" s="105" t="s">
        <v>13</v>
      </c>
      <c r="H1824" s="105"/>
      <c r="I1824" s="65">
        <v>49</v>
      </c>
    </row>
    <row r="1825" spans="1:9" ht="45" customHeight="1" x14ac:dyDescent="0.25">
      <c r="A1825" s="77" t="s">
        <v>1889</v>
      </c>
      <c r="B1825" s="59" t="s">
        <v>489</v>
      </c>
      <c r="C1825" s="61">
        <v>1</v>
      </c>
      <c r="D1825" s="72" t="s">
        <v>29</v>
      </c>
      <c r="E1825" s="48">
        <v>44141</v>
      </c>
      <c r="F1825" s="48">
        <v>44141</v>
      </c>
      <c r="G1825" s="105" t="s">
        <v>13</v>
      </c>
      <c r="H1825" s="105"/>
      <c r="I1825" s="65">
        <v>126</v>
      </c>
    </row>
    <row r="1826" spans="1:9" ht="45" customHeight="1" x14ac:dyDescent="0.25">
      <c r="A1826" s="77" t="s">
        <v>1889</v>
      </c>
      <c r="B1826" s="59" t="s">
        <v>489</v>
      </c>
      <c r="C1826" s="61">
        <v>1</v>
      </c>
      <c r="D1826" s="72" t="s">
        <v>29</v>
      </c>
      <c r="E1826" s="48">
        <v>44141</v>
      </c>
      <c r="F1826" s="48">
        <v>44141</v>
      </c>
      <c r="G1826" s="105" t="s">
        <v>13</v>
      </c>
      <c r="H1826" s="105"/>
      <c r="I1826" s="65">
        <v>300</v>
      </c>
    </row>
    <row r="1827" spans="1:9" ht="45" customHeight="1" x14ac:dyDescent="0.25">
      <c r="A1827" s="77" t="s">
        <v>1889</v>
      </c>
      <c r="B1827" s="59" t="s">
        <v>489</v>
      </c>
      <c r="C1827" s="61">
        <v>1</v>
      </c>
      <c r="D1827" s="72" t="s">
        <v>29</v>
      </c>
      <c r="E1827" s="48">
        <v>44141</v>
      </c>
      <c r="F1827" s="48">
        <v>44141</v>
      </c>
      <c r="G1827" s="105" t="s">
        <v>13</v>
      </c>
      <c r="H1827" s="105"/>
      <c r="I1827" s="65">
        <v>102</v>
      </c>
    </row>
    <row r="1828" spans="1:9" ht="45" customHeight="1" x14ac:dyDescent="0.25">
      <c r="A1828" s="77" t="s">
        <v>1889</v>
      </c>
      <c r="B1828" s="59" t="s">
        <v>489</v>
      </c>
      <c r="C1828" s="61">
        <v>1</v>
      </c>
      <c r="D1828" s="72" t="s">
        <v>29</v>
      </c>
      <c r="E1828" s="48">
        <v>44147</v>
      </c>
      <c r="F1828" s="48">
        <v>44147</v>
      </c>
      <c r="G1828" s="105" t="s">
        <v>13</v>
      </c>
      <c r="H1828" s="105"/>
      <c r="I1828" s="65">
        <v>98</v>
      </c>
    </row>
    <row r="1829" spans="1:9" ht="45" customHeight="1" x14ac:dyDescent="0.25">
      <c r="A1829" s="77" t="s">
        <v>1889</v>
      </c>
      <c r="B1829" s="59" t="s">
        <v>489</v>
      </c>
      <c r="C1829" s="61">
        <v>1</v>
      </c>
      <c r="D1829" s="72" t="s">
        <v>29</v>
      </c>
      <c r="E1829" s="48">
        <v>44147</v>
      </c>
      <c r="F1829" s="48">
        <v>44147</v>
      </c>
      <c r="G1829" s="105" t="s">
        <v>13</v>
      </c>
      <c r="H1829" s="105"/>
      <c r="I1829" s="65">
        <v>126</v>
      </c>
    </row>
    <row r="1830" spans="1:9" ht="45" customHeight="1" x14ac:dyDescent="0.25">
      <c r="A1830" s="77" t="s">
        <v>1889</v>
      </c>
      <c r="B1830" s="59" t="s">
        <v>489</v>
      </c>
      <c r="C1830" s="61">
        <v>1</v>
      </c>
      <c r="D1830" s="72" t="s">
        <v>29</v>
      </c>
      <c r="E1830" s="48">
        <v>44147</v>
      </c>
      <c r="F1830" s="48">
        <v>44147</v>
      </c>
      <c r="G1830" s="105" t="s">
        <v>13</v>
      </c>
      <c r="H1830" s="105"/>
      <c r="I1830" s="65">
        <v>300</v>
      </c>
    </row>
    <row r="1831" spans="1:9" ht="45" customHeight="1" x14ac:dyDescent="0.25">
      <c r="A1831" s="77" t="s">
        <v>1889</v>
      </c>
      <c r="B1831" s="59" t="s">
        <v>489</v>
      </c>
      <c r="C1831" s="61">
        <v>1</v>
      </c>
      <c r="D1831" s="72" t="s">
        <v>29</v>
      </c>
      <c r="E1831" s="48">
        <v>44147</v>
      </c>
      <c r="F1831" s="48">
        <v>44147</v>
      </c>
      <c r="G1831" s="105" t="s">
        <v>13</v>
      </c>
      <c r="H1831" s="105"/>
      <c r="I1831" s="65">
        <v>15</v>
      </c>
    </row>
    <row r="1832" spans="1:9" ht="45" customHeight="1" x14ac:dyDescent="0.25">
      <c r="A1832" s="77" t="s">
        <v>1889</v>
      </c>
      <c r="B1832" s="59" t="s">
        <v>489</v>
      </c>
      <c r="C1832" s="61">
        <v>1</v>
      </c>
      <c r="D1832" s="72" t="s">
        <v>29</v>
      </c>
      <c r="E1832" s="48">
        <v>44152</v>
      </c>
      <c r="F1832" s="48">
        <v>44152</v>
      </c>
      <c r="G1832" s="105" t="s">
        <v>13</v>
      </c>
      <c r="H1832" s="105"/>
      <c r="I1832" s="65">
        <v>98</v>
      </c>
    </row>
    <row r="1833" spans="1:9" ht="45" customHeight="1" x14ac:dyDescent="0.25">
      <c r="A1833" s="77" t="s">
        <v>1889</v>
      </c>
      <c r="B1833" s="59" t="s">
        <v>489</v>
      </c>
      <c r="C1833" s="61">
        <v>1</v>
      </c>
      <c r="D1833" s="72" t="s">
        <v>29</v>
      </c>
      <c r="E1833" s="48">
        <v>44152</v>
      </c>
      <c r="F1833" s="48">
        <v>44152</v>
      </c>
      <c r="G1833" s="105" t="s">
        <v>13</v>
      </c>
      <c r="H1833" s="105"/>
      <c r="I1833" s="65">
        <v>126</v>
      </c>
    </row>
    <row r="1834" spans="1:9" ht="45" customHeight="1" x14ac:dyDescent="0.25">
      <c r="A1834" s="77" t="s">
        <v>1889</v>
      </c>
      <c r="B1834" s="59" t="s">
        <v>489</v>
      </c>
      <c r="C1834" s="61">
        <v>1</v>
      </c>
      <c r="D1834" s="72" t="s">
        <v>29</v>
      </c>
      <c r="E1834" s="48">
        <v>44152</v>
      </c>
      <c r="F1834" s="48">
        <v>44152</v>
      </c>
      <c r="G1834" s="105" t="s">
        <v>13</v>
      </c>
      <c r="H1834" s="105"/>
      <c r="I1834" s="65">
        <v>200</v>
      </c>
    </row>
    <row r="1835" spans="1:9" ht="45" customHeight="1" x14ac:dyDescent="0.25">
      <c r="A1835" s="77" t="s">
        <v>1889</v>
      </c>
      <c r="B1835" s="59" t="s">
        <v>489</v>
      </c>
      <c r="C1835" s="61">
        <v>1</v>
      </c>
      <c r="D1835" s="72" t="s">
        <v>29</v>
      </c>
      <c r="E1835" s="48">
        <v>44144</v>
      </c>
      <c r="F1835" s="48">
        <v>44144</v>
      </c>
      <c r="G1835" s="105" t="s">
        <v>13</v>
      </c>
      <c r="H1835" s="105"/>
      <c r="I1835" s="65">
        <v>98</v>
      </c>
    </row>
    <row r="1836" spans="1:9" ht="45" customHeight="1" x14ac:dyDescent="0.25">
      <c r="A1836" s="77" t="s">
        <v>1889</v>
      </c>
      <c r="B1836" s="59" t="s">
        <v>489</v>
      </c>
      <c r="C1836" s="61">
        <v>1</v>
      </c>
      <c r="D1836" s="72" t="s">
        <v>29</v>
      </c>
      <c r="E1836" s="48">
        <v>44144</v>
      </c>
      <c r="F1836" s="48">
        <v>44144</v>
      </c>
      <c r="G1836" s="105" t="s">
        <v>13</v>
      </c>
      <c r="H1836" s="105"/>
      <c r="I1836" s="65">
        <v>126</v>
      </c>
    </row>
    <row r="1837" spans="1:9" ht="45" customHeight="1" x14ac:dyDescent="0.25">
      <c r="A1837" s="77" t="s">
        <v>1889</v>
      </c>
      <c r="B1837" s="59" t="s">
        <v>489</v>
      </c>
      <c r="C1837" s="61">
        <v>1</v>
      </c>
      <c r="D1837" s="72" t="s">
        <v>29</v>
      </c>
      <c r="E1837" s="48">
        <v>44144</v>
      </c>
      <c r="F1837" s="48">
        <v>44144</v>
      </c>
      <c r="G1837" s="105" t="s">
        <v>13</v>
      </c>
      <c r="H1837" s="105"/>
      <c r="I1837" s="65">
        <v>220</v>
      </c>
    </row>
    <row r="1838" spans="1:9" ht="45" customHeight="1" x14ac:dyDescent="0.25">
      <c r="A1838" s="77" t="s">
        <v>1889</v>
      </c>
      <c r="B1838" s="59" t="s">
        <v>489</v>
      </c>
      <c r="C1838" s="61">
        <v>1</v>
      </c>
      <c r="D1838" s="72" t="s">
        <v>29</v>
      </c>
      <c r="E1838" s="48">
        <v>44144</v>
      </c>
      <c r="F1838" s="48">
        <v>44144</v>
      </c>
      <c r="G1838" s="105" t="s">
        <v>13</v>
      </c>
      <c r="H1838" s="105"/>
      <c r="I1838" s="65">
        <v>45</v>
      </c>
    </row>
    <row r="1839" spans="1:9" ht="45" customHeight="1" x14ac:dyDescent="0.25">
      <c r="A1839" s="77" t="s">
        <v>1889</v>
      </c>
      <c r="B1839" s="59" t="s">
        <v>489</v>
      </c>
      <c r="C1839" s="61">
        <v>1</v>
      </c>
      <c r="D1839" s="72" t="s">
        <v>29</v>
      </c>
      <c r="E1839" s="48">
        <v>44144</v>
      </c>
      <c r="F1839" s="48">
        <v>44144</v>
      </c>
      <c r="G1839" s="105" t="s">
        <v>13</v>
      </c>
      <c r="H1839" s="105"/>
      <c r="I1839" s="65">
        <v>100</v>
      </c>
    </row>
    <row r="1840" spans="1:9" ht="45" customHeight="1" x14ac:dyDescent="0.25">
      <c r="A1840" s="77" t="s">
        <v>1914</v>
      </c>
      <c r="B1840" s="59" t="s">
        <v>489</v>
      </c>
      <c r="C1840" s="61">
        <v>1</v>
      </c>
      <c r="D1840" s="72" t="s">
        <v>29</v>
      </c>
      <c r="E1840" s="48">
        <v>44147</v>
      </c>
      <c r="F1840" s="48">
        <v>44147</v>
      </c>
      <c r="G1840" s="105" t="s">
        <v>13</v>
      </c>
      <c r="H1840" s="105"/>
      <c r="I1840" s="65">
        <v>126</v>
      </c>
    </row>
    <row r="1841" spans="1:9" ht="45" customHeight="1" x14ac:dyDescent="0.25">
      <c r="A1841" s="77" t="s">
        <v>1914</v>
      </c>
      <c r="B1841" s="59" t="s">
        <v>489</v>
      </c>
      <c r="C1841" s="61">
        <v>1</v>
      </c>
      <c r="D1841" s="72" t="s">
        <v>29</v>
      </c>
      <c r="E1841" s="48">
        <v>44147</v>
      </c>
      <c r="F1841" s="48">
        <v>44147</v>
      </c>
      <c r="G1841" s="105" t="s">
        <v>13</v>
      </c>
      <c r="H1841" s="105"/>
      <c r="I1841" s="65">
        <v>98</v>
      </c>
    </row>
    <row r="1842" spans="1:9" ht="45" customHeight="1" x14ac:dyDescent="0.25">
      <c r="A1842" s="77" t="s">
        <v>1914</v>
      </c>
      <c r="B1842" s="59" t="s">
        <v>489</v>
      </c>
      <c r="C1842" s="61">
        <v>1</v>
      </c>
      <c r="D1842" s="72" t="s">
        <v>29</v>
      </c>
      <c r="E1842" s="48">
        <v>44147</v>
      </c>
      <c r="F1842" s="48">
        <v>44147</v>
      </c>
      <c r="G1842" s="105" t="s">
        <v>13</v>
      </c>
      <c r="H1842" s="105"/>
      <c r="I1842" s="65">
        <v>431</v>
      </c>
    </row>
    <row r="1843" spans="1:9" ht="45" customHeight="1" x14ac:dyDescent="0.25">
      <c r="A1843" s="77" t="s">
        <v>1914</v>
      </c>
      <c r="B1843" s="59" t="s">
        <v>489</v>
      </c>
      <c r="C1843" s="61">
        <v>1</v>
      </c>
      <c r="D1843" s="72" t="s">
        <v>29</v>
      </c>
      <c r="E1843" s="48">
        <v>44147</v>
      </c>
      <c r="F1843" s="48">
        <v>44147</v>
      </c>
      <c r="G1843" s="105" t="s">
        <v>13</v>
      </c>
      <c r="H1843" s="105"/>
      <c r="I1843" s="65">
        <v>49</v>
      </c>
    </row>
    <row r="1844" spans="1:9" ht="45" customHeight="1" x14ac:dyDescent="0.25">
      <c r="A1844" s="77" t="s">
        <v>1914</v>
      </c>
      <c r="B1844" s="59" t="s">
        <v>489</v>
      </c>
      <c r="C1844" s="61">
        <v>1</v>
      </c>
      <c r="D1844" s="72" t="s">
        <v>29</v>
      </c>
      <c r="E1844" s="48">
        <v>44140</v>
      </c>
      <c r="F1844" s="48">
        <v>44140</v>
      </c>
      <c r="G1844" s="105" t="s">
        <v>13</v>
      </c>
      <c r="H1844" s="105"/>
      <c r="I1844" s="65">
        <v>126</v>
      </c>
    </row>
    <row r="1845" spans="1:9" ht="45" customHeight="1" x14ac:dyDescent="0.25">
      <c r="A1845" s="77" t="s">
        <v>1914</v>
      </c>
      <c r="B1845" s="59" t="s">
        <v>489</v>
      </c>
      <c r="C1845" s="61">
        <v>1</v>
      </c>
      <c r="D1845" s="72" t="s">
        <v>29</v>
      </c>
      <c r="E1845" s="48">
        <v>44140</v>
      </c>
      <c r="F1845" s="48">
        <v>44140</v>
      </c>
      <c r="G1845" s="105" t="s">
        <v>13</v>
      </c>
      <c r="H1845" s="105"/>
      <c r="I1845" s="65">
        <v>98</v>
      </c>
    </row>
    <row r="1846" spans="1:9" ht="45" customHeight="1" x14ac:dyDescent="0.25">
      <c r="A1846" s="77" t="s">
        <v>1914</v>
      </c>
      <c r="B1846" s="59" t="s">
        <v>489</v>
      </c>
      <c r="C1846" s="61">
        <v>1</v>
      </c>
      <c r="D1846" s="72" t="s">
        <v>29</v>
      </c>
      <c r="E1846" s="48">
        <v>44140</v>
      </c>
      <c r="F1846" s="48">
        <v>44140</v>
      </c>
      <c r="G1846" s="105" t="s">
        <v>13</v>
      </c>
      <c r="H1846" s="105"/>
      <c r="I1846" s="65">
        <v>341.05</v>
      </c>
    </row>
    <row r="1847" spans="1:9" ht="45" customHeight="1" x14ac:dyDescent="0.25">
      <c r="A1847" s="77" t="s">
        <v>1914</v>
      </c>
      <c r="B1847" s="59" t="s">
        <v>489</v>
      </c>
      <c r="C1847" s="61">
        <v>1</v>
      </c>
      <c r="D1847" s="72" t="s">
        <v>29</v>
      </c>
      <c r="E1847" s="48">
        <v>44134</v>
      </c>
      <c r="F1847" s="48">
        <v>44134</v>
      </c>
      <c r="G1847" s="105" t="s">
        <v>13</v>
      </c>
      <c r="H1847" s="105"/>
      <c r="I1847" s="65">
        <v>126</v>
      </c>
    </row>
    <row r="1848" spans="1:9" ht="45" customHeight="1" x14ac:dyDescent="0.25">
      <c r="A1848" s="77" t="s">
        <v>1914</v>
      </c>
      <c r="B1848" s="59" t="s">
        <v>489</v>
      </c>
      <c r="C1848" s="61">
        <v>1</v>
      </c>
      <c r="D1848" s="72" t="s">
        <v>29</v>
      </c>
      <c r="E1848" s="48">
        <v>44134</v>
      </c>
      <c r="F1848" s="48">
        <v>44134</v>
      </c>
      <c r="G1848" s="105" t="s">
        <v>13</v>
      </c>
      <c r="H1848" s="105"/>
      <c r="I1848" s="65">
        <v>98</v>
      </c>
    </row>
    <row r="1849" spans="1:9" ht="45" customHeight="1" x14ac:dyDescent="0.25">
      <c r="A1849" s="77" t="s">
        <v>1914</v>
      </c>
      <c r="B1849" s="59" t="s">
        <v>489</v>
      </c>
      <c r="C1849" s="61">
        <v>1</v>
      </c>
      <c r="D1849" s="72" t="s">
        <v>29</v>
      </c>
      <c r="E1849" s="48">
        <v>44134</v>
      </c>
      <c r="F1849" s="48">
        <v>44134</v>
      </c>
      <c r="G1849" s="105" t="s">
        <v>13</v>
      </c>
      <c r="H1849" s="105"/>
      <c r="I1849" s="65">
        <v>500</v>
      </c>
    </row>
    <row r="1850" spans="1:9" ht="45" customHeight="1" x14ac:dyDescent="0.25">
      <c r="A1850" s="77" t="s">
        <v>1914</v>
      </c>
      <c r="B1850" s="59" t="s">
        <v>489</v>
      </c>
      <c r="C1850" s="61">
        <v>1</v>
      </c>
      <c r="D1850" s="72" t="s">
        <v>29</v>
      </c>
      <c r="E1850" s="48">
        <v>44134</v>
      </c>
      <c r="F1850" s="48">
        <v>44134</v>
      </c>
      <c r="G1850" s="105" t="s">
        <v>13</v>
      </c>
      <c r="H1850" s="105"/>
      <c r="I1850" s="65">
        <v>53</v>
      </c>
    </row>
    <row r="1851" spans="1:9" ht="45" customHeight="1" x14ac:dyDescent="0.25">
      <c r="A1851" s="77" t="s">
        <v>1914</v>
      </c>
      <c r="B1851" s="59" t="s">
        <v>489</v>
      </c>
      <c r="C1851" s="61">
        <v>1</v>
      </c>
      <c r="D1851" s="72" t="s">
        <v>29</v>
      </c>
      <c r="E1851" s="48">
        <v>44134</v>
      </c>
      <c r="F1851" s="48">
        <v>44134</v>
      </c>
      <c r="G1851" s="105" t="s">
        <v>13</v>
      </c>
      <c r="H1851" s="105"/>
      <c r="I1851" s="65">
        <v>147</v>
      </c>
    </row>
    <row r="1852" spans="1:9" ht="45" customHeight="1" x14ac:dyDescent="0.25">
      <c r="A1852" s="77" t="s">
        <v>1914</v>
      </c>
      <c r="B1852" s="59" t="s">
        <v>489</v>
      </c>
      <c r="C1852" s="61">
        <v>1</v>
      </c>
      <c r="D1852" s="72" t="s">
        <v>29</v>
      </c>
      <c r="E1852" s="48">
        <v>44141</v>
      </c>
      <c r="F1852" s="48">
        <v>44141</v>
      </c>
      <c r="G1852" s="105" t="s">
        <v>13</v>
      </c>
      <c r="H1852" s="105"/>
      <c r="I1852" s="65">
        <v>126</v>
      </c>
    </row>
    <row r="1853" spans="1:9" ht="45" customHeight="1" x14ac:dyDescent="0.25">
      <c r="A1853" s="77" t="s">
        <v>1914</v>
      </c>
      <c r="B1853" s="59" t="s">
        <v>489</v>
      </c>
      <c r="C1853" s="61">
        <v>1</v>
      </c>
      <c r="D1853" s="72" t="s">
        <v>29</v>
      </c>
      <c r="E1853" s="48">
        <v>44141</v>
      </c>
      <c r="F1853" s="48">
        <v>44141</v>
      </c>
      <c r="G1853" s="105" t="s">
        <v>13</v>
      </c>
      <c r="H1853" s="105"/>
      <c r="I1853" s="65">
        <v>98</v>
      </c>
    </row>
    <row r="1854" spans="1:9" ht="45" customHeight="1" x14ac:dyDescent="0.25">
      <c r="A1854" s="77" t="s">
        <v>1914</v>
      </c>
      <c r="B1854" s="59" t="s">
        <v>489</v>
      </c>
      <c r="C1854" s="61">
        <v>1</v>
      </c>
      <c r="D1854" s="72" t="s">
        <v>29</v>
      </c>
      <c r="E1854" s="48">
        <v>44141</v>
      </c>
      <c r="F1854" s="48">
        <v>44141</v>
      </c>
      <c r="G1854" s="105" t="s">
        <v>13</v>
      </c>
      <c r="H1854" s="105"/>
      <c r="I1854" s="65">
        <v>450</v>
      </c>
    </row>
    <row r="1855" spans="1:9" ht="45" customHeight="1" x14ac:dyDescent="0.25">
      <c r="A1855" s="77" t="s">
        <v>1914</v>
      </c>
      <c r="B1855" s="59" t="s">
        <v>489</v>
      </c>
      <c r="C1855" s="61">
        <v>1</v>
      </c>
      <c r="D1855" s="72" t="s">
        <v>29</v>
      </c>
      <c r="E1855" s="48">
        <v>44141</v>
      </c>
      <c r="F1855" s="48">
        <v>44141</v>
      </c>
      <c r="G1855" s="105" t="s">
        <v>13</v>
      </c>
      <c r="H1855" s="105"/>
      <c r="I1855" s="65">
        <v>115</v>
      </c>
    </row>
    <row r="1856" spans="1:9" ht="45" customHeight="1" x14ac:dyDescent="0.25">
      <c r="A1856" s="77" t="s">
        <v>1914</v>
      </c>
      <c r="B1856" s="59" t="s">
        <v>489</v>
      </c>
      <c r="C1856" s="61">
        <v>1</v>
      </c>
      <c r="D1856" s="72" t="s">
        <v>29</v>
      </c>
      <c r="E1856" s="48">
        <v>44126</v>
      </c>
      <c r="F1856" s="48">
        <v>44126</v>
      </c>
      <c r="G1856" s="105" t="s">
        <v>13</v>
      </c>
      <c r="H1856" s="105"/>
      <c r="I1856" s="65">
        <v>126</v>
      </c>
    </row>
    <row r="1857" spans="1:9" ht="45" customHeight="1" x14ac:dyDescent="0.25">
      <c r="A1857" s="77" t="s">
        <v>1914</v>
      </c>
      <c r="B1857" s="59" t="s">
        <v>489</v>
      </c>
      <c r="C1857" s="61">
        <v>1</v>
      </c>
      <c r="D1857" s="72" t="s">
        <v>29</v>
      </c>
      <c r="E1857" s="48">
        <v>44126</v>
      </c>
      <c r="F1857" s="48">
        <v>44126</v>
      </c>
      <c r="G1857" s="105" t="s">
        <v>13</v>
      </c>
      <c r="H1857" s="105"/>
      <c r="I1857" s="65">
        <v>98</v>
      </c>
    </row>
    <row r="1858" spans="1:9" ht="45" customHeight="1" x14ac:dyDescent="0.25">
      <c r="A1858" s="77" t="s">
        <v>1914</v>
      </c>
      <c r="B1858" s="59" t="s">
        <v>489</v>
      </c>
      <c r="C1858" s="61">
        <v>1</v>
      </c>
      <c r="D1858" s="72" t="s">
        <v>29</v>
      </c>
      <c r="E1858" s="48">
        <v>44126</v>
      </c>
      <c r="F1858" s="48">
        <v>44126</v>
      </c>
      <c r="G1858" s="105" t="s">
        <v>13</v>
      </c>
      <c r="H1858" s="105"/>
      <c r="I1858" s="65">
        <v>350</v>
      </c>
    </row>
    <row r="1859" spans="1:9" ht="45" customHeight="1" x14ac:dyDescent="0.25">
      <c r="A1859" s="77" t="s">
        <v>1914</v>
      </c>
      <c r="B1859" s="59" t="s">
        <v>489</v>
      </c>
      <c r="C1859" s="61">
        <v>1</v>
      </c>
      <c r="D1859" s="72" t="s">
        <v>29</v>
      </c>
      <c r="E1859" s="48">
        <v>44126</v>
      </c>
      <c r="F1859" s="48">
        <v>44126</v>
      </c>
      <c r="G1859" s="105" t="s">
        <v>13</v>
      </c>
      <c r="H1859" s="105"/>
      <c r="I1859" s="65">
        <v>55</v>
      </c>
    </row>
    <row r="1860" spans="1:9" ht="45" customHeight="1" x14ac:dyDescent="0.25">
      <c r="A1860" s="77" t="s">
        <v>1914</v>
      </c>
      <c r="B1860" s="59" t="s">
        <v>489</v>
      </c>
      <c r="C1860" s="61">
        <v>1</v>
      </c>
      <c r="D1860" s="72" t="s">
        <v>29</v>
      </c>
      <c r="E1860" s="48">
        <v>44126</v>
      </c>
      <c r="F1860" s="48">
        <v>44126</v>
      </c>
      <c r="G1860" s="105" t="s">
        <v>13</v>
      </c>
      <c r="H1860" s="105"/>
      <c r="I1860" s="65">
        <v>142</v>
      </c>
    </row>
    <row r="1861" spans="1:9" ht="45" customHeight="1" x14ac:dyDescent="0.25">
      <c r="A1861" s="77" t="s">
        <v>1917</v>
      </c>
      <c r="B1861" s="59" t="s">
        <v>489</v>
      </c>
      <c r="C1861" s="61">
        <v>2</v>
      </c>
      <c r="D1861" s="72" t="s">
        <v>29</v>
      </c>
      <c r="E1861" s="48">
        <v>44140</v>
      </c>
      <c r="F1861" s="48">
        <v>44140</v>
      </c>
      <c r="G1861" s="105" t="s">
        <v>13</v>
      </c>
      <c r="H1861" s="105"/>
      <c r="I1861" s="65">
        <v>440</v>
      </c>
    </row>
    <row r="1862" spans="1:9" ht="45" customHeight="1" x14ac:dyDescent="0.25">
      <c r="A1862" s="77" t="s">
        <v>1917</v>
      </c>
      <c r="B1862" s="59" t="s">
        <v>489</v>
      </c>
      <c r="C1862" s="61">
        <v>2</v>
      </c>
      <c r="D1862" s="72" t="s">
        <v>29</v>
      </c>
      <c r="E1862" s="48">
        <v>44097</v>
      </c>
      <c r="F1862" s="48">
        <v>44097</v>
      </c>
      <c r="G1862" s="105" t="s">
        <v>13</v>
      </c>
      <c r="H1862" s="105"/>
      <c r="I1862" s="65">
        <v>500</v>
      </c>
    </row>
    <row r="1863" spans="1:9" ht="45" customHeight="1" x14ac:dyDescent="0.25">
      <c r="A1863" s="77" t="s">
        <v>1917</v>
      </c>
      <c r="B1863" s="59" t="s">
        <v>489</v>
      </c>
      <c r="C1863" s="61">
        <v>2</v>
      </c>
      <c r="D1863" s="72" t="s">
        <v>29</v>
      </c>
      <c r="E1863" s="48">
        <v>44097</v>
      </c>
      <c r="F1863" s="48">
        <v>44097</v>
      </c>
      <c r="G1863" s="105" t="s">
        <v>13</v>
      </c>
      <c r="H1863" s="105"/>
      <c r="I1863" s="65">
        <v>98</v>
      </c>
    </row>
    <row r="1864" spans="1:9" ht="45" customHeight="1" x14ac:dyDescent="0.25">
      <c r="A1864" s="77" t="s">
        <v>1917</v>
      </c>
      <c r="B1864" s="59" t="s">
        <v>489</v>
      </c>
      <c r="C1864" s="61">
        <v>2</v>
      </c>
      <c r="D1864" s="72" t="s">
        <v>29</v>
      </c>
      <c r="E1864" s="48">
        <v>44097</v>
      </c>
      <c r="F1864" s="48">
        <v>44097</v>
      </c>
      <c r="G1864" s="105" t="s">
        <v>13</v>
      </c>
      <c r="H1864" s="105"/>
      <c r="I1864" s="65">
        <v>126</v>
      </c>
    </row>
    <row r="1865" spans="1:9" ht="45" customHeight="1" x14ac:dyDescent="0.25">
      <c r="A1865" s="77" t="s">
        <v>1990</v>
      </c>
      <c r="B1865" s="59" t="s">
        <v>1420</v>
      </c>
      <c r="C1865" s="61">
        <v>1</v>
      </c>
      <c r="D1865" s="72" t="s">
        <v>2656</v>
      </c>
      <c r="E1865" s="48">
        <v>44132</v>
      </c>
      <c r="F1865" s="48">
        <v>44132</v>
      </c>
      <c r="G1865" s="105" t="s">
        <v>13</v>
      </c>
      <c r="H1865" s="105"/>
      <c r="I1865" s="65">
        <v>3703</v>
      </c>
    </row>
    <row r="1866" spans="1:9" ht="45" customHeight="1" x14ac:dyDescent="0.25">
      <c r="A1866" s="77" t="s">
        <v>1914</v>
      </c>
      <c r="B1866" s="59" t="s">
        <v>1420</v>
      </c>
      <c r="C1866" s="61">
        <v>1</v>
      </c>
      <c r="D1866" s="72" t="s">
        <v>2172</v>
      </c>
      <c r="E1866" s="48">
        <v>44132</v>
      </c>
      <c r="F1866" s="48">
        <v>44133</v>
      </c>
      <c r="G1866" s="105" t="s">
        <v>13</v>
      </c>
      <c r="H1866" s="105"/>
      <c r="I1866" s="65">
        <v>948</v>
      </c>
    </row>
    <row r="1867" spans="1:9" ht="45" customHeight="1" x14ac:dyDescent="0.25">
      <c r="A1867" s="77" t="s">
        <v>1914</v>
      </c>
      <c r="B1867" s="59" t="s">
        <v>1420</v>
      </c>
      <c r="C1867" s="61">
        <v>1</v>
      </c>
      <c r="D1867" s="72" t="s">
        <v>2172</v>
      </c>
      <c r="E1867" s="48">
        <v>44132</v>
      </c>
      <c r="F1867" s="48">
        <v>44133</v>
      </c>
      <c r="G1867" s="105" t="s">
        <v>13</v>
      </c>
      <c r="H1867" s="105"/>
      <c r="I1867" s="65">
        <v>250</v>
      </c>
    </row>
    <row r="1868" spans="1:9" ht="45" customHeight="1" x14ac:dyDescent="0.25">
      <c r="A1868" s="77" t="s">
        <v>1914</v>
      </c>
      <c r="B1868" s="59" t="s">
        <v>1420</v>
      </c>
      <c r="C1868" s="61">
        <v>1</v>
      </c>
      <c r="D1868" s="72" t="s">
        <v>2172</v>
      </c>
      <c r="E1868" s="48">
        <v>44132</v>
      </c>
      <c r="F1868" s="48">
        <v>44133</v>
      </c>
      <c r="G1868" s="105" t="s">
        <v>13</v>
      </c>
      <c r="H1868" s="105"/>
      <c r="I1868" s="65">
        <v>1450</v>
      </c>
    </row>
    <row r="1869" spans="1:9" ht="45" customHeight="1" x14ac:dyDescent="0.25">
      <c r="A1869" s="77" t="s">
        <v>1934</v>
      </c>
      <c r="B1869" s="59" t="s">
        <v>1420</v>
      </c>
      <c r="C1869" s="61">
        <v>1</v>
      </c>
      <c r="D1869" s="72" t="s">
        <v>2172</v>
      </c>
      <c r="E1869" s="48">
        <v>44132</v>
      </c>
      <c r="F1869" s="48">
        <v>44133</v>
      </c>
      <c r="G1869" s="105" t="s">
        <v>13</v>
      </c>
      <c r="H1869" s="105"/>
      <c r="I1869" s="65">
        <v>3870</v>
      </c>
    </row>
    <row r="1870" spans="1:9" ht="45" customHeight="1" x14ac:dyDescent="0.25">
      <c r="A1870" s="77" t="s">
        <v>1917</v>
      </c>
      <c r="B1870" s="59" t="s">
        <v>489</v>
      </c>
      <c r="C1870" s="61">
        <v>1</v>
      </c>
      <c r="D1870" s="72" t="s">
        <v>29</v>
      </c>
      <c r="E1870" s="48">
        <v>44081</v>
      </c>
      <c r="F1870" s="48">
        <v>44081</v>
      </c>
      <c r="G1870" s="105" t="s">
        <v>13</v>
      </c>
      <c r="H1870" s="105"/>
      <c r="I1870" s="65">
        <v>126</v>
      </c>
    </row>
    <row r="1871" spans="1:9" ht="45" customHeight="1" x14ac:dyDescent="0.25">
      <c r="A1871" s="77" t="s">
        <v>1917</v>
      </c>
      <c r="B1871" s="59" t="s">
        <v>489</v>
      </c>
      <c r="C1871" s="61">
        <v>1</v>
      </c>
      <c r="D1871" s="72" t="s">
        <v>29</v>
      </c>
      <c r="E1871" s="48">
        <v>44081</v>
      </c>
      <c r="F1871" s="48">
        <v>44081</v>
      </c>
      <c r="G1871" s="105" t="s">
        <v>13</v>
      </c>
      <c r="H1871" s="105"/>
      <c r="I1871" s="65">
        <v>98</v>
      </c>
    </row>
    <row r="1872" spans="1:9" ht="45" customHeight="1" x14ac:dyDescent="0.25">
      <c r="A1872" s="77" t="s">
        <v>1917</v>
      </c>
      <c r="B1872" s="59" t="s">
        <v>489</v>
      </c>
      <c r="C1872" s="61">
        <v>1</v>
      </c>
      <c r="D1872" s="72" t="s">
        <v>29</v>
      </c>
      <c r="E1872" s="48">
        <v>44071</v>
      </c>
      <c r="F1872" s="48">
        <v>44071</v>
      </c>
      <c r="G1872" s="105" t="s">
        <v>13</v>
      </c>
      <c r="H1872" s="105"/>
      <c r="I1872" s="65">
        <v>98</v>
      </c>
    </row>
    <row r="1873" spans="1:9" ht="45" customHeight="1" x14ac:dyDescent="0.25">
      <c r="A1873" s="77" t="s">
        <v>1917</v>
      </c>
      <c r="B1873" s="59" t="s">
        <v>489</v>
      </c>
      <c r="C1873" s="61">
        <v>1</v>
      </c>
      <c r="D1873" s="72" t="s">
        <v>29</v>
      </c>
      <c r="E1873" s="48">
        <v>44071</v>
      </c>
      <c r="F1873" s="48">
        <v>44071</v>
      </c>
      <c r="G1873" s="105" t="s">
        <v>13</v>
      </c>
      <c r="H1873" s="105"/>
      <c r="I1873" s="65">
        <v>126</v>
      </c>
    </row>
    <row r="1874" spans="1:9" ht="45" customHeight="1" x14ac:dyDescent="0.25">
      <c r="A1874" s="77" t="s">
        <v>1917</v>
      </c>
      <c r="B1874" s="59" t="s">
        <v>489</v>
      </c>
      <c r="C1874" s="61">
        <v>1</v>
      </c>
      <c r="D1874" s="72" t="s">
        <v>2172</v>
      </c>
      <c r="E1874" s="48">
        <v>44105</v>
      </c>
      <c r="F1874" s="48">
        <v>44105</v>
      </c>
      <c r="G1874" s="105" t="s">
        <v>13</v>
      </c>
      <c r="H1874" s="105"/>
      <c r="I1874" s="65">
        <v>126</v>
      </c>
    </row>
    <row r="1875" spans="1:9" ht="45" customHeight="1" x14ac:dyDescent="0.25">
      <c r="A1875" s="77" t="s">
        <v>1917</v>
      </c>
      <c r="B1875" s="59" t="s">
        <v>489</v>
      </c>
      <c r="C1875" s="61">
        <v>1</v>
      </c>
      <c r="D1875" s="72" t="s">
        <v>2172</v>
      </c>
      <c r="E1875" s="48">
        <v>44105</v>
      </c>
      <c r="F1875" s="48">
        <v>44105</v>
      </c>
      <c r="G1875" s="105" t="s">
        <v>13</v>
      </c>
      <c r="H1875" s="105"/>
      <c r="I1875" s="65">
        <v>630</v>
      </c>
    </row>
    <row r="1876" spans="1:9" ht="45" customHeight="1" x14ac:dyDescent="0.25">
      <c r="A1876" s="77" t="s">
        <v>1917</v>
      </c>
      <c r="B1876" s="59" t="s">
        <v>489</v>
      </c>
      <c r="C1876" s="61">
        <v>1</v>
      </c>
      <c r="D1876" s="72" t="s">
        <v>2172</v>
      </c>
      <c r="E1876" s="48">
        <v>44105</v>
      </c>
      <c r="F1876" s="48">
        <v>44105</v>
      </c>
      <c r="G1876" s="105" t="s">
        <v>13</v>
      </c>
      <c r="H1876" s="105"/>
      <c r="I1876" s="65">
        <v>98</v>
      </c>
    </row>
    <row r="1877" spans="1:9" ht="45" customHeight="1" x14ac:dyDescent="0.25">
      <c r="A1877" s="77" t="s">
        <v>1917</v>
      </c>
      <c r="B1877" s="59" t="s">
        <v>489</v>
      </c>
      <c r="C1877" s="61">
        <v>1</v>
      </c>
      <c r="D1877" s="72" t="s">
        <v>2172</v>
      </c>
      <c r="E1877" s="48">
        <v>44105</v>
      </c>
      <c r="F1877" s="48">
        <v>44105</v>
      </c>
      <c r="G1877" s="105" t="s">
        <v>13</v>
      </c>
      <c r="H1877" s="105"/>
      <c r="I1877" s="65">
        <v>272</v>
      </c>
    </row>
    <row r="1878" spans="1:9" ht="45" customHeight="1" x14ac:dyDescent="0.25">
      <c r="A1878" s="77" t="s">
        <v>1917</v>
      </c>
      <c r="B1878" s="59" t="s">
        <v>489</v>
      </c>
      <c r="C1878" s="61">
        <v>1</v>
      </c>
      <c r="D1878" s="72" t="s">
        <v>2172</v>
      </c>
      <c r="E1878" s="48">
        <v>44105</v>
      </c>
      <c r="F1878" s="48">
        <v>44105</v>
      </c>
      <c r="G1878" s="105" t="s">
        <v>13</v>
      </c>
      <c r="H1878" s="105"/>
      <c r="I1878" s="65">
        <v>42</v>
      </c>
    </row>
    <row r="1879" spans="1:9" ht="45" customHeight="1" x14ac:dyDescent="0.25">
      <c r="A1879" s="77" t="s">
        <v>1917</v>
      </c>
      <c r="B1879" s="59" t="s">
        <v>489</v>
      </c>
      <c r="C1879" s="61">
        <v>1</v>
      </c>
      <c r="D1879" s="72" t="s">
        <v>2172</v>
      </c>
      <c r="E1879" s="48">
        <v>44105</v>
      </c>
      <c r="F1879" s="48">
        <v>44105</v>
      </c>
      <c r="G1879" s="105" t="s">
        <v>13</v>
      </c>
      <c r="H1879" s="105"/>
      <c r="I1879" s="65">
        <v>42</v>
      </c>
    </row>
    <row r="1880" spans="1:9" ht="45" customHeight="1" x14ac:dyDescent="0.25">
      <c r="A1880" s="77" t="s">
        <v>1917</v>
      </c>
      <c r="B1880" s="59" t="s">
        <v>489</v>
      </c>
      <c r="C1880" s="61">
        <v>1</v>
      </c>
      <c r="D1880" s="72" t="s">
        <v>2172</v>
      </c>
      <c r="E1880" s="48">
        <v>44105</v>
      </c>
      <c r="F1880" s="48">
        <v>44105</v>
      </c>
      <c r="G1880" s="105" t="s">
        <v>13</v>
      </c>
      <c r="H1880" s="105"/>
      <c r="I1880" s="65">
        <v>596</v>
      </c>
    </row>
    <row r="1881" spans="1:9" ht="45" customHeight="1" x14ac:dyDescent="0.25">
      <c r="A1881" s="77" t="s">
        <v>1917</v>
      </c>
      <c r="B1881" s="59" t="s">
        <v>489</v>
      </c>
      <c r="C1881" s="61">
        <v>1</v>
      </c>
      <c r="D1881" s="72" t="s">
        <v>2172</v>
      </c>
      <c r="E1881" s="48">
        <v>44105</v>
      </c>
      <c r="F1881" s="48">
        <v>44105</v>
      </c>
      <c r="G1881" s="105" t="s">
        <v>13</v>
      </c>
      <c r="H1881" s="105"/>
      <c r="I1881" s="65">
        <v>63</v>
      </c>
    </row>
    <row r="1882" spans="1:9" ht="45" customHeight="1" x14ac:dyDescent="0.25">
      <c r="A1882" s="77" t="s">
        <v>1917</v>
      </c>
      <c r="B1882" s="59" t="s">
        <v>489</v>
      </c>
      <c r="C1882" s="61">
        <v>1</v>
      </c>
      <c r="D1882" s="72" t="s">
        <v>2172</v>
      </c>
      <c r="E1882" s="48">
        <v>44105</v>
      </c>
      <c r="F1882" s="48">
        <v>44105</v>
      </c>
      <c r="G1882" s="105" t="s">
        <v>13</v>
      </c>
      <c r="H1882" s="105"/>
      <c r="I1882" s="65">
        <v>63</v>
      </c>
    </row>
    <row r="1883" spans="1:9" ht="45" customHeight="1" x14ac:dyDescent="0.25">
      <c r="A1883" s="77" t="s">
        <v>1940</v>
      </c>
      <c r="B1883" s="59" t="s">
        <v>489</v>
      </c>
      <c r="C1883" s="61">
        <v>1</v>
      </c>
      <c r="D1883" s="72" t="s">
        <v>29</v>
      </c>
      <c r="E1883" s="48">
        <v>44145</v>
      </c>
      <c r="F1883" s="48">
        <v>44149</v>
      </c>
      <c r="G1883" s="105" t="s">
        <v>13</v>
      </c>
      <c r="H1883" s="105"/>
      <c r="I1883" s="65">
        <v>98</v>
      </c>
    </row>
    <row r="1884" spans="1:9" ht="45" customHeight="1" x14ac:dyDescent="0.25">
      <c r="A1884" s="77" t="s">
        <v>1940</v>
      </c>
      <c r="B1884" s="59" t="s">
        <v>489</v>
      </c>
      <c r="C1884" s="61">
        <v>1</v>
      </c>
      <c r="D1884" s="72" t="s">
        <v>29</v>
      </c>
      <c r="E1884" s="48">
        <v>44145</v>
      </c>
      <c r="F1884" s="48">
        <v>44149</v>
      </c>
      <c r="G1884" s="105" t="s">
        <v>13</v>
      </c>
      <c r="H1884" s="105"/>
      <c r="I1884" s="65">
        <v>126</v>
      </c>
    </row>
    <row r="1885" spans="1:9" ht="45" customHeight="1" x14ac:dyDescent="0.25">
      <c r="A1885" s="77" t="s">
        <v>1940</v>
      </c>
      <c r="B1885" s="59" t="s">
        <v>489</v>
      </c>
      <c r="C1885" s="61">
        <v>1</v>
      </c>
      <c r="D1885" s="72" t="s">
        <v>29</v>
      </c>
      <c r="E1885" s="48">
        <v>44145</v>
      </c>
      <c r="F1885" s="48">
        <v>44149</v>
      </c>
      <c r="G1885" s="105" t="s">
        <v>13</v>
      </c>
      <c r="H1885" s="105"/>
      <c r="I1885" s="65">
        <v>49</v>
      </c>
    </row>
    <row r="1886" spans="1:9" ht="45" customHeight="1" x14ac:dyDescent="0.25">
      <c r="A1886" s="77" t="s">
        <v>1940</v>
      </c>
      <c r="B1886" s="59" t="s">
        <v>489</v>
      </c>
      <c r="C1886" s="61">
        <v>1</v>
      </c>
      <c r="D1886" s="72" t="s">
        <v>29</v>
      </c>
      <c r="E1886" s="48">
        <v>44145</v>
      </c>
      <c r="F1886" s="48">
        <v>44149</v>
      </c>
      <c r="G1886" s="105" t="s">
        <v>13</v>
      </c>
      <c r="H1886" s="105"/>
      <c r="I1886" s="65">
        <v>63</v>
      </c>
    </row>
    <row r="1887" spans="1:9" ht="45" customHeight="1" x14ac:dyDescent="0.25">
      <c r="A1887" s="77" t="s">
        <v>1940</v>
      </c>
      <c r="B1887" s="59" t="s">
        <v>489</v>
      </c>
      <c r="C1887" s="61">
        <v>1</v>
      </c>
      <c r="D1887" s="72" t="s">
        <v>29</v>
      </c>
      <c r="E1887" s="48">
        <v>44125</v>
      </c>
      <c r="F1887" s="48">
        <v>44125</v>
      </c>
      <c r="G1887" s="105" t="s">
        <v>13</v>
      </c>
      <c r="H1887" s="105"/>
      <c r="I1887" s="65">
        <v>98</v>
      </c>
    </row>
    <row r="1888" spans="1:9" ht="45" customHeight="1" x14ac:dyDescent="0.25">
      <c r="A1888" s="77" t="s">
        <v>1940</v>
      </c>
      <c r="B1888" s="59" t="s">
        <v>489</v>
      </c>
      <c r="C1888" s="61">
        <v>1</v>
      </c>
      <c r="D1888" s="72" t="s">
        <v>29</v>
      </c>
      <c r="E1888" s="48">
        <v>44125</v>
      </c>
      <c r="F1888" s="48">
        <v>44125</v>
      </c>
      <c r="G1888" s="105" t="s">
        <v>13</v>
      </c>
      <c r="H1888" s="105"/>
      <c r="I1888" s="65">
        <v>126</v>
      </c>
    </row>
    <row r="1889" spans="1:9" ht="45" customHeight="1" x14ac:dyDescent="0.25">
      <c r="A1889" s="77" t="s">
        <v>1940</v>
      </c>
      <c r="B1889" s="59" t="s">
        <v>489</v>
      </c>
      <c r="C1889" s="61">
        <v>1</v>
      </c>
      <c r="D1889" s="72" t="s">
        <v>29</v>
      </c>
      <c r="E1889" s="48">
        <v>44145</v>
      </c>
      <c r="F1889" s="48">
        <v>44145</v>
      </c>
      <c r="G1889" s="105" t="s">
        <v>13</v>
      </c>
      <c r="H1889" s="105"/>
      <c r="I1889" s="65">
        <v>98</v>
      </c>
    </row>
    <row r="1890" spans="1:9" ht="45" customHeight="1" x14ac:dyDescent="0.25">
      <c r="A1890" s="77" t="s">
        <v>1940</v>
      </c>
      <c r="B1890" s="59" t="s">
        <v>489</v>
      </c>
      <c r="C1890" s="61">
        <v>1</v>
      </c>
      <c r="D1890" s="72" t="s">
        <v>29</v>
      </c>
      <c r="E1890" s="48">
        <v>44145</v>
      </c>
      <c r="F1890" s="48">
        <v>44145</v>
      </c>
      <c r="G1890" s="105" t="s">
        <v>13</v>
      </c>
      <c r="H1890" s="105"/>
      <c r="I1890" s="65">
        <v>126</v>
      </c>
    </row>
    <row r="1891" spans="1:9" ht="45" customHeight="1" x14ac:dyDescent="0.25">
      <c r="A1891" s="77" t="s">
        <v>1940</v>
      </c>
      <c r="B1891" s="59" t="s">
        <v>489</v>
      </c>
      <c r="C1891" s="61">
        <v>1</v>
      </c>
      <c r="D1891" s="72" t="s">
        <v>29</v>
      </c>
      <c r="E1891" s="48">
        <v>44154</v>
      </c>
      <c r="F1891" s="48">
        <v>44154</v>
      </c>
      <c r="G1891" s="105" t="s">
        <v>13</v>
      </c>
      <c r="H1891" s="105"/>
      <c r="I1891" s="65">
        <v>98</v>
      </c>
    </row>
    <row r="1892" spans="1:9" ht="45" customHeight="1" x14ac:dyDescent="0.25">
      <c r="A1892" s="77" t="s">
        <v>1940</v>
      </c>
      <c r="B1892" s="59" t="s">
        <v>489</v>
      </c>
      <c r="C1892" s="61">
        <v>1</v>
      </c>
      <c r="D1892" s="72" t="s">
        <v>29</v>
      </c>
      <c r="E1892" s="48">
        <v>44154</v>
      </c>
      <c r="F1892" s="48">
        <v>44154</v>
      </c>
      <c r="G1892" s="105" t="s">
        <v>13</v>
      </c>
      <c r="H1892" s="105"/>
      <c r="I1892" s="65">
        <v>126</v>
      </c>
    </row>
    <row r="1893" spans="1:9" ht="45" customHeight="1" x14ac:dyDescent="0.25">
      <c r="A1893" s="77" t="s">
        <v>1912</v>
      </c>
      <c r="B1893" s="59" t="s">
        <v>2673</v>
      </c>
      <c r="C1893" s="61">
        <v>1</v>
      </c>
      <c r="D1893" s="72" t="s">
        <v>15</v>
      </c>
      <c r="E1893" s="48">
        <v>44136</v>
      </c>
      <c r="F1893" s="48">
        <v>44165</v>
      </c>
      <c r="G1893" s="105" t="s">
        <v>13</v>
      </c>
      <c r="H1893" s="105"/>
      <c r="I1893" s="65">
        <v>1080</v>
      </c>
    </row>
    <row r="1894" spans="1:9" ht="45" customHeight="1" x14ac:dyDescent="0.25">
      <c r="A1894" s="77" t="s">
        <v>1912</v>
      </c>
      <c r="B1894" s="59" t="s">
        <v>2673</v>
      </c>
      <c r="C1894" s="61">
        <v>1</v>
      </c>
      <c r="D1894" s="72" t="s">
        <v>15</v>
      </c>
      <c r="E1894" s="48">
        <v>44136</v>
      </c>
      <c r="F1894" s="48">
        <v>44165</v>
      </c>
      <c r="G1894" s="105" t="s">
        <v>13</v>
      </c>
      <c r="H1894" s="105"/>
      <c r="I1894" s="65">
        <v>1080</v>
      </c>
    </row>
    <row r="1895" spans="1:9" ht="45" customHeight="1" x14ac:dyDescent="0.25">
      <c r="A1895" s="77" t="s">
        <v>1912</v>
      </c>
      <c r="B1895" s="59" t="s">
        <v>2673</v>
      </c>
      <c r="C1895" s="61">
        <v>1</v>
      </c>
      <c r="D1895" s="72" t="s">
        <v>15</v>
      </c>
      <c r="E1895" s="48">
        <v>44136</v>
      </c>
      <c r="F1895" s="48">
        <v>44165</v>
      </c>
      <c r="G1895" s="105" t="s">
        <v>13</v>
      </c>
      <c r="H1895" s="105"/>
      <c r="I1895" s="65">
        <v>1080</v>
      </c>
    </row>
    <row r="1896" spans="1:9" ht="45" customHeight="1" x14ac:dyDescent="0.25">
      <c r="A1896" s="77" t="s">
        <v>1912</v>
      </c>
      <c r="B1896" s="59" t="s">
        <v>2673</v>
      </c>
      <c r="C1896" s="61">
        <v>1</v>
      </c>
      <c r="D1896" s="72" t="s">
        <v>15</v>
      </c>
      <c r="E1896" s="48">
        <v>44136</v>
      </c>
      <c r="F1896" s="48">
        <v>44165</v>
      </c>
      <c r="G1896" s="105" t="s">
        <v>13</v>
      </c>
      <c r="H1896" s="105"/>
      <c r="I1896" s="65">
        <v>1080</v>
      </c>
    </row>
    <row r="1897" spans="1:9" ht="45" customHeight="1" x14ac:dyDescent="0.25">
      <c r="A1897" s="77" t="s">
        <v>1912</v>
      </c>
      <c r="B1897" s="59" t="s">
        <v>2673</v>
      </c>
      <c r="C1897" s="61">
        <v>1</v>
      </c>
      <c r="D1897" s="72" t="s">
        <v>15</v>
      </c>
      <c r="E1897" s="48">
        <v>44136</v>
      </c>
      <c r="F1897" s="48">
        <v>44165</v>
      </c>
      <c r="G1897" s="105" t="s">
        <v>13</v>
      </c>
      <c r="H1897" s="105"/>
      <c r="I1897" s="65">
        <v>1080</v>
      </c>
    </row>
    <row r="1898" spans="1:9" ht="45" customHeight="1" x14ac:dyDescent="0.25">
      <c r="A1898" s="77" t="s">
        <v>1912</v>
      </c>
      <c r="B1898" s="59" t="s">
        <v>2673</v>
      </c>
      <c r="C1898" s="61">
        <v>1</v>
      </c>
      <c r="D1898" s="72" t="s">
        <v>15</v>
      </c>
      <c r="E1898" s="48">
        <v>44136</v>
      </c>
      <c r="F1898" s="48">
        <v>44165</v>
      </c>
      <c r="G1898" s="105" t="s">
        <v>13</v>
      </c>
      <c r="H1898" s="105"/>
      <c r="I1898" s="65">
        <v>1080</v>
      </c>
    </row>
    <row r="1899" spans="1:9" ht="45" customHeight="1" x14ac:dyDescent="0.25">
      <c r="A1899" s="77" t="s">
        <v>1912</v>
      </c>
      <c r="B1899" s="59" t="s">
        <v>2673</v>
      </c>
      <c r="C1899" s="61">
        <v>1</v>
      </c>
      <c r="D1899" s="72" t="s">
        <v>15</v>
      </c>
      <c r="E1899" s="48">
        <v>44136</v>
      </c>
      <c r="F1899" s="48">
        <v>44165</v>
      </c>
      <c r="G1899" s="105" t="s">
        <v>13</v>
      </c>
      <c r="H1899" s="105"/>
      <c r="I1899" s="65">
        <v>1080</v>
      </c>
    </row>
    <row r="1900" spans="1:9" ht="45" customHeight="1" x14ac:dyDescent="0.25">
      <c r="A1900" s="77" t="s">
        <v>1912</v>
      </c>
      <c r="B1900" s="59" t="s">
        <v>2673</v>
      </c>
      <c r="C1900" s="61">
        <v>1</v>
      </c>
      <c r="D1900" s="72" t="s">
        <v>15</v>
      </c>
      <c r="E1900" s="48">
        <v>44136</v>
      </c>
      <c r="F1900" s="48">
        <v>44165</v>
      </c>
      <c r="G1900" s="105" t="s">
        <v>13</v>
      </c>
      <c r="H1900" s="105"/>
      <c r="I1900" s="65">
        <v>1080</v>
      </c>
    </row>
    <row r="1901" spans="1:9" ht="45" customHeight="1" x14ac:dyDescent="0.25">
      <c r="A1901" s="77" t="s">
        <v>1912</v>
      </c>
      <c r="B1901" s="59" t="s">
        <v>2673</v>
      </c>
      <c r="C1901" s="61">
        <v>1</v>
      </c>
      <c r="D1901" s="72" t="s">
        <v>15</v>
      </c>
      <c r="E1901" s="48">
        <v>44136</v>
      </c>
      <c r="F1901" s="48">
        <v>44165</v>
      </c>
      <c r="G1901" s="105" t="s">
        <v>13</v>
      </c>
      <c r="H1901" s="105"/>
      <c r="I1901" s="65">
        <v>1080</v>
      </c>
    </row>
    <row r="1902" spans="1:9" ht="45" customHeight="1" x14ac:dyDescent="0.25">
      <c r="A1902" s="77" t="s">
        <v>1912</v>
      </c>
      <c r="B1902" s="59" t="s">
        <v>2673</v>
      </c>
      <c r="C1902" s="61">
        <v>1</v>
      </c>
      <c r="D1902" s="72" t="s">
        <v>15</v>
      </c>
      <c r="E1902" s="48">
        <v>44136</v>
      </c>
      <c r="F1902" s="48">
        <v>44165</v>
      </c>
      <c r="G1902" s="105" t="s">
        <v>13</v>
      </c>
      <c r="H1902" s="105"/>
      <c r="I1902" s="65">
        <v>1080</v>
      </c>
    </row>
    <row r="1903" spans="1:9" ht="45" customHeight="1" x14ac:dyDescent="0.25">
      <c r="A1903" s="77" t="s">
        <v>1912</v>
      </c>
      <c r="B1903" s="59" t="s">
        <v>2673</v>
      </c>
      <c r="C1903" s="61">
        <v>1</v>
      </c>
      <c r="D1903" s="72" t="s">
        <v>15</v>
      </c>
      <c r="E1903" s="48">
        <v>44136</v>
      </c>
      <c r="F1903" s="48">
        <v>44165</v>
      </c>
      <c r="G1903" s="105" t="s">
        <v>13</v>
      </c>
      <c r="H1903" s="105"/>
      <c r="I1903" s="65">
        <v>1080</v>
      </c>
    </row>
    <row r="1904" spans="1:9" ht="45" customHeight="1" x14ac:dyDescent="0.25">
      <c r="A1904" s="77" t="s">
        <v>1912</v>
      </c>
      <c r="B1904" s="59" t="s">
        <v>2673</v>
      </c>
      <c r="C1904" s="61">
        <v>1</v>
      </c>
      <c r="D1904" s="72" t="s">
        <v>15</v>
      </c>
      <c r="E1904" s="48">
        <v>44136</v>
      </c>
      <c r="F1904" s="48">
        <v>44165</v>
      </c>
      <c r="G1904" s="105" t="s">
        <v>13</v>
      </c>
      <c r="H1904" s="105"/>
      <c r="I1904" s="65">
        <v>1080</v>
      </c>
    </row>
    <row r="1905" spans="1:9" ht="45" customHeight="1" x14ac:dyDescent="0.25">
      <c r="A1905" s="77" t="s">
        <v>1912</v>
      </c>
      <c r="B1905" s="59" t="s">
        <v>2673</v>
      </c>
      <c r="C1905" s="61">
        <v>1</v>
      </c>
      <c r="D1905" s="72" t="s">
        <v>15</v>
      </c>
      <c r="E1905" s="48">
        <v>44136</v>
      </c>
      <c r="F1905" s="48">
        <v>44165</v>
      </c>
      <c r="G1905" s="105" t="s">
        <v>13</v>
      </c>
      <c r="H1905" s="105"/>
      <c r="I1905" s="65">
        <v>1080</v>
      </c>
    </row>
    <row r="1906" spans="1:9" ht="45" customHeight="1" x14ac:dyDescent="0.25">
      <c r="A1906" s="77" t="s">
        <v>1912</v>
      </c>
      <c r="B1906" s="59" t="s">
        <v>2673</v>
      </c>
      <c r="C1906" s="61">
        <v>1</v>
      </c>
      <c r="D1906" s="72" t="s">
        <v>15</v>
      </c>
      <c r="E1906" s="48">
        <v>44136</v>
      </c>
      <c r="F1906" s="48">
        <v>44165</v>
      </c>
      <c r="G1906" s="105" t="s">
        <v>13</v>
      </c>
      <c r="H1906" s="105"/>
      <c r="I1906" s="65">
        <v>1080</v>
      </c>
    </row>
    <row r="1907" spans="1:9" ht="45" customHeight="1" x14ac:dyDescent="0.25">
      <c r="A1907" s="77" t="s">
        <v>1912</v>
      </c>
      <c r="B1907" s="59" t="s">
        <v>2673</v>
      </c>
      <c r="C1907" s="61">
        <v>1</v>
      </c>
      <c r="D1907" s="72" t="s">
        <v>15</v>
      </c>
      <c r="E1907" s="48">
        <v>44136</v>
      </c>
      <c r="F1907" s="48">
        <v>44165</v>
      </c>
      <c r="G1907" s="105" t="s">
        <v>13</v>
      </c>
      <c r="H1907" s="105"/>
      <c r="I1907" s="65">
        <v>1080</v>
      </c>
    </row>
    <row r="1908" spans="1:9" ht="45" customHeight="1" x14ac:dyDescent="0.25">
      <c r="A1908" s="77" t="s">
        <v>1912</v>
      </c>
      <c r="B1908" s="59" t="s">
        <v>2673</v>
      </c>
      <c r="C1908" s="61">
        <v>1</v>
      </c>
      <c r="D1908" s="72" t="s">
        <v>15</v>
      </c>
      <c r="E1908" s="48">
        <v>44136</v>
      </c>
      <c r="F1908" s="48">
        <v>44165</v>
      </c>
      <c r="G1908" s="105" t="s">
        <v>13</v>
      </c>
      <c r="H1908" s="105"/>
      <c r="I1908" s="65">
        <v>1080</v>
      </c>
    </row>
    <row r="1909" spans="1:9" ht="45" customHeight="1" x14ac:dyDescent="0.25">
      <c r="A1909" s="77" t="s">
        <v>1912</v>
      </c>
      <c r="B1909" s="59" t="s">
        <v>2673</v>
      </c>
      <c r="C1909" s="61">
        <v>1</v>
      </c>
      <c r="D1909" s="72" t="s">
        <v>15</v>
      </c>
      <c r="E1909" s="48">
        <v>44136</v>
      </c>
      <c r="F1909" s="48">
        <v>44165</v>
      </c>
      <c r="G1909" s="105" t="s">
        <v>13</v>
      </c>
      <c r="H1909" s="105"/>
      <c r="I1909" s="65">
        <v>1080</v>
      </c>
    </row>
    <row r="1910" spans="1:9" ht="45" customHeight="1" x14ac:dyDescent="0.25">
      <c r="A1910" s="77" t="s">
        <v>1912</v>
      </c>
      <c r="B1910" s="59" t="s">
        <v>2673</v>
      </c>
      <c r="C1910" s="61">
        <v>1</v>
      </c>
      <c r="D1910" s="72" t="s">
        <v>15</v>
      </c>
      <c r="E1910" s="48">
        <v>44136</v>
      </c>
      <c r="F1910" s="48">
        <v>44165</v>
      </c>
      <c r="G1910" s="105" t="s">
        <v>13</v>
      </c>
      <c r="H1910" s="105"/>
      <c r="I1910" s="65">
        <v>1080</v>
      </c>
    </row>
    <row r="1911" spans="1:9" ht="45" customHeight="1" x14ac:dyDescent="0.25">
      <c r="A1911" s="77" t="s">
        <v>1912</v>
      </c>
      <c r="B1911" s="59" t="s">
        <v>2673</v>
      </c>
      <c r="C1911" s="61">
        <v>1</v>
      </c>
      <c r="D1911" s="72" t="s">
        <v>15</v>
      </c>
      <c r="E1911" s="48">
        <v>44136</v>
      </c>
      <c r="F1911" s="48">
        <v>44165</v>
      </c>
      <c r="G1911" s="105" t="s">
        <v>13</v>
      </c>
      <c r="H1911" s="105"/>
      <c r="I1911" s="65">
        <v>1080</v>
      </c>
    </row>
    <row r="1912" spans="1:9" ht="45" customHeight="1" x14ac:dyDescent="0.25">
      <c r="A1912" s="77" t="s">
        <v>1845</v>
      </c>
      <c r="B1912" s="59" t="s">
        <v>489</v>
      </c>
      <c r="C1912" s="61">
        <v>1</v>
      </c>
      <c r="D1912" s="72" t="s">
        <v>2172</v>
      </c>
      <c r="E1912" s="48">
        <v>44153</v>
      </c>
      <c r="F1912" s="48">
        <v>44153</v>
      </c>
      <c r="G1912" s="105" t="s">
        <v>13</v>
      </c>
      <c r="H1912" s="105"/>
      <c r="I1912" s="65">
        <v>1191</v>
      </c>
    </row>
    <row r="1913" spans="1:9" ht="45" customHeight="1" x14ac:dyDescent="0.25">
      <c r="A1913" s="77" t="s">
        <v>1845</v>
      </c>
      <c r="B1913" s="59" t="s">
        <v>489</v>
      </c>
      <c r="C1913" s="61">
        <v>1</v>
      </c>
      <c r="D1913" s="72" t="s">
        <v>2172</v>
      </c>
      <c r="E1913" s="48">
        <v>44153</v>
      </c>
      <c r="F1913" s="48">
        <v>44153</v>
      </c>
      <c r="G1913" s="105" t="s">
        <v>13</v>
      </c>
      <c r="H1913" s="105"/>
      <c r="I1913" s="65">
        <v>3201</v>
      </c>
    </row>
    <row r="1914" spans="1:9" ht="45" customHeight="1" x14ac:dyDescent="0.25">
      <c r="A1914" s="77" t="s">
        <v>1845</v>
      </c>
      <c r="B1914" s="59" t="s">
        <v>489</v>
      </c>
      <c r="C1914" s="61">
        <v>1</v>
      </c>
      <c r="D1914" s="72" t="s">
        <v>2172</v>
      </c>
      <c r="E1914" s="48">
        <v>44153</v>
      </c>
      <c r="F1914" s="48">
        <v>44153</v>
      </c>
      <c r="G1914" s="105" t="s">
        <v>13</v>
      </c>
      <c r="H1914" s="105"/>
      <c r="I1914" s="65">
        <v>299</v>
      </c>
    </row>
    <row r="1915" spans="1:9" ht="45" customHeight="1" x14ac:dyDescent="0.25">
      <c r="A1915" s="77" t="s">
        <v>1845</v>
      </c>
      <c r="B1915" s="59" t="s">
        <v>489</v>
      </c>
      <c r="C1915" s="61">
        <v>1</v>
      </c>
      <c r="D1915" s="72" t="s">
        <v>2172</v>
      </c>
      <c r="E1915" s="48">
        <v>44153</v>
      </c>
      <c r="F1915" s="48">
        <v>44153</v>
      </c>
      <c r="G1915" s="105" t="s">
        <v>13</v>
      </c>
      <c r="H1915" s="105"/>
      <c r="I1915" s="65">
        <v>127</v>
      </c>
    </row>
    <row r="1916" spans="1:9" ht="45" customHeight="1" x14ac:dyDescent="0.25">
      <c r="A1916" s="77" t="s">
        <v>1845</v>
      </c>
      <c r="B1916" s="59" t="s">
        <v>489</v>
      </c>
      <c r="C1916" s="61">
        <v>1</v>
      </c>
      <c r="D1916" s="72" t="s">
        <v>2172</v>
      </c>
      <c r="E1916" s="48">
        <v>44153</v>
      </c>
      <c r="F1916" s="48">
        <v>44153</v>
      </c>
      <c r="G1916" s="105" t="s">
        <v>13</v>
      </c>
      <c r="H1916" s="105"/>
      <c r="I1916" s="65">
        <v>59</v>
      </c>
    </row>
    <row r="1917" spans="1:9" ht="45" customHeight="1" x14ac:dyDescent="0.25">
      <c r="A1917" s="77" t="s">
        <v>1845</v>
      </c>
      <c r="B1917" s="59" t="s">
        <v>489</v>
      </c>
      <c r="C1917" s="61">
        <v>1</v>
      </c>
      <c r="D1917" s="72" t="s">
        <v>2172</v>
      </c>
      <c r="E1917" s="48">
        <v>44153</v>
      </c>
      <c r="F1917" s="48">
        <v>44153</v>
      </c>
      <c r="G1917" s="105" t="s">
        <v>13</v>
      </c>
      <c r="H1917" s="105"/>
      <c r="I1917" s="65">
        <v>85</v>
      </c>
    </row>
    <row r="1918" spans="1:9" ht="45" customHeight="1" x14ac:dyDescent="0.25">
      <c r="A1918" s="77" t="s">
        <v>1845</v>
      </c>
      <c r="B1918" s="59" t="s">
        <v>489</v>
      </c>
      <c r="C1918" s="61">
        <v>1</v>
      </c>
      <c r="D1918" s="72" t="s">
        <v>2172</v>
      </c>
      <c r="E1918" s="48">
        <v>44153</v>
      </c>
      <c r="F1918" s="48">
        <v>44153</v>
      </c>
      <c r="G1918" s="105" t="s">
        <v>13</v>
      </c>
      <c r="H1918" s="105"/>
      <c r="I1918" s="65">
        <v>271</v>
      </c>
    </row>
    <row r="1919" spans="1:9" ht="45" customHeight="1" x14ac:dyDescent="0.25">
      <c r="A1919" s="77" t="s">
        <v>1845</v>
      </c>
      <c r="B1919" s="59" t="s">
        <v>489</v>
      </c>
      <c r="C1919" s="61">
        <v>1</v>
      </c>
      <c r="D1919" s="72" t="s">
        <v>2172</v>
      </c>
      <c r="E1919" s="48">
        <v>44153</v>
      </c>
      <c r="F1919" s="48">
        <v>44153</v>
      </c>
      <c r="G1919" s="105" t="s">
        <v>13</v>
      </c>
      <c r="H1919" s="105"/>
      <c r="I1919" s="65">
        <v>256.44</v>
      </c>
    </row>
    <row r="1920" spans="1:9" ht="45" customHeight="1" x14ac:dyDescent="0.25">
      <c r="A1920" s="77" t="s">
        <v>1845</v>
      </c>
      <c r="B1920" s="59" t="s">
        <v>489</v>
      </c>
      <c r="C1920" s="61">
        <v>1</v>
      </c>
      <c r="D1920" s="72" t="s">
        <v>2172</v>
      </c>
      <c r="E1920" s="48">
        <v>44153</v>
      </c>
      <c r="F1920" s="48">
        <v>44153</v>
      </c>
      <c r="G1920" s="105" t="s">
        <v>13</v>
      </c>
      <c r="H1920" s="105"/>
      <c r="I1920" s="65">
        <v>268.64</v>
      </c>
    </row>
    <row r="1921" spans="1:9" ht="45" customHeight="1" x14ac:dyDescent="0.25">
      <c r="A1921" s="77" t="s">
        <v>1845</v>
      </c>
      <c r="B1921" s="59" t="s">
        <v>489</v>
      </c>
      <c r="C1921" s="61">
        <v>1</v>
      </c>
      <c r="D1921" s="72" t="s">
        <v>2172</v>
      </c>
      <c r="E1921" s="48">
        <v>44153</v>
      </c>
      <c r="F1921" s="48">
        <v>44153</v>
      </c>
      <c r="G1921" s="105" t="s">
        <v>13</v>
      </c>
      <c r="H1921" s="105"/>
      <c r="I1921" s="65">
        <v>500</v>
      </c>
    </row>
    <row r="1922" spans="1:9" ht="45" customHeight="1" x14ac:dyDescent="0.25">
      <c r="A1922" s="77" t="s">
        <v>1845</v>
      </c>
      <c r="B1922" s="59" t="s">
        <v>1420</v>
      </c>
      <c r="C1922" s="61">
        <v>1</v>
      </c>
      <c r="D1922" s="72" t="s">
        <v>2172</v>
      </c>
      <c r="E1922" s="48">
        <v>44168</v>
      </c>
      <c r="F1922" s="48">
        <v>44169</v>
      </c>
      <c r="G1922" s="105" t="s">
        <v>13</v>
      </c>
      <c r="H1922" s="105"/>
      <c r="I1922" s="65">
        <v>178</v>
      </c>
    </row>
    <row r="1923" spans="1:9" ht="45" customHeight="1" x14ac:dyDescent="0.25">
      <c r="A1923" s="77" t="s">
        <v>1845</v>
      </c>
      <c r="B1923" s="59" t="s">
        <v>1420</v>
      </c>
      <c r="C1923" s="61">
        <v>1</v>
      </c>
      <c r="D1923" s="72" t="s">
        <v>2172</v>
      </c>
      <c r="E1923" s="48">
        <v>44168</v>
      </c>
      <c r="F1923" s="48">
        <v>44169</v>
      </c>
      <c r="G1923" s="105" t="s">
        <v>13</v>
      </c>
      <c r="H1923" s="105"/>
      <c r="I1923" s="65">
        <v>126</v>
      </c>
    </row>
    <row r="1924" spans="1:9" ht="45" customHeight="1" x14ac:dyDescent="0.25">
      <c r="A1924" s="77" t="s">
        <v>1845</v>
      </c>
      <c r="B1924" s="59" t="s">
        <v>1420</v>
      </c>
      <c r="C1924" s="61">
        <v>1</v>
      </c>
      <c r="D1924" s="72" t="s">
        <v>2172</v>
      </c>
      <c r="E1924" s="48">
        <v>44168</v>
      </c>
      <c r="F1924" s="48">
        <v>44169</v>
      </c>
      <c r="G1924" s="105" t="s">
        <v>13</v>
      </c>
      <c r="H1924" s="105"/>
      <c r="I1924" s="65">
        <v>298</v>
      </c>
    </row>
    <row r="1925" spans="1:9" ht="45" customHeight="1" x14ac:dyDescent="0.25">
      <c r="A1925" s="77" t="s">
        <v>1845</v>
      </c>
      <c r="B1925" s="59" t="s">
        <v>1420</v>
      </c>
      <c r="C1925" s="61">
        <v>1</v>
      </c>
      <c r="D1925" s="72" t="s">
        <v>2172</v>
      </c>
      <c r="E1925" s="48">
        <v>44168</v>
      </c>
      <c r="F1925" s="48">
        <v>44169</v>
      </c>
      <c r="G1925" s="105" t="s">
        <v>13</v>
      </c>
      <c r="H1925" s="105"/>
      <c r="I1925" s="65">
        <v>1070.4000000000001</v>
      </c>
    </row>
    <row r="1926" spans="1:9" ht="45" customHeight="1" x14ac:dyDescent="0.25">
      <c r="A1926" s="77" t="s">
        <v>1845</v>
      </c>
      <c r="B1926" s="59" t="s">
        <v>1420</v>
      </c>
      <c r="C1926" s="61">
        <v>1</v>
      </c>
      <c r="D1926" s="72" t="s">
        <v>2172</v>
      </c>
      <c r="E1926" s="48">
        <v>44168</v>
      </c>
      <c r="F1926" s="48">
        <v>44169</v>
      </c>
      <c r="G1926" s="105" t="s">
        <v>13</v>
      </c>
      <c r="H1926" s="105"/>
      <c r="I1926" s="65">
        <v>1547.75</v>
      </c>
    </row>
    <row r="1927" spans="1:9" ht="45" customHeight="1" x14ac:dyDescent="0.25">
      <c r="A1927" s="77" t="s">
        <v>1845</v>
      </c>
      <c r="B1927" s="59" t="s">
        <v>1420</v>
      </c>
      <c r="C1927" s="61">
        <v>1</v>
      </c>
      <c r="D1927" s="72" t="s">
        <v>2172</v>
      </c>
      <c r="E1927" s="48">
        <v>44168</v>
      </c>
      <c r="F1927" s="48">
        <v>44169</v>
      </c>
      <c r="G1927" s="105" t="s">
        <v>13</v>
      </c>
      <c r="H1927" s="105"/>
      <c r="I1927" s="65">
        <v>450</v>
      </c>
    </row>
    <row r="1928" spans="1:9" ht="45" customHeight="1" x14ac:dyDescent="0.25">
      <c r="A1928" s="77" t="s">
        <v>1845</v>
      </c>
      <c r="B1928" s="59" t="s">
        <v>1420</v>
      </c>
      <c r="C1928" s="61">
        <v>1</v>
      </c>
      <c r="D1928" s="72" t="s">
        <v>2172</v>
      </c>
      <c r="E1928" s="48">
        <v>44168</v>
      </c>
      <c r="F1928" s="48">
        <v>44169</v>
      </c>
      <c r="G1928" s="105" t="s">
        <v>13</v>
      </c>
      <c r="H1928" s="105"/>
      <c r="I1928" s="65">
        <v>10.7</v>
      </c>
    </row>
    <row r="1929" spans="1:9" ht="45" customHeight="1" x14ac:dyDescent="0.25">
      <c r="A1929" s="77" t="s">
        <v>1845</v>
      </c>
      <c r="B1929" s="59" t="s">
        <v>1420</v>
      </c>
      <c r="C1929" s="61">
        <v>1</v>
      </c>
      <c r="D1929" s="72" t="s">
        <v>2172</v>
      </c>
      <c r="E1929" s="48">
        <v>44168</v>
      </c>
      <c r="F1929" s="48">
        <v>44169</v>
      </c>
      <c r="G1929" s="105" t="s">
        <v>13</v>
      </c>
      <c r="H1929" s="105"/>
      <c r="I1929" s="65">
        <v>1393.35</v>
      </c>
    </row>
    <row r="1930" spans="1:9" ht="45" customHeight="1" x14ac:dyDescent="0.25">
      <c r="A1930" s="77" t="s">
        <v>1845</v>
      </c>
      <c r="B1930" s="59" t="s">
        <v>1420</v>
      </c>
      <c r="C1930" s="61">
        <v>1</v>
      </c>
      <c r="D1930" s="72" t="s">
        <v>2172</v>
      </c>
      <c r="E1930" s="48">
        <v>44168</v>
      </c>
      <c r="F1930" s="48">
        <v>44169</v>
      </c>
      <c r="G1930" s="105" t="s">
        <v>13</v>
      </c>
      <c r="H1930" s="105"/>
      <c r="I1930" s="65">
        <v>1113</v>
      </c>
    </row>
    <row r="1931" spans="1:9" ht="45" customHeight="1" x14ac:dyDescent="0.25">
      <c r="A1931" s="77" t="s">
        <v>1845</v>
      </c>
      <c r="B1931" s="59" t="s">
        <v>1420</v>
      </c>
      <c r="C1931" s="61">
        <v>1</v>
      </c>
      <c r="D1931" s="72" t="s">
        <v>2172</v>
      </c>
      <c r="E1931" s="48">
        <v>44168</v>
      </c>
      <c r="F1931" s="48">
        <v>44169</v>
      </c>
      <c r="G1931" s="105" t="s">
        <v>13</v>
      </c>
      <c r="H1931" s="105"/>
      <c r="I1931" s="65">
        <v>126</v>
      </c>
    </row>
    <row r="1932" spans="1:9" ht="45" customHeight="1" x14ac:dyDescent="0.25">
      <c r="A1932" s="77" t="s">
        <v>1845</v>
      </c>
      <c r="B1932" s="59" t="s">
        <v>1420</v>
      </c>
      <c r="C1932" s="61">
        <v>1</v>
      </c>
      <c r="D1932" s="72" t="s">
        <v>2172</v>
      </c>
      <c r="E1932" s="48">
        <v>44168</v>
      </c>
      <c r="F1932" s="48">
        <v>44169</v>
      </c>
      <c r="G1932" s="105" t="s">
        <v>13</v>
      </c>
      <c r="H1932" s="105"/>
      <c r="I1932" s="65">
        <v>98</v>
      </c>
    </row>
    <row r="1933" spans="1:9" ht="45" customHeight="1" x14ac:dyDescent="0.25">
      <c r="A1933" s="77" t="s">
        <v>1845</v>
      </c>
      <c r="B1933" s="59" t="s">
        <v>1420</v>
      </c>
      <c r="C1933" s="61">
        <v>1</v>
      </c>
      <c r="D1933" s="72" t="s">
        <v>2172</v>
      </c>
      <c r="E1933" s="48">
        <v>44168</v>
      </c>
      <c r="F1933" s="48">
        <v>44169</v>
      </c>
      <c r="G1933" s="105" t="s">
        <v>13</v>
      </c>
      <c r="H1933" s="105"/>
      <c r="I1933" s="65">
        <v>549</v>
      </c>
    </row>
    <row r="1934" spans="1:9" ht="45" customHeight="1" x14ac:dyDescent="0.25">
      <c r="A1934" s="77" t="s">
        <v>1845</v>
      </c>
      <c r="B1934" s="59" t="s">
        <v>489</v>
      </c>
      <c r="C1934" s="61">
        <v>1</v>
      </c>
      <c r="D1934" s="72" t="s">
        <v>2172</v>
      </c>
      <c r="E1934" s="48">
        <v>44153</v>
      </c>
      <c r="F1934" s="48">
        <v>44153</v>
      </c>
      <c r="G1934" s="105" t="s">
        <v>13</v>
      </c>
      <c r="H1934" s="105"/>
      <c r="I1934" s="65">
        <v>81</v>
      </c>
    </row>
    <row r="1935" spans="1:9" ht="45" customHeight="1" x14ac:dyDescent="0.25">
      <c r="A1935" s="77" t="s">
        <v>1845</v>
      </c>
      <c r="B1935" s="59" t="s">
        <v>1420</v>
      </c>
      <c r="C1935" s="61">
        <v>1</v>
      </c>
      <c r="D1935" s="72" t="s">
        <v>2172</v>
      </c>
      <c r="E1935" s="48">
        <v>44168</v>
      </c>
      <c r="F1935" s="48">
        <v>44169</v>
      </c>
      <c r="G1935" s="105" t="s">
        <v>13</v>
      </c>
      <c r="H1935" s="105"/>
      <c r="I1935" s="65">
        <v>136</v>
      </c>
    </row>
    <row r="1936" spans="1:9" ht="45" customHeight="1" x14ac:dyDescent="0.25">
      <c r="A1936" s="77" t="s">
        <v>1845</v>
      </c>
      <c r="B1936" s="59" t="s">
        <v>1420</v>
      </c>
      <c r="C1936" s="61">
        <v>1</v>
      </c>
      <c r="D1936" s="72" t="s">
        <v>2172</v>
      </c>
      <c r="E1936" s="48">
        <v>44168</v>
      </c>
      <c r="F1936" s="48">
        <v>44169</v>
      </c>
      <c r="G1936" s="105" t="s">
        <v>13</v>
      </c>
      <c r="H1936" s="105"/>
      <c r="I1936" s="65">
        <v>42</v>
      </c>
    </row>
    <row r="1937" spans="1:9" ht="45" customHeight="1" x14ac:dyDescent="0.25">
      <c r="A1937" s="77" t="s">
        <v>1844</v>
      </c>
      <c r="B1937" s="59" t="s">
        <v>2745</v>
      </c>
      <c r="C1937" s="61">
        <v>1</v>
      </c>
      <c r="D1937" s="72" t="s">
        <v>29</v>
      </c>
      <c r="E1937" s="48">
        <v>44174</v>
      </c>
      <c r="F1937" s="48">
        <v>44174</v>
      </c>
      <c r="G1937" s="105" t="s">
        <v>13</v>
      </c>
      <c r="H1937" s="105"/>
      <c r="I1937" s="65">
        <v>360</v>
      </c>
    </row>
    <row r="1938" spans="1:9" ht="45" customHeight="1" x14ac:dyDescent="0.25">
      <c r="A1938" s="77" t="s">
        <v>1845</v>
      </c>
      <c r="B1938" s="59" t="s">
        <v>2751</v>
      </c>
      <c r="C1938" s="61">
        <v>1</v>
      </c>
      <c r="D1938" s="72" t="s">
        <v>15</v>
      </c>
      <c r="E1938" s="48" t="s">
        <v>2766</v>
      </c>
      <c r="F1938" s="48">
        <v>44179</v>
      </c>
      <c r="G1938" s="105" t="s">
        <v>13</v>
      </c>
      <c r="H1938" s="105"/>
      <c r="I1938" s="65">
        <v>360</v>
      </c>
    </row>
    <row r="1939" spans="1:9" ht="45" customHeight="1" x14ac:dyDescent="0.25">
      <c r="A1939" s="77" t="s">
        <v>1845</v>
      </c>
      <c r="B1939" s="59" t="s">
        <v>489</v>
      </c>
      <c r="C1939" s="61">
        <v>1</v>
      </c>
      <c r="D1939" s="72" t="s">
        <v>29</v>
      </c>
      <c r="E1939" s="48">
        <v>44183</v>
      </c>
      <c r="F1939" s="48">
        <v>44183</v>
      </c>
      <c r="G1939" s="105" t="s">
        <v>13</v>
      </c>
      <c r="H1939" s="105"/>
      <c r="I1939" s="65">
        <v>63</v>
      </c>
    </row>
    <row r="1940" spans="1:9" ht="45" customHeight="1" x14ac:dyDescent="0.25">
      <c r="A1940" s="77" t="s">
        <v>1845</v>
      </c>
      <c r="B1940" s="59" t="s">
        <v>489</v>
      </c>
      <c r="C1940" s="61">
        <v>1</v>
      </c>
      <c r="D1940" s="72" t="s">
        <v>29</v>
      </c>
      <c r="E1940" s="48">
        <v>44183</v>
      </c>
      <c r="F1940" s="48">
        <v>44183</v>
      </c>
      <c r="G1940" s="105" t="s">
        <v>13</v>
      </c>
      <c r="H1940" s="105"/>
      <c r="I1940" s="65">
        <v>49</v>
      </c>
    </row>
    <row r="1941" spans="1:9" ht="45" customHeight="1" x14ac:dyDescent="0.25">
      <c r="A1941" s="77" t="s">
        <v>1845</v>
      </c>
      <c r="B1941" s="59" t="s">
        <v>489</v>
      </c>
      <c r="C1941" s="61">
        <v>1</v>
      </c>
      <c r="D1941" s="72" t="s">
        <v>29</v>
      </c>
      <c r="E1941" s="48">
        <v>44183</v>
      </c>
      <c r="F1941" s="48">
        <v>44183</v>
      </c>
      <c r="G1941" s="105" t="s">
        <v>13</v>
      </c>
      <c r="H1941" s="105"/>
      <c r="I1941" s="65">
        <v>500</v>
      </c>
    </row>
    <row r="1942" spans="1:9" ht="45" customHeight="1" x14ac:dyDescent="0.25">
      <c r="A1942" s="77" t="s">
        <v>1845</v>
      </c>
      <c r="B1942" s="59" t="s">
        <v>489</v>
      </c>
      <c r="C1942" s="61">
        <v>1</v>
      </c>
      <c r="D1942" s="72" t="s">
        <v>29</v>
      </c>
      <c r="E1942" s="48">
        <v>44183</v>
      </c>
      <c r="F1942" s="48">
        <v>44183</v>
      </c>
      <c r="G1942" s="105" t="s">
        <v>13</v>
      </c>
      <c r="H1942" s="105"/>
      <c r="I1942" s="65">
        <v>280</v>
      </c>
    </row>
    <row r="1943" spans="1:9" ht="45" customHeight="1" x14ac:dyDescent="0.25">
      <c r="A1943" s="77" t="s">
        <v>1845</v>
      </c>
      <c r="B1943" s="59" t="s">
        <v>489</v>
      </c>
      <c r="C1943" s="61">
        <v>3</v>
      </c>
      <c r="D1943" s="72" t="s">
        <v>29</v>
      </c>
      <c r="E1943" s="48">
        <v>44155</v>
      </c>
      <c r="F1943" s="48">
        <v>44155</v>
      </c>
      <c r="G1943" s="105" t="s">
        <v>13</v>
      </c>
      <c r="H1943" s="105"/>
      <c r="I1943" s="65">
        <v>126</v>
      </c>
    </row>
    <row r="1944" spans="1:9" ht="45" customHeight="1" x14ac:dyDescent="0.25">
      <c r="A1944" s="77" t="s">
        <v>1845</v>
      </c>
      <c r="B1944" s="59" t="s">
        <v>489</v>
      </c>
      <c r="C1944" s="61">
        <v>3</v>
      </c>
      <c r="D1944" s="72" t="s">
        <v>29</v>
      </c>
      <c r="E1944" s="48">
        <v>44155</v>
      </c>
      <c r="F1944" s="48">
        <v>44155</v>
      </c>
      <c r="G1944" s="105" t="s">
        <v>13</v>
      </c>
      <c r="H1944" s="105"/>
      <c r="I1944" s="65">
        <v>98</v>
      </c>
    </row>
    <row r="1945" spans="1:9" ht="45" customHeight="1" x14ac:dyDescent="0.25">
      <c r="A1945" s="77" t="s">
        <v>1845</v>
      </c>
      <c r="B1945" s="59" t="s">
        <v>489</v>
      </c>
      <c r="C1945" s="61">
        <v>3</v>
      </c>
      <c r="D1945" s="72" t="s">
        <v>29</v>
      </c>
      <c r="E1945" s="48">
        <v>44155</v>
      </c>
      <c r="F1945" s="48">
        <v>44155</v>
      </c>
      <c r="G1945" s="105" t="s">
        <v>13</v>
      </c>
      <c r="H1945" s="105"/>
      <c r="I1945" s="65">
        <v>200</v>
      </c>
    </row>
    <row r="1946" spans="1:9" ht="45" customHeight="1" x14ac:dyDescent="0.25">
      <c r="A1946" s="77" t="s">
        <v>1845</v>
      </c>
      <c r="B1946" s="59" t="s">
        <v>489</v>
      </c>
      <c r="C1946" s="61">
        <v>3</v>
      </c>
      <c r="D1946" s="72" t="s">
        <v>29</v>
      </c>
      <c r="E1946" s="48">
        <v>44155</v>
      </c>
      <c r="F1946" s="48">
        <v>44155</v>
      </c>
      <c r="G1946" s="105" t="s">
        <v>13</v>
      </c>
      <c r="H1946" s="105"/>
      <c r="I1946" s="65">
        <v>138.5</v>
      </c>
    </row>
    <row r="1947" spans="1:9" ht="45" customHeight="1" x14ac:dyDescent="0.25">
      <c r="A1947" s="77" t="s">
        <v>1845</v>
      </c>
      <c r="B1947" s="59" t="s">
        <v>489</v>
      </c>
      <c r="C1947" s="61">
        <v>3</v>
      </c>
      <c r="D1947" s="72" t="s">
        <v>29</v>
      </c>
      <c r="E1947" s="48">
        <v>44155</v>
      </c>
      <c r="F1947" s="48">
        <v>44155</v>
      </c>
      <c r="G1947" s="105" t="s">
        <v>13</v>
      </c>
      <c r="H1947" s="105"/>
      <c r="I1947" s="65">
        <v>492</v>
      </c>
    </row>
    <row r="1948" spans="1:9" ht="45" customHeight="1" x14ac:dyDescent="0.25">
      <c r="A1948" s="77" t="s">
        <v>1872</v>
      </c>
      <c r="B1948" s="59" t="s">
        <v>1420</v>
      </c>
      <c r="C1948" s="61">
        <v>1</v>
      </c>
      <c r="D1948" s="72" t="s">
        <v>15</v>
      </c>
      <c r="E1948" s="48">
        <v>44166</v>
      </c>
      <c r="F1948" s="48">
        <v>44169</v>
      </c>
      <c r="G1948" s="105" t="s">
        <v>13</v>
      </c>
      <c r="H1948" s="105"/>
      <c r="I1948" s="65">
        <v>378</v>
      </c>
    </row>
    <row r="1949" spans="1:9" ht="45" customHeight="1" x14ac:dyDescent="0.25">
      <c r="A1949" s="77" t="s">
        <v>1872</v>
      </c>
      <c r="B1949" s="59" t="s">
        <v>1420</v>
      </c>
      <c r="C1949" s="61">
        <v>1</v>
      </c>
      <c r="D1949" s="72" t="s">
        <v>15</v>
      </c>
      <c r="E1949" s="48">
        <v>44166</v>
      </c>
      <c r="F1949" s="48">
        <v>44169</v>
      </c>
      <c r="G1949" s="105" t="s">
        <v>13</v>
      </c>
      <c r="H1949" s="105"/>
      <c r="I1949" s="65">
        <v>378</v>
      </c>
    </row>
    <row r="1950" spans="1:9" ht="45" customHeight="1" x14ac:dyDescent="0.25">
      <c r="A1950" s="77" t="s">
        <v>1872</v>
      </c>
      <c r="B1950" s="59" t="s">
        <v>1420</v>
      </c>
      <c r="C1950" s="61">
        <v>1</v>
      </c>
      <c r="D1950" s="72" t="s">
        <v>15</v>
      </c>
      <c r="E1950" s="48">
        <v>44172</v>
      </c>
      <c r="F1950" s="48">
        <v>44176</v>
      </c>
      <c r="G1950" s="105" t="s">
        <v>13</v>
      </c>
      <c r="H1950" s="105"/>
      <c r="I1950" s="65">
        <v>378</v>
      </c>
    </row>
    <row r="1951" spans="1:9" ht="45" customHeight="1" x14ac:dyDescent="0.25">
      <c r="A1951" s="77" t="s">
        <v>1872</v>
      </c>
      <c r="B1951" s="59" t="s">
        <v>1420</v>
      </c>
      <c r="C1951" s="61">
        <v>1</v>
      </c>
      <c r="D1951" s="72" t="s">
        <v>15</v>
      </c>
      <c r="E1951" s="48">
        <v>44172</v>
      </c>
      <c r="F1951" s="48">
        <v>44176</v>
      </c>
      <c r="G1951" s="105" t="s">
        <v>13</v>
      </c>
      <c r="H1951" s="105"/>
      <c r="I1951" s="65">
        <v>378</v>
      </c>
    </row>
    <row r="1952" spans="1:9" ht="45" customHeight="1" x14ac:dyDescent="0.25">
      <c r="A1952" s="77" t="s">
        <v>1872</v>
      </c>
      <c r="B1952" s="59" t="s">
        <v>1420</v>
      </c>
      <c r="C1952" s="61">
        <v>1</v>
      </c>
      <c r="D1952" s="72" t="s">
        <v>15</v>
      </c>
      <c r="E1952" s="48">
        <v>44179</v>
      </c>
      <c r="F1952" s="48">
        <v>44183</v>
      </c>
      <c r="G1952" s="105" t="s">
        <v>13</v>
      </c>
      <c r="H1952" s="105"/>
      <c r="I1952" s="65">
        <v>585</v>
      </c>
    </row>
    <row r="1953" spans="1:9" ht="45" customHeight="1" x14ac:dyDescent="0.25">
      <c r="A1953" s="77" t="s">
        <v>2398</v>
      </c>
      <c r="B1953" s="59" t="s">
        <v>2751</v>
      </c>
      <c r="C1953" s="61">
        <v>1</v>
      </c>
      <c r="D1953" s="72" t="s">
        <v>15</v>
      </c>
      <c r="E1953" s="48">
        <v>44162</v>
      </c>
      <c r="F1953" s="48">
        <v>44166</v>
      </c>
      <c r="G1953" s="105" t="s">
        <v>13</v>
      </c>
      <c r="H1953" s="105"/>
      <c r="I1953" s="65">
        <v>1600</v>
      </c>
    </row>
    <row r="1954" spans="1:9" ht="45" customHeight="1" x14ac:dyDescent="0.25">
      <c r="A1954" s="77" t="s">
        <v>2398</v>
      </c>
      <c r="B1954" s="59" t="s">
        <v>2751</v>
      </c>
      <c r="C1954" s="61">
        <v>1</v>
      </c>
      <c r="D1954" s="72" t="s">
        <v>15</v>
      </c>
      <c r="E1954" s="48">
        <v>44162</v>
      </c>
      <c r="F1954" s="48">
        <v>44165</v>
      </c>
      <c r="G1954" s="105" t="s">
        <v>13</v>
      </c>
      <c r="H1954" s="105"/>
      <c r="I1954" s="65">
        <v>620</v>
      </c>
    </row>
    <row r="1955" spans="1:9" ht="45" customHeight="1" x14ac:dyDescent="0.25">
      <c r="A1955" s="77" t="s">
        <v>2398</v>
      </c>
      <c r="B1955" s="59" t="s">
        <v>2751</v>
      </c>
      <c r="C1955" s="61">
        <v>1</v>
      </c>
      <c r="D1955" s="72" t="s">
        <v>15</v>
      </c>
      <c r="E1955" s="48">
        <v>44162</v>
      </c>
      <c r="F1955" s="48">
        <v>44166</v>
      </c>
      <c r="G1955" s="105" t="s">
        <v>13</v>
      </c>
      <c r="H1955" s="105"/>
      <c r="I1955" s="65">
        <v>1200</v>
      </c>
    </row>
    <row r="1956" spans="1:9" ht="45" customHeight="1" x14ac:dyDescent="0.25">
      <c r="A1956" s="77" t="s">
        <v>2398</v>
      </c>
      <c r="B1956" s="59" t="s">
        <v>2751</v>
      </c>
      <c r="C1956" s="61">
        <v>1</v>
      </c>
      <c r="D1956" s="72" t="s">
        <v>15</v>
      </c>
      <c r="E1956" s="48">
        <v>44162</v>
      </c>
      <c r="F1956" s="48">
        <v>44165</v>
      </c>
      <c r="G1956" s="105" t="s">
        <v>13</v>
      </c>
      <c r="H1956" s="105"/>
      <c r="I1956" s="65">
        <v>1200</v>
      </c>
    </row>
    <row r="1957" spans="1:9" ht="45" customHeight="1" x14ac:dyDescent="0.25">
      <c r="A1957" s="77" t="s">
        <v>2398</v>
      </c>
      <c r="B1957" s="59" t="s">
        <v>2751</v>
      </c>
      <c r="C1957" s="61">
        <v>1</v>
      </c>
      <c r="D1957" s="72" t="s">
        <v>15</v>
      </c>
      <c r="E1957" s="48">
        <v>44166</v>
      </c>
      <c r="F1957" s="48">
        <v>44166</v>
      </c>
      <c r="G1957" s="105" t="s">
        <v>13</v>
      </c>
      <c r="H1957" s="105"/>
      <c r="I1957" s="65">
        <v>1000</v>
      </c>
    </row>
    <row r="1958" spans="1:9" ht="45" customHeight="1" x14ac:dyDescent="0.25">
      <c r="A1958" s="77" t="s">
        <v>2398</v>
      </c>
      <c r="B1958" s="59" t="s">
        <v>2751</v>
      </c>
      <c r="C1958" s="61">
        <v>1</v>
      </c>
      <c r="D1958" s="72" t="s">
        <v>15</v>
      </c>
      <c r="E1958" s="48">
        <v>44162</v>
      </c>
      <c r="F1958" s="48">
        <v>44166</v>
      </c>
      <c r="G1958" s="105" t="s">
        <v>13</v>
      </c>
      <c r="H1958" s="105"/>
      <c r="I1958" s="65">
        <v>300</v>
      </c>
    </row>
    <row r="1959" spans="1:9" ht="45" customHeight="1" x14ac:dyDescent="0.25">
      <c r="A1959" s="77" t="s">
        <v>1913</v>
      </c>
      <c r="B1959" s="59" t="s">
        <v>489</v>
      </c>
      <c r="C1959" s="61">
        <v>1</v>
      </c>
      <c r="D1959" s="72" t="s">
        <v>29</v>
      </c>
      <c r="E1959" s="48">
        <v>44174</v>
      </c>
      <c r="F1959" s="48">
        <v>44174</v>
      </c>
      <c r="G1959" s="105" t="s">
        <v>13</v>
      </c>
      <c r="H1959" s="105"/>
      <c r="I1959" s="65">
        <v>200</v>
      </c>
    </row>
    <row r="1960" spans="1:9" ht="45" customHeight="1" x14ac:dyDescent="0.25">
      <c r="A1960" s="77" t="s">
        <v>1913</v>
      </c>
      <c r="B1960" s="59" t="s">
        <v>489</v>
      </c>
      <c r="C1960" s="61">
        <v>1</v>
      </c>
      <c r="D1960" s="72" t="s">
        <v>29</v>
      </c>
      <c r="E1960" s="48">
        <v>44174</v>
      </c>
      <c r="F1960" s="48">
        <v>44174</v>
      </c>
      <c r="G1960" s="105" t="s">
        <v>13</v>
      </c>
      <c r="H1960" s="105"/>
      <c r="I1960" s="65">
        <v>98</v>
      </c>
    </row>
    <row r="1961" spans="1:9" ht="45" customHeight="1" x14ac:dyDescent="0.25">
      <c r="A1961" s="77" t="s">
        <v>1913</v>
      </c>
      <c r="B1961" s="59" t="s">
        <v>489</v>
      </c>
      <c r="C1961" s="61">
        <v>1</v>
      </c>
      <c r="D1961" s="72" t="s">
        <v>29</v>
      </c>
      <c r="E1961" s="48">
        <v>44174</v>
      </c>
      <c r="F1961" s="48">
        <v>44174</v>
      </c>
      <c r="G1961" s="105" t="s">
        <v>13</v>
      </c>
      <c r="H1961" s="105"/>
      <c r="I1961" s="65">
        <v>126</v>
      </c>
    </row>
    <row r="1962" spans="1:9" ht="45" customHeight="1" x14ac:dyDescent="0.25">
      <c r="A1962" s="77" t="s">
        <v>1913</v>
      </c>
      <c r="B1962" s="59" t="s">
        <v>489</v>
      </c>
      <c r="C1962" s="61">
        <v>1</v>
      </c>
      <c r="D1962" s="72" t="s">
        <v>29</v>
      </c>
      <c r="E1962" s="48">
        <v>44174</v>
      </c>
      <c r="F1962" s="48">
        <v>44174</v>
      </c>
      <c r="G1962" s="105" t="s">
        <v>13</v>
      </c>
      <c r="H1962" s="105"/>
      <c r="I1962" s="65">
        <v>500</v>
      </c>
    </row>
    <row r="1963" spans="1:9" ht="45" customHeight="1" x14ac:dyDescent="0.25">
      <c r="A1963" s="77" t="s">
        <v>1913</v>
      </c>
      <c r="B1963" s="59" t="s">
        <v>489</v>
      </c>
      <c r="C1963" s="61">
        <v>1</v>
      </c>
      <c r="D1963" s="72" t="s">
        <v>29</v>
      </c>
      <c r="E1963" s="48">
        <v>44173</v>
      </c>
      <c r="F1963" s="48">
        <v>44173</v>
      </c>
      <c r="G1963" s="105" t="s">
        <v>13</v>
      </c>
      <c r="H1963" s="105"/>
      <c r="I1963" s="65">
        <v>200</v>
      </c>
    </row>
    <row r="1964" spans="1:9" ht="45" customHeight="1" x14ac:dyDescent="0.25">
      <c r="A1964" s="77" t="s">
        <v>1913</v>
      </c>
      <c r="B1964" s="59" t="s">
        <v>489</v>
      </c>
      <c r="C1964" s="61">
        <v>1</v>
      </c>
      <c r="D1964" s="72" t="s">
        <v>29</v>
      </c>
      <c r="E1964" s="48">
        <v>44173</v>
      </c>
      <c r="F1964" s="48">
        <v>44173</v>
      </c>
      <c r="G1964" s="105" t="s">
        <v>13</v>
      </c>
      <c r="H1964" s="105"/>
      <c r="I1964" s="65">
        <v>98</v>
      </c>
    </row>
    <row r="1965" spans="1:9" ht="45" customHeight="1" x14ac:dyDescent="0.25">
      <c r="A1965" s="77" t="s">
        <v>1913</v>
      </c>
      <c r="B1965" s="59" t="s">
        <v>489</v>
      </c>
      <c r="C1965" s="61">
        <v>1</v>
      </c>
      <c r="D1965" s="72" t="s">
        <v>29</v>
      </c>
      <c r="E1965" s="48">
        <v>44173</v>
      </c>
      <c r="F1965" s="48">
        <v>44173</v>
      </c>
      <c r="G1965" s="105" t="s">
        <v>13</v>
      </c>
      <c r="H1965" s="105"/>
      <c r="I1965" s="65">
        <v>200</v>
      </c>
    </row>
    <row r="1966" spans="1:9" ht="45" customHeight="1" x14ac:dyDescent="0.25">
      <c r="A1966" s="77" t="s">
        <v>1913</v>
      </c>
      <c r="B1966" s="59" t="s">
        <v>489</v>
      </c>
      <c r="C1966" s="61">
        <v>1</v>
      </c>
      <c r="D1966" s="72" t="s">
        <v>29</v>
      </c>
      <c r="E1966" s="48">
        <v>44173</v>
      </c>
      <c r="F1966" s="48">
        <v>44173</v>
      </c>
      <c r="G1966" s="105" t="s">
        <v>13</v>
      </c>
      <c r="H1966" s="105"/>
      <c r="I1966" s="65">
        <v>126</v>
      </c>
    </row>
    <row r="1967" spans="1:9" ht="45" customHeight="1" x14ac:dyDescent="0.25">
      <c r="A1967" s="77" t="s">
        <v>1913</v>
      </c>
      <c r="B1967" s="59" t="s">
        <v>489</v>
      </c>
      <c r="C1967" s="61">
        <v>1</v>
      </c>
      <c r="D1967" s="72" t="s">
        <v>15</v>
      </c>
      <c r="E1967" s="48">
        <v>44174</v>
      </c>
      <c r="F1967" s="48">
        <v>44174</v>
      </c>
      <c r="G1967" s="105" t="s">
        <v>13</v>
      </c>
      <c r="H1967" s="105"/>
      <c r="I1967" s="65">
        <v>200</v>
      </c>
    </row>
    <row r="1968" spans="1:9" ht="45" customHeight="1" x14ac:dyDescent="0.25">
      <c r="A1968" s="77" t="s">
        <v>1917</v>
      </c>
      <c r="B1968" s="59" t="s">
        <v>2745</v>
      </c>
      <c r="C1968" s="61">
        <v>1</v>
      </c>
      <c r="D1968" s="72" t="s">
        <v>29</v>
      </c>
      <c r="E1968" s="48">
        <v>44174</v>
      </c>
      <c r="F1968" s="48">
        <v>44174</v>
      </c>
      <c r="G1968" s="105" t="s">
        <v>13</v>
      </c>
      <c r="H1968" s="105"/>
      <c r="I1968" s="65">
        <v>157.76</v>
      </c>
    </row>
    <row r="1969" spans="1:9" ht="45" customHeight="1" x14ac:dyDescent="0.25">
      <c r="A1969" s="77" t="s">
        <v>1917</v>
      </c>
      <c r="B1969" s="59" t="s">
        <v>2752</v>
      </c>
      <c r="C1969" s="61">
        <v>1</v>
      </c>
      <c r="D1969" s="72" t="s">
        <v>2765</v>
      </c>
      <c r="E1969" s="48">
        <v>44179</v>
      </c>
      <c r="F1969" s="48">
        <v>44179</v>
      </c>
      <c r="G1969" s="105" t="s">
        <v>13</v>
      </c>
      <c r="H1969" s="105"/>
      <c r="I1969" s="65">
        <v>540</v>
      </c>
    </row>
    <row r="1970" spans="1:9" ht="45" customHeight="1" x14ac:dyDescent="0.25">
      <c r="A1970" s="77" t="s">
        <v>1917</v>
      </c>
      <c r="B1970" s="59" t="s">
        <v>2752</v>
      </c>
      <c r="C1970" s="61">
        <v>1</v>
      </c>
      <c r="D1970" s="72" t="s">
        <v>2765</v>
      </c>
      <c r="E1970" s="48">
        <v>44179</v>
      </c>
      <c r="F1970" s="48">
        <v>44179</v>
      </c>
      <c r="G1970" s="105" t="s">
        <v>13</v>
      </c>
      <c r="H1970" s="105"/>
      <c r="I1970" s="65">
        <v>200</v>
      </c>
    </row>
    <row r="1971" spans="1:9" ht="45" customHeight="1" x14ac:dyDescent="0.25">
      <c r="A1971" s="77" t="s">
        <v>1917</v>
      </c>
      <c r="B1971" s="59" t="s">
        <v>2749</v>
      </c>
      <c r="C1971" s="61">
        <v>1</v>
      </c>
      <c r="D1971" s="72" t="s">
        <v>15</v>
      </c>
      <c r="E1971" s="48">
        <v>44166</v>
      </c>
      <c r="F1971" s="48">
        <v>44195</v>
      </c>
      <c r="G1971" s="105" t="s">
        <v>13</v>
      </c>
      <c r="H1971" s="105"/>
      <c r="I1971" s="65">
        <v>500</v>
      </c>
    </row>
    <row r="1972" spans="1:9" ht="45" customHeight="1" x14ac:dyDescent="0.25">
      <c r="A1972" s="77" t="s">
        <v>1917</v>
      </c>
      <c r="B1972" s="59" t="s">
        <v>2749</v>
      </c>
      <c r="C1972" s="61">
        <v>1</v>
      </c>
      <c r="D1972" s="72" t="s">
        <v>15</v>
      </c>
      <c r="E1972" s="48">
        <v>44166</v>
      </c>
      <c r="F1972" s="48">
        <v>44195</v>
      </c>
      <c r="G1972" s="105" t="s">
        <v>13</v>
      </c>
      <c r="H1972" s="105"/>
      <c r="I1972" s="65">
        <v>500</v>
      </c>
    </row>
    <row r="1973" spans="1:9" ht="45" customHeight="1" x14ac:dyDescent="0.25">
      <c r="A1973" s="77" t="s">
        <v>1917</v>
      </c>
      <c r="B1973" s="59" t="s">
        <v>2749</v>
      </c>
      <c r="C1973" s="61">
        <v>1</v>
      </c>
      <c r="D1973" s="72" t="s">
        <v>15</v>
      </c>
      <c r="E1973" s="48">
        <v>44166</v>
      </c>
      <c r="F1973" s="48">
        <v>44195</v>
      </c>
      <c r="G1973" s="105" t="s">
        <v>13</v>
      </c>
      <c r="H1973" s="105"/>
      <c r="I1973" s="65">
        <v>500</v>
      </c>
    </row>
    <row r="1974" spans="1:9" ht="45" customHeight="1" x14ac:dyDescent="0.25">
      <c r="A1974" s="77" t="s">
        <v>1917</v>
      </c>
      <c r="B1974" s="59" t="s">
        <v>2749</v>
      </c>
      <c r="C1974" s="61">
        <v>1</v>
      </c>
      <c r="D1974" s="72" t="s">
        <v>15</v>
      </c>
      <c r="E1974" s="48">
        <v>44166</v>
      </c>
      <c r="F1974" s="48">
        <v>44195</v>
      </c>
      <c r="G1974" s="105" t="s">
        <v>13</v>
      </c>
      <c r="H1974" s="105"/>
      <c r="I1974" s="65">
        <v>500</v>
      </c>
    </row>
    <row r="1975" spans="1:9" ht="45" customHeight="1" x14ac:dyDescent="0.25">
      <c r="A1975" s="77" t="s">
        <v>1917</v>
      </c>
      <c r="B1975" s="59" t="s">
        <v>2749</v>
      </c>
      <c r="C1975" s="61">
        <v>1</v>
      </c>
      <c r="D1975" s="72" t="s">
        <v>15</v>
      </c>
      <c r="E1975" s="48">
        <v>44166</v>
      </c>
      <c r="F1975" s="48">
        <v>44195</v>
      </c>
      <c r="G1975" s="105" t="s">
        <v>13</v>
      </c>
      <c r="H1975" s="105"/>
      <c r="I1975" s="65">
        <v>484</v>
      </c>
    </row>
    <row r="1976" spans="1:9" ht="45" customHeight="1" x14ac:dyDescent="0.25">
      <c r="A1976" s="77" t="s">
        <v>1917</v>
      </c>
      <c r="B1976" s="59" t="s">
        <v>2749</v>
      </c>
      <c r="C1976" s="61">
        <v>1</v>
      </c>
      <c r="D1976" s="72" t="s">
        <v>15</v>
      </c>
      <c r="E1976" s="48">
        <v>44136</v>
      </c>
      <c r="F1976" s="48">
        <v>44165</v>
      </c>
      <c r="G1976" s="105" t="s">
        <v>13</v>
      </c>
      <c r="H1976" s="105"/>
      <c r="I1976" s="65">
        <v>500</v>
      </c>
    </row>
    <row r="1977" spans="1:9" ht="45" customHeight="1" x14ac:dyDescent="0.25">
      <c r="A1977" s="77" t="s">
        <v>1917</v>
      </c>
      <c r="B1977" s="59" t="s">
        <v>2749</v>
      </c>
      <c r="C1977" s="61">
        <v>1</v>
      </c>
      <c r="D1977" s="72" t="s">
        <v>15</v>
      </c>
      <c r="E1977" s="48">
        <v>44136</v>
      </c>
      <c r="F1977" s="48">
        <v>44165</v>
      </c>
      <c r="G1977" s="105" t="s">
        <v>13</v>
      </c>
      <c r="H1977" s="105"/>
      <c r="I1977" s="65">
        <v>500</v>
      </c>
    </row>
    <row r="1978" spans="1:9" ht="45" customHeight="1" x14ac:dyDescent="0.25">
      <c r="A1978" s="77" t="s">
        <v>1917</v>
      </c>
      <c r="B1978" s="59" t="s">
        <v>2749</v>
      </c>
      <c r="C1978" s="61">
        <v>1</v>
      </c>
      <c r="D1978" s="72" t="s">
        <v>15</v>
      </c>
      <c r="E1978" s="48">
        <v>44136</v>
      </c>
      <c r="F1978" s="48">
        <v>44165</v>
      </c>
      <c r="G1978" s="105" t="s">
        <v>13</v>
      </c>
      <c r="H1978" s="105"/>
      <c r="I1978" s="65">
        <v>500</v>
      </c>
    </row>
    <row r="1979" spans="1:9" ht="45" customHeight="1" x14ac:dyDescent="0.25">
      <c r="A1979" s="77" t="s">
        <v>1917</v>
      </c>
      <c r="B1979" s="59" t="s">
        <v>2749</v>
      </c>
      <c r="C1979" s="61">
        <v>1</v>
      </c>
      <c r="D1979" s="72" t="s">
        <v>15</v>
      </c>
      <c r="E1979" s="48">
        <v>44136</v>
      </c>
      <c r="F1979" s="48">
        <v>44165</v>
      </c>
      <c r="G1979" s="105" t="s">
        <v>13</v>
      </c>
      <c r="H1979" s="105"/>
      <c r="I1979" s="65">
        <v>500</v>
      </c>
    </row>
    <row r="1980" spans="1:9" ht="45" customHeight="1" x14ac:dyDescent="0.25">
      <c r="A1980" s="77" t="s">
        <v>1917</v>
      </c>
      <c r="B1980" s="59" t="s">
        <v>2749</v>
      </c>
      <c r="C1980" s="61">
        <v>1</v>
      </c>
      <c r="D1980" s="72" t="s">
        <v>15</v>
      </c>
      <c r="E1980" s="48">
        <v>44136</v>
      </c>
      <c r="F1980" s="48">
        <v>44165</v>
      </c>
      <c r="G1980" s="105" t="s">
        <v>13</v>
      </c>
      <c r="H1980" s="105"/>
      <c r="I1980" s="65">
        <v>70</v>
      </c>
    </row>
    <row r="1981" spans="1:9" ht="45" customHeight="1" x14ac:dyDescent="0.25">
      <c r="A1981" s="77" t="s">
        <v>1918</v>
      </c>
      <c r="B1981" s="59" t="s">
        <v>489</v>
      </c>
      <c r="C1981" s="61">
        <v>1</v>
      </c>
      <c r="D1981" s="72" t="s">
        <v>15</v>
      </c>
      <c r="E1981" s="48">
        <v>44166</v>
      </c>
      <c r="F1981" s="48">
        <v>44180</v>
      </c>
      <c r="G1981" s="105" t="s">
        <v>13</v>
      </c>
      <c r="H1981" s="105"/>
      <c r="I1981" s="65">
        <v>441</v>
      </c>
    </row>
    <row r="1982" spans="1:9" ht="45" customHeight="1" x14ac:dyDescent="0.25">
      <c r="A1982" s="77" t="s">
        <v>1947</v>
      </c>
      <c r="B1982" s="59" t="s">
        <v>489</v>
      </c>
      <c r="C1982" s="61">
        <v>1</v>
      </c>
      <c r="D1982" s="72" t="s">
        <v>29</v>
      </c>
      <c r="E1982" s="48">
        <v>44181</v>
      </c>
      <c r="F1982" s="48">
        <v>44181</v>
      </c>
      <c r="G1982" s="105" t="s">
        <v>13</v>
      </c>
      <c r="H1982" s="105"/>
      <c r="I1982" s="65">
        <v>126</v>
      </c>
    </row>
    <row r="1983" spans="1:9" ht="45" customHeight="1" x14ac:dyDescent="0.25">
      <c r="A1983" s="77" t="s">
        <v>1947</v>
      </c>
      <c r="B1983" s="59" t="s">
        <v>489</v>
      </c>
      <c r="C1983" s="61">
        <v>1</v>
      </c>
      <c r="D1983" s="72" t="s">
        <v>29</v>
      </c>
      <c r="E1983" s="48">
        <v>44181</v>
      </c>
      <c r="F1983" s="48">
        <v>44181</v>
      </c>
      <c r="G1983" s="105" t="s">
        <v>13</v>
      </c>
      <c r="H1983" s="105"/>
      <c r="I1983" s="65">
        <v>98</v>
      </c>
    </row>
    <row r="1984" spans="1:9" ht="45" customHeight="1" x14ac:dyDescent="0.25">
      <c r="A1984" s="77" t="s">
        <v>1947</v>
      </c>
      <c r="B1984" s="59" t="s">
        <v>489</v>
      </c>
      <c r="C1984" s="61">
        <v>1</v>
      </c>
      <c r="D1984" s="72" t="s">
        <v>29</v>
      </c>
      <c r="E1984" s="48">
        <v>44181</v>
      </c>
      <c r="F1984" s="48">
        <v>44181</v>
      </c>
      <c r="G1984" s="105" t="s">
        <v>13</v>
      </c>
      <c r="H1984" s="105"/>
      <c r="I1984" s="65">
        <v>474.12</v>
      </c>
    </row>
    <row r="1985" spans="1:9" ht="45" customHeight="1" x14ac:dyDescent="0.25">
      <c r="A1985" s="77" t="s">
        <v>1947</v>
      </c>
      <c r="B1985" s="59" t="s">
        <v>489</v>
      </c>
      <c r="C1985" s="61">
        <v>1</v>
      </c>
      <c r="D1985" s="72" t="s">
        <v>29</v>
      </c>
      <c r="E1985" s="48">
        <v>44181</v>
      </c>
      <c r="F1985" s="48">
        <v>44181</v>
      </c>
      <c r="G1985" s="105" t="s">
        <v>13</v>
      </c>
      <c r="H1985" s="105"/>
      <c r="I1985" s="65">
        <v>46</v>
      </c>
    </row>
    <row r="1986" spans="1:9" ht="45" customHeight="1" x14ac:dyDescent="0.25">
      <c r="A1986" s="77" t="s">
        <v>1947</v>
      </c>
      <c r="B1986" s="59" t="s">
        <v>489</v>
      </c>
      <c r="C1986" s="61">
        <v>1</v>
      </c>
      <c r="D1986" s="72" t="s">
        <v>29</v>
      </c>
      <c r="E1986" s="48">
        <v>44181</v>
      </c>
      <c r="F1986" s="48">
        <v>44181</v>
      </c>
      <c r="G1986" s="105" t="s">
        <v>13</v>
      </c>
      <c r="H1986" s="105"/>
      <c r="I1986" s="65">
        <v>49</v>
      </c>
    </row>
    <row r="1987" spans="1:9" ht="45" customHeight="1" x14ac:dyDescent="0.25">
      <c r="A1987" s="77" t="s">
        <v>1990</v>
      </c>
      <c r="B1987" s="59" t="s">
        <v>1420</v>
      </c>
      <c r="C1987" s="61">
        <v>1</v>
      </c>
      <c r="D1987" s="72" t="s">
        <v>2656</v>
      </c>
      <c r="E1987" s="48">
        <v>44174</v>
      </c>
      <c r="F1987" s="48">
        <v>44174</v>
      </c>
      <c r="G1987" s="105" t="s">
        <v>13</v>
      </c>
      <c r="H1987" s="105"/>
      <c r="I1987" s="65">
        <v>3616</v>
      </c>
    </row>
    <row r="1988" spans="1:9" ht="45" customHeight="1" x14ac:dyDescent="0.25">
      <c r="A1988" s="77" t="s">
        <v>1990</v>
      </c>
      <c r="B1988" s="59" t="s">
        <v>1420</v>
      </c>
      <c r="C1988" s="61">
        <v>1</v>
      </c>
      <c r="D1988" s="72" t="s">
        <v>2656</v>
      </c>
      <c r="E1988" s="48">
        <v>44174</v>
      </c>
      <c r="F1988" s="48">
        <v>44174</v>
      </c>
      <c r="G1988" s="105" t="s">
        <v>13</v>
      </c>
      <c r="H1988" s="105"/>
      <c r="I1988" s="65">
        <v>3616</v>
      </c>
    </row>
    <row r="1989" spans="1:9" ht="45" customHeight="1" x14ac:dyDescent="0.25">
      <c r="A1989" s="77" t="s">
        <v>1990</v>
      </c>
      <c r="B1989" s="59" t="s">
        <v>489</v>
      </c>
      <c r="C1989" s="61">
        <v>1</v>
      </c>
      <c r="D1989" s="72" t="s">
        <v>2656</v>
      </c>
      <c r="E1989" s="48">
        <v>44124</v>
      </c>
      <c r="F1989" s="48">
        <v>44124</v>
      </c>
      <c r="G1989" s="105" t="s">
        <v>13</v>
      </c>
      <c r="H1989" s="105"/>
      <c r="I1989" s="65">
        <v>3095</v>
      </c>
    </row>
    <row r="1990" spans="1:9" ht="45" customHeight="1" x14ac:dyDescent="0.25">
      <c r="A1990" s="77" t="s">
        <v>2001</v>
      </c>
      <c r="B1990" s="59" t="s">
        <v>489</v>
      </c>
      <c r="C1990" s="61">
        <v>1</v>
      </c>
      <c r="D1990" s="72" t="s">
        <v>2656</v>
      </c>
      <c r="E1990" s="48">
        <v>44181</v>
      </c>
      <c r="F1990" s="48">
        <v>44181</v>
      </c>
      <c r="G1990" s="105" t="s">
        <v>13</v>
      </c>
      <c r="H1990" s="105"/>
      <c r="I1990" s="65">
        <v>360</v>
      </c>
    </row>
    <row r="1991" spans="1:9" ht="45" customHeight="1" x14ac:dyDescent="0.25">
      <c r="A1991" s="77" t="s">
        <v>2001</v>
      </c>
      <c r="B1991" s="59" t="s">
        <v>489</v>
      </c>
      <c r="C1991" s="61">
        <v>1</v>
      </c>
      <c r="D1991" s="72" t="s">
        <v>29</v>
      </c>
      <c r="E1991" s="48">
        <v>44181</v>
      </c>
      <c r="F1991" s="48">
        <v>44181</v>
      </c>
      <c r="G1991" s="105" t="s">
        <v>13</v>
      </c>
      <c r="H1991" s="105"/>
      <c r="I1991" s="65">
        <v>65</v>
      </c>
    </row>
    <row r="1992" spans="1:9" ht="45" customHeight="1" x14ac:dyDescent="0.25">
      <c r="A1992" s="77" t="s">
        <v>2001</v>
      </c>
      <c r="B1992" s="59" t="s">
        <v>489</v>
      </c>
      <c r="C1992" s="61">
        <v>1</v>
      </c>
      <c r="D1992" s="72" t="s">
        <v>29</v>
      </c>
      <c r="E1992" s="48">
        <v>44181</v>
      </c>
      <c r="F1992" s="48">
        <v>44181</v>
      </c>
      <c r="G1992" s="105" t="s">
        <v>13</v>
      </c>
      <c r="H1992" s="105"/>
      <c r="I1992" s="65">
        <v>25</v>
      </c>
    </row>
    <row r="1993" spans="1:9" ht="45" customHeight="1" x14ac:dyDescent="0.25">
      <c r="A1993" s="77" t="s">
        <v>2001</v>
      </c>
      <c r="B1993" s="59" t="s">
        <v>489</v>
      </c>
      <c r="C1993" s="61">
        <v>1</v>
      </c>
      <c r="D1993" s="72" t="s">
        <v>29</v>
      </c>
      <c r="E1993" s="48">
        <v>44181</v>
      </c>
      <c r="F1993" s="48">
        <v>44181</v>
      </c>
      <c r="G1993" s="105" t="s">
        <v>13</v>
      </c>
      <c r="H1993" s="105"/>
      <c r="I1993" s="65">
        <v>30</v>
      </c>
    </row>
    <row r="1994" spans="1:9" ht="45" customHeight="1" x14ac:dyDescent="0.25">
      <c r="A1994" s="77" t="s">
        <v>2052</v>
      </c>
      <c r="B1994" s="59" t="s">
        <v>489</v>
      </c>
      <c r="C1994" s="61">
        <v>1</v>
      </c>
      <c r="D1994" s="72" t="s">
        <v>29</v>
      </c>
      <c r="E1994" s="48">
        <v>44172</v>
      </c>
      <c r="F1994" s="48">
        <v>44172</v>
      </c>
      <c r="G1994" s="105" t="s">
        <v>13</v>
      </c>
      <c r="H1994" s="105"/>
      <c r="I1994" s="65">
        <v>49</v>
      </c>
    </row>
    <row r="1995" spans="1:9" ht="45" customHeight="1" x14ac:dyDescent="0.25">
      <c r="A1995" s="77" t="s">
        <v>2052</v>
      </c>
      <c r="B1995" s="59" t="s">
        <v>489</v>
      </c>
      <c r="C1995" s="61">
        <v>1</v>
      </c>
      <c r="D1995" s="72" t="s">
        <v>29</v>
      </c>
      <c r="E1995" s="48">
        <v>44172</v>
      </c>
      <c r="F1995" s="48">
        <v>44172</v>
      </c>
      <c r="G1995" s="105" t="s">
        <v>13</v>
      </c>
      <c r="H1995" s="105"/>
      <c r="I1995" s="65">
        <v>126</v>
      </c>
    </row>
    <row r="1996" spans="1:9" ht="45" customHeight="1" x14ac:dyDescent="0.25">
      <c r="A1996" s="77" t="s">
        <v>2052</v>
      </c>
      <c r="B1996" s="59" t="s">
        <v>489</v>
      </c>
      <c r="C1996" s="61">
        <v>1</v>
      </c>
      <c r="D1996" s="72" t="s">
        <v>29</v>
      </c>
      <c r="E1996" s="48">
        <v>44172</v>
      </c>
      <c r="F1996" s="48">
        <v>44172</v>
      </c>
      <c r="G1996" s="105" t="s">
        <v>13</v>
      </c>
      <c r="H1996" s="105"/>
      <c r="I1996" s="65">
        <v>708.93</v>
      </c>
    </row>
    <row r="1997" spans="1:9" ht="45" customHeight="1" x14ac:dyDescent="0.25">
      <c r="A1997" s="77" t="s">
        <v>2052</v>
      </c>
      <c r="B1997" s="59" t="s">
        <v>489</v>
      </c>
      <c r="C1997" s="61">
        <v>1</v>
      </c>
      <c r="D1997" s="72" t="s">
        <v>29</v>
      </c>
      <c r="E1997" s="48">
        <v>44172</v>
      </c>
      <c r="F1997" s="48">
        <v>44172</v>
      </c>
      <c r="G1997" s="105" t="s">
        <v>13</v>
      </c>
      <c r="H1997" s="105"/>
      <c r="I1997" s="65">
        <v>49</v>
      </c>
    </row>
    <row r="1998" spans="1:9" ht="45" customHeight="1" x14ac:dyDescent="0.25">
      <c r="A1998" s="77" t="s">
        <v>1940</v>
      </c>
      <c r="B1998" s="59" t="s">
        <v>489</v>
      </c>
      <c r="C1998" s="61">
        <v>1</v>
      </c>
      <c r="D1998" s="72" t="s">
        <v>29</v>
      </c>
      <c r="E1998" s="48">
        <v>44174</v>
      </c>
      <c r="F1998" s="48">
        <v>44174</v>
      </c>
      <c r="G1998" s="105" t="s">
        <v>13</v>
      </c>
      <c r="H1998" s="105"/>
      <c r="I1998" s="65">
        <v>126</v>
      </c>
    </row>
    <row r="1999" spans="1:9" ht="45" customHeight="1" x14ac:dyDescent="0.25">
      <c r="A1999" s="77" t="s">
        <v>1940</v>
      </c>
      <c r="B1999" s="59" t="s">
        <v>489</v>
      </c>
      <c r="C1999" s="61">
        <v>1</v>
      </c>
      <c r="D1999" s="72" t="s">
        <v>29</v>
      </c>
      <c r="E1999" s="48">
        <v>44174</v>
      </c>
      <c r="F1999" s="48">
        <v>44174</v>
      </c>
      <c r="G1999" s="105" t="s">
        <v>13</v>
      </c>
      <c r="H1999" s="105"/>
      <c r="I1999" s="65">
        <v>98</v>
      </c>
    </row>
    <row r="2000" spans="1:9" ht="45" customHeight="1" x14ac:dyDescent="0.25">
      <c r="A2000" s="77" t="s">
        <v>1940</v>
      </c>
      <c r="B2000" s="59" t="s">
        <v>489</v>
      </c>
      <c r="C2000" s="61">
        <v>1</v>
      </c>
      <c r="D2000" s="72" t="s">
        <v>29</v>
      </c>
      <c r="E2000" s="48">
        <v>44174</v>
      </c>
      <c r="F2000" s="48">
        <v>44174</v>
      </c>
      <c r="G2000" s="105" t="s">
        <v>13</v>
      </c>
      <c r="H2000" s="105"/>
      <c r="I2000" s="65">
        <v>195</v>
      </c>
    </row>
    <row r="2001" spans="1:9" ht="45" customHeight="1" x14ac:dyDescent="0.25">
      <c r="A2001" s="77" t="s">
        <v>1796</v>
      </c>
      <c r="B2001" s="59" t="s">
        <v>489</v>
      </c>
      <c r="C2001" s="61">
        <v>1</v>
      </c>
      <c r="D2001" s="72" t="s">
        <v>29</v>
      </c>
      <c r="E2001" s="48">
        <v>44180</v>
      </c>
      <c r="F2001" s="48">
        <v>44180</v>
      </c>
      <c r="G2001" s="105" t="s">
        <v>13</v>
      </c>
      <c r="H2001" s="105"/>
      <c r="I2001" s="65">
        <v>126</v>
      </c>
    </row>
    <row r="2002" spans="1:9" ht="45" customHeight="1" x14ac:dyDescent="0.25">
      <c r="A2002" s="77" t="s">
        <v>1796</v>
      </c>
      <c r="B2002" s="59" t="s">
        <v>489</v>
      </c>
      <c r="C2002" s="61">
        <v>1</v>
      </c>
      <c r="D2002" s="72" t="s">
        <v>29</v>
      </c>
      <c r="E2002" s="48">
        <v>44180</v>
      </c>
      <c r="F2002" s="48">
        <v>44180</v>
      </c>
      <c r="G2002" s="105" t="s">
        <v>13</v>
      </c>
      <c r="H2002" s="105"/>
      <c r="I2002" s="65">
        <v>98</v>
      </c>
    </row>
    <row r="2003" spans="1:9" ht="45" customHeight="1" x14ac:dyDescent="0.25">
      <c r="A2003" s="77" t="s">
        <v>1796</v>
      </c>
      <c r="B2003" s="59" t="s">
        <v>489</v>
      </c>
      <c r="C2003" s="61">
        <v>1</v>
      </c>
      <c r="D2003" s="72" t="s">
        <v>29</v>
      </c>
      <c r="E2003" s="48">
        <v>44180</v>
      </c>
      <c r="F2003" s="48">
        <v>44180</v>
      </c>
      <c r="G2003" s="105" t="s">
        <v>13</v>
      </c>
      <c r="H2003" s="105"/>
      <c r="I2003" s="65">
        <v>98</v>
      </c>
    </row>
    <row r="2004" spans="1:9" ht="45" customHeight="1" x14ac:dyDescent="0.25">
      <c r="A2004" s="77" t="s">
        <v>1796</v>
      </c>
      <c r="B2004" s="59" t="s">
        <v>489</v>
      </c>
      <c r="C2004" s="61">
        <v>1</v>
      </c>
      <c r="D2004" s="72" t="s">
        <v>29</v>
      </c>
      <c r="E2004" s="48">
        <v>44180</v>
      </c>
      <c r="F2004" s="48">
        <v>44180</v>
      </c>
      <c r="G2004" s="105" t="s">
        <v>13</v>
      </c>
      <c r="H2004" s="105"/>
      <c r="I2004" s="65">
        <v>113</v>
      </c>
    </row>
    <row r="2005" spans="1:9" ht="45" customHeight="1" x14ac:dyDescent="0.25">
      <c r="A2005" s="77" t="s">
        <v>1844</v>
      </c>
      <c r="B2005" s="59" t="s">
        <v>489</v>
      </c>
      <c r="C2005" s="61">
        <v>1</v>
      </c>
      <c r="D2005" s="72" t="s">
        <v>29</v>
      </c>
      <c r="E2005" s="48">
        <v>44188</v>
      </c>
      <c r="F2005" s="48">
        <v>44188</v>
      </c>
      <c r="G2005" s="105" t="s">
        <v>13</v>
      </c>
      <c r="H2005" s="105"/>
      <c r="I2005" s="65">
        <v>98</v>
      </c>
    </row>
    <row r="2006" spans="1:9" ht="45" customHeight="1" x14ac:dyDescent="0.25">
      <c r="A2006" s="77" t="s">
        <v>1844</v>
      </c>
      <c r="B2006" s="59" t="s">
        <v>489</v>
      </c>
      <c r="C2006" s="61">
        <v>1</v>
      </c>
      <c r="D2006" s="72" t="s">
        <v>29</v>
      </c>
      <c r="E2006" s="48">
        <v>44188</v>
      </c>
      <c r="F2006" s="48">
        <v>44188</v>
      </c>
      <c r="G2006" s="105" t="s">
        <v>13</v>
      </c>
      <c r="H2006" s="105"/>
      <c r="I2006" s="65">
        <v>179.38</v>
      </c>
    </row>
    <row r="2007" spans="1:9" ht="45" customHeight="1" x14ac:dyDescent="0.25">
      <c r="A2007" s="77" t="s">
        <v>1844</v>
      </c>
      <c r="B2007" s="59" t="s">
        <v>489</v>
      </c>
      <c r="C2007" s="61">
        <v>1</v>
      </c>
      <c r="D2007" s="72" t="s">
        <v>29</v>
      </c>
      <c r="E2007" s="48">
        <v>44174</v>
      </c>
      <c r="F2007" s="48">
        <v>44174</v>
      </c>
      <c r="G2007" s="105" t="s">
        <v>13</v>
      </c>
      <c r="H2007" s="105"/>
      <c r="I2007" s="65">
        <v>220.01</v>
      </c>
    </row>
    <row r="2008" spans="1:9" ht="45" customHeight="1" x14ac:dyDescent="0.25">
      <c r="A2008" s="77" t="s">
        <v>1844</v>
      </c>
      <c r="B2008" s="59" t="s">
        <v>489</v>
      </c>
      <c r="C2008" s="61">
        <v>1</v>
      </c>
      <c r="D2008" s="72" t="s">
        <v>29</v>
      </c>
      <c r="E2008" s="48">
        <v>44174</v>
      </c>
      <c r="F2008" s="48">
        <v>44174</v>
      </c>
      <c r="G2008" s="105" t="s">
        <v>13</v>
      </c>
      <c r="H2008" s="105"/>
      <c r="I2008" s="65">
        <v>126</v>
      </c>
    </row>
    <row r="2009" spans="1:9" ht="45" customHeight="1" x14ac:dyDescent="0.25">
      <c r="A2009" s="77" t="s">
        <v>1844</v>
      </c>
      <c r="B2009" s="59" t="s">
        <v>489</v>
      </c>
      <c r="C2009" s="61">
        <v>1</v>
      </c>
      <c r="D2009" s="72" t="s">
        <v>29</v>
      </c>
      <c r="E2009" s="48">
        <v>44174</v>
      </c>
      <c r="F2009" s="48">
        <v>44174</v>
      </c>
      <c r="G2009" s="105" t="s">
        <v>13</v>
      </c>
      <c r="H2009" s="105"/>
      <c r="I2009" s="65">
        <v>98</v>
      </c>
    </row>
    <row r="2010" spans="1:9" ht="45" customHeight="1" x14ac:dyDescent="0.25">
      <c r="A2010" s="77" t="s">
        <v>1844</v>
      </c>
      <c r="B2010" s="59" t="s">
        <v>489</v>
      </c>
      <c r="C2010" s="61">
        <v>1</v>
      </c>
      <c r="D2010" s="72" t="s">
        <v>29</v>
      </c>
      <c r="E2010" s="48">
        <v>44174</v>
      </c>
      <c r="F2010" s="48">
        <v>44174</v>
      </c>
      <c r="G2010" s="105" t="s">
        <v>13</v>
      </c>
      <c r="H2010" s="105"/>
      <c r="I2010" s="65">
        <v>500</v>
      </c>
    </row>
    <row r="2011" spans="1:9" ht="45" customHeight="1" x14ac:dyDescent="0.25">
      <c r="A2011" s="77" t="s">
        <v>1844</v>
      </c>
      <c r="B2011" s="59" t="s">
        <v>489</v>
      </c>
      <c r="C2011" s="61">
        <v>1</v>
      </c>
      <c r="D2011" s="72" t="s">
        <v>29</v>
      </c>
      <c r="E2011" s="48">
        <v>44174</v>
      </c>
      <c r="F2011" s="48">
        <v>44174</v>
      </c>
      <c r="G2011" s="105" t="s">
        <v>13</v>
      </c>
      <c r="H2011" s="105"/>
      <c r="I2011" s="65">
        <v>280</v>
      </c>
    </row>
    <row r="2012" spans="1:9" ht="45" customHeight="1" x14ac:dyDescent="0.25">
      <c r="A2012" s="77" t="s">
        <v>1844</v>
      </c>
      <c r="B2012" s="59" t="s">
        <v>489</v>
      </c>
      <c r="C2012" s="61">
        <v>1</v>
      </c>
      <c r="D2012" s="72" t="s">
        <v>29</v>
      </c>
      <c r="E2012" s="48">
        <v>44174</v>
      </c>
      <c r="F2012" s="48">
        <v>44174</v>
      </c>
      <c r="G2012" s="105" t="s">
        <v>13</v>
      </c>
      <c r="H2012" s="105"/>
      <c r="I2012" s="65">
        <v>126</v>
      </c>
    </row>
    <row r="2013" spans="1:9" ht="45" customHeight="1" x14ac:dyDescent="0.25">
      <c r="A2013" s="77" t="s">
        <v>1844</v>
      </c>
      <c r="B2013" s="59" t="s">
        <v>489</v>
      </c>
      <c r="C2013" s="61">
        <v>1</v>
      </c>
      <c r="D2013" s="72" t="s">
        <v>29</v>
      </c>
      <c r="E2013" s="48">
        <v>44174</v>
      </c>
      <c r="F2013" s="48">
        <v>44174</v>
      </c>
      <c r="G2013" s="105" t="s">
        <v>13</v>
      </c>
      <c r="H2013" s="105"/>
      <c r="I2013" s="65">
        <v>49</v>
      </c>
    </row>
    <row r="2014" spans="1:9" ht="45" customHeight="1" x14ac:dyDescent="0.25">
      <c r="A2014" s="77" t="s">
        <v>1844</v>
      </c>
      <c r="B2014" s="59" t="s">
        <v>489</v>
      </c>
      <c r="C2014" s="61">
        <v>1</v>
      </c>
      <c r="D2014" s="72" t="s">
        <v>29</v>
      </c>
      <c r="E2014" s="48">
        <v>44174</v>
      </c>
      <c r="F2014" s="48">
        <v>44174</v>
      </c>
      <c r="G2014" s="105" t="s">
        <v>13</v>
      </c>
      <c r="H2014" s="105"/>
      <c r="I2014" s="65">
        <v>500</v>
      </c>
    </row>
    <row r="2015" spans="1:9" ht="45" customHeight="1" x14ac:dyDescent="0.25">
      <c r="A2015" s="77" t="s">
        <v>1844</v>
      </c>
      <c r="B2015" s="59" t="s">
        <v>489</v>
      </c>
      <c r="C2015" s="61">
        <v>3</v>
      </c>
      <c r="D2015" s="72" t="s">
        <v>29</v>
      </c>
      <c r="E2015" s="48">
        <v>44170</v>
      </c>
      <c r="F2015" s="48">
        <v>44170</v>
      </c>
      <c r="G2015" s="105" t="s">
        <v>13</v>
      </c>
      <c r="H2015" s="105"/>
      <c r="I2015" s="65">
        <v>278.01</v>
      </c>
    </row>
    <row r="2016" spans="1:9" ht="45" customHeight="1" x14ac:dyDescent="0.25">
      <c r="A2016" s="77" t="s">
        <v>1844</v>
      </c>
      <c r="B2016" s="59" t="s">
        <v>489</v>
      </c>
      <c r="C2016" s="61">
        <v>2</v>
      </c>
      <c r="D2016" s="72" t="s">
        <v>2656</v>
      </c>
      <c r="E2016" s="48">
        <v>44179</v>
      </c>
      <c r="F2016" s="48">
        <v>44179</v>
      </c>
      <c r="G2016" s="105" t="s">
        <v>13</v>
      </c>
      <c r="H2016" s="105"/>
      <c r="I2016" s="65">
        <v>290</v>
      </c>
    </row>
    <row r="2017" spans="1:9" ht="45" customHeight="1" x14ac:dyDescent="0.25">
      <c r="A2017" s="77" t="s">
        <v>1844</v>
      </c>
      <c r="B2017" s="59" t="s">
        <v>489</v>
      </c>
      <c r="C2017" s="61">
        <v>2</v>
      </c>
      <c r="D2017" s="72" t="s">
        <v>2656</v>
      </c>
      <c r="E2017" s="48">
        <v>44179</v>
      </c>
      <c r="F2017" s="48">
        <v>44179</v>
      </c>
      <c r="G2017" s="105" t="s">
        <v>13</v>
      </c>
      <c r="H2017" s="105"/>
      <c r="I2017" s="65">
        <v>300</v>
      </c>
    </row>
    <row r="2018" spans="1:9" ht="45" customHeight="1" x14ac:dyDescent="0.25">
      <c r="A2018" s="77" t="s">
        <v>1844</v>
      </c>
      <c r="B2018" s="59" t="s">
        <v>489</v>
      </c>
      <c r="C2018" s="61">
        <v>2</v>
      </c>
      <c r="D2018" s="72" t="s">
        <v>2656</v>
      </c>
      <c r="E2018" s="48">
        <v>44179</v>
      </c>
      <c r="F2018" s="48">
        <v>44179</v>
      </c>
      <c r="G2018" s="105" t="s">
        <v>13</v>
      </c>
      <c r="H2018" s="105"/>
      <c r="I2018" s="65">
        <v>124</v>
      </c>
    </row>
    <row r="2019" spans="1:9" ht="45" customHeight="1" x14ac:dyDescent="0.25">
      <c r="A2019" s="77" t="s">
        <v>1844</v>
      </c>
      <c r="B2019" s="59" t="s">
        <v>489</v>
      </c>
      <c r="C2019" s="61">
        <v>2</v>
      </c>
      <c r="D2019" s="72" t="s">
        <v>2656</v>
      </c>
      <c r="E2019" s="48">
        <v>44179</v>
      </c>
      <c r="F2019" s="48">
        <v>44179</v>
      </c>
      <c r="G2019" s="105" t="s">
        <v>13</v>
      </c>
      <c r="H2019" s="105"/>
      <c r="I2019" s="65">
        <v>684</v>
      </c>
    </row>
    <row r="2020" spans="1:9" ht="45" customHeight="1" x14ac:dyDescent="0.25">
      <c r="A2020" s="77" t="s">
        <v>1844</v>
      </c>
      <c r="B2020" s="59" t="s">
        <v>489</v>
      </c>
      <c r="C2020" s="61">
        <v>2</v>
      </c>
      <c r="D2020" s="72" t="s">
        <v>2656</v>
      </c>
      <c r="E2020" s="48">
        <v>44179</v>
      </c>
      <c r="F2020" s="48">
        <v>44179</v>
      </c>
      <c r="G2020" s="105" t="s">
        <v>13</v>
      </c>
      <c r="H2020" s="105"/>
      <c r="I2020" s="65">
        <v>802</v>
      </c>
    </row>
    <row r="2021" spans="1:9" ht="45" customHeight="1" x14ac:dyDescent="0.25">
      <c r="A2021" s="77" t="s">
        <v>1844</v>
      </c>
      <c r="B2021" s="59" t="s">
        <v>489</v>
      </c>
      <c r="C2021" s="61">
        <v>1</v>
      </c>
      <c r="D2021" s="72" t="s">
        <v>29</v>
      </c>
      <c r="E2021" s="48">
        <v>44182</v>
      </c>
      <c r="F2021" s="48">
        <v>44182</v>
      </c>
      <c r="G2021" s="105" t="s">
        <v>13</v>
      </c>
      <c r="H2021" s="105"/>
      <c r="I2021" s="65">
        <v>100</v>
      </c>
    </row>
    <row r="2022" spans="1:9" ht="45" customHeight="1" x14ac:dyDescent="0.25">
      <c r="A2022" s="77" t="s">
        <v>1796</v>
      </c>
      <c r="B2022" s="59" t="s">
        <v>489</v>
      </c>
      <c r="C2022" s="61">
        <v>1</v>
      </c>
      <c r="D2022" s="72" t="s">
        <v>29</v>
      </c>
      <c r="E2022" s="48">
        <v>44188</v>
      </c>
      <c r="F2022" s="48">
        <v>44188</v>
      </c>
      <c r="G2022" s="105" t="s">
        <v>13</v>
      </c>
      <c r="H2022" s="105"/>
      <c r="I2022" s="65">
        <v>126</v>
      </c>
    </row>
    <row r="2023" spans="1:9" ht="45" customHeight="1" x14ac:dyDescent="0.25">
      <c r="A2023" s="77" t="s">
        <v>1843</v>
      </c>
      <c r="B2023" s="59" t="s">
        <v>1420</v>
      </c>
      <c r="C2023" s="61">
        <v>1</v>
      </c>
      <c r="D2023" s="72" t="s">
        <v>15</v>
      </c>
      <c r="E2023" s="48">
        <v>44169</v>
      </c>
      <c r="F2023" s="48">
        <v>44169</v>
      </c>
      <c r="G2023" s="105" t="s">
        <v>13</v>
      </c>
      <c r="H2023" s="105"/>
      <c r="I2023" s="65">
        <v>500</v>
      </c>
    </row>
    <row r="2024" spans="1:9" ht="45" customHeight="1" x14ac:dyDescent="0.25">
      <c r="A2024" s="77" t="s">
        <v>1990</v>
      </c>
      <c r="B2024" s="59" t="s">
        <v>1420</v>
      </c>
      <c r="C2024" s="61">
        <v>1</v>
      </c>
      <c r="D2024" s="72" t="s">
        <v>2656</v>
      </c>
      <c r="E2024" s="48">
        <v>44167</v>
      </c>
      <c r="F2024" s="48">
        <v>44167</v>
      </c>
      <c r="G2024" s="105" t="s">
        <v>13</v>
      </c>
      <c r="H2024" s="105"/>
      <c r="I2024" s="65">
        <v>1796</v>
      </c>
    </row>
    <row r="2025" spans="1:9" ht="45" customHeight="1" x14ac:dyDescent="0.25">
      <c r="A2025" s="77" t="s">
        <v>1990</v>
      </c>
      <c r="B2025" s="59" t="s">
        <v>1420</v>
      </c>
      <c r="C2025" s="61">
        <v>1</v>
      </c>
      <c r="D2025" s="72" t="s">
        <v>2656</v>
      </c>
      <c r="E2025" s="48">
        <v>44167</v>
      </c>
      <c r="F2025" s="48">
        <v>44167</v>
      </c>
      <c r="G2025" s="105" t="s">
        <v>13</v>
      </c>
      <c r="H2025" s="105"/>
      <c r="I2025" s="65">
        <v>1869</v>
      </c>
    </row>
    <row r="2026" spans="1:9" ht="45" customHeight="1" x14ac:dyDescent="0.25">
      <c r="A2026" s="77" t="s">
        <v>1990</v>
      </c>
      <c r="B2026" s="59" t="s">
        <v>1420</v>
      </c>
      <c r="C2026" s="61">
        <v>1</v>
      </c>
      <c r="D2026" s="72" t="s">
        <v>2656</v>
      </c>
      <c r="E2026" s="48">
        <v>44167</v>
      </c>
      <c r="F2026" s="48">
        <v>44167</v>
      </c>
      <c r="G2026" s="105" t="s">
        <v>13</v>
      </c>
      <c r="H2026" s="105"/>
      <c r="I2026" s="65">
        <v>1310</v>
      </c>
    </row>
    <row r="2027" spans="1:9" ht="45" customHeight="1" x14ac:dyDescent="0.25">
      <c r="A2027" s="77" t="s">
        <v>1990</v>
      </c>
      <c r="B2027" s="59" t="s">
        <v>1420</v>
      </c>
      <c r="C2027" s="61">
        <v>1</v>
      </c>
      <c r="D2027" s="72" t="s">
        <v>2656</v>
      </c>
      <c r="E2027" s="48">
        <v>44167</v>
      </c>
      <c r="F2027" s="48">
        <v>44167</v>
      </c>
      <c r="G2027" s="105" t="s">
        <v>13</v>
      </c>
      <c r="H2027" s="105"/>
      <c r="I2027" s="65">
        <v>1869</v>
      </c>
    </row>
    <row r="2028" spans="1:9" ht="45" customHeight="1" x14ac:dyDescent="0.25">
      <c r="A2028" s="77" t="s">
        <v>2001</v>
      </c>
      <c r="B2028" s="59" t="s">
        <v>489</v>
      </c>
      <c r="C2028" s="61">
        <v>1</v>
      </c>
      <c r="D2028" s="72" t="s">
        <v>29</v>
      </c>
      <c r="E2028" s="48">
        <v>44162</v>
      </c>
      <c r="F2028" s="48">
        <v>44162</v>
      </c>
      <c r="G2028" s="105" t="s">
        <v>13</v>
      </c>
      <c r="H2028" s="105"/>
      <c r="I2028" s="65">
        <v>49</v>
      </c>
    </row>
    <row r="2029" spans="1:9" ht="45" customHeight="1" x14ac:dyDescent="0.25">
      <c r="A2029" s="77" t="s">
        <v>2001</v>
      </c>
      <c r="B2029" s="59" t="s">
        <v>489</v>
      </c>
      <c r="C2029" s="61">
        <v>1</v>
      </c>
      <c r="D2029" s="72" t="s">
        <v>29</v>
      </c>
      <c r="E2029" s="48">
        <v>44162</v>
      </c>
      <c r="F2029" s="48">
        <v>44162</v>
      </c>
      <c r="G2029" s="105" t="s">
        <v>13</v>
      </c>
      <c r="H2029" s="105"/>
      <c r="I2029" s="65">
        <v>126</v>
      </c>
    </row>
    <row r="2030" spans="1:9" ht="45" customHeight="1" x14ac:dyDescent="0.25">
      <c r="A2030" s="77" t="s">
        <v>2001</v>
      </c>
      <c r="B2030" s="59" t="s">
        <v>489</v>
      </c>
      <c r="C2030" s="61">
        <v>1</v>
      </c>
      <c r="D2030" s="72" t="s">
        <v>29</v>
      </c>
      <c r="E2030" s="48">
        <v>44162</v>
      </c>
      <c r="F2030" s="48">
        <v>44162</v>
      </c>
      <c r="G2030" s="105" t="s">
        <v>13</v>
      </c>
      <c r="H2030" s="105"/>
      <c r="I2030" s="65">
        <v>300</v>
      </c>
    </row>
    <row r="2031" spans="1:9" ht="45" customHeight="1" x14ac:dyDescent="0.25">
      <c r="A2031" s="77" t="s">
        <v>2001</v>
      </c>
      <c r="B2031" s="59" t="s">
        <v>489</v>
      </c>
      <c r="C2031" s="61">
        <v>1</v>
      </c>
      <c r="D2031" s="72" t="s">
        <v>29</v>
      </c>
      <c r="E2031" s="48">
        <v>44162</v>
      </c>
      <c r="F2031" s="48">
        <v>44162</v>
      </c>
      <c r="G2031" s="105" t="s">
        <v>13</v>
      </c>
      <c r="H2031" s="105"/>
      <c r="I2031" s="65">
        <v>382</v>
      </c>
    </row>
    <row r="2032" spans="1:9" ht="45" customHeight="1" x14ac:dyDescent="0.25">
      <c r="A2032" s="77" t="s">
        <v>2001</v>
      </c>
      <c r="B2032" s="59" t="s">
        <v>489</v>
      </c>
      <c r="C2032" s="61">
        <v>1</v>
      </c>
      <c r="D2032" s="72" t="s">
        <v>29</v>
      </c>
      <c r="E2032" s="48">
        <v>44161</v>
      </c>
      <c r="F2032" s="48">
        <v>44161</v>
      </c>
      <c r="G2032" s="105" t="s">
        <v>13</v>
      </c>
      <c r="H2032" s="105"/>
      <c r="I2032" s="65">
        <v>49</v>
      </c>
    </row>
    <row r="2033" spans="1:9" ht="45" customHeight="1" x14ac:dyDescent="0.25">
      <c r="A2033" s="77" t="s">
        <v>2001</v>
      </c>
      <c r="B2033" s="59" t="s">
        <v>489</v>
      </c>
      <c r="C2033" s="61">
        <v>1</v>
      </c>
      <c r="D2033" s="72" t="s">
        <v>29</v>
      </c>
      <c r="E2033" s="48">
        <v>44161</v>
      </c>
      <c r="F2033" s="48">
        <v>44161</v>
      </c>
      <c r="G2033" s="105" t="s">
        <v>13</v>
      </c>
      <c r="H2033" s="105"/>
      <c r="I2033" s="65">
        <v>126</v>
      </c>
    </row>
    <row r="2034" spans="1:9" ht="45" customHeight="1" x14ac:dyDescent="0.25">
      <c r="A2034" s="77" t="s">
        <v>2001</v>
      </c>
      <c r="B2034" s="59" t="s">
        <v>489</v>
      </c>
      <c r="C2034" s="61">
        <v>1</v>
      </c>
      <c r="D2034" s="72" t="s">
        <v>29</v>
      </c>
      <c r="E2034" s="48">
        <v>44161</v>
      </c>
      <c r="F2034" s="48">
        <v>44161</v>
      </c>
      <c r="G2034" s="105" t="s">
        <v>13</v>
      </c>
      <c r="H2034" s="105"/>
      <c r="I2034" s="65">
        <v>400</v>
      </c>
    </row>
    <row r="2035" spans="1:9" ht="45" customHeight="1" x14ac:dyDescent="0.25">
      <c r="A2035" s="77" t="s">
        <v>2001</v>
      </c>
      <c r="B2035" s="59" t="s">
        <v>489</v>
      </c>
      <c r="C2035" s="61">
        <v>1</v>
      </c>
      <c r="D2035" s="72" t="s">
        <v>29</v>
      </c>
      <c r="E2035" s="48">
        <v>44161</v>
      </c>
      <c r="F2035" s="48">
        <v>44161</v>
      </c>
      <c r="G2035" s="105" t="s">
        <v>13</v>
      </c>
      <c r="H2035" s="105"/>
      <c r="I2035" s="65">
        <v>466</v>
      </c>
    </row>
    <row r="2036" spans="1:9" ht="45" customHeight="1" x14ac:dyDescent="0.25">
      <c r="A2036" s="77" t="s">
        <v>2001</v>
      </c>
      <c r="B2036" s="59" t="s">
        <v>489</v>
      </c>
      <c r="C2036" s="61">
        <v>1</v>
      </c>
      <c r="D2036" s="72" t="s">
        <v>29</v>
      </c>
      <c r="E2036" s="48">
        <v>44161</v>
      </c>
      <c r="F2036" s="48">
        <v>44161</v>
      </c>
      <c r="G2036" s="105" t="s">
        <v>13</v>
      </c>
      <c r="H2036" s="105"/>
      <c r="I2036" s="65">
        <v>98</v>
      </c>
    </row>
    <row r="2037" spans="1:9" ht="45" customHeight="1" x14ac:dyDescent="0.25">
      <c r="A2037" s="77" t="s">
        <v>2001</v>
      </c>
      <c r="B2037" s="59" t="s">
        <v>489</v>
      </c>
      <c r="C2037" s="61">
        <v>1</v>
      </c>
      <c r="D2037" s="72" t="s">
        <v>29</v>
      </c>
      <c r="E2037" s="48">
        <v>44161</v>
      </c>
      <c r="F2037" s="48">
        <v>44161</v>
      </c>
      <c r="G2037" s="105" t="s">
        <v>13</v>
      </c>
      <c r="H2037" s="105"/>
      <c r="I2037" s="65">
        <v>126</v>
      </c>
    </row>
    <row r="2038" spans="1:9" ht="45" customHeight="1" x14ac:dyDescent="0.25">
      <c r="A2038" s="77" t="s">
        <v>2001</v>
      </c>
      <c r="B2038" s="59" t="s">
        <v>489</v>
      </c>
      <c r="C2038" s="61">
        <v>1</v>
      </c>
      <c r="D2038" s="72" t="s">
        <v>29</v>
      </c>
      <c r="E2038" s="48">
        <v>44161</v>
      </c>
      <c r="F2038" s="48">
        <v>44161</v>
      </c>
      <c r="G2038" s="105" t="s">
        <v>13</v>
      </c>
      <c r="H2038" s="105"/>
      <c r="I2038" s="65">
        <v>90</v>
      </c>
    </row>
    <row r="2039" spans="1:9" ht="45" customHeight="1" x14ac:dyDescent="0.25">
      <c r="A2039" s="77" t="s">
        <v>2001</v>
      </c>
      <c r="B2039" s="59" t="s">
        <v>489</v>
      </c>
      <c r="C2039" s="61">
        <v>1</v>
      </c>
      <c r="D2039" s="72" t="s">
        <v>29</v>
      </c>
      <c r="E2039" s="48">
        <v>44161</v>
      </c>
      <c r="F2039" s="48">
        <v>44161</v>
      </c>
      <c r="G2039" s="105" t="s">
        <v>13</v>
      </c>
      <c r="H2039" s="105"/>
      <c r="I2039" s="65">
        <v>100</v>
      </c>
    </row>
    <row r="2040" spans="1:9" ht="45" customHeight="1" x14ac:dyDescent="0.25">
      <c r="A2040" s="77" t="s">
        <v>2001</v>
      </c>
      <c r="B2040" s="59" t="s">
        <v>1420</v>
      </c>
      <c r="C2040" s="61">
        <v>1</v>
      </c>
      <c r="D2040" s="72" t="s">
        <v>29</v>
      </c>
      <c r="E2040" s="48">
        <v>44154</v>
      </c>
      <c r="F2040" s="48">
        <v>44154</v>
      </c>
      <c r="G2040" s="105" t="s">
        <v>13</v>
      </c>
      <c r="H2040" s="105"/>
      <c r="I2040" s="65">
        <v>126</v>
      </c>
    </row>
    <row r="2041" spans="1:9" ht="45" customHeight="1" x14ac:dyDescent="0.25">
      <c r="A2041" s="77" t="s">
        <v>2001</v>
      </c>
      <c r="B2041" s="59" t="s">
        <v>1420</v>
      </c>
      <c r="C2041" s="61">
        <v>1</v>
      </c>
      <c r="D2041" s="72" t="s">
        <v>29</v>
      </c>
      <c r="E2041" s="48">
        <v>44154</v>
      </c>
      <c r="F2041" s="48">
        <v>44154</v>
      </c>
      <c r="G2041" s="105" t="s">
        <v>13</v>
      </c>
      <c r="H2041" s="105"/>
      <c r="I2041" s="65">
        <v>98</v>
      </c>
    </row>
    <row r="2042" spans="1:9" ht="45" customHeight="1" x14ac:dyDescent="0.25">
      <c r="A2042" s="77" t="s">
        <v>2001</v>
      </c>
      <c r="B2042" s="59" t="s">
        <v>1420</v>
      </c>
      <c r="C2042" s="61">
        <v>1</v>
      </c>
      <c r="D2042" s="72" t="s">
        <v>29</v>
      </c>
      <c r="E2042" s="48">
        <v>44154</v>
      </c>
      <c r="F2042" s="48">
        <v>44154</v>
      </c>
      <c r="G2042" s="105" t="s">
        <v>13</v>
      </c>
      <c r="H2042" s="105"/>
      <c r="I2042" s="65">
        <v>500</v>
      </c>
    </row>
    <row r="2043" spans="1:9" ht="45" customHeight="1" x14ac:dyDescent="0.25">
      <c r="A2043" s="77" t="s">
        <v>2001</v>
      </c>
      <c r="B2043" s="59" t="s">
        <v>1420</v>
      </c>
      <c r="C2043" s="61">
        <v>1</v>
      </c>
      <c r="D2043" s="72" t="s">
        <v>29</v>
      </c>
      <c r="E2043" s="48">
        <v>44154</v>
      </c>
      <c r="F2043" s="48">
        <v>44154</v>
      </c>
      <c r="G2043" s="105" t="s">
        <v>13</v>
      </c>
      <c r="H2043" s="105"/>
      <c r="I2043" s="65">
        <v>280</v>
      </c>
    </row>
    <row r="2044" spans="1:9" ht="45" customHeight="1" x14ac:dyDescent="0.25">
      <c r="A2044" s="77" t="s">
        <v>2001</v>
      </c>
      <c r="B2044" s="59" t="s">
        <v>489</v>
      </c>
      <c r="C2044" s="61">
        <v>1</v>
      </c>
      <c r="D2044" s="72" t="s">
        <v>29</v>
      </c>
      <c r="E2044" s="48">
        <v>44185</v>
      </c>
      <c r="F2044" s="48">
        <v>44185</v>
      </c>
      <c r="G2044" s="105" t="s">
        <v>13</v>
      </c>
      <c r="H2044" s="105"/>
      <c r="I2044" s="65">
        <v>126</v>
      </c>
    </row>
    <row r="2045" spans="1:9" ht="45" customHeight="1" x14ac:dyDescent="0.25">
      <c r="A2045" s="77" t="s">
        <v>2001</v>
      </c>
      <c r="B2045" s="59" t="s">
        <v>489</v>
      </c>
      <c r="C2045" s="61">
        <v>1</v>
      </c>
      <c r="D2045" s="72" t="s">
        <v>29</v>
      </c>
      <c r="E2045" s="48">
        <v>44185</v>
      </c>
      <c r="F2045" s="48">
        <v>44185</v>
      </c>
      <c r="G2045" s="105" t="s">
        <v>13</v>
      </c>
      <c r="H2045" s="105"/>
      <c r="I2045" s="65">
        <v>98</v>
      </c>
    </row>
    <row r="2046" spans="1:9" ht="45" customHeight="1" x14ac:dyDescent="0.25">
      <c r="A2046" s="77" t="s">
        <v>2001</v>
      </c>
      <c r="B2046" s="59" t="s">
        <v>489</v>
      </c>
      <c r="C2046" s="61">
        <v>1</v>
      </c>
      <c r="D2046" s="72" t="s">
        <v>29</v>
      </c>
      <c r="E2046" s="48">
        <v>44185</v>
      </c>
      <c r="F2046" s="48">
        <v>44185</v>
      </c>
      <c r="G2046" s="105" t="s">
        <v>13</v>
      </c>
      <c r="H2046" s="105"/>
      <c r="I2046" s="65">
        <v>400</v>
      </c>
    </row>
    <row r="2047" spans="1:9" ht="45" customHeight="1" x14ac:dyDescent="0.25">
      <c r="A2047" s="77" t="s">
        <v>2001</v>
      </c>
      <c r="B2047" s="59" t="s">
        <v>489</v>
      </c>
      <c r="C2047" s="61">
        <v>1</v>
      </c>
      <c r="D2047" s="72" t="s">
        <v>29</v>
      </c>
      <c r="E2047" s="48">
        <v>44185</v>
      </c>
      <c r="F2047" s="48">
        <v>44185</v>
      </c>
      <c r="G2047" s="105" t="s">
        <v>13</v>
      </c>
      <c r="H2047" s="105"/>
      <c r="I2047" s="65">
        <v>173</v>
      </c>
    </row>
    <row r="2048" spans="1:9" ht="45" customHeight="1" x14ac:dyDescent="0.25">
      <c r="A2048" s="77" t="s">
        <v>2001</v>
      </c>
      <c r="B2048" s="59" t="s">
        <v>489</v>
      </c>
      <c r="C2048" s="61">
        <v>1</v>
      </c>
      <c r="D2048" s="72" t="s">
        <v>29</v>
      </c>
      <c r="E2048" s="48">
        <v>44063</v>
      </c>
      <c r="F2048" s="48">
        <v>44063</v>
      </c>
      <c r="G2048" s="105" t="s">
        <v>13</v>
      </c>
      <c r="H2048" s="105"/>
      <c r="I2048" s="65">
        <v>126</v>
      </c>
    </row>
    <row r="2049" spans="1:9" ht="45" customHeight="1" x14ac:dyDescent="0.25">
      <c r="A2049" s="77" t="s">
        <v>2001</v>
      </c>
      <c r="B2049" s="59" t="s">
        <v>489</v>
      </c>
      <c r="C2049" s="61">
        <v>1</v>
      </c>
      <c r="D2049" s="72" t="s">
        <v>29</v>
      </c>
      <c r="E2049" s="48">
        <v>44063</v>
      </c>
      <c r="F2049" s="48">
        <v>44063</v>
      </c>
      <c r="G2049" s="105" t="s">
        <v>13</v>
      </c>
      <c r="H2049" s="105"/>
      <c r="I2049" s="65">
        <v>98</v>
      </c>
    </row>
    <row r="2050" spans="1:9" ht="45" customHeight="1" x14ac:dyDescent="0.25">
      <c r="A2050" s="77" t="s">
        <v>2001</v>
      </c>
      <c r="B2050" s="59" t="s">
        <v>489</v>
      </c>
      <c r="C2050" s="61">
        <v>1</v>
      </c>
      <c r="D2050" s="72" t="s">
        <v>29</v>
      </c>
      <c r="E2050" s="48">
        <v>44063</v>
      </c>
      <c r="F2050" s="48">
        <v>44063</v>
      </c>
      <c r="G2050" s="105" t="s">
        <v>13</v>
      </c>
      <c r="H2050" s="105"/>
      <c r="I2050" s="65">
        <v>498.46</v>
      </c>
    </row>
    <row r="2051" spans="1:9" ht="45" customHeight="1" x14ac:dyDescent="0.25">
      <c r="A2051" s="77" t="s">
        <v>2001</v>
      </c>
      <c r="B2051" s="59" t="s">
        <v>489</v>
      </c>
      <c r="C2051" s="61">
        <v>1</v>
      </c>
      <c r="D2051" s="72" t="s">
        <v>29</v>
      </c>
      <c r="E2051" s="48">
        <v>44063</v>
      </c>
      <c r="F2051" s="48">
        <v>44063</v>
      </c>
      <c r="G2051" s="105" t="s">
        <v>13</v>
      </c>
      <c r="H2051" s="105"/>
      <c r="I2051" s="65">
        <v>300</v>
      </c>
    </row>
    <row r="2052" spans="1:9" ht="45" customHeight="1" x14ac:dyDescent="0.25">
      <c r="A2052" s="77" t="s">
        <v>2001</v>
      </c>
      <c r="B2052" s="59" t="s">
        <v>489</v>
      </c>
      <c r="C2052" s="61">
        <v>1</v>
      </c>
      <c r="D2052" s="72" t="s">
        <v>29</v>
      </c>
      <c r="E2052" s="48">
        <v>44057</v>
      </c>
      <c r="F2052" s="48">
        <v>44057</v>
      </c>
      <c r="G2052" s="105" t="s">
        <v>13</v>
      </c>
      <c r="H2052" s="105"/>
      <c r="I2052" s="65">
        <v>126</v>
      </c>
    </row>
    <row r="2053" spans="1:9" ht="45" customHeight="1" x14ac:dyDescent="0.25">
      <c r="A2053" s="77" t="s">
        <v>2001</v>
      </c>
      <c r="B2053" s="59" t="s">
        <v>489</v>
      </c>
      <c r="C2053" s="61">
        <v>1</v>
      </c>
      <c r="D2053" s="72" t="s">
        <v>29</v>
      </c>
      <c r="E2053" s="48">
        <v>44057</v>
      </c>
      <c r="F2053" s="48">
        <v>44057</v>
      </c>
      <c r="G2053" s="105" t="s">
        <v>13</v>
      </c>
      <c r="H2053" s="105"/>
      <c r="I2053" s="65">
        <v>98</v>
      </c>
    </row>
    <row r="2054" spans="1:9" ht="45" customHeight="1" x14ac:dyDescent="0.25">
      <c r="A2054" s="77" t="s">
        <v>2001</v>
      </c>
      <c r="B2054" s="59" t="s">
        <v>489</v>
      </c>
      <c r="C2054" s="61">
        <v>1</v>
      </c>
      <c r="D2054" s="72" t="s">
        <v>29</v>
      </c>
      <c r="E2054" s="48">
        <v>44057</v>
      </c>
      <c r="F2054" s="48">
        <v>44057</v>
      </c>
      <c r="G2054" s="105" t="s">
        <v>13</v>
      </c>
      <c r="H2054" s="105"/>
      <c r="I2054" s="65">
        <v>717.88</v>
      </c>
    </row>
    <row r="2055" spans="1:9" ht="45" customHeight="1" x14ac:dyDescent="0.25">
      <c r="A2055" s="77" t="s">
        <v>2001</v>
      </c>
      <c r="B2055" s="59" t="s">
        <v>489</v>
      </c>
      <c r="C2055" s="61">
        <v>1</v>
      </c>
      <c r="D2055" s="72" t="s">
        <v>29</v>
      </c>
      <c r="E2055" s="48">
        <v>44057</v>
      </c>
      <c r="F2055" s="48">
        <v>44057</v>
      </c>
      <c r="G2055" s="105" t="s">
        <v>13</v>
      </c>
      <c r="H2055" s="105"/>
      <c r="I2055" s="65">
        <v>267</v>
      </c>
    </row>
    <row r="2056" spans="1:9" ht="45" customHeight="1" x14ac:dyDescent="0.25">
      <c r="A2056" s="77" t="s">
        <v>2001</v>
      </c>
      <c r="B2056" s="59" t="s">
        <v>2745</v>
      </c>
      <c r="C2056" s="61">
        <v>1</v>
      </c>
      <c r="D2056" s="72" t="s">
        <v>29</v>
      </c>
      <c r="E2056" s="48">
        <v>44063</v>
      </c>
      <c r="F2056" s="48">
        <v>44063</v>
      </c>
      <c r="G2056" s="105" t="s">
        <v>13</v>
      </c>
      <c r="H2056" s="105"/>
      <c r="I2056" s="65">
        <v>126</v>
      </c>
    </row>
    <row r="2057" spans="1:9" ht="45" customHeight="1" x14ac:dyDescent="0.25">
      <c r="A2057" s="77" t="s">
        <v>2001</v>
      </c>
      <c r="B2057" s="59" t="s">
        <v>2745</v>
      </c>
      <c r="C2057" s="61">
        <v>1</v>
      </c>
      <c r="D2057" s="72" t="s">
        <v>29</v>
      </c>
      <c r="E2057" s="48">
        <v>44063</v>
      </c>
      <c r="F2057" s="48">
        <v>44063</v>
      </c>
      <c r="G2057" s="105" t="s">
        <v>13</v>
      </c>
      <c r="H2057" s="105"/>
      <c r="I2057" s="65">
        <v>49</v>
      </c>
    </row>
    <row r="2058" spans="1:9" ht="45" customHeight="1" x14ac:dyDescent="0.25">
      <c r="A2058" s="77" t="s">
        <v>2001</v>
      </c>
      <c r="B2058" s="59" t="s">
        <v>2745</v>
      </c>
      <c r="C2058" s="61">
        <v>1</v>
      </c>
      <c r="D2058" s="72" t="s">
        <v>29</v>
      </c>
      <c r="E2058" s="48">
        <v>44063</v>
      </c>
      <c r="F2058" s="48">
        <v>44063</v>
      </c>
      <c r="G2058" s="105" t="s">
        <v>13</v>
      </c>
      <c r="H2058" s="105"/>
      <c r="I2058" s="65">
        <v>49</v>
      </c>
    </row>
    <row r="2059" spans="1:9" ht="45" customHeight="1" x14ac:dyDescent="0.25">
      <c r="A2059" s="77" t="s">
        <v>2001</v>
      </c>
      <c r="B2059" s="59" t="s">
        <v>2745</v>
      </c>
      <c r="C2059" s="61">
        <v>1</v>
      </c>
      <c r="D2059" s="72" t="s">
        <v>29</v>
      </c>
      <c r="E2059" s="48">
        <v>44063</v>
      </c>
      <c r="F2059" s="48">
        <v>44063</v>
      </c>
      <c r="G2059" s="105" t="s">
        <v>13</v>
      </c>
      <c r="H2059" s="105"/>
      <c r="I2059" s="65">
        <v>490.49</v>
      </c>
    </row>
    <row r="2060" spans="1:9" ht="45" customHeight="1" x14ac:dyDescent="0.25">
      <c r="A2060" s="77" t="s">
        <v>2001</v>
      </c>
      <c r="B2060" s="59" t="s">
        <v>2745</v>
      </c>
      <c r="C2060" s="61">
        <v>1</v>
      </c>
      <c r="D2060" s="72" t="s">
        <v>29</v>
      </c>
      <c r="E2060" s="48">
        <v>44063</v>
      </c>
      <c r="F2060" s="48">
        <v>44063</v>
      </c>
      <c r="G2060" s="105" t="s">
        <v>13</v>
      </c>
      <c r="H2060" s="105"/>
      <c r="I2060" s="65">
        <v>400</v>
      </c>
    </row>
    <row r="2061" spans="1:9" ht="45" customHeight="1" x14ac:dyDescent="0.25">
      <c r="A2061" s="77" t="s">
        <v>2001</v>
      </c>
      <c r="B2061" s="59" t="s">
        <v>489</v>
      </c>
      <c r="C2061" s="61">
        <v>1</v>
      </c>
      <c r="D2061" s="72" t="s">
        <v>29</v>
      </c>
      <c r="E2061" s="48">
        <v>44029</v>
      </c>
      <c r="F2061" s="48">
        <v>44029</v>
      </c>
      <c r="G2061" s="105" t="s">
        <v>13</v>
      </c>
      <c r="H2061" s="105"/>
      <c r="I2061" s="65">
        <v>500</v>
      </c>
    </row>
    <row r="2062" spans="1:9" ht="45" customHeight="1" x14ac:dyDescent="0.25">
      <c r="A2062" s="77" t="s">
        <v>2001</v>
      </c>
      <c r="B2062" s="59" t="s">
        <v>489</v>
      </c>
      <c r="C2062" s="61">
        <v>1</v>
      </c>
      <c r="D2062" s="72" t="s">
        <v>29</v>
      </c>
      <c r="E2062" s="48">
        <v>44029</v>
      </c>
      <c r="F2062" s="48">
        <v>44029</v>
      </c>
      <c r="G2062" s="105" t="s">
        <v>13</v>
      </c>
      <c r="H2062" s="105"/>
      <c r="I2062" s="65">
        <v>126</v>
      </c>
    </row>
    <row r="2063" spans="1:9" ht="45" customHeight="1" x14ac:dyDescent="0.25">
      <c r="A2063" s="77" t="s">
        <v>2001</v>
      </c>
      <c r="B2063" s="59" t="s">
        <v>489</v>
      </c>
      <c r="C2063" s="61">
        <v>1</v>
      </c>
      <c r="D2063" s="72" t="s">
        <v>29</v>
      </c>
      <c r="E2063" s="48">
        <v>44029</v>
      </c>
      <c r="F2063" s="48">
        <v>44029</v>
      </c>
      <c r="G2063" s="105" t="s">
        <v>13</v>
      </c>
      <c r="H2063" s="105"/>
      <c r="I2063" s="65">
        <v>98</v>
      </c>
    </row>
    <row r="2064" spans="1:9" ht="45" customHeight="1" x14ac:dyDescent="0.25">
      <c r="A2064" s="77" t="s">
        <v>2001</v>
      </c>
      <c r="B2064" s="59" t="s">
        <v>489</v>
      </c>
      <c r="C2064" s="61">
        <v>1</v>
      </c>
      <c r="D2064" s="72" t="s">
        <v>29</v>
      </c>
      <c r="E2064" s="48">
        <v>44029</v>
      </c>
      <c r="F2064" s="48">
        <v>44029</v>
      </c>
      <c r="G2064" s="105" t="s">
        <v>13</v>
      </c>
      <c r="H2064" s="105"/>
      <c r="I2064" s="65">
        <v>203</v>
      </c>
    </row>
    <row r="2065" spans="1:9" ht="45" customHeight="1" x14ac:dyDescent="0.25">
      <c r="A2065" s="77" t="s">
        <v>2001</v>
      </c>
      <c r="B2065" s="59" t="s">
        <v>489</v>
      </c>
      <c r="C2065" s="61">
        <v>1</v>
      </c>
      <c r="D2065" s="72" t="s">
        <v>29</v>
      </c>
      <c r="E2065" s="48">
        <v>44029</v>
      </c>
      <c r="F2065" s="48">
        <v>44029</v>
      </c>
      <c r="G2065" s="105" t="s">
        <v>13</v>
      </c>
      <c r="H2065" s="105"/>
      <c r="I2065" s="65">
        <v>75</v>
      </c>
    </row>
    <row r="2066" spans="1:9" ht="45" customHeight="1" x14ac:dyDescent="0.25">
      <c r="A2066" s="77" t="s">
        <v>2001</v>
      </c>
      <c r="B2066" s="59" t="s">
        <v>489</v>
      </c>
      <c r="C2066" s="61">
        <v>1</v>
      </c>
      <c r="D2066" s="72" t="s">
        <v>29</v>
      </c>
      <c r="E2066" s="48">
        <v>44166</v>
      </c>
      <c r="F2066" s="48">
        <v>44166</v>
      </c>
      <c r="G2066" s="105" t="s">
        <v>13</v>
      </c>
      <c r="H2066" s="105"/>
      <c r="I2066" s="65">
        <v>126</v>
      </c>
    </row>
    <row r="2067" spans="1:9" ht="45" customHeight="1" x14ac:dyDescent="0.25">
      <c r="A2067" s="77" t="s">
        <v>2001</v>
      </c>
      <c r="B2067" s="59" t="s">
        <v>489</v>
      </c>
      <c r="C2067" s="61">
        <v>1</v>
      </c>
      <c r="D2067" s="72" t="s">
        <v>29</v>
      </c>
      <c r="E2067" s="48">
        <v>44166</v>
      </c>
      <c r="F2067" s="48">
        <v>44166</v>
      </c>
      <c r="G2067" s="105" t="s">
        <v>13</v>
      </c>
      <c r="H2067" s="105"/>
      <c r="I2067" s="65">
        <v>98</v>
      </c>
    </row>
    <row r="2068" spans="1:9" ht="45" customHeight="1" x14ac:dyDescent="0.25">
      <c r="A2068" s="77" t="s">
        <v>2001</v>
      </c>
      <c r="B2068" s="59" t="s">
        <v>489</v>
      </c>
      <c r="C2068" s="61">
        <v>1</v>
      </c>
      <c r="D2068" s="72" t="s">
        <v>29</v>
      </c>
      <c r="E2068" s="48">
        <v>44166</v>
      </c>
      <c r="F2068" s="48">
        <v>44166</v>
      </c>
      <c r="G2068" s="105" t="s">
        <v>13</v>
      </c>
      <c r="H2068" s="105"/>
      <c r="I2068" s="65">
        <v>400</v>
      </c>
    </row>
    <row r="2069" spans="1:9" ht="45" customHeight="1" x14ac:dyDescent="0.25">
      <c r="A2069" s="77" t="s">
        <v>2001</v>
      </c>
      <c r="B2069" s="59" t="s">
        <v>489</v>
      </c>
      <c r="C2069" s="61">
        <v>1</v>
      </c>
      <c r="D2069" s="72" t="s">
        <v>29</v>
      </c>
      <c r="E2069" s="48">
        <v>44166</v>
      </c>
      <c r="F2069" s="48">
        <v>44166</v>
      </c>
      <c r="G2069" s="105" t="s">
        <v>13</v>
      </c>
      <c r="H2069" s="105"/>
      <c r="I2069" s="65">
        <v>146</v>
      </c>
    </row>
    <row r="2070" spans="1:9" ht="45" customHeight="1" x14ac:dyDescent="0.25">
      <c r="A2070" s="77" t="s">
        <v>1796</v>
      </c>
      <c r="B2070" s="59" t="s">
        <v>489</v>
      </c>
      <c r="C2070" s="61">
        <v>1</v>
      </c>
      <c r="D2070" s="72" t="s">
        <v>15</v>
      </c>
      <c r="E2070" s="48">
        <v>44029</v>
      </c>
      <c r="F2070" s="48">
        <v>44029</v>
      </c>
      <c r="G2070" s="105" t="s">
        <v>13</v>
      </c>
      <c r="H2070" s="105"/>
      <c r="I2070" s="65">
        <v>200</v>
      </c>
    </row>
    <row r="2071" spans="1:9" ht="45" customHeight="1" x14ac:dyDescent="0.25">
      <c r="A2071" s="77" t="s">
        <v>1796</v>
      </c>
      <c r="B2071" s="59" t="s">
        <v>489</v>
      </c>
      <c r="C2071" s="61">
        <v>1</v>
      </c>
      <c r="D2071" s="72" t="s">
        <v>15</v>
      </c>
      <c r="E2071" s="48">
        <v>44102</v>
      </c>
      <c r="F2071" s="48">
        <v>44102</v>
      </c>
      <c r="G2071" s="105" t="s">
        <v>13</v>
      </c>
      <c r="H2071" s="105"/>
      <c r="I2071" s="65">
        <v>100</v>
      </c>
    </row>
    <row r="2072" spans="1:9" ht="45" customHeight="1" x14ac:dyDescent="0.25">
      <c r="A2072" s="77" t="s">
        <v>1816</v>
      </c>
      <c r="B2072" s="59" t="s">
        <v>489</v>
      </c>
      <c r="C2072" s="61">
        <v>2</v>
      </c>
      <c r="D2072" s="72" t="s">
        <v>29</v>
      </c>
      <c r="E2072" s="48">
        <v>44173</v>
      </c>
      <c r="F2072" s="48">
        <v>44173</v>
      </c>
      <c r="G2072" s="105" t="s">
        <v>13</v>
      </c>
      <c r="H2072" s="105"/>
      <c r="I2072" s="65">
        <v>126</v>
      </c>
    </row>
    <row r="2073" spans="1:9" ht="45" customHeight="1" x14ac:dyDescent="0.25">
      <c r="A2073" s="77" t="s">
        <v>1816</v>
      </c>
      <c r="B2073" s="59" t="s">
        <v>489</v>
      </c>
      <c r="C2073" s="61">
        <v>2</v>
      </c>
      <c r="D2073" s="72" t="s">
        <v>29</v>
      </c>
      <c r="E2073" s="48">
        <v>44173</v>
      </c>
      <c r="F2073" s="48">
        <v>44173</v>
      </c>
      <c r="G2073" s="105" t="s">
        <v>13</v>
      </c>
      <c r="H2073" s="105"/>
      <c r="I2073" s="65">
        <v>98</v>
      </c>
    </row>
    <row r="2074" spans="1:9" ht="45" customHeight="1" x14ac:dyDescent="0.25">
      <c r="A2074" s="77" t="s">
        <v>1816</v>
      </c>
      <c r="B2074" s="59" t="s">
        <v>489</v>
      </c>
      <c r="C2074" s="61">
        <v>2</v>
      </c>
      <c r="D2074" s="72" t="s">
        <v>29</v>
      </c>
      <c r="E2074" s="48">
        <v>44173</v>
      </c>
      <c r="F2074" s="48">
        <v>44173</v>
      </c>
      <c r="G2074" s="105" t="s">
        <v>13</v>
      </c>
      <c r="H2074" s="105"/>
      <c r="I2074" s="65">
        <v>200</v>
      </c>
    </row>
    <row r="2075" spans="1:9" ht="45" customHeight="1" x14ac:dyDescent="0.25">
      <c r="A2075" s="77" t="s">
        <v>1816</v>
      </c>
      <c r="B2075" s="59" t="s">
        <v>489</v>
      </c>
      <c r="C2075" s="61">
        <v>2</v>
      </c>
      <c r="D2075" s="72" t="s">
        <v>29</v>
      </c>
      <c r="E2075" s="48">
        <v>44173</v>
      </c>
      <c r="F2075" s="48">
        <v>44173</v>
      </c>
      <c r="G2075" s="105" t="s">
        <v>13</v>
      </c>
      <c r="H2075" s="105"/>
      <c r="I2075" s="65">
        <v>300</v>
      </c>
    </row>
    <row r="2076" spans="1:9" ht="45" customHeight="1" x14ac:dyDescent="0.25">
      <c r="A2076" s="77" t="s">
        <v>1816</v>
      </c>
      <c r="B2076" s="59" t="s">
        <v>489</v>
      </c>
      <c r="C2076" s="61">
        <v>2</v>
      </c>
      <c r="D2076" s="72" t="s">
        <v>29</v>
      </c>
      <c r="E2076" s="48">
        <v>44173</v>
      </c>
      <c r="F2076" s="48">
        <v>44173</v>
      </c>
      <c r="G2076" s="105" t="s">
        <v>13</v>
      </c>
      <c r="H2076" s="105"/>
      <c r="I2076" s="65">
        <v>920</v>
      </c>
    </row>
    <row r="2077" spans="1:9" ht="45" customHeight="1" x14ac:dyDescent="0.25">
      <c r="A2077" s="77" t="s">
        <v>1816</v>
      </c>
      <c r="B2077" s="59" t="s">
        <v>489</v>
      </c>
      <c r="C2077" s="61">
        <v>2</v>
      </c>
      <c r="D2077" s="72" t="s">
        <v>29</v>
      </c>
      <c r="E2077" s="48">
        <v>44173</v>
      </c>
      <c r="F2077" s="48">
        <v>44173</v>
      </c>
      <c r="G2077" s="105" t="s">
        <v>13</v>
      </c>
      <c r="H2077" s="105"/>
      <c r="I2077" s="65">
        <v>145</v>
      </c>
    </row>
    <row r="2078" spans="1:9" ht="45" customHeight="1" x14ac:dyDescent="0.25">
      <c r="A2078" s="77" t="s">
        <v>1870</v>
      </c>
      <c r="B2078" s="59" t="s">
        <v>489</v>
      </c>
      <c r="C2078" s="61">
        <v>1</v>
      </c>
      <c r="D2078" s="72" t="s">
        <v>29</v>
      </c>
      <c r="E2078" s="48">
        <v>44166</v>
      </c>
      <c r="F2078" s="48">
        <v>44166</v>
      </c>
      <c r="G2078" s="105" t="s">
        <v>13</v>
      </c>
      <c r="H2078" s="105"/>
      <c r="I2078" s="65">
        <v>98</v>
      </c>
    </row>
    <row r="2079" spans="1:9" ht="45" customHeight="1" x14ac:dyDescent="0.25">
      <c r="A2079" s="77" t="s">
        <v>1870</v>
      </c>
      <c r="B2079" s="59" t="s">
        <v>489</v>
      </c>
      <c r="C2079" s="61">
        <v>1</v>
      </c>
      <c r="D2079" s="72" t="s">
        <v>29</v>
      </c>
      <c r="E2079" s="48">
        <v>44166</v>
      </c>
      <c r="F2079" s="48">
        <v>44166</v>
      </c>
      <c r="G2079" s="105" t="s">
        <v>13</v>
      </c>
      <c r="H2079" s="105"/>
      <c r="I2079" s="65">
        <v>126</v>
      </c>
    </row>
    <row r="2080" spans="1:9" ht="45" customHeight="1" x14ac:dyDescent="0.25">
      <c r="A2080" s="77" t="s">
        <v>1870</v>
      </c>
      <c r="B2080" s="59" t="s">
        <v>489</v>
      </c>
      <c r="C2080" s="61">
        <v>1</v>
      </c>
      <c r="D2080" s="72" t="s">
        <v>29</v>
      </c>
      <c r="E2080" s="48">
        <v>44166</v>
      </c>
      <c r="F2080" s="48">
        <v>44166</v>
      </c>
      <c r="G2080" s="105" t="s">
        <v>13</v>
      </c>
      <c r="H2080" s="105"/>
      <c r="I2080" s="65">
        <v>45</v>
      </c>
    </row>
    <row r="2081" spans="1:9" ht="45" customHeight="1" x14ac:dyDescent="0.25">
      <c r="A2081" s="77" t="s">
        <v>1914</v>
      </c>
      <c r="B2081" s="59" t="s">
        <v>489</v>
      </c>
      <c r="C2081" s="61">
        <v>2</v>
      </c>
      <c r="D2081" s="72" t="s">
        <v>29</v>
      </c>
      <c r="E2081" s="48">
        <v>44167</v>
      </c>
      <c r="F2081" s="48">
        <v>44167</v>
      </c>
      <c r="G2081" s="105" t="s">
        <v>13</v>
      </c>
      <c r="H2081" s="105"/>
      <c r="I2081" s="65">
        <v>280</v>
      </c>
    </row>
    <row r="2082" spans="1:9" ht="45" customHeight="1" x14ac:dyDescent="0.25">
      <c r="A2082" s="77" t="s">
        <v>1914</v>
      </c>
      <c r="B2082" s="59" t="s">
        <v>489</v>
      </c>
      <c r="C2082" s="61">
        <v>2</v>
      </c>
      <c r="D2082" s="72" t="s">
        <v>29</v>
      </c>
      <c r="E2082" s="48">
        <v>44167</v>
      </c>
      <c r="F2082" s="48">
        <v>44167</v>
      </c>
      <c r="G2082" s="105" t="s">
        <v>13</v>
      </c>
      <c r="H2082" s="105"/>
      <c r="I2082" s="65">
        <v>198.41</v>
      </c>
    </row>
    <row r="2083" spans="1:9" ht="45" customHeight="1" x14ac:dyDescent="0.25">
      <c r="A2083" s="77" t="s">
        <v>1914</v>
      </c>
      <c r="B2083" s="59" t="s">
        <v>489</v>
      </c>
      <c r="C2083" s="61">
        <v>2</v>
      </c>
      <c r="D2083" s="72" t="s">
        <v>29</v>
      </c>
      <c r="E2083" s="48">
        <v>44167</v>
      </c>
      <c r="F2083" s="48">
        <v>44167</v>
      </c>
      <c r="G2083" s="105" t="s">
        <v>13</v>
      </c>
      <c r="H2083" s="105"/>
      <c r="I2083" s="65">
        <v>148.99</v>
      </c>
    </row>
    <row r="2084" spans="1:9" ht="45" customHeight="1" x14ac:dyDescent="0.25">
      <c r="A2084" s="77" t="s">
        <v>1914</v>
      </c>
      <c r="B2084" s="59" t="s">
        <v>489</v>
      </c>
      <c r="C2084" s="61">
        <v>2</v>
      </c>
      <c r="D2084" s="72" t="s">
        <v>29</v>
      </c>
      <c r="E2084" s="48">
        <v>44167</v>
      </c>
      <c r="F2084" s="48">
        <v>44167</v>
      </c>
      <c r="G2084" s="105" t="s">
        <v>13</v>
      </c>
      <c r="H2084" s="105"/>
      <c r="I2084" s="65">
        <v>280</v>
      </c>
    </row>
    <row r="2085" spans="1:9" ht="45" customHeight="1" x14ac:dyDescent="0.25">
      <c r="A2085" s="77" t="s">
        <v>1914</v>
      </c>
      <c r="B2085" s="59" t="s">
        <v>489</v>
      </c>
      <c r="C2085" s="61">
        <v>1</v>
      </c>
      <c r="D2085" s="72" t="s">
        <v>15</v>
      </c>
      <c r="E2085" s="48">
        <v>44148</v>
      </c>
      <c r="F2085" s="48">
        <v>44161</v>
      </c>
      <c r="G2085" s="105" t="s">
        <v>13</v>
      </c>
      <c r="H2085" s="105"/>
      <c r="I2085" s="65">
        <v>450</v>
      </c>
    </row>
    <row r="2086" spans="1:9" ht="45" customHeight="1" x14ac:dyDescent="0.25">
      <c r="A2086" s="77" t="s">
        <v>1914</v>
      </c>
      <c r="B2086" s="59" t="s">
        <v>2753</v>
      </c>
      <c r="C2086" s="61">
        <v>1</v>
      </c>
      <c r="D2086" s="72" t="s">
        <v>15</v>
      </c>
      <c r="E2086" s="48">
        <v>44160</v>
      </c>
      <c r="F2086" s="48">
        <v>44160</v>
      </c>
      <c r="G2086" s="105" t="s">
        <v>13</v>
      </c>
      <c r="H2086" s="105"/>
      <c r="I2086" s="65">
        <v>68</v>
      </c>
    </row>
    <row r="2087" spans="1:9" ht="45" customHeight="1" x14ac:dyDescent="0.25">
      <c r="A2087" s="77" t="s">
        <v>1917</v>
      </c>
      <c r="B2087" s="59" t="s">
        <v>2749</v>
      </c>
      <c r="C2087" s="61">
        <v>7</v>
      </c>
      <c r="D2087" s="72" t="s">
        <v>15</v>
      </c>
      <c r="E2087" s="48">
        <v>44105</v>
      </c>
      <c r="F2087" s="48">
        <v>44135</v>
      </c>
      <c r="G2087" s="105" t="s">
        <v>13</v>
      </c>
      <c r="H2087" s="105"/>
      <c r="I2087" s="65">
        <v>500</v>
      </c>
    </row>
    <row r="2088" spans="1:9" ht="45" customHeight="1" x14ac:dyDescent="0.25">
      <c r="A2088" s="77" t="s">
        <v>1917</v>
      </c>
      <c r="B2088" s="59" t="s">
        <v>2749</v>
      </c>
      <c r="C2088" s="61">
        <v>7</v>
      </c>
      <c r="D2088" s="72" t="s">
        <v>15</v>
      </c>
      <c r="E2088" s="48">
        <v>44105</v>
      </c>
      <c r="F2088" s="48">
        <v>44135</v>
      </c>
      <c r="G2088" s="105" t="s">
        <v>13</v>
      </c>
      <c r="H2088" s="105"/>
      <c r="I2088" s="65">
        <v>500</v>
      </c>
    </row>
    <row r="2089" spans="1:9" ht="45" customHeight="1" x14ac:dyDescent="0.25">
      <c r="A2089" s="77" t="s">
        <v>1917</v>
      </c>
      <c r="B2089" s="59" t="s">
        <v>2749</v>
      </c>
      <c r="C2089" s="61">
        <v>7</v>
      </c>
      <c r="D2089" s="72" t="s">
        <v>15</v>
      </c>
      <c r="E2089" s="48">
        <v>44105</v>
      </c>
      <c r="F2089" s="48">
        <v>44135</v>
      </c>
      <c r="G2089" s="105" t="s">
        <v>13</v>
      </c>
      <c r="H2089" s="105"/>
      <c r="I2089" s="65">
        <v>500</v>
      </c>
    </row>
    <row r="2090" spans="1:9" ht="45" customHeight="1" x14ac:dyDescent="0.25">
      <c r="A2090" s="77" t="s">
        <v>1917</v>
      </c>
      <c r="B2090" s="59" t="s">
        <v>2749</v>
      </c>
      <c r="C2090" s="61">
        <v>7</v>
      </c>
      <c r="D2090" s="72" t="s">
        <v>15</v>
      </c>
      <c r="E2090" s="48">
        <v>44105</v>
      </c>
      <c r="F2090" s="48">
        <v>44135</v>
      </c>
      <c r="G2090" s="105" t="s">
        <v>13</v>
      </c>
      <c r="H2090" s="105"/>
      <c r="I2090" s="65">
        <v>498</v>
      </c>
    </row>
    <row r="2091" spans="1:9" ht="45" customHeight="1" x14ac:dyDescent="0.25">
      <c r="A2091" s="77" t="s">
        <v>1940</v>
      </c>
      <c r="B2091" s="59" t="s">
        <v>489</v>
      </c>
      <c r="C2091" s="61">
        <v>1</v>
      </c>
      <c r="D2091" s="72" t="s">
        <v>29</v>
      </c>
      <c r="E2091" s="48">
        <v>44166</v>
      </c>
      <c r="F2091" s="48">
        <v>44166</v>
      </c>
      <c r="G2091" s="105" t="s">
        <v>13</v>
      </c>
      <c r="H2091" s="105"/>
      <c r="I2091" s="65">
        <v>400</v>
      </c>
    </row>
    <row r="2092" spans="1:9" ht="45" customHeight="1" x14ac:dyDescent="0.25">
      <c r="A2092" s="77" t="s">
        <v>1940</v>
      </c>
      <c r="B2092" s="59" t="s">
        <v>489</v>
      </c>
      <c r="C2092" s="61">
        <v>1</v>
      </c>
      <c r="D2092" s="72" t="s">
        <v>29</v>
      </c>
      <c r="E2092" s="48">
        <v>44167</v>
      </c>
      <c r="F2092" s="48">
        <v>44167</v>
      </c>
      <c r="G2092" s="105" t="s">
        <v>13</v>
      </c>
      <c r="H2092" s="105"/>
      <c r="I2092" s="65">
        <v>500</v>
      </c>
    </row>
    <row r="2093" spans="1:9" ht="45" customHeight="1" x14ac:dyDescent="0.25">
      <c r="A2093" s="77" t="s">
        <v>1993</v>
      </c>
      <c r="B2093" s="59" t="s">
        <v>489</v>
      </c>
      <c r="C2093" s="61">
        <v>1</v>
      </c>
      <c r="D2093" s="72" t="s">
        <v>29</v>
      </c>
      <c r="E2093" s="48">
        <v>44167</v>
      </c>
      <c r="F2093" s="48">
        <v>44167</v>
      </c>
      <c r="G2093" s="105" t="s">
        <v>13</v>
      </c>
      <c r="H2093" s="105"/>
      <c r="I2093" s="65">
        <v>49</v>
      </c>
    </row>
    <row r="2094" spans="1:9" ht="45" customHeight="1" x14ac:dyDescent="0.25">
      <c r="A2094" s="77" t="s">
        <v>1993</v>
      </c>
      <c r="B2094" s="59" t="s">
        <v>489</v>
      </c>
      <c r="C2094" s="61">
        <v>1</v>
      </c>
      <c r="D2094" s="72" t="s">
        <v>29</v>
      </c>
      <c r="E2094" s="48">
        <v>44167</v>
      </c>
      <c r="F2094" s="48">
        <v>44167</v>
      </c>
      <c r="G2094" s="105" t="s">
        <v>13</v>
      </c>
      <c r="H2094" s="105"/>
      <c r="I2094" s="65">
        <v>126</v>
      </c>
    </row>
    <row r="2095" spans="1:9" ht="45" customHeight="1" x14ac:dyDescent="0.25">
      <c r="A2095" s="77" t="s">
        <v>1993</v>
      </c>
      <c r="B2095" s="59" t="s">
        <v>489</v>
      </c>
      <c r="C2095" s="61">
        <v>1</v>
      </c>
      <c r="D2095" s="72" t="s">
        <v>29</v>
      </c>
      <c r="E2095" s="48">
        <v>44167</v>
      </c>
      <c r="F2095" s="48">
        <v>44167</v>
      </c>
      <c r="G2095" s="105" t="s">
        <v>13</v>
      </c>
      <c r="H2095" s="105"/>
      <c r="I2095" s="65">
        <v>400</v>
      </c>
    </row>
    <row r="2096" spans="1:9" ht="45" customHeight="1" x14ac:dyDescent="0.25">
      <c r="A2096" s="77" t="s">
        <v>1993</v>
      </c>
      <c r="B2096" s="59" t="s">
        <v>489</v>
      </c>
      <c r="C2096" s="61">
        <v>1</v>
      </c>
      <c r="D2096" s="72" t="s">
        <v>29</v>
      </c>
      <c r="E2096" s="48">
        <v>44167</v>
      </c>
      <c r="F2096" s="48">
        <v>44167</v>
      </c>
      <c r="G2096" s="105" t="s">
        <v>13</v>
      </c>
      <c r="H2096" s="105"/>
      <c r="I2096" s="65">
        <v>417</v>
      </c>
    </row>
    <row r="2097" spans="1:9" ht="45" customHeight="1" x14ac:dyDescent="0.25">
      <c r="A2097" s="77" t="s">
        <v>1993</v>
      </c>
      <c r="B2097" s="59" t="s">
        <v>489</v>
      </c>
      <c r="C2097" s="61">
        <v>1</v>
      </c>
      <c r="D2097" s="72" t="s">
        <v>29</v>
      </c>
      <c r="E2097" s="48">
        <v>44167</v>
      </c>
      <c r="F2097" s="48">
        <v>44167</v>
      </c>
      <c r="G2097" s="105" t="s">
        <v>13</v>
      </c>
      <c r="H2097" s="105"/>
      <c r="I2097" s="65">
        <v>100</v>
      </c>
    </row>
    <row r="2098" spans="1:9" ht="45" customHeight="1" x14ac:dyDescent="0.25">
      <c r="A2098" s="77" t="s">
        <v>1993</v>
      </c>
      <c r="B2098" s="59" t="s">
        <v>489</v>
      </c>
      <c r="C2098" s="61">
        <v>1</v>
      </c>
      <c r="D2098" s="72" t="s">
        <v>29</v>
      </c>
      <c r="E2098" s="48">
        <v>44169</v>
      </c>
      <c r="F2098" s="48">
        <v>44169</v>
      </c>
      <c r="G2098" s="105" t="s">
        <v>13</v>
      </c>
      <c r="H2098" s="105"/>
      <c r="I2098" s="65">
        <v>100</v>
      </c>
    </row>
    <row r="2099" spans="1:9" ht="45" customHeight="1" x14ac:dyDescent="0.25">
      <c r="A2099" s="77" t="s">
        <v>1993</v>
      </c>
      <c r="B2099" s="59" t="s">
        <v>489</v>
      </c>
      <c r="C2099" s="61">
        <v>1</v>
      </c>
      <c r="D2099" s="72" t="s">
        <v>29</v>
      </c>
      <c r="E2099" s="48">
        <v>44167</v>
      </c>
      <c r="F2099" s="48">
        <v>44167</v>
      </c>
      <c r="G2099" s="105" t="s">
        <v>13</v>
      </c>
      <c r="H2099" s="105"/>
      <c r="I2099" s="65">
        <v>49</v>
      </c>
    </row>
    <row r="2100" spans="1:9" ht="45" customHeight="1" x14ac:dyDescent="0.25">
      <c r="A2100" s="77" t="s">
        <v>1993</v>
      </c>
      <c r="B2100" s="59" t="s">
        <v>489</v>
      </c>
      <c r="C2100" s="61">
        <v>1</v>
      </c>
      <c r="D2100" s="72" t="s">
        <v>29</v>
      </c>
      <c r="E2100" s="48">
        <v>44167</v>
      </c>
      <c r="F2100" s="48">
        <v>44167</v>
      </c>
      <c r="G2100" s="105" t="s">
        <v>13</v>
      </c>
      <c r="H2100" s="105"/>
      <c r="I2100" s="65">
        <v>126</v>
      </c>
    </row>
    <row r="2101" spans="1:9" ht="45" customHeight="1" x14ac:dyDescent="0.25">
      <c r="A2101" s="77" t="s">
        <v>1993</v>
      </c>
      <c r="B2101" s="59" t="s">
        <v>489</v>
      </c>
      <c r="C2101" s="61">
        <v>1</v>
      </c>
      <c r="D2101" s="72" t="s">
        <v>29</v>
      </c>
      <c r="E2101" s="48">
        <v>44167</v>
      </c>
      <c r="F2101" s="48">
        <v>44167</v>
      </c>
      <c r="G2101" s="105" t="s">
        <v>13</v>
      </c>
      <c r="H2101" s="105"/>
      <c r="I2101" s="65">
        <v>400</v>
      </c>
    </row>
    <row r="2102" spans="1:9" ht="45" customHeight="1" x14ac:dyDescent="0.25">
      <c r="A2102" s="77" t="s">
        <v>1993</v>
      </c>
      <c r="B2102" s="59" t="s">
        <v>489</v>
      </c>
      <c r="C2102" s="61">
        <v>1</v>
      </c>
      <c r="D2102" s="72" t="s">
        <v>29</v>
      </c>
      <c r="E2102" s="48">
        <v>44167</v>
      </c>
      <c r="F2102" s="48">
        <v>44167</v>
      </c>
      <c r="G2102" s="105" t="s">
        <v>13</v>
      </c>
      <c r="H2102" s="105"/>
      <c r="I2102" s="65">
        <v>190</v>
      </c>
    </row>
    <row r="2103" spans="1:9" ht="45" customHeight="1" x14ac:dyDescent="0.25">
      <c r="A2103" s="77" t="s">
        <v>1993</v>
      </c>
      <c r="B2103" s="59" t="s">
        <v>2745</v>
      </c>
      <c r="C2103" s="61">
        <v>1</v>
      </c>
      <c r="D2103" s="72" t="s">
        <v>29</v>
      </c>
      <c r="E2103" s="48">
        <v>44145</v>
      </c>
      <c r="F2103" s="48">
        <v>44145</v>
      </c>
      <c r="G2103" s="105" t="s">
        <v>13</v>
      </c>
      <c r="H2103" s="105"/>
      <c r="I2103" s="65">
        <v>63</v>
      </c>
    </row>
    <row r="2104" spans="1:9" ht="45" customHeight="1" x14ac:dyDescent="0.25">
      <c r="A2104" s="77" t="s">
        <v>1993</v>
      </c>
      <c r="B2104" s="59" t="s">
        <v>2745</v>
      </c>
      <c r="C2104" s="61">
        <v>1</v>
      </c>
      <c r="D2104" s="72" t="s">
        <v>29</v>
      </c>
      <c r="E2104" s="48">
        <v>44145</v>
      </c>
      <c r="F2104" s="48">
        <v>44145</v>
      </c>
      <c r="G2104" s="105" t="s">
        <v>13</v>
      </c>
      <c r="H2104" s="105"/>
      <c r="I2104" s="65">
        <v>63</v>
      </c>
    </row>
    <row r="2105" spans="1:9" ht="45" customHeight="1" x14ac:dyDescent="0.25">
      <c r="A2105" s="77" t="s">
        <v>1993</v>
      </c>
      <c r="B2105" s="59" t="s">
        <v>2745</v>
      </c>
      <c r="C2105" s="61">
        <v>1</v>
      </c>
      <c r="D2105" s="72" t="s">
        <v>29</v>
      </c>
      <c r="E2105" s="48">
        <v>44145</v>
      </c>
      <c r="F2105" s="48">
        <v>44145</v>
      </c>
      <c r="G2105" s="105" t="s">
        <v>13</v>
      </c>
      <c r="H2105" s="105"/>
      <c r="I2105" s="65">
        <v>98</v>
      </c>
    </row>
    <row r="2106" spans="1:9" ht="45" customHeight="1" x14ac:dyDescent="0.25">
      <c r="A2106" s="77" t="s">
        <v>1993</v>
      </c>
      <c r="B2106" s="59" t="s">
        <v>2745</v>
      </c>
      <c r="C2106" s="61">
        <v>1</v>
      </c>
      <c r="D2106" s="72" t="s">
        <v>29</v>
      </c>
      <c r="E2106" s="48">
        <v>44145</v>
      </c>
      <c r="F2106" s="48">
        <v>44145</v>
      </c>
      <c r="G2106" s="105" t="s">
        <v>13</v>
      </c>
      <c r="H2106" s="105"/>
      <c r="I2106" s="65">
        <v>175</v>
      </c>
    </row>
    <row r="2107" spans="1:9" ht="45" customHeight="1" x14ac:dyDescent="0.25">
      <c r="A2107" s="77" t="s">
        <v>569</v>
      </c>
      <c r="B2107" s="59" t="s">
        <v>489</v>
      </c>
      <c r="C2107" s="61">
        <v>1</v>
      </c>
      <c r="D2107" s="72" t="s">
        <v>29</v>
      </c>
      <c r="E2107" s="48">
        <v>44167</v>
      </c>
      <c r="F2107" s="48">
        <v>44167</v>
      </c>
      <c r="G2107" s="105" t="s">
        <v>13</v>
      </c>
      <c r="H2107" s="105"/>
      <c r="I2107" s="65">
        <v>684</v>
      </c>
    </row>
    <row r="2108" spans="1:9" ht="45" customHeight="1" x14ac:dyDescent="0.25">
      <c r="A2108" s="77" t="s">
        <v>569</v>
      </c>
      <c r="B2108" s="59" t="s">
        <v>489</v>
      </c>
      <c r="C2108" s="61">
        <v>1</v>
      </c>
      <c r="D2108" s="72" t="s">
        <v>29</v>
      </c>
      <c r="E2108" s="48">
        <v>44167</v>
      </c>
      <c r="F2108" s="48">
        <v>44167</v>
      </c>
      <c r="G2108" s="105" t="s">
        <v>13</v>
      </c>
      <c r="H2108" s="105"/>
      <c r="I2108" s="65">
        <v>721</v>
      </c>
    </row>
    <row r="2109" spans="1:9" ht="45" customHeight="1" x14ac:dyDescent="0.25">
      <c r="A2109" s="77" t="s">
        <v>2052</v>
      </c>
      <c r="B2109" s="59" t="s">
        <v>489</v>
      </c>
      <c r="C2109" s="61">
        <v>1</v>
      </c>
      <c r="D2109" s="72" t="s">
        <v>29</v>
      </c>
      <c r="E2109" s="48">
        <v>44169</v>
      </c>
      <c r="F2109" s="48">
        <v>44169</v>
      </c>
      <c r="G2109" s="105" t="s">
        <v>13</v>
      </c>
      <c r="H2109" s="105"/>
      <c r="I2109" s="65">
        <v>360</v>
      </c>
    </row>
    <row r="2110" spans="1:9" ht="45" customHeight="1" x14ac:dyDescent="0.25">
      <c r="A2110" s="77" t="s">
        <v>1917</v>
      </c>
      <c r="B2110" s="59" t="s">
        <v>489</v>
      </c>
      <c r="C2110" s="61">
        <v>1</v>
      </c>
      <c r="D2110" s="72" t="s">
        <v>29</v>
      </c>
      <c r="E2110" s="48">
        <v>44193</v>
      </c>
      <c r="F2110" s="48">
        <v>44193</v>
      </c>
      <c r="G2110" s="105" t="s">
        <v>13</v>
      </c>
      <c r="H2110" s="105"/>
      <c r="I2110" s="65">
        <v>63</v>
      </c>
    </row>
    <row r="2111" spans="1:9" ht="45" customHeight="1" x14ac:dyDescent="0.25">
      <c r="A2111" s="77" t="s">
        <v>1917</v>
      </c>
      <c r="B2111" s="59" t="s">
        <v>489</v>
      </c>
      <c r="C2111" s="61">
        <v>1</v>
      </c>
      <c r="D2111" s="72" t="s">
        <v>29</v>
      </c>
      <c r="E2111" s="48">
        <v>44193</v>
      </c>
      <c r="F2111" s="48">
        <v>44193</v>
      </c>
      <c r="G2111" s="105" t="s">
        <v>13</v>
      </c>
      <c r="H2111" s="105"/>
      <c r="I2111" s="65">
        <v>49</v>
      </c>
    </row>
    <row r="2112" spans="1:9" ht="45" customHeight="1" x14ac:dyDescent="0.25">
      <c r="A2112" s="77" t="s">
        <v>1917</v>
      </c>
      <c r="B2112" s="59" t="s">
        <v>489</v>
      </c>
      <c r="C2112" s="61">
        <v>1</v>
      </c>
      <c r="D2112" s="72" t="s">
        <v>29</v>
      </c>
      <c r="E2112" s="48">
        <v>44193</v>
      </c>
      <c r="F2112" s="48">
        <v>44193</v>
      </c>
      <c r="G2112" s="105" t="s">
        <v>13</v>
      </c>
      <c r="H2112" s="105"/>
      <c r="I2112" s="65">
        <v>49</v>
      </c>
    </row>
    <row r="2113" spans="1:9" ht="45" customHeight="1" x14ac:dyDescent="0.25">
      <c r="A2113" s="77" t="s">
        <v>1917</v>
      </c>
      <c r="B2113" s="59" t="s">
        <v>489</v>
      </c>
      <c r="C2113" s="61">
        <v>1</v>
      </c>
      <c r="D2113" s="72" t="s">
        <v>29</v>
      </c>
      <c r="E2113" s="48">
        <v>44193</v>
      </c>
      <c r="F2113" s="48">
        <v>44193</v>
      </c>
      <c r="G2113" s="105" t="s">
        <v>13</v>
      </c>
      <c r="H2113" s="105"/>
      <c r="I2113" s="65">
        <v>63</v>
      </c>
    </row>
    <row r="2114" spans="1:9" ht="45" customHeight="1" x14ac:dyDescent="0.25">
      <c r="A2114" s="77" t="s">
        <v>1917</v>
      </c>
      <c r="B2114" s="59" t="s">
        <v>489</v>
      </c>
      <c r="C2114" s="61">
        <v>1</v>
      </c>
      <c r="D2114" s="72" t="s">
        <v>29</v>
      </c>
      <c r="E2114" s="48">
        <v>44193</v>
      </c>
      <c r="F2114" s="48">
        <v>44193</v>
      </c>
      <c r="G2114" s="105" t="s">
        <v>13</v>
      </c>
      <c r="H2114" s="105"/>
      <c r="I2114" s="65">
        <v>575.70000000000005</v>
      </c>
    </row>
    <row r="2115" spans="1:9" ht="45" customHeight="1" x14ac:dyDescent="0.25">
      <c r="A2115" s="77" t="s">
        <v>1917</v>
      </c>
      <c r="B2115" s="59" t="s">
        <v>489</v>
      </c>
      <c r="C2115" s="61">
        <v>1</v>
      </c>
      <c r="D2115" s="72" t="s">
        <v>29</v>
      </c>
      <c r="E2115" s="48">
        <v>44193</v>
      </c>
      <c r="F2115" s="48">
        <v>44193</v>
      </c>
      <c r="G2115" s="105" t="s">
        <v>13</v>
      </c>
      <c r="H2115" s="105"/>
      <c r="I2115" s="65">
        <v>95</v>
      </c>
    </row>
    <row r="2116" spans="1:9" ht="45" customHeight="1" x14ac:dyDescent="0.25">
      <c r="A2116" s="77" t="s">
        <v>1845</v>
      </c>
      <c r="B2116" s="59" t="s">
        <v>489</v>
      </c>
      <c r="C2116" s="61">
        <v>1</v>
      </c>
      <c r="D2116" s="72" t="s">
        <v>29</v>
      </c>
      <c r="E2116" s="48">
        <v>44104</v>
      </c>
      <c r="F2116" s="48">
        <v>44104</v>
      </c>
      <c r="G2116" s="105" t="s">
        <v>13</v>
      </c>
      <c r="H2116" s="105"/>
      <c r="I2116" s="65">
        <v>98</v>
      </c>
    </row>
    <row r="2117" spans="1:9" ht="45" customHeight="1" x14ac:dyDescent="0.25">
      <c r="A2117" s="77" t="s">
        <v>1845</v>
      </c>
      <c r="B2117" s="59" t="s">
        <v>489</v>
      </c>
      <c r="C2117" s="61">
        <v>1</v>
      </c>
      <c r="D2117" s="72" t="s">
        <v>29</v>
      </c>
      <c r="E2117" s="48">
        <v>44104</v>
      </c>
      <c r="F2117" s="48">
        <v>44104</v>
      </c>
      <c r="G2117" s="105" t="s">
        <v>13</v>
      </c>
      <c r="H2117" s="105"/>
      <c r="I2117" s="65">
        <v>126</v>
      </c>
    </row>
    <row r="2118" spans="1:9" ht="45" customHeight="1" x14ac:dyDescent="0.25">
      <c r="A2118" s="77" t="s">
        <v>1845</v>
      </c>
      <c r="B2118" s="59" t="s">
        <v>489</v>
      </c>
      <c r="C2118" s="61">
        <v>1</v>
      </c>
      <c r="D2118" s="72" t="s">
        <v>29</v>
      </c>
      <c r="E2118" s="48">
        <v>44104</v>
      </c>
      <c r="F2118" s="48">
        <v>44104</v>
      </c>
      <c r="G2118" s="105" t="s">
        <v>13</v>
      </c>
      <c r="H2118" s="105"/>
      <c r="I2118" s="65">
        <v>432.5</v>
      </c>
    </row>
    <row r="2119" spans="1:9" ht="45" customHeight="1" x14ac:dyDescent="0.25">
      <c r="A2119" s="77" t="s">
        <v>1845</v>
      </c>
      <c r="B2119" s="59" t="s">
        <v>489</v>
      </c>
      <c r="C2119" s="61">
        <v>1</v>
      </c>
      <c r="D2119" s="72" t="s">
        <v>29</v>
      </c>
      <c r="E2119" s="48">
        <v>44104</v>
      </c>
      <c r="F2119" s="48">
        <v>44104</v>
      </c>
      <c r="G2119" s="105" t="s">
        <v>13</v>
      </c>
      <c r="H2119" s="105"/>
      <c r="I2119" s="65">
        <v>360.01</v>
      </c>
    </row>
    <row r="2120" spans="1:9" ht="45" customHeight="1" x14ac:dyDescent="0.25">
      <c r="A2120" s="77" t="s">
        <v>1845</v>
      </c>
      <c r="B2120" s="59" t="s">
        <v>489</v>
      </c>
      <c r="C2120" s="61">
        <v>1</v>
      </c>
      <c r="D2120" s="72" t="s">
        <v>29</v>
      </c>
      <c r="E2120" s="48">
        <v>44106</v>
      </c>
      <c r="F2120" s="48">
        <v>44106</v>
      </c>
      <c r="G2120" s="105" t="s">
        <v>13</v>
      </c>
      <c r="H2120" s="105"/>
      <c r="I2120" s="65">
        <v>98</v>
      </c>
    </row>
    <row r="2121" spans="1:9" ht="45" customHeight="1" x14ac:dyDescent="0.25">
      <c r="A2121" s="77" t="s">
        <v>1845</v>
      </c>
      <c r="B2121" s="59" t="s">
        <v>489</v>
      </c>
      <c r="C2121" s="61">
        <v>1</v>
      </c>
      <c r="D2121" s="72" t="s">
        <v>29</v>
      </c>
      <c r="E2121" s="48">
        <v>44106</v>
      </c>
      <c r="F2121" s="48">
        <v>44106</v>
      </c>
      <c r="G2121" s="105" t="s">
        <v>13</v>
      </c>
      <c r="H2121" s="105"/>
      <c r="I2121" s="65">
        <v>126</v>
      </c>
    </row>
    <row r="2122" spans="1:9" ht="45" customHeight="1" x14ac:dyDescent="0.25">
      <c r="A2122" s="77" t="s">
        <v>1845</v>
      </c>
      <c r="B2122" s="59" t="s">
        <v>489</v>
      </c>
      <c r="C2122" s="61">
        <v>1</v>
      </c>
      <c r="D2122" s="72" t="s">
        <v>29</v>
      </c>
      <c r="E2122" s="48">
        <v>44110</v>
      </c>
      <c r="F2122" s="48">
        <v>44110</v>
      </c>
      <c r="G2122" s="105" t="s">
        <v>13</v>
      </c>
      <c r="H2122" s="105"/>
      <c r="I2122" s="65">
        <v>98</v>
      </c>
    </row>
    <row r="2123" spans="1:9" ht="45" customHeight="1" x14ac:dyDescent="0.25">
      <c r="A2123" s="77" t="s">
        <v>1845</v>
      </c>
      <c r="B2123" s="59" t="s">
        <v>489</v>
      </c>
      <c r="C2123" s="61">
        <v>1</v>
      </c>
      <c r="D2123" s="72" t="s">
        <v>29</v>
      </c>
      <c r="E2123" s="48">
        <v>44110</v>
      </c>
      <c r="F2123" s="48">
        <v>44110</v>
      </c>
      <c r="G2123" s="105" t="s">
        <v>13</v>
      </c>
      <c r="H2123" s="105"/>
      <c r="I2123" s="65">
        <v>126</v>
      </c>
    </row>
    <row r="2124" spans="1:9" ht="45" customHeight="1" x14ac:dyDescent="0.25">
      <c r="A2124" s="77" t="s">
        <v>1845</v>
      </c>
      <c r="B2124" s="59" t="s">
        <v>489</v>
      </c>
      <c r="C2124" s="61">
        <v>1</v>
      </c>
      <c r="D2124" s="72" t="s">
        <v>29</v>
      </c>
      <c r="E2124" s="48">
        <v>44110</v>
      </c>
      <c r="F2124" s="48">
        <v>44110</v>
      </c>
      <c r="G2124" s="105" t="s">
        <v>13</v>
      </c>
      <c r="H2124" s="105"/>
      <c r="I2124" s="65">
        <v>640</v>
      </c>
    </row>
    <row r="2125" spans="1:9" ht="45" customHeight="1" x14ac:dyDescent="0.25">
      <c r="A2125" s="77" t="s">
        <v>1845</v>
      </c>
      <c r="B2125" s="59" t="s">
        <v>489</v>
      </c>
      <c r="C2125" s="61">
        <v>1</v>
      </c>
      <c r="D2125" s="72" t="s">
        <v>29</v>
      </c>
      <c r="E2125" s="48">
        <v>44110</v>
      </c>
      <c r="F2125" s="48">
        <v>44110</v>
      </c>
      <c r="G2125" s="105" t="s">
        <v>13</v>
      </c>
      <c r="H2125" s="105"/>
      <c r="I2125" s="65">
        <v>500</v>
      </c>
    </row>
    <row r="2126" spans="1:9" ht="45" customHeight="1" x14ac:dyDescent="0.25">
      <c r="A2126" s="77" t="s">
        <v>1917</v>
      </c>
      <c r="B2126" s="59" t="s">
        <v>489</v>
      </c>
      <c r="C2126" s="61">
        <v>1</v>
      </c>
      <c r="D2126" s="72" t="s">
        <v>15</v>
      </c>
      <c r="E2126" s="48">
        <v>44104</v>
      </c>
      <c r="F2126" s="48">
        <v>44104</v>
      </c>
      <c r="G2126" s="105" t="s">
        <v>13</v>
      </c>
      <c r="H2126" s="105"/>
      <c r="I2126" s="65">
        <v>60</v>
      </c>
    </row>
    <row r="2127" spans="1:9" ht="45" customHeight="1" x14ac:dyDescent="0.25">
      <c r="A2127" s="77" t="s">
        <v>1917</v>
      </c>
      <c r="B2127" s="59" t="s">
        <v>489</v>
      </c>
      <c r="C2127" s="61">
        <v>1</v>
      </c>
      <c r="D2127" s="72" t="s">
        <v>15</v>
      </c>
      <c r="E2127" s="48">
        <v>44104</v>
      </c>
      <c r="F2127" s="48">
        <v>44104</v>
      </c>
      <c r="G2127" s="105" t="s">
        <v>13</v>
      </c>
      <c r="H2127" s="105"/>
      <c r="I2127" s="65">
        <v>310</v>
      </c>
    </row>
    <row r="2128" spans="1:9" ht="45" customHeight="1" x14ac:dyDescent="0.25">
      <c r="A2128" s="77" t="s">
        <v>1917</v>
      </c>
      <c r="B2128" s="59" t="s">
        <v>489</v>
      </c>
      <c r="C2128" s="61">
        <v>1</v>
      </c>
      <c r="D2128" s="72" t="s">
        <v>29</v>
      </c>
      <c r="E2128" s="48">
        <v>44105</v>
      </c>
      <c r="F2128" s="48">
        <v>44105</v>
      </c>
      <c r="G2128" s="105" t="s">
        <v>13</v>
      </c>
      <c r="H2128" s="105"/>
      <c r="I2128" s="65">
        <v>200</v>
      </c>
    </row>
    <row r="2129" spans="1:9" ht="45" customHeight="1" x14ac:dyDescent="0.25">
      <c r="A2129" s="77" t="s">
        <v>1917</v>
      </c>
      <c r="B2129" s="59" t="s">
        <v>489</v>
      </c>
      <c r="C2129" s="61">
        <v>1</v>
      </c>
      <c r="D2129" s="72" t="s">
        <v>29</v>
      </c>
      <c r="E2129" s="48">
        <v>44106</v>
      </c>
      <c r="F2129" s="48">
        <v>44106</v>
      </c>
      <c r="G2129" s="105" t="s">
        <v>13</v>
      </c>
      <c r="H2129" s="105"/>
      <c r="I2129" s="65">
        <v>63</v>
      </c>
    </row>
    <row r="2130" spans="1:9" ht="45" customHeight="1" x14ac:dyDescent="0.25">
      <c r="A2130" s="77" t="s">
        <v>1917</v>
      </c>
      <c r="B2130" s="59" t="s">
        <v>489</v>
      </c>
      <c r="C2130" s="61">
        <v>1</v>
      </c>
      <c r="D2130" s="72" t="s">
        <v>29</v>
      </c>
      <c r="E2130" s="48">
        <v>44106</v>
      </c>
      <c r="F2130" s="48">
        <v>44106</v>
      </c>
      <c r="G2130" s="105" t="s">
        <v>13</v>
      </c>
      <c r="H2130" s="105"/>
      <c r="I2130" s="65">
        <v>49</v>
      </c>
    </row>
    <row r="2131" spans="1:9" ht="45" customHeight="1" x14ac:dyDescent="0.25">
      <c r="A2131" s="77" t="s">
        <v>1917</v>
      </c>
      <c r="B2131" s="59" t="s">
        <v>489</v>
      </c>
      <c r="C2131" s="61">
        <v>1</v>
      </c>
      <c r="D2131" s="72" t="s">
        <v>29</v>
      </c>
      <c r="E2131" s="48">
        <v>44106</v>
      </c>
      <c r="F2131" s="48">
        <v>44106</v>
      </c>
      <c r="G2131" s="105" t="s">
        <v>13</v>
      </c>
      <c r="H2131" s="105"/>
      <c r="I2131" s="65">
        <v>500</v>
      </c>
    </row>
    <row r="2132" spans="1:9" ht="45" customHeight="1" x14ac:dyDescent="0.25">
      <c r="A2132" s="77" t="s">
        <v>1917</v>
      </c>
      <c r="B2132" s="59" t="s">
        <v>489</v>
      </c>
      <c r="C2132" s="61">
        <v>1</v>
      </c>
      <c r="D2132" s="72" t="s">
        <v>29</v>
      </c>
      <c r="E2132" s="48">
        <v>44106</v>
      </c>
      <c r="F2132" s="48">
        <v>44106</v>
      </c>
      <c r="G2132" s="105" t="s">
        <v>13</v>
      </c>
      <c r="H2132" s="105"/>
      <c r="I2132" s="65">
        <v>199</v>
      </c>
    </row>
    <row r="2133" spans="1:9" ht="45" customHeight="1" x14ac:dyDescent="0.25">
      <c r="A2133" s="77" t="s">
        <v>1917</v>
      </c>
      <c r="B2133" s="59" t="s">
        <v>489</v>
      </c>
      <c r="C2133" s="61">
        <v>1</v>
      </c>
      <c r="D2133" s="72" t="s">
        <v>29</v>
      </c>
      <c r="E2133" s="48">
        <v>44106</v>
      </c>
      <c r="F2133" s="48">
        <v>44106</v>
      </c>
      <c r="G2133" s="105" t="s">
        <v>13</v>
      </c>
      <c r="H2133" s="105"/>
      <c r="I2133" s="65">
        <v>500</v>
      </c>
    </row>
    <row r="2134" spans="1:9" ht="45" customHeight="1" x14ac:dyDescent="0.25">
      <c r="A2134" s="77" t="s">
        <v>1917</v>
      </c>
      <c r="B2134" s="59" t="s">
        <v>489</v>
      </c>
      <c r="C2134" s="61">
        <v>1</v>
      </c>
      <c r="D2134" s="72" t="s">
        <v>29</v>
      </c>
      <c r="E2134" s="48">
        <v>44097</v>
      </c>
      <c r="F2134" s="48">
        <v>44097</v>
      </c>
      <c r="G2134" s="105" t="s">
        <v>13</v>
      </c>
      <c r="H2134" s="105"/>
      <c r="I2134" s="65">
        <v>63</v>
      </c>
    </row>
    <row r="2135" spans="1:9" ht="45" customHeight="1" x14ac:dyDescent="0.25">
      <c r="A2135" s="77" t="s">
        <v>1917</v>
      </c>
      <c r="B2135" s="59" t="s">
        <v>489</v>
      </c>
      <c r="C2135" s="61">
        <v>1</v>
      </c>
      <c r="D2135" s="72" t="s">
        <v>29</v>
      </c>
      <c r="E2135" s="48">
        <v>44097</v>
      </c>
      <c r="F2135" s="48">
        <v>44097</v>
      </c>
      <c r="G2135" s="105" t="s">
        <v>13</v>
      </c>
      <c r="H2135" s="105"/>
      <c r="I2135" s="65">
        <v>49</v>
      </c>
    </row>
    <row r="2136" spans="1:9" ht="45" customHeight="1" x14ac:dyDescent="0.25">
      <c r="A2136" s="77" t="s">
        <v>1917</v>
      </c>
      <c r="B2136" s="59" t="s">
        <v>489</v>
      </c>
      <c r="C2136" s="61">
        <v>1</v>
      </c>
      <c r="D2136" s="72" t="s">
        <v>29</v>
      </c>
      <c r="E2136" s="48">
        <v>44097</v>
      </c>
      <c r="F2136" s="48">
        <v>44097</v>
      </c>
      <c r="G2136" s="105" t="s">
        <v>13</v>
      </c>
      <c r="H2136" s="105"/>
      <c r="I2136" s="65">
        <v>63</v>
      </c>
    </row>
    <row r="2137" spans="1:9" ht="45" customHeight="1" x14ac:dyDescent="0.25">
      <c r="A2137" s="77" t="s">
        <v>1917</v>
      </c>
      <c r="B2137" s="59" t="s">
        <v>489</v>
      </c>
      <c r="C2137" s="61">
        <v>1</v>
      </c>
      <c r="D2137" s="72" t="s">
        <v>29</v>
      </c>
      <c r="E2137" s="48">
        <v>44097</v>
      </c>
      <c r="F2137" s="48">
        <v>44097</v>
      </c>
      <c r="G2137" s="105" t="s">
        <v>13</v>
      </c>
      <c r="H2137" s="105"/>
      <c r="I2137" s="65">
        <v>49</v>
      </c>
    </row>
    <row r="2138" spans="1:9" ht="45" customHeight="1" x14ac:dyDescent="0.25">
      <c r="A2138" s="77" t="s">
        <v>1917</v>
      </c>
      <c r="B2138" s="59" t="s">
        <v>489</v>
      </c>
      <c r="C2138" s="61">
        <v>1</v>
      </c>
      <c r="D2138" s="72" t="s">
        <v>29</v>
      </c>
      <c r="E2138" s="48">
        <v>44097</v>
      </c>
      <c r="F2138" s="48">
        <v>44097</v>
      </c>
      <c r="G2138" s="105" t="s">
        <v>13</v>
      </c>
      <c r="H2138" s="105"/>
      <c r="I2138" s="65">
        <v>500</v>
      </c>
    </row>
    <row r="2139" spans="1:9" ht="45" customHeight="1" x14ac:dyDescent="0.25">
      <c r="A2139" s="77" t="s">
        <v>1917</v>
      </c>
      <c r="B2139" s="59" t="s">
        <v>489</v>
      </c>
      <c r="C2139" s="61">
        <v>1</v>
      </c>
      <c r="D2139" s="72" t="s">
        <v>29</v>
      </c>
      <c r="E2139" s="48">
        <v>44099</v>
      </c>
      <c r="F2139" s="48">
        <v>44099</v>
      </c>
      <c r="G2139" s="105" t="s">
        <v>13</v>
      </c>
      <c r="H2139" s="105"/>
      <c r="I2139" s="65">
        <v>500</v>
      </c>
    </row>
    <row r="2140" spans="1:9" ht="45" customHeight="1" x14ac:dyDescent="0.25">
      <c r="A2140" s="77" t="s">
        <v>1917</v>
      </c>
      <c r="B2140" s="59" t="s">
        <v>489</v>
      </c>
      <c r="C2140" s="61">
        <v>1</v>
      </c>
      <c r="D2140" s="72" t="s">
        <v>29</v>
      </c>
      <c r="E2140" s="48">
        <v>44099</v>
      </c>
      <c r="F2140" s="48">
        <v>44099</v>
      </c>
      <c r="G2140" s="105" t="s">
        <v>13</v>
      </c>
      <c r="H2140" s="105"/>
      <c r="I2140" s="65">
        <v>49</v>
      </c>
    </row>
    <row r="2141" spans="1:9" ht="45" customHeight="1" x14ac:dyDescent="0.25">
      <c r="A2141" s="77" t="s">
        <v>1917</v>
      </c>
      <c r="B2141" s="59" t="s">
        <v>489</v>
      </c>
      <c r="C2141" s="61">
        <v>1</v>
      </c>
      <c r="D2141" s="72" t="s">
        <v>29</v>
      </c>
      <c r="E2141" s="48">
        <v>44099</v>
      </c>
      <c r="F2141" s="48">
        <v>44099</v>
      </c>
      <c r="G2141" s="105" t="s">
        <v>13</v>
      </c>
      <c r="H2141" s="105"/>
      <c r="I2141" s="65">
        <v>63</v>
      </c>
    </row>
    <row r="2142" spans="1:9" ht="45" customHeight="1" x14ac:dyDescent="0.25">
      <c r="A2142" s="77" t="s">
        <v>1917</v>
      </c>
      <c r="B2142" s="59" t="s">
        <v>1420</v>
      </c>
      <c r="C2142" s="61">
        <v>1</v>
      </c>
      <c r="D2142" s="72" t="s">
        <v>29</v>
      </c>
      <c r="E2142" s="48">
        <v>44103</v>
      </c>
      <c r="F2142" s="48">
        <v>44103</v>
      </c>
      <c r="G2142" s="105" t="s">
        <v>13</v>
      </c>
      <c r="H2142" s="105"/>
      <c r="I2142" s="65">
        <v>300</v>
      </c>
    </row>
    <row r="2143" spans="1:9" ht="45" customHeight="1" x14ac:dyDescent="0.25">
      <c r="A2143" s="77" t="s">
        <v>1917</v>
      </c>
      <c r="B2143" s="59" t="s">
        <v>489</v>
      </c>
      <c r="C2143" s="61">
        <v>1</v>
      </c>
      <c r="D2143" s="72" t="s">
        <v>29</v>
      </c>
      <c r="E2143" s="48">
        <v>44100</v>
      </c>
      <c r="F2143" s="48">
        <v>44102</v>
      </c>
      <c r="G2143" s="105" t="s">
        <v>13</v>
      </c>
      <c r="H2143" s="105"/>
      <c r="I2143" s="65">
        <v>98</v>
      </c>
    </row>
    <row r="2144" spans="1:9" ht="45" customHeight="1" x14ac:dyDescent="0.25">
      <c r="A2144" s="77" t="s">
        <v>1917</v>
      </c>
      <c r="B2144" s="59" t="s">
        <v>489</v>
      </c>
      <c r="C2144" s="61">
        <v>1</v>
      </c>
      <c r="D2144" s="72" t="s">
        <v>29</v>
      </c>
      <c r="E2144" s="48">
        <v>44100</v>
      </c>
      <c r="F2144" s="48">
        <v>44102</v>
      </c>
      <c r="G2144" s="105" t="s">
        <v>13</v>
      </c>
      <c r="H2144" s="105"/>
      <c r="I2144" s="65">
        <v>63</v>
      </c>
    </row>
    <row r="2145" spans="1:9" ht="45" customHeight="1" x14ac:dyDescent="0.25">
      <c r="A2145" s="77" t="s">
        <v>1917</v>
      </c>
      <c r="B2145" s="59" t="s">
        <v>489</v>
      </c>
      <c r="C2145" s="61">
        <v>1</v>
      </c>
      <c r="D2145" s="72" t="s">
        <v>29</v>
      </c>
      <c r="E2145" s="48">
        <v>44100</v>
      </c>
      <c r="F2145" s="48">
        <v>44102</v>
      </c>
      <c r="G2145" s="105" t="s">
        <v>13</v>
      </c>
      <c r="H2145" s="105"/>
      <c r="I2145" s="65">
        <v>500</v>
      </c>
    </row>
    <row r="2146" spans="1:9" ht="45" customHeight="1" x14ac:dyDescent="0.25">
      <c r="A2146" s="77" t="s">
        <v>1917</v>
      </c>
      <c r="B2146" s="59" t="s">
        <v>489</v>
      </c>
      <c r="C2146" s="61">
        <v>1</v>
      </c>
      <c r="D2146" s="72" t="s">
        <v>29</v>
      </c>
      <c r="E2146" s="48">
        <v>44100</v>
      </c>
      <c r="F2146" s="48">
        <v>44102</v>
      </c>
      <c r="G2146" s="105" t="s">
        <v>13</v>
      </c>
      <c r="H2146" s="105"/>
      <c r="I2146" s="65">
        <v>258</v>
      </c>
    </row>
    <row r="2147" spans="1:9" ht="45" customHeight="1" x14ac:dyDescent="0.25">
      <c r="A2147" s="77" t="s">
        <v>1917</v>
      </c>
      <c r="B2147" s="59" t="s">
        <v>489</v>
      </c>
      <c r="C2147" s="61">
        <v>1</v>
      </c>
      <c r="D2147" s="72" t="s">
        <v>29</v>
      </c>
      <c r="E2147" s="48">
        <v>44100</v>
      </c>
      <c r="F2147" s="48">
        <v>44102</v>
      </c>
      <c r="G2147" s="105" t="s">
        <v>13</v>
      </c>
      <c r="H2147" s="105"/>
      <c r="I2147" s="65">
        <v>63</v>
      </c>
    </row>
    <row r="2148" spans="1:9" ht="45" customHeight="1" x14ac:dyDescent="0.25">
      <c r="A2148" s="77" t="s">
        <v>1917</v>
      </c>
      <c r="B2148" s="59" t="s">
        <v>489</v>
      </c>
      <c r="C2148" s="61">
        <v>1</v>
      </c>
      <c r="D2148" s="72" t="s">
        <v>29</v>
      </c>
      <c r="E2148" s="48">
        <v>44078</v>
      </c>
      <c r="F2148" s="48">
        <v>44078</v>
      </c>
      <c r="G2148" s="105" t="s">
        <v>13</v>
      </c>
      <c r="H2148" s="105"/>
      <c r="I2148" s="65">
        <v>220</v>
      </c>
    </row>
    <row r="2149" spans="1:9" ht="45" customHeight="1" x14ac:dyDescent="0.25">
      <c r="A2149" s="77" t="s">
        <v>1917</v>
      </c>
      <c r="B2149" s="59" t="s">
        <v>489</v>
      </c>
      <c r="C2149" s="61">
        <v>1</v>
      </c>
      <c r="D2149" s="72" t="s">
        <v>29</v>
      </c>
      <c r="E2149" s="48">
        <v>44078</v>
      </c>
      <c r="F2149" s="48">
        <v>44078</v>
      </c>
      <c r="G2149" s="105" t="s">
        <v>13</v>
      </c>
      <c r="H2149" s="105"/>
      <c r="I2149" s="65">
        <v>180</v>
      </c>
    </row>
    <row r="2150" spans="1:9" ht="45" customHeight="1" x14ac:dyDescent="0.25">
      <c r="A2150" s="77" t="s">
        <v>569</v>
      </c>
      <c r="B2150" s="59" t="s">
        <v>489</v>
      </c>
      <c r="C2150" s="61">
        <v>1</v>
      </c>
      <c r="D2150" s="72" t="s">
        <v>15</v>
      </c>
      <c r="E2150" s="48">
        <v>44104</v>
      </c>
      <c r="F2150" s="48">
        <v>44104</v>
      </c>
      <c r="G2150" s="105" t="s">
        <v>13</v>
      </c>
      <c r="H2150" s="105"/>
      <c r="I2150" s="65">
        <v>230</v>
      </c>
    </row>
    <row r="2151" spans="1:9" ht="45" customHeight="1" x14ac:dyDescent="0.25">
      <c r="A2151" s="77" t="s">
        <v>569</v>
      </c>
      <c r="B2151" s="59" t="s">
        <v>489</v>
      </c>
      <c r="C2151" s="61">
        <v>1</v>
      </c>
      <c r="D2151" s="72" t="s">
        <v>15</v>
      </c>
      <c r="E2151" s="48">
        <v>44104</v>
      </c>
      <c r="F2151" s="48">
        <v>44104</v>
      </c>
      <c r="G2151" s="105" t="s">
        <v>13</v>
      </c>
      <c r="H2151" s="105"/>
      <c r="I2151" s="65">
        <v>230</v>
      </c>
    </row>
    <row r="2152" spans="1:9" ht="45" customHeight="1" x14ac:dyDescent="0.25">
      <c r="A2152" s="77" t="s">
        <v>569</v>
      </c>
      <c r="B2152" s="59" t="s">
        <v>489</v>
      </c>
      <c r="C2152" s="61">
        <v>1</v>
      </c>
      <c r="D2152" s="72" t="s">
        <v>29</v>
      </c>
      <c r="E2152" s="48">
        <v>44078</v>
      </c>
      <c r="F2152" s="48">
        <v>44078</v>
      </c>
      <c r="G2152" s="105" t="s">
        <v>13</v>
      </c>
      <c r="H2152" s="105"/>
      <c r="I2152" s="65">
        <v>320</v>
      </c>
    </row>
    <row r="2153" spans="1:9" ht="45" customHeight="1" x14ac:dyDescent="0.25">
      <c r="A2153" s="77" t="s">
        <v>2022</v>
      </c>
      <c r="B2153" s="59" t="s">
        <v>489</v>
      </c>
      <c r="C2153" s="61">
        <v>1</v>
      </c>
      <c r="D2153" s="72" t="s">
        <v>15</v>
      </c>
      <c r="E2153" s="48">
        <v>44091</v>
      </c>
      <c r="F2153" s="48">
        <v>44104</v>
      </c>
      <c r="G2153" s="105" t="s">
        <v>13</v>
      </c>
      <c r="H2153" s="105"/>
      <c r="I2153" s="65">
        <v>387</v>
      </c>
    </row>
    <row r="2154" spans="1:9" ht="45" customHeight="1" x14ac:dyDescent="0.25">
      <c r="A2154" s="77" t="s">
        <v>1911</v>
      </c>
      <c r="B2154" s="59" t="s">
        <v>2754</v>
      </c>
      <c r="C2154" s="61">
        <v>1</v>
      </c>
      <c r="D2154" s="72" t="s">
        <v>15</v>
      </c>
      <c r="E2154" s="48">
        <v>44152</v>
      </c>
      <c r="F2154" s="48">
        <v>44155</v>
      </c>
      <c r="G2154" s="105" t="s">
        <v>13</v>
      </c>
      <c r="H2154" s="105"/>
      <c r="I2154" s="65">
        <v>435</v>
      </c>
    </row>
    <row r="2155" spans="1:9" ht="45" customHeight="1" x14ac:dyDescent="0.25">
      <c r="A2155" s="77" t="s">
        <v>1911</v>
      </c>
      <c r="B2155" s="59" t="s">
        <v>2754</v>
      </c>
      <c r="C2155" s="61">
        <v>1</v>
      </c>
      <c r="D2155" s="72" t="s">
        <v>15</v>
      </c>
      <c r="E2155" s="48">
        <v>44152</v>
      </c>
      <c r="F2155" s="48">
        <v>44155</v>
      </c>
      <c r="G2155" s="105" t="s">
        <v>13</v>
      </c>
      <c r="H2155" s="105"/>
      <c r="I2155" s="65">
        <v>815</v>
      </c>
    </row>
    <row r="2156" spans="1:9" ht="45" customHeight="1" x14ac:dyDescent="0.25">
      <c r="A2156" s="77" t="s">
        <v>1911</v>
      </c>
      <c r="B2156" s="59" t="s">
        <v>2754</v>
      </c>
      <c r="C2156" s="61">
        <v>1</v>
      </c>
      <c r="D2156" s="72" t="s">
        <v>15</v>
      </c>
      <c r="E2156" s="48">
        <v>44152</v>
      </c>
      <c r="F2156" s="48">
        <v>44155</v>
      </c>
      <c r="G2156" s="105" t="s">
        <v>13</v>
      </c>
      <c r="H2156" s="105"/>
      <c r="I2156" s="65">
        <v>390</v>
      </c>
    </row>
    <row r="2157" spans="1:9" ht="45" customHeight="1" x14ac:dyDescent="0.25">
      <c r="A2157" s="77" t="s">
        <v>1911</v>
      </c>
      <c r="B2157" s="59" t="s">
        <v>2754</v>
      </c>
      <c r="C2157" s="61">
        <v>1</v>
      </c>
      <c r="D2157" s="72" t="s">
        <v>15</v>
      </c>
      <c r="E2157" s="48">
        <v>44152</v>
      </c>
      <c r="F2157" s="48">
        <v>44155</v>
      </c>
      <c r="G2157" s="105" t="s">
        <v>13</v>
      </c>
      <c r="H2157" s="105"/>
      <c r="I2157" s="65">
        <v>435</v>
      </c>
    </row>
    <row r="2158" spans="1:9" ht="45" customHeight="1" x14ac:dyDescent="0.25">
      <c r="A2158" s="77" t="s">
        <v>1911</v>
      </c>
      <c r="B2158" s="59" t="s">
        <v>2754</v>
      </c>
      <c r="C2158" s="61">
        <v>1</v>
      </c>
      <c r="D2158" s="72" t="s">
        <v>15</v>
      </c>
      <c r="E2158" s="48">
        <v>44152</v>
      </c>
      <c r="F2158" s="48">
        <v>44155</v>
      </c>
      <c r="G2158" s="105" t="s">
        <v>13</v>
      </c>
      <c r="H2158" s="105"/>
      <c r="I2158" s="65">
        <v>385</v>
      </c>
    </row>
    <row r="2159" spans="1:9" ht="45" customHeight="1" x14ac:dyDescent="0.25">
      <c r="A2159" s="77" t="s">
        <v>1911</v>
      </c>
      <c r="B2159" s="59" t="s">
        <v>2754</v>
      </c>
      <c r="C2159" s="61">
        <v>1</v>
      </c>
      <c r="D2159" s="72" t="s">
        <v>15</v>
      </c>
      <c r="E2159" s="48">
        <v>44152</v>
      </c>
      <c r="F2159" s="48">
        <v>44155</v>
      </c>
      <c r="G2159" s="105" t="s">
        <v>13</v>
      </c>
      <c r="H2159" s="105"/>
      <c r="I2159" s="65">
        <v>810</v>
      </c>
    </row>
    <row r="2160" spans="1:9" ht="45" customHeight="1" x14ac:dyDescent="0.25">
      <c r="A2160" s="77" t="s">
        <v>1911</v>
      </c>
      <c r="B2160" s="59" t="s">
        <v>2754</v>
      </c>
      <c r="C2160" s="61">
        <v>1</v>
      </c>
      <c r="D2160" s="72" t="s">
        <v>15</v>
      </c>
      <c r="E2160" s="48">
        <v>44152</v>
      </c>
      <c r="F2160" s="48">
        <v>44155</v>
      </c>
      <c r="G2160" s="105" t="s">
        <v>13</v>
      </c>
      <c r="H2160" s="105"/>
      <c r="I2160" s="65">
        <v>335</v>
      </c>
    </row>
    <row r="2161" spans="1:9" ht="45" customHeight="1" x14ac:dyDescent="0.25">
      <c r="A2161" s="77" t="s">
        <v>1911</v>
      </c>
      <c r="B2161" s="59" t="s">
        <v>2754</v>
      </c>
      <c r="C2161" s="61">
        <v>1</v>
      </c>
      <c r="D2161" s="72" t="s">
        <v>15</v>
      </c>
      <c r="E2161" s="48">
        <v>44152</v>
      </c>
      <c r="F2161" s="48">
        <v>44155</v>
      </c>
      <c r="G2161" s="105" t="s">
        <v>13</v>
      </c>
      <c r="H2161" s="105"/>
      <c r="I2161" s="65">
        <v>880</v>
      </c>
    </row>
    <row r="2162" spans="1:9" ht="45" customHeight="1" x14ac:dyDescent="0.25">
      <c r="A2162" s="77" t="s">
        <v>1911</v>
      </c>
      <c r="B2162" s="59" t="s">
        <v>2755</v>
      </c>
      <c r="C2162" s="61">
        <v>1</v>
      </c>
      <c r="D2162" s="72" t="s">
        <v>15</v>
      </c>
      <c r="E2162" s="48">
        <v>44130</v>
      </c>
      <c r="F2162" s="48">
        <v>44134</v>
      </c>
      <c r="G2162" s="105" t="s">
        <v>13</v>
      </c>
      <c r="H2162" s="105"/>
      <c r="I2162" s="65">
        <v>760</v>
      </c>
    </row>
    <row r="2163" spans="1:9" ht="45" customHeight="1" x14ac:dyDescent="0.25">
      <c r="A2163" s="77" t="s">
        <v>1911</v>
      </c>
      <c r="B2163" s="59" t="s">
        <v>2755</v>
      </c>
      <c r="C2163" s="61">
        <v>1</v>
      </c>
      <c r="D2163" s="72" t="s">
        <v>15</v>
      </c>
      <c r="E2163" s="48">
        <v>44130</v>
      </c>
      <c r="F2163" s="48">
        <v>44134</v>
      </c>
      <c r="G2163" s="105" t="s">
        <v>13</v>
      </c>
      <c r="H2163" s="105"/>
      <c r="I2163" s="65">
        <v>1040</v>
      </c>
    </row>
    <row r="2164" spans="1:9" ht="45" customHeight="1" x14ac:dyDescent="0.25">
      <c r="A2164" s="77" t="s">
        <v>1911</v>
      </c>
      <c r="B2164" s="59" t="s">
        <v>2755</v>
      </c>
      <c r="C2164" s="61">
        <v>1</v>
      </c>
      <c r="D2164" s="72" t="s">
        <v>15</v>
      </c>
      <c r="E2164" s="48">
        <v>44130</v>
      </c>
      <c r="F2164" s="48">
        <v>44134</v>
      </c>
      <c r="G2164" s="105" t="s">
        <v>13</v>
      </c>
      <c r="H2164" s="105"/>
      <c r="I2164" s="65">
        <v>530</v>
      </c>
    </row>
    <row r="2165" spans="1:9" ht="45" customHeight="1" x14ac:dyDescent="0.25">
      <c r="A2165" s="77" t="s">
        <v>1911</v>
      </c>
      <c r="B2165" s="59" t="s">
        <v>2755</v>
      </c>
      <c r="C2165" s="61">
        <v>1</v>
      </c>
      <c r="D2165" s="72" t="s">
        <v>15</v>
      </c>
      <c r="E2165" s="48">
        <v>44130</v>
      </c>
      <c r="F2165" s="48">
        <v>44134</v>
      </c>
      <c r="G2165" s="105" t="s">
        <v>13</v>
      </c>
      <c r="H2165" s="105"/>
      <c r="I2165" s="65">
        <v>715</v>
      </c>
    </row>
    <row r="2166" spans="1:9" ht="45" customHeight="1" x14ac:dyDescent="0.25">
      <c r="A2166" s="77" t="s">
        <v>1911</v>
      </c>
      <c r="B2166" s="59" t="s">
        <v>2755</v>
      </c>
      <c r="C2166" s="61">
        <v>1</v>
      </c>
      <c r="D2166" s="72" t="s">
        <v>15</v>
      </c>
      <c r="E2166" s="48">
        <v>44130</v>
      </c>
      <c r="F2166" s="48">
        <v>44134</v>
      </c>
      <c r="G2166" s="105" t="s">
        <v>13</v>
      </c>
      <c r="H2166" s="105"/>
      <c r="I2166" s="65">
        <v>530</v>
      </c>
    </row>
    <row r="2167" spans="1:9" ht="45" customHeight="1" x14ac:dyDescent="0.25">
      <c r="A2167" s="77" t="s">
        <v>1911</v>
      </c>
      <c r="B2167" s="59" t="s">
        <v>2755</v>
      </c>
      <c r="C2167" s="61">
        <v>1</v>
      </c>
      <c r="D2167" s="72" t="s">
        <v>15</v>
      </c>
      <c r="E2167" s="48">
        <v>44130</v>
      </c>
      <c r="F2167" s="48">
        <v>44134</v>
      </c>
      <c r="G2167" s="105" t="s">
        <v>13</v>
      </c>
      <c r="H2167" s="105"/>
      <c r="I2167" s="65">
        <v>1020</v>
      </c>
    </row>
    <row r="2168" spans="1:9" ht="45" customHeight="1" x14ac:dyDescent="0.25">
      <c r="A2168" s="77" t="s">
        <v>1911</v>
      </c>
      <c r="B2168" s="59" t="s">
        <v>2755</v>
      </c>
      <c r="C2168" s="61">
        <v>1</v>
      </c>
      <c r="D2168" s="72" t="s">
        <v>15</v>
      </c>
      <c r="E2168" s="48">
        <v>44130</v>
      </c>
      <c r="F2168" s="48">
        <v>44134</v>
      </c>
      <c r="G2168" s="105" t="s">
        <v>13</v>
      </c>
      <c r="H2168" s="105"/>
      <c r="I2168" s="65">
        <v>440</v>
      </c>
    </row>
    <row r="2169" spans="1:9" ht="45" customHeight="1" x14ac:dyDescent="0.25">
      <c r="A2169" s="77" t="s">
        <v>1911</v>
      </c>
      <c r="B2169" s="59" t="s">
        <v>2755</v>
      </c>
      <c r="C2169" s="61">
        <v>1</v>
      </c>
      <c r="D2169" s="72" t="s">
        <v>15</v>
      </c>
      <c r="E2169" s="48">
        <v>44130</v>
      </c>
      <c r="F2169" s="48">
        <v>44134</v>
      </c>
      <c r="G2169" s="105" t="s">
        <v>13</v>
      </c>
      <c r="H2169" s="105"/>
      <c r="I2169" s="65">
        <v>1115</v>
      </c>
    </row>
    <row r="2170" spans="1:9" ht="45" customHeight="1" x14ac:dyDescent="0.25">
      <c r="A2170" s="77" t="s">
        <v>1911</v>
      </c>
      <c r="B2170" s="59" t="s">
        <v>2754</v>
      </c>
      <c r="C2170" s="61">
        <v>1</v>
      </c>
      <c r="D2170" s="72" t="s">
        <v>15</v>
      </c>
      <c r="E2170" s="48">
        <v>44158</v>
      </c>
      <c r="F2170" s="48">
        <v>44162</v>
      </c>
      <c r="G2170" s="105" t="s">
        <v>13</v>
      </c>
      <c r="H2170" s="105"/>
      <c r="I2170" s="65">
        <v>545</v>
      </c>
    </row>
    <row r="2171" spans="1:9" ht="45" customHeight="1" x14ac:dyDescent="0.25">
      <c r="A2171" s="77" t="s">
        <v>1911</v>
      </c>
      <c r="B2171" s="59" t="s">
        <v>2754</v>
      </c>
      <c r="C2171" s="61">
        <v>1</v>
      </c>
      <c r="D2171" s="72" t="s">
        <v>15</v>
      </c>
      <c r="E2171" s="48">
        <v>44158</v>
      </c>
      <c r="F2171" s="48">
        <v>44162</v>
      </c>
      <c r="G2171" s="105" t="s">
        <v>13</v>
      </c>
      <c r="H2171" s="105"/>
      <c r="I2171" s="65">
        <v>1015</v>
      </c>
    </row>
    <row r="2172" spans="1:9" ht="45" customHeight="1" x14ac:dyDescent="0.25">
      <c r="A2172" s="77" t="s">
        <v>1911</v>
      </c>
      <c r="B2172" s="59" t="s">
        <v>2754</v>
      </c>
      <c r="C2172" s="61">
        <v>1</v>
      </c>
      <c r="D2172" s="72" t="s">
        <v>15</v>
      </c>
      <c r="E2172" s="48">
        <v>44158</v>
      </c>
      <c r="F2172" s="48">
        <v>44162</v>
      </c>
      <c r="G2172" s="105" t="s">
        <v>13</v>
      </c>
      <c r="H2172" s="105"/>
      <c r="I2172" s="65">
        <v>470</v>
      </c>
    </row>
    <row r="2173" spans="1:9" ht="45" customHeight="1" x14ac:dyDescent="0.25">
      <c r="A2173" s="77" t="s">
        <v>1911</v>
      </c>
      <c r="B2173" s="59" t="s">
        <v>2754</v>
      </c>
      <c r="C2173" s="61">
        <v>1</v>
      </c>
      <c r="D2173" s="72" t="s">
        <v>15</v>
      </c>
      <c r="E2173" s="48">
        <v>44158</v>
      </c>
      <c r="F2173" s="48">
        <v>44162</v>
      </c>
      <c r="G2173" s="105" t="s">
        <v>13</v>
      </c>
      <c r="H2173" s="105"/>
      <c r="I2173" s="65">
        <v>535</v>
      </c>
    </row>
    <row r="2174" spans="1:9" ht="45" customHeight="1" x14ac:dyDescent="0.25">
      <c r="A2174" s="77" t="s">
        <v>1911</v>
      </c>
      <c r="B2174" s="59" t="s">
        <v>2754</v>
      </c>
      <c r="C2174" s="61">
        <v>1</v>
      </c>
      <c r="D2174" s="72" t="s">
        <v>15</v>
      </c>
      <c r="E2174" s="48">
        <v>44158</v>
      </c>
      <c r="F2174" s="48">
        <v>44162</v>
      </c>
      <c r="G2174" s="105" t="s">
        <v>13</v>
      </c>
      <c r="H2174" s="105"/>
      <c r="I2174" s="65">
        <v>475</v>
      </c>
    </row>
    <row r="2175" spans="1:9" ht="45" customHeight="1" x14ac:dyDescent="0.25">
      <c r="A2175" s="77" t="s">
        <v>1911</v>
      </c>
      <c r="B2175" s="59" t="s">
        <v>2754</v>
      </c>
      <c r="C2175" s="61">
        <v>1</v>
      </c>
      <c r="D2175" s="72" t="s">
        <v>15</v>
      </c>
      <c r="E2175" s="48">
        <v>44158</v>
      </c>
      <c r="F2175" s="48">
        <v>44162</v>
      </c>
      <c r="G2175" s="105" t="s">
        <v>13</v>
      </c>
      <c r="H2175" s="105"/>
      <c r="I2175" s="65">
        <v>1010</v>
      </c>
    </row>
    <row r="2176" spans="1:9" ht="45" customHeight="1" x14ac:dyDescent="0.25">
      <c r="A2176" s="77" t="s">
        <v>1911</v>
      </c>
      <c r="B2176" s="59" t="s">
        <v>2754</v>
      </c>
      <c r="C2176" s="61">
        <v>1</v>
      </c>
      <c r="D2176" s="72" t="s">
        <v>15</v>
      </c>
      <c r="E2176" s="48">
        <v>44158</v>
      </c>
      <c r="F2176" s="48">
        <v>44162</v>
      </c>
      <c r="G2176" s="105" t="s">
        <v>13</v>
      </c>
      <c r="H2176" s="105"/>
      <c r="I2176" s="65">
        <v>410</v>
      </c>
    </row>
    <row r="2177" spans="1:9" ht="45" customHeight="1" x14ac:dyDescent="0.25">
      <c r="A2177" s="77" t="s">
        <v>1911</v>
      </c>
      <c r="B2177" s="59" t="s">
        <v>2754</v>
      </c>
      <c r="C2177" s="61">
        <v>1</v>
      </c>
      <c r="D2177" s="72" t="s">
        <v>15</v>
      </c>
      <c r="E2177" s="48">
        <v>44158</v>
      </c>
      <c r="F2177" s="48">
        <v>44162</v>
      </c>
      <c r="G2177" s="105" t="s">
        <v>13</v>
      </c>
      <c r="H2177" s="105"/>
      <c r="I2177" s="65">
        <v>1100</v>
      </c>
    </row>
    <row r="2178" spans="1:9" ht="45" customHeight="1" x14ac:dyDescent="0.25">
      <c r="A2178" s="77" t="s">
        <v>1911</v>
      </c>
      <c r="B2178" s="59" t="s">
        <v>2754</v>
      </c>
      <c r="C2178" s="61">
        <v>1</v>
      </c>
      <c r="D2178" s="72" t="s">
        <v>15</v>
      </c>
      <c r="E2178" s="48">
        <v>44144</v>
      </c>
      <c r="F2178" s="48">
        <v>44148</v>
      </c>
      <c r="G2178" s="105" t="s">
        <v>13</v>
      </c>
      <c r="H2178" s="105"/>
      <c r="I2178" s="65">
        <v>560</v>
      </c>
    </row>
    <row r="2179" spans="1:9" ht="45" customHeight="1" x14ac:dyDescent="0.25">
      <c r="A2179" s="77" t="s">
        <v>1911</v>
      </c>
      <c r="B2179" s="59" t="s">
        <v>2754</v>
      </c>
      <c r="C2179" s="61">
        <v>1</v>
      </c>
      <c r="D2179" s="72" t="s">
        <v>15</v>
      </c>
      <c r="E2179" s="48">
        <v>44144</v>
      </c>
      <c r="F2179" s="48">
        <v>44148</v>
      </c>
      <c r="G2179" s="105" t="s">
        <v>13</v>
      </c>
      <c r="H2179" s="105"/>
      <c r="I2179" s="65">
        <v>1005</v>
      </c>
    </row>
    <row r="2180" spans="1:9" ht="45" customHeight="1" x14ac:dyDescent="0.25">
      <c r="A2180" s="77" t="s">
        <v>1911</v>
      </c>
      <c r="B2180" s="59" t="s">
        <v>2754</v>
      </c>
      <c r="C2180" s="61">
        <v>1</v>
      </c>
      <c r="D2180" s="72" t="s">
        <v>15</v>
      </c>
      <c r="E2180" s="48">
        <v>44144</v>
      </c>
      <c r="F2180" s="48">
        <v>44148</v>
      </c>
      <c r="G2180" s="105" t="s">
        <v>13</v>
      </c>
      <c r="H2180" s="105"/>
      <c r="I2180" s="65">
        <v>510</v>
      </c>
    </row>
    <row r="2181" spans="1:9" ht="45" customHeight="1" x14ac:dyDescent="0.25">
      <c r="A2181" s="77" t="s">
        <v>1911</v>
      </c>
      <c r="B2181" s="59" t="s">
        <v>2754</v>
      </c>
      <c r="C2181" s="61">
        <v>1</v>
      </c>
      <c r="D2181" s="72" t="s">
        <v>15</v>
      </c>
      <c r="E2181" s="48">
        <v>44144</v>
      </c>
      <c r="F2181" s="48">
        <v>44148</v>
      </c>
      <c r="G2181" s="105" t="s">
        <v>13</v>
      </c>
      <c r="H2181" s="105"/>
      <c r="I2181" s="65">
        <v>555</v>
      </c>
    </row>
    <row r="2182" spans="1:9" ht="45" customHeight="1" x14ac:dyDescent="0.25">
      <c r="A2182" s="77" t="s">
        <v>1911</v>
      </c>
      <c r="B2182" s="59" t="s">
        <v>2754</v>
      </c>
      <c r="C2182" s="61">
        <v>1</v>
      </c>
      <c r="D2182" s="72" t="s">
        <v>15</v>
      </c>
      <c r="E2182" s="48">
        <v>44144</v>
      </c>
      <c r="F2182" s="48">
        <v>44148</v>
      </c>
      <c r="G2182" s="105" t="s">
        <v>13</v>
      </c>
      <c r="H2182" s="105"/>
      <c r="I2182" s="65">
        <v>480</v>
      </c>
    </row>
    <row r="2183" spans="1:9" ht="45" customHeight="1" x14ac:dyDescent="0.25">
      <c r="A2183" s="77" t="s">
        <v>1911</v>
      </c>
      <c r="B2183" s="59" t="s">
        <v>2754</v>
      </c>
      <c r="C2183" s="61">
        <v>1</v>
      </c>
      <c r="D2183" s="72" t="s">
        <v>15</v>
      </c>
      <c r="E2183" s="48">
        <v>44144</v>
      </c>
      <c r="F2183" s="48">
        <v>44148</v>
      </c>
      <c r="G2183" s="105" t="s">
        <v>13</v>
      </c>
      <c r="H2183" s="105"/>
      <c r="I2183" s="65">
        <v>1010</v>
      </c>
    </row>
    <row r="2184" spans="1:9" ht="45" customHeight="1" x14ac:dyDescent="0.25">
      <c r="A2184" s="77" t="s">
        <v>1911</v>
      </c>
      <c r="B2184" s="59" t="s">
        <v>2754</v>
      </c>
      <c r="C2184" s="61">
        <v>1</v>
      </c>
      <c r="D2184" s="72" t="s">
        <v>15</v>
      </c>
      <c r="E2184" s="48">
        <v>44144</v>
      </c>
      <c r="F2184" s="48">
        <v>44148</v>
      </c>
      <c r="G2184" s="105" t="s">
        <v>13</v>
      </c>
      <c r="H2184" s="105"/>
      <c r="I2184" s="65">
        <v>410</v>
      </c>
    </row>
    <row r="2185" spans="1:9" ht="45" customHeight="1" x14ac:dyDescent="0.25">
      <c r="A2185" s="77" t="s">
        <v>1911</v>
      </c>
      <c r="B2185" s="59" t="s">
        <v>2754</v>
      </c>
      <c r="C2185" s="61">
        <v>1</v>
      </c>
      <c r="D2185" s="72" t="s">
        <v>15</v>
      </c>
      <c r="E2185" s="48">
        <v>44144</v>
      </c>
      <c r="F2185" s="48">
        <v>44148</v>
      </c>
      <c r="G2185" s="105" t="s">
        <v>13</v>
      </c>
      <c r="H2185" s="105"/>
      <c r="I2185" s="65">
        <v>1120</v>
      </c>
    </row>
    <row r="2186" spans="1:9" ht="45" customHeight="1" x14ac:dyDescent="0.25">
      <c r="A2186" s="77" t="s">
        <v>1911</v>
      </c>
      <c r="B2186" s="59" t="s">
        <v>2754</v>
      </c>
      <c r="C2186" s="61">
        <v>1</v>
      </c>
      <c r="D2186" s="72" t="s">
        <v>15</v>
      </c>
      <c r="E2186" s="48">
        <v>44138</v>
      </c>
      <c r="F2186" s="48">
        <v>44141</v>
      </c>
      <c r="G2186" s="105" t="s">
        <v>13</v>
      </c>
      <c r="H2186" s="105"/>
      <c r="I2186" s="65">
        <v>610</v>
      </c>
    </row>
    <row r="2187" spans="1:9" ht="45" customHeight="1" x14ac:dyDescent="0.25">
      <c r="A2187" s="77" t="s">
        <v>1911</v>
      </c>
      <c r="B2187" s="59" t="s">
        <v>2754</v>
      </c>
      <c r="C2187" s="61">
        <v>1</v>
      </c>
      <c r="D2187" s="72" t="s">
        <v>15</v>
      </c>
      <c r="E2187" s="48">
        <v>44138</v>
      </c>
      <c r="F2187" s="48">
        <v>44141</v>
      </c>
      <c r="G2187" s="105" t="s">
        <v>13</v>
      </c>
      <c r="H2187" s="105"/>
      <c r="I2187" s="65">
        <v>790</v>
      </c>
    </row>
    <row r="2188" spans="1:9" ht="45" customHeight="1" x14ac:dyDescent="0.25">
      <c r="A2188" s="77" t="s">
        <v>1911</v>
      </c>
      <c r="B2188" s="59" t="s">
        <v>2754</v>
      </c>
      <c r="C2188" s="61">
        <v>1</v>
      </c>
      <c r="D2188" s="72" t="s">
        <v>15</v>
      </c>
      <c r="E2188" s="48">
        <v>44138</v>
      </c>
      <c r="F2188" s="48">
        <v>44141</v>
      </c>
      <c r="G2188" s="105" t="s">
        <v>13</v>
      </c>
      <c r="H2188" s="105"/>
      <c r="I2188" s="65">
        <v>450</v>
      </c>
    </row>
    <row r="2189" spans="1:9" ht="45" customHeight="1" x14ac:dyDescent="0.25">
      <c r="A2189" s="77" t="s">
        <v>1911</v>
      </c>
      <c r="B2189" s="59" t="s">
        <v>2754</v>
      </c>
      <c r="C2189" s="61">
        <v>1</v>
      </c>
      <c r="D2189" s="72" t="s">
        <v>15</v>
      </c>
      <c r="E2189" s="48">
        <v>44138</v>
      </c>
      <c r="F2189" s="48">
        <v>44141</v>
      </c>
      <c r="G2189" s="105" t="s">
        <v>13</v>
      </c>
      <c r="H2189" s="105"/>
      <c r="I2189" s="65">
        <v>575</v>
      </c>
    </row>
    <row r="2190" spans="1:9" ht="45" customHeight="1" x14ac:dyDescent="0.25">
      <c r="A2190" s="77" t="s">
        <v>1911</v>
      </c>
      <c r="B2190" s="59" t="s">
        <v>2754</v>
      </c>
      <c r="C2190" s="61">
        <v>1</v>
      </c>
      <c r="D2190" s="72" t="s">
        <v>15</v>
      </c>
      <c r="E2190" s="48">
        <v>44138</v>
      </c>
      <c r="F2190" s="48">
        <v>44141</v>
      </c>
      <c r="G2190" s="105" t="s">
        <v>13</v>
      </c>
      <c r="H2190" s="105"/>
      <c r="I2190" s="65">
        <v>450</v>
      </c>
    </row>
    <row r="2191" spans="1:9" ht="45" customHeight="1" x14ac:dyDescent="0.25">
      <c r="A2191" s="77" t="s">
        <v>1911</v>
      </c>
      <c r="B2191" s="59" t="s">
        <v>2754</v>
      </c>
      <c r="C2191" s="61">
        <v>1</v>
      </c>
      <c r="D2191" s="72" t="s">
        <v>15</v>
      </c>
      <c r="E2191" s="48">
        <v>44138</v>
      </c>
      <c r="F2191" s="48">
        <v>44141</v>
      </c>
      <c r="G2191" s="105" t="s">
        <v>13</v>
      </c>
      <c r="H2191" s="105"/>
      <c r="I2191" s="65">
        <v>340</v>
      </c>
    </row>
    <row r="2192" spans="1:9" ht="45" customHeight="1" x14ac:dyDescent="0.25">
      <c r="A2192" s="77" t="s">
        <v>1911</v>
      </c>
      <c r="B2192" s="59" t="s">
        <v>2754</v>
      </c>
      <c r="C2192" s="61">
        <v>1</v>
      </c>
      <c r="D2192" s="72" t="s">
        <v>15</v>
      </c>
      <c r="E2192" s="48">
        <v>44138</v>
      </c>
      <c r="F2192" s="48">
        <v>44141</v>
      </c>
      <c r="G2192" s="105" t="s">
        <v>13</v>
      </c>
      <c r="H2192" s="105"/>
      <c r="I2192" s="65">
        <v>930</v>
      </c>
    </row>
    <row r="2193" spans="1:9" ht="45" customHeight="1" x14ac:dyDescent="0.25">
      <c r="A2193" s="77" t="s">
        <v>1911</v>
      </c>
      <c r="B2193" s="59" t="s">
        <v>2754</v>
      </c>
      <c r="C2193" s="61">
        <v>1</v>
      </c>
      <c r="D2193" s="72" t="s">
        <v>15</v>
      </c>
      <c r="E2193" s="48">
        <v>44138</v>
      </c>
      <c r="F2193" s="48">
        <v>44141</v>
      </c>
      <c r="G2193" s="105" t="s">
        <v>13</v>
      </c>
      <c r="H2193" s="105"/>
      <c r="I2193" s="65">
        <v>800</v>
      </c>
    </row>
    <row r="2194" spans="1:9" ht="45" customHeight="1" x14ac:dyDescent="0.25">
      <c r="A2194" s="77" t="s">
        <v>1845</v>
      </c>
      <c r="B2194" s="59" t="s">
        <v>489</v>
      </c>
      <c r="C2194" s="61">
        <v>1</v>
      </c>
      <c r="D2194" s="72" t="s">
        <v>29</v>
      </c>
      <c r="E2194" s="48">
        <v>44155</v>
      </c>
      <c r="F2194" s="48">
        <v>44155</v>
      </c>
      <c r="G2194" s="105" t="s">
        <v>13</v>
      </c>
      <c r="H2194" s="105"/>
      <c r="I2194" s="65">
        <v>126</v>
      </c>
    </row>
    <row r="2195" spans="1:9" ht="45" customHeight="1" x14ac:dyDescent="0.25">
      <c r="A2195" s="77" t="s">
        <v>1845</v>
      </c>
      <c r="B2195" s="59" t="s">
        <v>489</v>
      </c>
      <c r="C2195" s="61">
        <v>1</v>
      </c>
      <c r="D2195" s="72" t="s">
        <v>29</v>
      </c>
      <c r="E2195" s="48">
        <v>44155</v>
      </c>
      <c r="F2195" s="48">
        <v>44155</v>
      </c>
      <c r="G2195" s="105" t="s">
        <v>13</v>
      </c>
      <c r="H2195" s="105"/>
      <c r="I2195" s="65">
        <v>98</v>
      </c>
    </row>
    <row r="2196" spans="1:9" ht="45" customHeight="1" x14ac:dyDescent="0.25">
      <c r="A2196" s="77" t="s">
        <v>1845</v>
      </c>
      <c r="B2196" s="59" t="s">
        <v>489</v>
      </c>
      <c r="C2196" s="61">
        <v>1</v>
      </c>
      <c r="D2196" s="72" t="s">
        <v>29</v>
      </c>
      <c r="E2196" s="48">
        <v>44155</v>
      </c>
      <c r="F2196" s="48">
        <v>44155</v>
      </c>
      <c r="G2196" s="105" t="s">
        <v>13</v>
      </c>
      <c r="H2196" s="105"/>
      <c r="I2196" s="65">
        <v>500</v>
      </c>
    </row>
    <row r="2197" spans="1:9" ht="45" customHeight="1" x14ac:dyDescent="0.25">
      <c r="A2197" s="77" t="s">
        <v>1845</v>
      </c>
      <c r="B2197" s="59" t="s">
        <v>489</v>
      </c>
      <c r="C2197" s="61">
        <v>1</v>
      </c>
      <c r="D2197" s="72" t="s">
        <v>29</v>
      </c>
      <c r="E2197" s="48">
        <v>44155</v>
      </c>
      <c r="F2197" s="48">
        <v>44155</v>
      </c>
      <c r="G2197" s="105" t="s">
        <v>13</v>
      </c>
      <c r="H2197" s="105"/>
      <c r="I2197" s="65">
        <v>280</v>
      </c>
    </row>
    <row r="2198" spans="1:9" ht="45" customHeight="1" x14ac:dyDescent="0.25">
      <c r="A2198" s="77" t="s">
        <v>1845</v>
      </c>
      <c r="B2198" s="59" t="s">
        <v>2756</v>
      </c>
      <c r="C2198" s="61">
        <v>1</v>
      </c>
      <c r="D2198" s="72" t="s">
        <v>29</v>
      </c>
      <c r="E2198" s="48">
        <v>44160</v>
      </c>
      <c r="F2198" s="48">
        <v>44160</v>
      </c>
      <c r="G2198" s="105" t="s">
        <v>13</v>
      </c>
      <c r="H2198" s="105"/>
      <c r="I2198" s="65">
        <v>63</v>
      </c>
    </row>
    <row r="2199" spans="1:9" ht="45" customHeight="1" x14ac:dyDescent="0.25">
      <c r="A2199" s="77" t="s">
        <v>1845</v>
      </c>
      <c r="B2199" s="59" t="s">
        <v>2756</v>
      </c>
      <c r="C2199" s="61">
        <v>1</v>
      </c>
      <c r="D2199" s="72" t="s">
        <v>29</v>
      </c>
      <c r="E2199" s="48">
        <v>44160</v>
      </c>
      <c r="F2199" s="48">
        <v>44160</v>
      </c>
      <c r="G2199" s="105" t="s">
        <v>13</v>
      </c>
      <c r="H2199" s="105"/>
      <c r="I2199" s="65">
        <v>63</v>
      </c>
    </row>
    <row r="2200" spans="1:9" ht="45" customHeight="1" x14ac:dyDescent="0.25">
      <c r="A2200" s="77" t="s">
        <v>1845</v>
      </c>
      <c r="B2200" s="59" t="s">
        <v>2756</v>
      </c>
      <c r="C2200" s="61">
        <v>1</v>
      </c>
      <c r="D2200" s="72" t="s">
        <v>29</v>
      </c>
      <c r="E2200" s="48">
        <v>44160</v>
      </c>
      <c r="F2200" s="48">
        <v>44160</v>
      </c>
      <c r="G2200" s="105" t="s">
        <v>13</v>
      </c>
      <c r="H2200" s="105"/>
      <c r="I2200" s="65">
        <v>63</v>
      </c>
    </row>
    <row r="2201" spans="1:9" ht="45" customHeight="1" x14ac:dyDescent="0.25">
      <c r="A2201" s="77" t="s">
        <v>1845</v>
      </c>
      <c r="B2201" s="59" t="s">
        <v>2756</v>
      </c>
      <c r="C2201" s="61">
        <v>1</v>
      </c>
      <c r="D2201" s="72" t="s">
        <v>29</v>
      </c>
      <c r="E2201" s="48">
        <v>44160</v>
      </c>
      <c r="F2201" s="48">
        <v>44160</v>
      </c>
      <c r="G2201" s="105" t="s">
        <v>13</v>
      </c>
      <c r="H2201" s="105"/>
      <c r="I2201" s="65">
        <v>63</v>
      </c>
    </row>
    <row r="2202" spans="1:9" ht="45" customHeight="1" x14ac:dyDescent="0.25">
      <c r="A2202" s="77" t="s">
        <v>1845</v>
      </c>
      <c r="B2202" s="59" t="s">
        <v>489</v>
      </c>
      <c r="C2202" s="61">
        <v>1</v>
      </c>
      <c r="D2202" s="72" t="s">
        <v>29</v>
      </c>
      <c r="E2202" s="48">
        <v>44119</v>
      </c>
      <c r="F2202" s="48">
        <v>44119</v>
      </c>
      <c r="G2202" s="105" t="s">
        <v>13</v>
      </c>
      <c r="H2202" s="105"/>
      <c r="I2202" s="65">
        <v>63</v>
      </c>
    </row>
    <row r="2203" spans="1:9" ht="45" customHeight="1" x14ac:dyDescent="0.25">
      <c r="A2203" s="77" t="s">
        <v>1845</v>
      </c>
      <c r="B2203" s="59" t="s">
        <v>489</v>
      </c>
      <c r="C2203" s="61">
        <v>1</v>
      </c>
      <c r="D2203" s="72" t="s">
        <v>29</v>
      </c>
      <c r="E2203" s="48">
        <v>44119</v>
      </c>
      <c r="F2203" s="48">
        <v>44119</v>
      </c>
      <c r="G2203" s="105" t="s">
        <v>13</v>
      </c>
      <c r="H2203" s="105"/>
      <c r="I2203" s="65">
        <v>49</v>
      </c>
    </row>
    <row r="2204" spans="1:9" ht="45" customHeight="1" x14ac:dyDescent="0.25">
      <c r="A2204" s="77" t="s">
        <v>1845</v>
      </c>
      <c r="B2204" s="59" t="s">
        <v>489</v>
      </c>
      <c r="C2204" s="61">
        <v>1</v>
      </c>
      <c r="D2204" s="72" t="s">
        <v>29</v>
      </c>
      <c r="E2204" s="48">
        <v>44119</v>
      </c>
      <c r="F2204" s="48">
        <v>44119</v>
      </c>
      <c r="G2204" s="105" t="s">
        <v>13</v>
      </c>
      <c r="H2204" s="105"/>
      <c r="I2204" s="65">
        <v>500</v>
      </c>
    </row>
    <row r="2205" spans="1:9" ht="45" customHeight="1" x14ac:dyDescent="0.25">
      <c r="A2205" s="77" t="s">
        <v>1845</v>
      </c>
      <c r="B2205" s="59" t="s">
        <v>489</v>
      </c>
      <c r="C2205" s="61">
        <v>1</v>
      </c>
      <c r="D2205" s="72" t="s">
        <v>29</v>
      </c>
      <c r="E2205" s="48">
        <v>44119</v>
      </c>
      <c r="F2205" s="48">
        <v>44119</v>
      </c>
      <c r="G2205" s="105" t="s">
        <v>13</v>
      </c>
      <c r="H2205" s="105"/>
      <c r="I2205" s="65">
        <v>220</v>
      </c>
    </row>
    <row r="2206" spans="1:9" ht="45" customHeight="1" x14ac:dyDescent="0.25">
      <c r="A2206" s="77" t="s">
        <v>1990</v>
      </c>
      <c r="B2206" s="59" t="s">
        <v>1420</v>
      </c>
      <c r="C2206" s="61">
        <v>1</v>
      </c>
      <c r="D2206" s="72" t="s">
        <v>2656</v>
      </c>
      <c r="E2206" s="48">
        <v>44154</v>
      </c>
      <c r="F2206" s="48">
        <v>44154</v>
      </c>
      <c r="G2206" s="105" t="s">
        <v>13</v>
      </c>
      <c r="H2206" s="105"/>
      <c r="I2206" s="65">
        <v>1857</v>
      </c>
    </row>
    <row r="2207" spans="1:9" ht="45" customHeight="1" x14ac:dyDescent="0.25">
      <c r="A2207" s="77" t="s">
        <v>1990</v>
      </c>
      <c r="B2207" s="59" t="s">
        <v>1420</v>
      </c>
      <c r="C2207" s="61">
        <v>1</v>
      </c>
      <c r="D2207" s="72" t="s">
        <v>2656</v>
      </c>
      <c r="E2207" s="48">
        <v>44154</v>
      </c>
      <c r="F2207" s="48">
        <v>44154</v>
      </c>
      <c r="G2207" s="105" t="s">
        <v>13</v>
      </c>
      <c r="H2207" s="105"/>
      <c r="I2207" s="65">
        <v>2218</v>
      </c>
    </row>
    <row r="2208" spans="1:9" ht="45" customHeight="1" x14ac:dyDescent="0.25">
      <c r="A2208" s="77" t="s">
        <v>1990</v>
      </c>
      <c r="B2208" s="59" t="s">
        <v>1420</v>
      </c>
      <c r="C2208" s="61">
        <v>1</v>
      </c>
      <c r="D2208" s="72" t="s">
        <v>2656</v>
      </c>
      <c r="E2208" s="48">
        <v>44154</v>
      </c>
      <c r="F2208" s="48">
        <v>44154</v>
      </c>
      <c r="G2208" s="105" t="s">
        <v>13</v>
      </c>
      <c r="H2208" s="105"/>
      <c r="I2208" s="65">
        <v>1857</v>
      </c>
    </row>
    <row r="2209" spans="1:9" ht="45" customHeight="1" x14ac:dyDescent="0.25">
      <c r="A2209" s="77" t="s">
        <v>1990</v>
      </c>
      <c r="B2209" s="59" t="s">
        <v>1420</v>
      </c>
      <c r="C2209" s="61">
        <v>1</v>
      </c>
      <c r="D2209" s="72" t="s">
        <v>2656</v>
      </c>
      <c r="E2209" s="48">
        <v>44154</v>
      </c>
      <c r="F2209" s="48">
        <v>44154</v>
      </c>
      <c r="G2209" s="105" t="s">
        <v>13</v>
      </c>
      <c r="H2209" s="105"/>
      <c r="I2209" s="65">
        <v>116</v>
      </c>
    </row>
    <row r="2210" spans="1:9" ht="45" customHeight="1" x14ac:dyDescent="0.25">
      <c r="A2210" s="77" t="s">
        <v>1990</v>
      </c>
      <c r="B2210" s="59" t="s">
        <v>1420</v>
      </c>
      <c r="C2210" s="61">
        <v>1</v>
      </c>
      <c r="D2210" s="72" t="s">
        <v>2656</v>
      </c>
      <c r="E2210" s="48">
        <v>44154</v>
      </c>
      <c r="F2210" s="48">
        <v>44154</v>
      </c>
      <c r="G2210" s="105" t="s">
        <v>13</v>
      </c>
      <c r="H2210" s="105"/>
      <c r="I2210" s="65">
        <v>2218</v>
      </c>
    </row>
    <row r="2211" spans="1:9" ht="45" customHeight="1" x14ac:dyDescent="0.25">
      <c r="A2211" s="77" t="s">
        <v>2001</v>
      </c>
      <c r="B2211" s="59" t="s">
        <v>2745</v>
      </c>
      <c r="C2211" s="61">
        <v>2</v>
      </c>
      <c r="D2211" s="72" t="s">
        <v>29</v>
      </c>
      <c r="E2211" s="48">
        <v>44145</v>
      </c>
      <c r="F2211" s="48">
        <v>44145</v>
      </c>
      <c r="G2211" s="105" t="s">
        <v>13</v>
      </c>
      <c r="H2211" s="105"/>
      <c r="I2211" s="65">
        <v>256.5</v>
      </c>
    </row>
    <row r="2212" spans="1:9" ht="45" customHeight="1" x14ac:dyDescent="0.25">
      <c r="A2212" s="77" t="s">
        <v>2001</v>
      </c>
      <c r="B2212" s="59" t="s">
        <v>2745</v>
      </c>
      <c r="C2212" s="61">
        <v>2</v>
      </c>
      <c r="D2212" s="72" t="s">
        <v>29</v>
      </c>
      <c r="E2212" s="48">
        <v>44145</v>
      </c>
      <c r="F2212" s="48">
        <v>44145</v>
      </c>
      <c r="G2212" s="105" t="s">
        <v>13</v>
      </c>
      <c r="H2212" s="105"/>
      <c r="I2212" s="65">
        <v>220</v>
      </c>
    </row>
    <row r="2213" spans="1:9" ht="45" customHeight="1" x14ac:dyDescent="0.25">
      <c r="A2213" s="77" t="s">
        <v>2001</v>
      </c>
      <c r="B2213" s="59" t="s">
        <v>2745</v>
      </c>
      <c r="C2213" s="61">
        <v>2</v>
      </c>
      <c r="D2213" s="72" t="s">
        <v>29</v>
      </c>
      <c r="E2213" s="48">
        <v>44145</v>
      </c>
      <c r="F2213" s="48">
        <v>44145</v>
      </c>
      <c r="G2213" s="105" t="s">
        <v>13</v>
      </c>
      <c r="H2213" s="105"/>
      <c r="I2213" s="65">
        <v>98</v>
      </c>
    </row>
    <row r="2214" spans="1:9" ht="45" customHeight="1" x14ac:dyDescent="0.25">
      <c r="A2214" s="77" t="s">
        <v>2001</v>
      </c>
      <c r="B2214" s="59" t="s">
        <v>2745</v>
      </c>
      <c r="C2214" s="61">
        <v>2</v>
      </c>
      <c r="D2214" s="72" t="s">
        <v>29</v>
      </c>
      <c r="E2214" s="48">
        <v>44145</v>
      </c>
      <c r="F2214" s="48">
        <v>44145</v>
      </c>
      <c r="G2214" s="105" t="s">
        <v>13</v>
      </c>
      <c r="H2214" s="105"/>
      <c r="I2214" s="65">
        <v>126</v>
      </c>
    </row>
    <row r="2215" spans="1:9" ht="45" customHeight="1" x14ac:dyDescent="0.25">
      <c r="A2215" s="77" t="s">
        <v>2001</v>
      </c>
      <c r="B2215" s="59" t="s">
        <v>2745</v>
      </c>
      <c r="C2215" s="61">
        <v>2</v>
      </c>
      <c r="D2215" s="72" t="s">
        <v>29</v>
      </c>
      <c r="E2215" s="48">
        <v>44145</v>
      </c>
      <c r="F2215" s="48">
        <v>44145</v>
      </c>
      <c r="G2215" s="105" t="s">
        <v>13</v>
      </c>
      <c r="H2215" s="105"/>
      <c r="I2215" s="65">
        <v>500</v>
      </c>
    </row>
    <row r="2216" spans="1:9" ht="45" customHeight="1" x14ac:dyDescent="0.25">
      <c r="A2216" s="77" t="s">
        <v>2301</v>
      </c>
      <c r="B2216" s="59" t="s">
        <v>489</v>
      </c>
      <c r="C2216" s="61">
        <v>4</v>
      </c>
      <c r="D2216" s="72" t="s">
        <v>29</v>
      </c>
      <c r="E2216" s="48">
        <v>44154</v>
      </c>
      <c r="F2216" s="48">
        <v>44154</v>
      </c>
      <c r="G2216" s="105" t="s">
        <v>13</v>
      </c>
      <c r="H2216" s="105"/>
      <c r="I2216" s="65">
        <v>49</v>
      </c>
    </row>
    <row r="2217" spans="1:9" ht="45" customHeight="1" x14ac:dyDescent="0.25">
      <c r="A2217" s="77" t="s">
        <v>2301</v>
      </c>
      <c r="B2217" s="59" t="s">
        <v>489</v>
      </c>
      <c r="C2217" s="61">
        <v>4</v>
      </c>
      <c r="D2217" s="72" t="s">
        <v>29</v>
      </c>
      <c r="E2217" s="48">
        <v>44154</v>
      </c>
      <c r="F2217" s="48">
        <v>44154</v>
      </c>
      <c r="G2217" s="105" t="s">
        <v>13</v>
      </c>
      <c r="H2217" s="105"/>
      <c r="I2217" s="65">
        <v>126</v>
      </c>
    </row>
    <row r="2218" spans="1:9" ht="45" customHeight="1" x14ac:dyDescent="0.25">
      <c r="A2218" s="77" t="s">
        <v>1870</v>
      </c>
      <c r="B2218" s="59" t="s">
        <v>489</v>
      </c>
      <c r="C2218" s="61">
        <v>4</v>
      </c>
      <c r="D2218" s="72" t="s">
        <v>29</v>
      </c>
      <c r="E2218" s="48">
        <v>44155</v>
      </c>
      <c r="F2218" s="48">
        <v>44155</v>
      </c>
      <c r="G2218" s="105" t="s">
        <v>13</v>
      </c>
      <c r="H2218" s="105"/>
      <c r="I2218" s="65">
        <v>49</v>
      </c>
    </row>
    <row r="2219" spans="1:9" ht="45" customHeight="1" x14ac:dyDescent="0.25">
      <c r="A2219" s="77" t="s">
        <v>1870</v>
      </c>
      <c r="B2219" s="59" t="s">
        <v>489</v>
      </c>
      <c r="C2219" s="61">
        <v>4</v>
      </c>
      <c r="D2219" s="72" t="s">
        <v>29</v>
      </c>
      <c r="E2219" s="48">
        <v>44155</v>
      </c>
      <c r="F2219" s="48">
        <v>44155</v>
      </c>
      <c r="G2219" s="105" t="s">
        <v>13</v>
      </c>
      <c r="H2219" s="105"/>
      <c r="I2219" s="65">
        <v>126</v>
      </c>
    </row>
    <row r="2220" spans="1:9" ht="45" customHeight="1" x14ac:dyDescent="0.25">
      <c r="A2220" s="77" t="s">
        <v>1870</v>
      </c>
      <c r="B2220" s="59" t="s">
        <v>489</v>
      </c>
      <c r="C2220" s="61">
        <v>4</v>
      </c>
      <c r="D2220" s="72" t="s">
        <v>29</v>
      </c>
      <c r="E2220" s="48">
        <v>44155</v>
      </c>
      <c r="F2220" s="48">
        <v>44155</v>
      </c>
      <c r="G2220" s="105" t="s">
        <v>13</v>
      </c>
      <c r="H2220" s="105"/>
      <c r="I2220" s="65">
        <v>464</v>
      </c>
    </row>
    <row r="2221" spans="1:9" ht="45" customHeight="1" x14ac:dyDescent="0.25">
      <c r="A2221" s="77" t="s">
        <v>1870</v>
      </c>
      <c r="B2221" s="59" t="s">
        <v>489</v>
      </c>
      <c r="C2221" s="61">
        <v>4</v>
      </c>
      <c r="D2221" s="72" t="s">
        <v>29</v>
      </c>
      <c r="E2221" s="48">
        <v>44155</v>
      </c>
      <c r="F2221" s="48">
        <v>44155</v>
      </c>
      <c r="G2221" s="105" t="s">
        <v>13</v>
      </c>
      <c r="H2221" s="105"/>
      <c r="I2221" s="65">
        <v>100</v>
      </c>
    </row>
    <row r="2222" spans="1:9" ht="45" customHeight="1" x14ac:dyDescent="0.25">
      <c r="A2222" s="77" t="s">
        <v>1872</v>
      </c>
      <c r="B2222" s="59" t="s">
        <v>489</v>
      </c>
      <c r="C2222" s="61">
        <v>1</v>
      </c>
      <c r="D2222" s="72" t="s">
        <v>15</v>
      </c>
      <c r="E2222" s="48">
        <v>44152</v>
      </c>
      <c r="F2222" s="48">
        <v>44165</v>
      </c>
      <c r="G2222" s="105" t="s">
        <v>13</v>
      </c>
      <c r="H2222" s="105"/>
      <c r="I2222" s="65">
        <v>423</v>
      </c>
    </row>
    <row r="2223" spans="1:9" ht="45" customHeight="1" x14ac:dyDescent="0.25">
      <c r="A2223" s="77" t="s">
        <v>1872</v>
      </c>
      <c r="B2223" s="59" t="s">
        <v>2757</v>
      </c>
      <c r="C2223" s="61">
        <v>1</v>
      </c>
      <c r="D2223" s="72" t="s">
        <v>15</v>
      </c>
      <c r="E2223" s="48">
        <v>44144</v>
      </c>
      <c r="F2223" s="48">
        <v>44148</v>
      </c>
      <c r="G2223" s="105" t="s">
        <v>13</v>
      </c>
      <c r="H2223" s="105"/>
      <c r="I2223" s="65">
        <v>378</v>
      </c>
    </row>
    <row r="2224" spans="1:9" ht="45" customHeight="1" x14ac:dyDescent="0.25">
      <c r="A2224" s="77" t="s">
        <v>1872</v>
      </c>
      <c r="B2224" s="59" t="s">
        <v>2757</v>
      </c>
      <c r="C2224" s="61">
        <v>1</v>
      </c>
      <c r="D2224" s="72" t="s">
        <v>15</v>
      </c>
      <c r="E2224" s="48">
        <v>44158</v>
      </c>
      <c r="F2224" s="48">
        <v>44165</v>
      </c>
      <c r="G2224" s="105" t="s">
        <v>13</v>
      </c>
      <c r="H2224" s="105"/>
      <c r="I2224" s="65">
        <v>378</v>
      </c>
    </row>
    <row r="2225" spans="1:9" ht="45" customHeight="1" x14ac:dyDescent="0.25">
      <c r="A2225" s="77" t="s">
        <v>1872</v>
      </c>
      <c r="B2225" s="59" t="s">
        <v>2757</v>
      </c>
      <c r="C2225" s="61">
        <v>1</v>
      </c>
      <c r="D2225" s="72" t="s">
        <v>15</v>
      </c>
      <c r="E2225" s="48">
        <v>44138</v>
      </c>
      <c r="F2225" s="48">
        <v>44141</v>
      </c>
      <c r="G2225" s="105" t="s">
        <v>13</v>
      </c>
      <c r="H2225" s="105"/>
      <c r="I2225" s="65">
        <v>378</v>
      </c>
    </row>
    <row r="2226" spans="1:9" ht="45" customHeight="1" x14ac:dyDescent="0.25">
      <c r="A2226" s="77" t="s">
        <v>1872</v>
      </c>
      <c r="B2226" s="59" t="s">
        <v>2757</v>
      </c>
      <c r="C2226" s="61">
        <v>1</v>
      </c>
      <c r="D2226" s="72" t="s">
        <v>15</v>
      </c>
      <c r="E2226" s="48">
        <v>44138</v>
      </c>
      <c r="F2226" s="48">
        <v>44141</v>
      </c>
      <c r="G2226" s="105" t="s">
        <v>13</v>
      </c>
      <c r="H2226" s="105"/>
      <c r="I2226" s="65">
        <v>378</v>
      </c>
    </row>
    <row r="2227" spans="1:9" ht="45" customHeight="1" x14ac:dyDescent="0.25">
      <c r="A2227" s="77" t="s">
        <v>1872</v>
      </c>
      <c r="B2227" s="59" t="s">
        <v>2757</v>
      </c>
      <c r="C2227" s="61">
        <v>1</v>
      </c>
      <c r="D2227" s="72" t="s">
        <v>15</v>
      </c>
      <c r="E2227" s="48">
        <v>44152</v>
      </c>
      <c r="F2227" s="48">
        <v>44155</v>
      </c>
      <c r="G2227" s="105" t="s">
        <v>13</v>
      </c>
      <c r="H2227" s="105"/>
      <c r="I2227" s="65">
        <v>378</v>
      </c>
    </row>
    <row r="2228" spans="1:9" ht="45" customHeight="1" x14ac:dyDescent="0.25">
      <c r="A2228" s="77" t="s">
        <v>1872</v>
      </c>
      <c r="B2228" s="59" t="s">
        <v>2757</v>
      </c>
      <c r="C2228" s="61">
        <v>1</v>
      </c>
      <c r="D2228" s="72" t="s">
        <v>15</v>
      </c>
      <c r="E2228" s="48">
        <v>44152</v>
      </c>
      <c r="F2228" s="48">
        <v>44155</v>
      </c>
      <c r="G2228" s="105" t="s">
        <v>13</v>
      </c>
      <c r="H2228" s="105"/>
      <c r="I2228" s="65">
        <v>378</v>
      </c>
    </row>
    <row r="2229" spans="1:9" ht="45" customHeight="1" x14ac:dyDescent="0.25">
      <c r="A2229" s="77" t="s">
        <v>1872</v>
      </c>
      <c r="B2229" s="59" t="s">
        <v>2757</v>
      </c>
      <c r="C2229" s="61">
        <v>1</v>
      </c>
      <c r="D2229" s="72" t="s">
        <v>15</v>
      </c>
      <c r="E2229" s="48">
        <v>44158</v>
      </c>
      <c r="F2229" s="48">
        <v>44165</v>
      </c>
      <c r="G2229" s="105" t="s">
        <v>13</v>
      </c>
      <c r="H2229" s="105"/>
      <c r="I2229" s="65">
        <v>378</v>
      </c>
    </row>
    <row r="2230" spans="1:9" ht="45" customHeight="1" x14ac:dyDescent="0.25">
      <c r="A2230" s="77" t="s">
        <v>1872</v>
      </c>
      <c r="B2230" s="59" t="s">
        <v>2757</v>
      </c>
      <c r="C2230" s="61">
        <v>1</v>
      </c>
      <c r="D2230" s="72" t="s">
        <v>15</v>
      </c>
      <c r="E2230" s="48">
        <v>44158</v>
      </c>
      <c r="F2230" s="48">
        <v>44165</v>
      </c>
      <c r="G2230" s="105" t="s">
        <v>13</v>
      </c>
      <c r="H2230" s="105"/>
      <c r="I2230" s="65">
        <v>378</v>
      </c>
    </row>
    <row r="2231" spans="1:9" ht="45" customHeight="1" x14ac:dyDescent="0.25">
      <c r="A2231" s="77" t="s">
        <v>1914</v>
      </c>
      <c r="B2231" s="59" t="s">
        <v>1420</v>
      </c>
      <c r="C2231" s="61">
        <v>1</v>
      </c>
      <c r="D2231" s="72" t="s">
        <v>2656</v>
      </c>
      <c r="E2231" s="48">
        <v>44154</v>
      </c>
      <c r="F2231" s="48">
        <v>44154</v>
      </c>
      <c r="G2231" s="105" t="s">
        <v>13</v>
      </c>
      <c r="H2231" s="105"/>
      <c r="I2231" s="65">
        <v>2070</v>
      </c>
    </row>
    <row r="2232" spans="1:9" ht="45" customHeight="1" x14ac:dyDescent="0.25">
      <c r="A2232" s="77" t="s">
        <v>1914</v>
      </c>
      <c r="B2232" s="59" t="s">
        <v>489</v>
      </c>
      <c r="C2232" s="61">
        <v>4</v>
      </c>
      <c r="D2232" s="72" t="s">
        <v>29</v>
      </c>
      <c r="E2232" s="48">
        <v>44158</v>
      </c>
      <c r="F2232" s="48">
        <v>44158</v>
      </c>
      <c r="G2232" s="105" t="s">
        <v>13</v>
      </c>
      <c r="H2232" s="105"/>
      <c r="I2232" s="65">
        <v>49</v>
      </c>
    </row>
    <row r="2233" spans="1:9" ht="45" customHeight="1" x14ac:dyDescent="0.25">
      <c r="A2233" s="77" t="s">
        <v>1914</v>
      </c>
      <c r="B2233" s="59" t="s">
        <v>489</v>
      </c>
      <c r="C2233" s="61">
        <v>4</v>
      </c>
      <c r="D2233" s="72" t="s">
        <v>29</v>
      </c>
      <c r="E2233" s="48">
        <v>44158</v>
      </c>
      <c r="F2233" s="48">
        <v>44158</v>
      </c>
      <c r="G2233" s="105" t="s">
        <v>13</v>
      </c>
      <c r="H2233" s="105"/>
      <c r="I2233" s="65">
        <v>126</v>
      </c>
    </row>
    <row r="2234" spans="1:9" ht="45" customHeight="1" x14ac:dyDescent="0.25">
      <c r="A2234" s="77" t="s">
        <v>1914</v>
      </c>
      <c r="B2234" s="59" t="s">
        <v>489</v>
      </c>
      <c r="C2234" s="61">
        <v>4</v>
      </c>
      <c r="D2234" s="72" t="s">
        <v>29</v>
      </c>
      <c r="E2234" s="48">
        <v>44158</v>
      </c>
      <c r="F2234" s="48">
        <v>44158</v>
      </c>
      <c r="G2234" s="105" t="s">
        <v>13</v>
      </c>
      <c r="H2234" s="105"/>
      <c r="I2234" s="65">
        <v>300</v>
      </c>
    </row>
    <row r="2235" spans="1:9" ht="45" customHeight="1" x14ac:dyDescent="0.25">
      <c r="A2235" s="77" t="s">
        <v>1914</v>
      </c>
      <c r="B2235" s="59" t="s">
        <v>489</v>
      </c>
      <c r="C2235" s="61">
        <v>4</v>
      </c>
      <c r="D2235" s="72" t="s">
        <v>29</v>
      </c>
      <c r="E2235" s="48">
        <v>44158</v>
      </c>
      <c r="F2235" s="48">
        <v>44158</v>
      </c>
      <c r="G2235" s="105" t="s">
        <v>13</v>
      </c>
      <c r="H2235" s="105"/>
      <c r="I2235" s="65">
        <v>410</v>
      </c>
    </row>
    <row r="2236" spans="1:9" ht="45" customHeight="1" x14ac:dyDescent="0.25">
      <c r="A2236" s="77" t="s">
        <v>1934</v>
      </c>
      <c r="B2236" s="59" t="s">
        <v>489</v>
      </c>
      <c r="C2236" s="61">
        <v>4</v>
      </c>
      <c r="D2236" s="72" t="s">
        <v>29</v>
      </c>
      <c r="E2236" s="48">
        <v>44154</v>
      </c>
      <c r="F2236" s="48">
        <v>44154</v>
      </c>
      <c r="G2236" s="105" t="s">
        <v>13</v>
      </c>
      <c r="H2236" s="105"/>
      <c r="I2236" s="65">
        <v>506</v>
      </c>
    </row>
    <row r="2237" spans="1:9" ht="45" customHeight="1" x14ac:dyDescent="0.25">
      <c r="A2237" s="77" t="s">
        <v>1940</v>
      </c>
      <c r="B2237" s="59" t="s">
        <v>489</v>
      </c>
      <c r="C2237" s="61">
        <v>2</v>
      </c>
      <c r="D2237" s="72" t="s">
        <v>29</v>
      </c>
      <c r="E2237" s="48">
        <v>44160</v>
      </c>
      <c r="F2237" s="48">
        <v>44160</v>
      </c>
      <c r="G2237" s="105" t="s">
        <v>13</v>
      </c>
      <c r="H2237" s="105"/>
      <c r="I2237" s="65">
        <v>49</v>
      </c>
    </row>
    <row r="2238" spans="1:9" ht="45" customHeight="1" x14ac:dyDescent="0.25">
      <c r="A2238" s="77" t="s">
        <v>1940</v>
      </c>
      <c r="B2238" s="59" t="s">
        <v>489</v>
      </c>
      <c r="C2238" s="61">
        <v>2</v>
      </c>
      <c r="D2238" s="72" t="s">
        <v>29</v>
      </c>
      <c r="E2238" s="48">
        <v>44160</v>
      </c>
      <c r="F2238" s="48">
        <v>44160</v>
      </c>
      <c r="G2238" s="105" t="s">
        <v>13</v>
      </c>
      <c r="H2238" s="105"/>
      <c r="I2238" s="65">
        <v>126</v>
      </c>
    </row>
    <row r="2239" spans="1:9" ht="45" customHeight="1" x14ac:dyDescent="0.25">
      <c r="A2239" s="77" t="s">
        <v>1940</v>
      </c>
      <c r="B2239" s="59" t="s">
        <v>489</v>
      </c>
      <c r="C2239" s="61">
        <v>2</v>
      </c>
      <c r="D2239" s="72" t="s">
        <v>29</v>
      </c>
      <c r="E2239" s="48">
        <v>44160</v>
      </c>
      <c r="F2239" s="48">
        <v>44160</v>
      </c>
      <c r="G2239" s="105" t="s">
        <v>13</v>
      </c>
      <c r="H2239" s="105"/>
      <c r="I2239" s="65">
        <v>441.99</v>
      </c>
    </row>
    <row r="2240" spans="1:9" ht="45" customHeight="1" x14ac:dyDescent="0.25">
      <c r="A2240" s="77" t="s">
        <v>1940</v>
      </c>
      <c r="B2240" s="59" t="s">
        <v>489</v>
      </c>
      <c r="C2240" s="61">
        <v>2</v>
      </c>
      <c r="D2240" s="72" t="s">
        <v>29</v>
      </c>
      <c r="E2240" s="48">
        <v>44160</v>
      </c>
      <c r="F2240" s="48">
        <v>44160</v>
      </c>
      <c r="G2240" s="105" t="s">
        <v>13</v>
      </c>
      <c r="H2240" s="105"/>
      <c r="I2240" s="65">
        <v>300</v>
      </c>
    </row>
    <row r="2241" spans="1:9" ht="45" customHeight="1" x14ac:dyDescent="0.25">
      <c r="A2241" s="77" t="s">
        <v>1940</v>
      </c>
      <c r="B2241" s="59" t="s">
        <v>489</v>
      </c>
      <c r="C2241" s="61">
        <v>1</v>
      </c>
      <c r="D2241" s="72" t="s">
        <v>29</v>
      </c>
      <c r="E2241" s="48">
        <v>44159</v>
      </c>
      <c r="F2241" s="48">
        <v>44159</v>
      </c>
      <c r="G2241" s="105" t="s">
        <v>13</v>
      </c>
      <c r="H2241" s="105"/>
      <c r="I2241" s="65">
        <v>98</v>
      </c>
    </row>
    <row r="2242" spans="1:9" ht="45" customHeight="1" x14ac:dyDescent="0.25">
      <c r="A2242" s="77" t="s">
        <v>1940</v>
      </c>
      <c r="B2242" s="59" t="s">
        <v>489</v>
      </c>
      <c r="C2242" s="61">
        <v>1</v>
      </c>
      <c r="D2242" s="72" t="s">
        <v>29</v>
      </c>
      <c r="E2242" s="48">
        <v>44159</v>
      </c>
      <c r="F2242" s="48">
        <v>44159</v>
      </c>
      <c r="G2242" s="105" t="s">
        <v>13</v>
      </c>
      <c r="H2242" s="105"/>
      <c r="I2242" s="65">
        <v>126</v>
      </c>
    </row>
    <row r="2243" spans="1:9" ht="45" customHeight="1" x14ac:dyDescent="0.25">
      <c r="A2243" s="77" t="s">
        <v>1940</v>
      </c>
      <c r="B2243" s="59" t="s">
        <v>489</v>
      </c>
      <c r="C2243" s="61">
        <v>1</v>
      </c>
      <c r="D2243" s="72" t="s">
        <v>29</v>
      </c>
      <c r="E2243" s="48">
        <v>44159</v>
      </c>
      <c r="F2243" s="48">
        <v>44159</v>
      </c>
      <c r="G2243" s="105" t="s">
        <v>13</v>
      </c>
      <c r="H2243" s="105"/>
      <c r="I2243" s="65">
        <v>222</v>
      </c>
    </row>
    <row r="2244" spans="1:9" ht="45" customHeight="1" x14ac:dyDescent="0.25">
      <c r="A2244" s="77" t="s">
        <v>1940</v>
      </c>
      <c r="B2244" s="59" t="s">
        <v>489</v>
      </c>
      <c r="C2244" s="61">
        <v>1</v>
      </c>
      <c r="D2244" s="72" t="s">
        <v>29</v>
      </c>
      <c r="E2244" s="48">
        <v>44159</v>
      </c>
      <c r="F2244" s="48">
        <v>44159</v>
      </c>
      <c r="G2244" s="105" t="s">
        <v>13</v>
      </c>
      <c r="H2244" s="105"/>
      <c r="I2244" s="65">
        <v>15.01</v>
      </c>
    </row>
    <row r="2245" spans="1:9" ht="45" customHeight="1" x14ac:dyDescent="0.25">
      <c r="A2245" s="77" t="s">
        <v>1940</v>
      </c>
      <c r="B2245" s="59" t="s">
        <v>489</v>
      </c>
      <c r="C2245" s="61">
        <v>1</v>
      </c>
      <c r="D2245" s="72" t="s">
        <v>29</v>
      </c>
      <c r="E2245" s="48">
        <v>44145</v>
      </c>
      <c r="F2245" s="48">
        <v>44145</v>
      </c>
      <c r="G2245" s="105" t="s">
        <v>13</v>
      </c>
      <c r="H2245" s="105"/>
      <c r="I2245" s="65">
        <v>500</v>
      </c>
    </row>
    <row r="2246" spans="1:9" ht="45" customHeight="1" x14ac:dyDescent="0.25">
      <c r="A2246" s="77" t="s">
        <v>1940</v>
      </c>
      <c r="B2246" s="59" t="s">
        <v>489</v>
      </c>
      <c r="C2246" s="61">
        <v>1</v>
      </c>
      <c r="D2246" s="72" t="s">
        <v>29</v>
      </c>
      <c r="E2246" s="48">
        <v>44145</v>
      </c>
      <c r="F2246" s="48">
        <v>44145</v>
      </c>
      <c r="G2246" s="105" t="s">
        <v>13</v>
      </c>
      <c r="H2246" s="105"/>
      <c r="I2246" s="65">
        <v>98</v>
      </c>
    </row>
    <row r="2247" spans="1:9" ht="45" customHeight="1" x14ac:dyDescent="0.25">
      <c r="A2247" s="77" t="s">
        <v>1940</v>
      </c>
      <c r="B2247" s="59" t="s">
        <v>489</v>
      </c>
      <c r="C2247" s="61">
        <v>1</v>
      </c>
      <c r="D2247" s="72" t="s">
        <v>29</v>
      </c>
      <c r="E2247" s="48">
        <v>44145</v>
      </c>
      <c r="F2247" s="48">
        <v>44145</v>
      </c>
      <c r="G2247" s="105" t="s">
        <v>13</v>
      </c>
      <c r="H2247" s="105"/>
      <c r="I2247" s="65">
        <v>126</v>
      </c>
    </row>
    <row r="2248" spans="1:9" ht="45" customHeight="1" x14ac:dyDescent="0.25">
      <c r="A2248" s="77" t="s">
        <v>1990</v>
      </c>
      <c r="B2248" s="59" t="s">
        <v>1420</v>
      </c>
      <c r="C2248" s="61">
        <v>1</v>
      </c>
      <c r="D2248" s="72" t="s">
        <v>2656</v>
      </c>
      <c r="E2248" s="48">
        <v>44161</v>
      </c>
      <c r="F2248" s="48">
        <v>44161</v>
      </c>
      <c r="G2248" s="105" t="s">
        <v>13</v>
      </c>
      <c r="H2248" s="105"/>
      <c r="I2248" s="65">
        <v>2543</v>
      </c>
    </row>
    <row r="2249" spans="1:9" ht="45" customHeight="1" x14ac:dyDescent="0.25">
      <c r="A2249" s="77" t="s">
        <v>1990</v>
      </c>
      <c r="B2249" s="59" t="s">
        <v>1420</v>
      </c>
      <c r="C2249" s="61">
        <v>1</v>
      </c>
      <c r="D2249" s="72" t="s">
        <v>2656</v>
      </c>
      <c r="E2249" s="48">
        <v>44161</v>
      </c>
      <c r="F2249" s="48">
        <v>44161</v>
      </c>
      <c r="G2249" s="105" t="s">
        <v>13</v>
      </c>
      <c r="H2249" s="105"/>
      <c r="I2249" s="65">
        <v>2218</v>
      </c>
    </row>
    <row r="2250" spans="1:9" ht="45" customHeight="1" x14ac:dyDescent="0.25">
      <c r="A2250" s="77" t="s">
        <v>2001</v>
      </c>
      <c r="B2250" s="59" t="s">
        <v>1420</v>
      </c>
      <c r="C2250" s="61">
        <v>1</v>
      </c>
      <c r="D2250" s="72" t="s">
        <v>2656</v>
      </c>
      <c r="E2250" s="48">
        <v>44154</v>
      </c>
      <c r="F2250" s="48">
        <v>44154</v>
      </c>
      <c r="G2250" s="105" t="s">
        <v>13</v>
      </c>
      <c r="H2250" s="105"/>
      <c r="I2250" s="65">
        <v>2091.25</v>
      </c>
    </row>
    <row r="2251" spans="1:9" ht="45" customHeight="1" x14ac:dyDescent="0.25">
      <c r="A2251" s="77" t="s">
        <v>2001</v>
      </c>
      <c r="B2251" s="59" t="s">
        <v>1420</v>
      </c>
      <c r="C2251" s="61">
        <v>1</v>
      </c>
      <c r="D2251" s="72" t="s">
        <v>2656</v>
      </c>
      <c r="E2251" s="48">
        <v>44154</v>
      </c>
      <c r="F2251" s="48">
        <v>44154</v>
      </c>
      <c r="G2251" s="105" t="s">
        <v>13</v>
      </c>
      <c r="H2251" s="105"/>
      <c r="I2251" s="65">
        <v>840</v>
      </c>
    </row>
    <row r="2252" spans="1:9" ht="45" customHeight="1" x14ac:dyDescent="0.25">
      <c r="A2252" s="77" t="s">
        <v>1845</v>
      </c>
      <c r="B2252" s="59" t="s">
        <v>1420</v>
      </c>
      <c r="C2252" s="61">
        <v>1</v>
      </c>
      <c r="D2252" s="72" t="s">
        <v>29</v>
      </c>
      <c r="E2252" s="48">
        <v>44140</v>
      </c>
      <c r="F2252" s="48">
        <v>44140</v>
      </c>
      <c r="G2252" s="105" t="s">
        <v>13</v>
      </c>
      <c r="H2252" s="105"/>
      <c r="I2252" s="65">
        <v>500</v>
      </c>
    </row>
    <row r="2253" spans="1:9" ht="45" customHeight="1" x14ac:dyDescent="0.25">
      <c r="A2253" s="77" t="s">
        <v>1845</v>
      </c>
      <c r="B2253" s="59" t="s">
        <v>1420</v>
      </c>
      <c r="C2253" s="61">
        <v>1</v>
      </c>
      <c r="D2253" s="72" t="s">
        <v>29</v>
      </c>
      <c r="E2253" s="48">
        <v>44140</v>
      </c>
      <c r="F2253" s="48">
        <v>44140</v>
      </c>
      <c r="G2253" s="105" t="s">
        <v>13</v>
      </c>
      <c r="H2253" s="105"/>
      <c r="I2253" s="65">
        <v>49</v>
      </c>
    </row>
    <row r="2254" spans="1:9" ht="45" customHeight="1" x14ac:dyDescent="0.25">
      <c r="A2254" s="77" t="s">
        <v>1845</v>
      </c>
      <c r="B2254" s="59" t="s">
        <v>1420</v>
      </c>
      <c r="C2254" s="61">
        <v>1</v>
      </c>
      <c r="D2254" s="72" t="s">
        <v>29</v>
      </c>
      <c r="E2254" s="48">
        <v>44140</v>
      </c>
      <c r="F2254" s="48">
        <v>44140</v>
      </c>
      <c r="G2254" s="105" t="s">
        <v>13</v>
      </c>
      <c r="H2254" s="105"/>
      <c r="I2254" s="65">
        <v>63</v>
      </c>
    </row>
    <row r="2255" spans="1:9" ht="45" customHeight="1" x14ac:dyDescent="0.25">
      <c r="A2255" s="77" t="s">
        <v>1845</v>
      </c>
      <c r="B2255" s="59" t="s">
        <v>1420</v>
      </c>
      <c r="C2255" s="61">
        <v>1</v>
      </c>
      <c r="D2255" s="72" t="s">
        <v>29</v>
      </c>
      <c r="E2255" s="48">
        <v>44140</v>
      </c>
      <c r="F2255" s="48">
        <v>44140</v>
      </c>
      <c r="G2255" s="105" t="s">
        <v>13</v>
      </c>
      <c r="H2255" s="105"/>
      <c r="I2255" s="65">
        <v>49</v>
      </c>
    </row>
    <row r="2256" spans="1:9" ht="45" customHeight="1" x14ac:dyDescent="0.25">
      <c r="A2256" s="77" t="s">
        <v>1845</v>
      </c>
      <c r="B2256" s="59" t="s">
        <v>1420</v>
      </c>
      <c r="C2256" s="61">
        <v>1</v>
      </c>
      <c r="D2256" s="72" t="s">
        <v>29</v>
      </c>
      <c r="E2256" s="48">
        <v>44140</v>
      </c>
      <c r="F2256" s="48">
        <v>44140</v>
      </c>
      <c r="G2256" s="105" t="s">
        <v>13</v>
      </c>
      <c r="H2256" s="105"/>
      <c r="I2256" s="65">
        <v>63</v>
      </c>
    </row>
    <row r="2257" spans="1:9" ht="45" customHeight="1" x14ac:dyDescent="0.25">
      <c r="A2257" s="77" t="s">
        <v>1845</v>
      </c>
      <c r="B2257" s="59" t="s">
        <v>489</v>
      </c>
      <c r="C2257" s="61">
        <v>1</v>
      </c>
      <c r="D2257" s="72" t="s">
        <v>29</v>
      </c>
      <c r="E2257" s="48">
        <v>44141</v>
      </c>
      <c r="F2257" s="48">
        <v>44141</v>
      </c>
      <c r="G2257" s="105" t="s">
        <v>13</v>
      </c>
      <c r="H2257" s="105"/>
      <c r="I2257" s="65">
        <v>63</v>
      </c>
    </row>
    <row r="2258" spans="1:9" ht="45" customHeight="1" x14ac:dyDescent="0.25">
      <c r="A2258" s="77" t="s">
        <v>1845</v>
      </c>
      <c r="B2258" s="59" t="s">
        <v>489</v>
      </c>
      <c r="C2258" s="61">
        <v>1</v>
      </c>
      <c r="D2258" s="72" t="s">
        <v>29</v>
      </c>
      <c r="E2258" s="48">
        <v>44141</v>
      </c>
      <c r="F2258" s="48">
        <v>44141</v>
      </c>
      <c r="G2258" s="105" t="s">
        <v>13</v>
      </c>
      <c r="H2258" s="105"/>
      <c r="I2258" s="65">
        <v>49</v>
      </c>
    </row>
    <row r="2259" spans="1:9" ht="45" customHeight="1" x14ac:dyDescent="0.25">
      <c r="A2259" s="77" t="s">
        <v>1845</v>
      </c>
      <c r="B2259" s="59" t="s">
        <v>489</v>
      </c>
      <c r="C2259" s="61">
        <v>1</v>
      </c>
      <c r="D2259" s="72" t="s">
        <v>29</v>
      </c>
      <c r="E2259" s="48">
        <v>44141</v>
      </c>
      <c r="F2259" s="48">
        <v>44141</v>
      </c>
      <c r="G2259" s="105" t="s">
        <v>13</v>
      </c>
      <c r="H2259" s="105"/>
      <c r="I2259" s="65">
        <v>500</v>
      </c>
    </row>
    <row r="2260" spans="1:9" ht="45" customHeight="1" x14ac:dyDescent="0.25">
      <c r="A2260" s="77" t="s">
        <v>1845</v>
      </c>
      <c r="B2260" s="59" t="s">
        <v>489</v>
      </c>
      <c r="C2260" s="61">
        <v>1</v>
      </c>
      <c r="D2260" s="72" t="s">
        <v>29</v>
      </c>
      <c r="E2260" s="48">
        <v>44141</v>
      </c>
      <c r="F2260" s="48">
        <v>44141</v>
      </c>
      <c r="G2260" s="105" t="s">
        <v>13</v>
      </c>
      <c r="H2260" s="105"/>
      <c r="I2260" s="65">
        <v>220</v>
      </c>
    </row>
    <row r="2261" spans="1:9" ht="45" customHeight="1" x14ac:dyDescent="0.25">
      <c r="A2261" s="77" t="s">
        <v>1845</v>
      </c>
      <c r="B2261" s="59" t="s">
        <v>489</v>
      </c>
      <c r="C2261" s="61">
        <v>1</v>
      </c>
      <c r="D2261" s="72" t="s">
        <v>2172</v>
      </c>
      <c r="E2261" s="48">
        <v>44141</v>
      </c>
      <c r="F2261" s="48">
        <v>44141</v>
      </c>
      <c r="G2261" s="105" t="s">
        <v>13</v>
      </c>
      <c r="H2261" s="105"/>
      <c r="I2261" s="65">
        <v>1368</v>
      </c>
    </row>
    <row r="2262" spans="1:9" ht="45" customHeight="1" x14ac:dyDescent="0.25">
      <c r="A2262" s="77" t="s">
        <v>1845</v>
      </c>
      <c r="B2262" s="59" t="s">
        <v>489</v>
      </c>
      <c r="C2262" s="61">
        <v>1</v>
      </c>
      <c r="D2262" s="72" t="s">
        <v>2172</v>
      </c>
      <c r="E2262" s="48">
        <v>44141</v>
      </c>
      <c r="F2262" s="48">
        <v>44141</v>
      </c>
      <c r="G2262" s="105" t="s">
        <v>13</v>
      </c>
      <c r="H2262" s="105"/>
      <c r="I2262" s="65">
        <v>134</v>
      </c>
    </row>
    <row r="2263" spans="1:9" ht="45" customHeight="1" x14ac:dyDescent="0.25">
      <c r="A2263" s="77" t="s">
        <v>1845</v>
      </c>
      <c r="B2263" s="59" t="s">
        <v>489</v>
      </c>
      <c r="C2263" s="61">
        <v>1</v>
      </c>
      <c r="D2263" s="72" t="s">
        <v>2172</v>
      </c>
      <c r="E2263" s="48">
        <v>44141</v>
      </c>
      <c r="F2263" s="48">
        <v>44141</v>
      </c>
      <c r="G2263" s="105" t="s">
        <v>13</v>
      </c>
      <c r="H2263" s="105"/>
      <c r="I2263" s="65">
        <v>152</v>
      </c>
    </row>
    <row r="2264" spans="1:9" ht="45" customHeight="1" x14ac:dyDescent="0.25">
      <c r="A2264" s="77" t="s">
        <v>1845</v>
      </c>
      <c r="B2264" s="59" t="s">
        <v>489</v>
      </c>
      <c r="C2264" s="61">
        <v>1</v>
      </c>
      <c r="D2264" s="72" t="s">
        <v>2172</v>
      </c>
      <c r="E2264" s="48">
        <v>44141</v>
      </c>
      <c r="F2264" s="48">
        <v>44141</v>
      </c>
      <c r="G2264" s="105" t="s">
        <v>13</v>
      </c>
      <c r="H2264" s="105"/>
      <c r="I2264" s="65">
        <v>250</v>
      </c>
    </row>
    <row r="2265" spans="1:9" ht="45" customHeight="1" x14ac:dyDescent="0.25">
      <c r="A2265" s="77" t="s">
        <v>1845</v>
      </c>
      <c r="B2265" s="59" t="s">
        <v>489</v>
      </c>
      <c r="C2265" s="61">
        <v>1</v>
      </c>
      <c r="D2265" s="72" t="s">
        <v>2172</v>
      </c>
      <c r="E2265" s="48">
        <v>44141</v>
      </c>
      <c r="F2265" s="48">
        <v>44141</v>
      </c>
      <c r="G2265" s="105" t="s">
        <v>13</v>
      </c>
      <c r="H2265" s="105"/>
      <c r="I2265" s="65">
        <v>180</v>
      </c>
    </row>
    <row r="2266" spans="1:9" ht="45" customHeight="1" x14ac:dyDescent="0.25">
      <c r="A2266" s="77" t="s">
        <v>1845</v>
      </c>
      <c r="B2266" s="59" t="s">
        <v>489</v>
      </c>
      <c r="C2266" s="61">
        <v>1</v>
      </c>
      <c r="D2266" s="72" t="s">
        <v>29</v>
      </c>
      <c r="E2266" s="48">
        <v>44148</v>
      </c>
      <c r="F2266" s="48">
        <v>44148</v>
      </c>
      <c r="G2266" s="105" t="s">
        <v>13</v>
      </c>
      <c r="H2266" s="105"/>
      <c r="I2266" s="65">
        <v>63</v>
      </c>
    </row>
    <row r="2267" spans="1:9" ht="45" customHeight="1" x14ac:dyDescent="0.25">
      <c r="A2267" s="77" t="s">
        <v>1845</v>
      </c>
      <c r="B2267" s="59" t="s">
        <v>489</v>
      </c>
      <c r="C2267" s="61">
        <v>1</v>
      </c>
      <c r="D2267" s="72" t="s">
        <v>29</v>
      </c>
      <c r="E2267" s="48">
        <v>44148</v>
      </c>
      <c r="F2267" s="48">
        <v>44148</v>
      </c>
      <c r="G2267" s="105" t="s">
        <v>13</v>
      </c>
      <c r="H2267" s="105"/>
      <c r="I2267" s="65">
        <v>49</v>
      </c>
    </row>
    <row r="2268" spans="1:9" ht="45" customHeight="1" x14ac:dyDescent="0.25">
      <c r="A2268" s="77" t="s">
        <v>1845</v>
      </c>
      <c r="B2268" s="59" t="s">
        <v>489</v>
      </c>
      <c r="C2268" s="61">
        <v>1</v>
      </c>
      <c r="D2268" s="72" t="s">
        <v>29</v>
      </c>
      <c r="E2268" s="48">
        <v>44148</v>
      </c>
      <c r="F2268" s="48">
        <v>44148</v>
      </c>
      <c r="G2268" s="105" t="s">
        <v>13</v>
      </c>
      <c r="H2268" s="105"/>
      <c r="I2268" s="65">
        <v>500</v>
      </c>
    </row>
    <row r="2269" spans="1:9" ht="45" customHeight="1" x14ac:dyDescent="0.25">
      <c r="A2269" s="77" t="s">
        <v>1845</v>
      </c>
      <c r="B2269" s="59" t="s">
        <v>1420</v>
      </c>
      <c r="C2269" s="61">
        <v>1</v>
      </c>
      <c r="D2269" s="72" t="s">
        <v>29</v>
      </c>
      <c r="E2269" s="48">
        <v>44161</v>
      </c>
      <c r="F2269" s="48">
        <v>44161</v>
      </c>
      <c r="G2269" s="105" t="s">
        <v>13</v>
      </c>
      <c r="H2269" s="105"/>
      <c r="I2269" s="65">
        <v>500</v>
      </c>
    </row>
    <row r="2270" spans="1:9" ht="45" customHeight="1" x14ac:dyDescent="0.25">
      <c r="A2270" s="77" t="s">
        <v>1845</v>
      </c>
      <c r="B2270" s="59" t="s">
        <v>489</v>
      </c>
      <c r="C2270" s="61">
        <v>1</v>
      </c>
      <c r="D2270" s="72" t="s">
        <v>29</v>
      </c>
      <c r="E2270" s="48">
        <v>44162</v>
      </c>
      <c r="F2270" s="48">
        <v>44162</v>
      </c>
      <c r="G2270" s="105" t="s">
        <v>13</v>
      </c>
      <c r="H2270" s="105"/>
      <c r="I2270" s="65">
        <v>112</v>
      </c>
    </row>
    <row r="2271" spans="1:9" ht="45" customHeight="1" x14ac:dyDescent="0.25">
      <c r="A2271" s="77" t="s">
        <v>1845</v>
      </c>
      <c r="B2271" s="59" t="s">
        <v>489</v>
      </c>
      <c r="C2271" s="61">
        <v>1</v>
      </c>
      <c r="D2271" s="72" t="s">
        <v>29</v>
      </c>
      <c r="E2271" s="48">
        <v>44162</v>
      </c>
      <c r="F2271" s="48">
        <v>44162</v>
      </c>
      <c r="G2271" s="105" t="s">
        <v>13</v>
      </c>
      <c r="H2271" s="105"/>
      <c r="I2271" s="65">
        <v>500</v>
      </c>
    </row>
    <row r="2272" spans="1:9" ht="45" customHeight="1" x14ac:dyDescent="0.25">
      <c r="A2272" s="77" t="s">
        <v>1845</v>
      </c>
      <c r="B2272" s="59" t="s">
        <v>489</v>
      </c>
      <c r="C2272" s="61">
        <v>1</v>
      </c>
      <c r="D2272" s="72" t="s">
        <v>29</v>
      </c>
      <c r="E2272" s="48">
        <v>44162</v>
      </c>
      <c r="F2272" s="48">
        <v>44162</v>
      </c>
      <c r="G2272" s="105" t="s">
        <v>13</v>
      </c>
      <c r="H2272" s="105"/>
      <c r="I2272" s="65">
        <v>220</v>
      </c>
    </row>
    <row r="2273" spans="1:9" ht="45" customHeight="1" x14ac:dyDescent="0.25">
      <c r="A2273" s="77" t="s">
        <v>1845</v>
      </c>
      <c r="B2273" s="59" t="s">
        <v>489</v>
      </c>
      <c r="C2273" s="61">
        <v>1</v>
      </c>
      <c r="D2273" s="72" t="s">
        <v>2172</v>
      </c>
      <c r="E2273" s="48">
        <v>44169</v>
      </c>
      <c r="F2273" s="48">
        <v>44169</v>
      </c>
      <c r="G2273" s="105" t="s">
        <v>13</v>
      </c>
      <c r="H2273" s="105"/>
      <c r="I2273" s="65">
        <v>1368</v>
      </c>
    </row>
    <row r="2274" spans="1:9" ht="45" customHeight="1" x14ac:dyDescent="0.25">
      <c r="A2274" s="77" t="s">
        <v>1845</v>
      </c>
      <c r="B2274" s="59" t="s">
        <v>489</v>
      </c>
      <c r="C2274" s="61">
        <v>1</v>
      </c>
      <c r="D2274" s="72" t="s">
        <v>2172</v>
      </c>
      <c r="E2274" s="48">
        <v>44169</v>
      </c>
      <c r="F2274" s="48">
        <v>44169</v>
      </c>
      <c r="G2274" s="105" t="s">
        <v>13</v>
      </c>
      <c r="H2274" s="105"/>
      <c r="I2274" s="65">
        <v>77</v>
      </c>
    </row>
    <row r="2275" spans="1:9" ht="45" customHeight="1" x14ac:dyDescent="0.25">
      <c r="A2275" s="77" t="s">
        <v>1845</v>
      </c>
      <c r="B2275" s="59" t="s">
        <v>489</v>
      </c>
      <c r="C2275" s="61">
        <v>1</v>
      </c>
      <c r="D2275" s="72" t="s">
        <v>2172</v>
      </c>
      <c r="E2275" s="48">
        <v>44169</v>
      </c>
      <c r="F2275" s="48">
        <v>44169</v>
      </c>
      <c r="G2275" s="105" t="s">
        <v>13</v>
      </c>
      <c r="H2275" s="105"/>
      <c r="I2275" s="65">
        <v>152</v>
      </c>
    </row>
    <row r="2276" spans="1:9" ht="45" customHeight="1" x14ac:dyDescent="0.25">
      <c r="A2276" s="77" t="s">
        <v>1845</v>
      </c>
      <c r="B2276" s="59" t="s">
        <v>489</v>
      </c>
      <c r="C2276" s="61">
        <v>1</v>
      </c>
      <c r="D2276" s="72" t="s">
        <v>2172</v>
      </c>
      <c r="E2276" s="48">
        <v>44169</v>
      </c>
      <c r="F2276" s="48">
        <v>44169</v>
      </c>
      <c r="G2276" s="105" t="s">
        <v>13</v>
      </c>
      <c r="H2276" s="105"/>
      <c r="I2276" s="65">
        <v>250</v>
      </c>
    </row>
    <row r="2277" spans="1:9" ht="45" customHeight="1" x14ac:dyDescent="0.25">
      <c r="A2277" s="77" t="s">
        <v>1845</v>
      </c>
      <c r="B2277" s="59" t="s">
        <v>489</v>
      </c>
      <c r="C2277" s="61">
        <v>1</v>
      </c>
      <c r="D2277" s="72" t="s">
        <v>2172</v>
      </c>
      <c r="E2277" s="48">
        <v>44169</v>
      </c>
      <c r="F2277" s="48">
        <v>44169</v>
      </c>
      <c r="G2277" s="105" t="s">
        <v>13</v>
      </c>
      <c r="H2277" s="105"/>
      <c r="I2277" s="65">
        <v>180</v>
      </c>
    </row>
    <row r="2278" spans="1:9" ht="45" customHeight="1" x14ac:dyDescent="0.25">
      <c r="A2278" s="77" t="s">
        <v>1845</v>
      </c>
      <c r="B2278" s="59" t="s">
        <v>1420</v>
      </c>
      <c r="C2278" s="61">
        <v>1</v>
      </c>
      <c r="D2278" s="72" t="s">
        <v>29</v>
      </c>
      <c r="E2278" s="48">
        <v>44168</v>
      </c>
      <c r="F2278" s="48">
        <v>44168</v>
      </c>
      <c r="G2278" s="105" t="s">
        <v>13</v>
      </c>
      <c r="H2278" s="105"/>
      <c r="I2278" s="65">
        <v>500</v>
      </c>
    </row>
    <row r="2279" spans="1:9" ht="45" customHeight="1" x14ac:dyDescent="0.25">
      <c r="A2279" s="77" t="s">
        <v>1845</v>
      </c>
      <c r="B2279" s="59" t="s">
        <v>1420</v>
      </c>
      <c r="C2279" s="61">
        <v>1</v>
      </c>
      <c r="D2279" s="72" t="s">
        <v>29</v>
      </c>
      <c r="E2279" s="48">
        <v>44168</v>
      </c>
      <c r="F2279" s="48">
        <v>44168</v>
      </c>
      <c r="G2279" s="105" t="s">
        <v>13</v>
      </c>
      <c r="H2279" s="105"/>
      <c r="I2279" s="65">
        <v>49</v>
      </c>
    </row>
    <row r="2280" spans="1:9" ht="45" customHeight="1" x14ac:dyDescent="0.25">
      <c r="A2280" s="77" t="s">
        <v>1845</v>
      </c>
      <c r="B2280" s="59" t="s">
        <v>1420</v>
      </c>
      <c r="C2280" s="61">
        <v>1</v>
      </c>
      <c r="D2280" s="72" t="s">
        <v>29</v>
      </c>
      <c r="E2280" s="48">
        <v>44168</v>
      </c>
      <c r="F2280" s="48">
        <v>44168</v>
      </c>
      <c r="G2280" s="105" t="s">
        <v>13</v>
      </c>
      <c r="H2280" s="105"/>
      <c r="I2280" s="65">
        <v>63</v>
      </c>
    </row>
    <row r="2281" spans="1:9" ht="45" customHeight="1" x14ac:dyDescent="0.25">
      <c r="A2281" s="77" t="s">
        <v>1845</v>
      </c>
      <c r="B2281" s="59" t="s">
        <v>1420</v>
      </c>
      <c r="C2281" s="61">
        <v>1</v>
      </c>
      <c r="D2281" s="72" t="s">
        <v>29</v>
      </c>
      <c r="E2281" s="48">
        <v>44168</v>
      </c>
      <c r="F2281" s="48">
        <v>44168</v>
      </c>
      <c r="G2281" s="105" t="s">
        <v>13</v>
      </c>
      <c r="H2281" s="105"/>
      <c r="I2281" s="65">
        <v>49</v>
      </c>
    </row>
    <row r="2282" spans="1:9" ht="45" customHeight="1" x14ac:dyDescent="0.25">
      <c r="A2282" s="77" t="s">
        <v>1845</v>
      </c>
      <c r="B2282" s="59" t="s">
        <v>1420</v>
      </c>
      <c r="C2282" s="61">
        <v>1</v>
      </c>
      <c r="D2282" s="72" t="s">
        <v>29</v>
      </c>
      <c r="E2282" s="48">
        <v>44168</v>
      </c>
      <c r="F2282" s="48">
        <v>44168</v>
      </c>
      <c r="G2282" s="105" t="s">
        <v>13</v>
      </c>
      <c r="H2282" s="105"/>
      <c r="I2282" s="65">
        <v>63</v>
      </c>
    </row>
    <row r="2283" spans="1:9" ht="45" customHeight="1" x14ac:dyDescent="0.25">
      <c r="A2283" s="77" t="s">
        <v>1845</v>
      </c>
      <c r="B2283" s="59" t="s">
        <v>1420</v>
      </c>
      <c r="C2283" s="61">
        <v>1</v>
      </c>
      <c r="D2283" s="72" t="s">
        <v>29</v>
      </c>
      <c r="E2283" s="48">
        <v>44172</v>
      </c>
      <c r="F2283" s="48">
        <v>44172</v>
      </c>
      <c r="G2283" s="105" t="s">
        <v>13</v>
      </c>
      <c r="H2283" s="105"/>
      <c r="I2283" s="65">
        <v>63</v>
      </c>
    </row>
    <row r="2284" spans="1:9" ht="45" customHeight="1" x14ac:dyDescent="0.25">
      <c r="A2284" s="77" t="s">
        <v>1845</v>
      </c>
      <c r="B2284" s="59" t="s">
        <v>1420</v>
      </c>
      <c r="C2284" s="61">
        <v>1</v>
      </c>
      <c r="D2284" s="72" t="s">
        <v>29</v>
      </c>
      <c r="E2284" s="48">
        <v>44172</v>
      </c>
      <c r="F2284" s="48">
        <v>44172</v>
      </c>
      <c r="G2284" s="105" t="s">
        <v>13</v>
      </c>
      <c r="H2284" s="105"/>
      <c r="I2284" s="65">
        <v>49</v>
      </c>
    </row>
    <row r="2285" spans="1:9" ht="45" customHeight="1" x14ac:dyDescent="0.25">
      <c r="A2285" s="77" t="s">
        <v>1845</v>
      </c>
      <c r="B2285" s="59" t="s">
        <v>1420</v>
      </c>
      <c r="C2285" s="61">
        <v>1</v>
      </c>
      <c r="D2285" s="72" t="s">
        <v>29</v>
      </c>
      <c r="E2285" s="48">
        <v>44172</v>
      </c>
      <c r="F2285" s="48">
        <v>44172</v>
      </c>
      <c r="G2285" s="105" t="s">
        <v>13</v>
      </c>
      <c r="H2285" s="105"/>
      <c r="I2285" s="65">
        <v>500</v>
      </c>
    </row>
    <row r="2286" spans="1:9" ht="45" customHeight="1" x14ac:dyDescent="0.25">
      <c r="A2286" s="77" t="s">
        <v>1845</v>
      </c>
      <c r="B2286" s="59" t="s">
        <v>489</v>
      </c>
      <c r="C2286" s="61">
        <v>1</v>
      </c>
      <c r="D2286" s="72" t="s">
        <v>2172</v>
      </c>
      <c r="E2286" s="48">
        <v>44172</v>
      </c>
      <c r="F2286" s="48">
        <v>44172</v>
      </c>
      <c r="G2286" s="105" t="s">
        <v>13</v>
      </c>
      <c r="H2286" s="105"/>
      <c r="I2286" s="65">
        <v>1299</v>
      </c>
    </row>
    <row r="2287" spans="1:9" ht="45" customHeight="1" x14ac:dyDescent="0.25">
      <c r="A2287" s="77" t="s">
        <v>1845</v>
      </c>
      <c r="B2287" s="59" t="s">
        <v>489</v>
      </c>
      <c r="C2287" s="61">
        <v>1</v>
      </c>
      <c r="D2287" s="72" t="s">
        <v>2172</v>
      </c>
      <c r="E2287" s="48">
        <v>44172</v>
      </c>
      <c r="F2287" s="48">
        <v>44172</v>
      </c>
      <c r="G2287" s="105" t="s">
        <v>13</v>
      </c>
      <c r="H2287" s="105"/>
      <c r="I2287" s="65">
        <v>82</v>
      </c>
    </row>
    <row r="2288" spans="1:9" ht="45" customHeight="1" x14ac:dyDescent="0.25">
      <c r="A2288" s="77" t="s">
        <v>1845</v>
      </c>
      <c r="B2288" s="59" t="s">
        <v>489</v>
      </c>
      <c r="C2288" s="61">
        <v>1</v>
      </c>
      <c r="D2288" s="72" t="s">
        <v>2172</v>
      </c>
      <c r="E2288" s="48">
        <v>44172</v>
      </c>
      <c r="F2288" s="48">
        <v>44172</v>
      </c>
      <c r="G2288" s="105" t="s">
        <v>13</v>
      </c>
      <c r="H2288" s="105"/>
      <c r="I2288" s="65">
        <v>77</v>
      </c>
    </row>
    <row r="2289" spans="1:9" ht="45" customHeight="1" x14ac:dyDescent="0.25">
      <c r="A2289" s="77" t="s">
        <v>1845</v>
      </c>
      <c r="B2289" s="59" t="s">
        <v>489</v>
      </c>
      <c r="C2289" s="61">
        <v>1</v>
      </c>
      <c r="D2289" s="72" t="s">
        <v>2172</v>
      </c>
      <c r="E2289" s="48">
        <v>44172</v>
      </c>
      <c r="F2289" s="48">
        <v>44172</v>
      </c>
      <c r="G2289" s="105" t="s">
        <v>13</v>
      </c>
      <c r="H2289" s="105"/>
      <c r="I2289" s="65">
        <v>152</v>
      </c>
    </row>
    <row r="2290" spans="1:9" ht="45" customHeight="1" x14ac:dyDescent="0.25">
      <c r="A2290" s="77" t="s">
        <v>1845</v>
      </c>
      <c r="B2290" s="59" t="s">
        <v>489</v>
      </c>
      <c r="C2290" s="61">
        <v>1</v>
      </c>
      <c r="D2290" s="72" t="s">
        <v>2172</v>
      </c>
      <c r="E2290" s="48">
        <v>44172</v>
      </c>
      <c r="F2290" s="48">
        <v>44172</v>
      </c>
      <c r="G2290" s="105" t="s">
        <v>13</v>
      </c>
      <c r="H2290" s="105"/>
      <c r="I2290" s="65">
        <v>250</v>
      </c>
    </row>
    <row r="2291" spans="1:9" ht="45" customHeight="1" x14ac:dyDescent="0.25">
      <c r="A2291" s="77" t="s">
        <v>1845</v>
      </c>
      <c r="B2291" s="59" t="s">
        <v>489</v>
      </c>
      <c r="C2291" s="61">
        <v>1</v>
      </c>
      <c r="D2291" s="72" t="s">
        <v>2172</v>
      </c>
      <c r="E2291" s="48">
        <v>44172</v>
      </c>
      <c r="F2291" s="48">
        <v>44172</v>
      </c>
      <c r="G2291" s="105" t="s">
        <v>13</v>
      </c>
      <c r="H2291" s="105"/>
      <c r="I2291" s="65">
        <v>180</v>
      </c>
    </row>
    <row r="2292" spans="1:9" ht="45" customHeight="1" x14ac:dyDescent="0.25">
      <c r="A2292" s="77" t="s">
        <v>1845</v>
      </c>
      <c r="B2292" s="59" t="s">
        <v>489</v>
      </c>
      <c r="C2292" s="61">
        <v>1</v>
      </c>
      <c r="D2292" s="72" t="s">
        <v>2172</v>
      </c>
      <c r="E2292" s="48">
        <v>44166</v>
      </c>
      <c r="F2292" s="48">
        <v>44166</v>
      </c>
      <c r="G2292" s="105" t="s">
        <v>13</v>
      </c>
      <c r="H2292" s="105"/>
      <c r="I2292" s="65">
        <v>69</v>
      </c>
    </row>
    <row r="2293" spans="1:9" ht="45" customHeight="1" x14ac:dyDescent="0.25">
      <c r="A2293" s="77" t="s">
        <v>1845</v>
      </c>
      <c r="B2293" s="59" t="s">
        <v>489</v>
      </c>
      <c r="C2293" s="61">
        <v>1</v>
      </c>
      <c r="D2293" s="72" t="s">
        <v>2172</v>
      </c>
      <c r="E2293" s="48">
        <v>44166</v>
      </c>
      <c r="F2293" s="48">
        <v>44166</v>
      </c>
      <c r="G2293" s="105" t="s">
        <v>13</v>
      </c>
      <c r="H2293" s="105"/>
      <c r="I2293" s="65">
        <v>152</v>
      </c>
    </row>
    <row r="2294" spans="1:9" ht="45" customHeight="1" x14ac:dyDescent="0.25">
      <c r="A2294" s="77" t="s">
        <v>1845</v>
      </c>
      <c r="B2294" s="59" t="s">
        <v>489</v>
      </c>
      <c r="C2294" s="61">
        <v>1</v>
      </c>
      <c r="D2294" s="72" t="s">
        <v>2172</v>
      </c>
      <c r="E2294" s="48">
        <v>44166</v>
      </c>
      <c r="F2294" s="48">
        <v>44166</v>
      </c>
      <c r="G2294" s="105" t="s">
        <v>13</v>
      </c>
      <c r="H2294" s="105"/>
      <c r="I2294" s="65">
        <v>250</v>
      </c>
    </row>
    <row r="2295" spans="1:9" ht="45" customHeight="1" x14ac:dyDescent="0.25">
      <c r="A2295" s="77" t="s">
        <v>1845</v>
      </c>
      <c r="B2295" s="59" t="s">
        <v>489</v>
      </c>
      <c r="C2295" s="61">
        <v>1</v>
      </c>
      <c r="D2295" s="72" t="s">
        <v>2172</v>
      </c>
      <c r="E2295" s="48">
        <v>44166</v>
      </c>
      <c r="F2295" s="48">
        <v>44166</v>
      </c>
      <c r="G2295" s="105" t="s">
        <v>13</v>
      </c>
      <c r="H2295" s="105"/>
      <c r="I2295" s="65">
        <v>180</v>
      </c>
    </row>
    <row r="2296" spans="1:9" ht="45" customHeight="1" x14ac:dyDescent="0.25">
      <c r="A2296" s="77" t="s">
        <v>2001</v>
      </c>
      <c r="B2296" s="59" t="s">
        <v>489</v>
      </c>
      <c r="C2296" s="61">
        <v>1</v>
      </c>
      <c r="D2296" s="72" t="s">
        <v>2172</v>
      </c>
      <c r="E2296" s="48">
        <v>44166</v>
      </c>
      <c r="F2296" s="48">
        <v>44166</v>
      </c>
      <c r="G2296" s="105" t="s">
        <v>13</v>
      </c>
      <c r="H2296" s="105"/>
      <c r="I2296" s="65">
        <v>1368</v>
      </c>
    </row>
    <row r="2297" spans="1:9" ht="45" customHeight="1" x14ac:dyDescent="0.25">
      <c r="A2297" s="77" t="s">
        <v>1844</v>
      </c>
      <c r="B2297" s="59" t="s">
        <v>2758</v>
      </c>
      <c r="C2297" s="61">
        <v>1</v>
      </c>
      <c r="D2297" s="72" t="s">
        <v>15</v>
      </c>
      <c r="E2297" s="48">
        <v>44158</v>
      </c>
      <c r="F2297" s="48">
        <v>44161</v>
      </c>
      <c r="G2297" s="105" t="s">
        <v>13</v>
      </c>
      <c r="H2297" s="105"/>
      <c r="I2297" s="65">
        <v>300</v>
      </c>
    </row>
    <row r="2298" spans="1:9" ht="45" customHeight="1" x14ac:dyDescent="0.25">
      <c r="A2298" s="77" t="s">
        <v>1844</v>
      </c>
      <c r="B2298" s="59" t="s">
        <v>2758</v>
      </c>
      <c r="C2298" s="61">
        <v>1</v>
      </c>
      <c r="D2298" s="72" t="s">
        <v>15</v>
      </c>
      <c r="E2298" s="48">
        <v>44158</v>
      </c>
      <c r="F2298" s="48">
        <v>44161</v>
      </c>
      <c r="G2298" s="105" t="s">
        <v>13</v>
      </c>
      <c r="H2298" s="105"/>
      <c r="I2298" s="65">
        <v>360</v>
      </c>
    </row>
    <row r="2299" spans="1:9" ht="45" customHeight="1" x14ac:dyDescent="0.25">
      <c r="A2299" s="77" t="s">
        <v>1844</v>
      </c>
      <c r="B2299" s="59" t="s">
        <v>2758</v>
      </c>
      <c r="C2299" s="61">
        <v>1</v>
      </c>
      <c r="D2299" s="72" t="s">
        <v>15</v>
      </c>
      <c r="E2299" s="48">
        <v>44158</v>
      </c>
      <c r="F2299" s="48">
        <v>44161</v>
      </c>
      <c r="G2299" s="105" t="s">
        <v>13</v>
      </c>
      <c r="H2299" s="105"/>
      <c r="I2299" s="65">
        <v>210</v>
      </c>
    </row>
    <row r="2300" spans="1:9" ht="45" customHeight="1" x14ac:dyDescent="0.25">
      <c r="A2300" s="77" t="s">
        <v>1844</v>
      </c>
      <c r="B2300" s="59" t="s">
        <v>2758</v>
      </c>
      <c r="C2300" s="61">
        <v>1</v>
      </c>
      <c r="D2300" s="72" t="s">
        <v>15</v>
      </c>
      <c r="E2300" s="48">
        <v>44158</v>
      </c>
      <c r="F2300" s="48">
        <v>44161</v>
      </c>
      <c r="G2300" s="105" t="s">
        <v>13</v>
      </c>
      <c r="H2300" s="105"/>
      <c r="I2300" s="65">
        <v>300</v>
      </c>
    </row>
    <row r="2301" spans="1:9" ht="45" customHeight="1" x14ac:dyDescent="0.25">
      <c r="A2301" s="77" t="s">
        <v>1844</v>
      </c>
      <c r="B2301" s="59" t="s">
        <v>2758</v>
      </c>
      <c r="C2301" s="61">
        <v>1</v>
      </c>
      <c r="D2301" s="72" t="s">
        <v>15</v>
      </c>
      <c r="E2301" s="48">
        <v>44158</v>
      </c>
      <c r="F2301" s="48">
        <v>44161</v>
      </c>
      <c r="G2301" s="105" t="s">
        <v>13</v>
      </c>
      <c r="H2301" s="105"/>
      <c r="I2301" s="65">
        <v>150</v>
      </c>
    </row>
    <row r="2302" spans="1:9" ht="45" customHeight="1" x14ac:dyDescent="0.25">
      <c r="A2302" s="77" t="s">
        <v>1844</v>
      </c>
      <c r="B2302" s="59" t="s">
        <v>2758</v>
      </c>
      <c r="C2302" s="61">
        <v>1</v>
      </c>
      <c r="D2302" s="72" t="s">
        <v>15</v>
      </c>
      <c r="E2302" s="48">
        <v>44158</v>
      </c>
      <c r="F2302" s="48">
        <v>44161</v>
      </c>
      <c r="G2302" s="105" t="s">
        <v>13</v>
      </c>
      <c r="H2302" s="105"/>
      <c r="I2302" s="65">
        <v>300</v>
      </c>
    </row>
    <row r="2303" spans="1:9" ht="45" customHeight="1" x14ac:dyDescent="0.25">
      <c r="A2303" s="77" t="s">
        <v>1844</v>
      </c>
      <c r="B2303" s="59" t="s">
        <v>2758</v>
      </c>
      <c r="C2303" s="61">
        <v>1</v>
      </c>
      <c r="D2303" s="72" t="s">
        <v>15</v>
      </c>
      <c r="E2303" s="48">
        <v>44158</v>
      </c>
      <c r="F2303" s="48">
        <v>44161</v>
      </c>
      <c r="G2303" s="105" t="s">
        <v>13</v>
      </c>
      <c r="H2303" s="105"/>
      <c r="I2303" s="65">
        <v>360</v>
      </c>
    </row>
    <row r="2304" spans="1:9" ht="45" customHeight="1" x14ac:dyDescent="0.25">
      <c r="A2304" s="77" t="s">
        <v>1845</v>
      </c>
      <c r="B2304" s="59" t="s">
        <v>1420</v>
      </c>
      <c r="C2304" s="61">
        <v>1</v>
      </c>
      <c r="D2304" s="72" t="s">
        <v>29</v>
      </c>
      <c r="E2304" s="48">
        <v>44173</v>
      </c>
      <c r="F2304" s="48">
        <v>44173</v>
      </c>
      <c r="G2304" s="105" t="s">
        <v>13</v>
      </c>
      <c r="H2304" s="105"/>
      <c r="I2304" s="65">
        <v>252</v>
      </c>
    </row>
    <row r="2305" spans="1:9" ht="45" customHeight="1" x14ac:dyDescent="0.25">
      <c r="A2305" s="77" t="s">
        <v>1845</v>
      </c>
      <c r="B2305" s="59" t="s">
        <v>1420</v>
      </c>
      <c r="C2305" s="61">
        <v>1</v>
      </c>
      <c r="D2305" s="72" t="s">
        <v>29</v>
      </c>
      <c r="E2305" s="48">
        <v>44173</v>
      </c>
      <c r="F2305" s="48">
        <v>44173</v>
      </c>
      <c r="G2305" s="105" t="s">
        <v>13</v>
      </c>
      <c r="H2305" s="105"/>
      <c r="I2305" s="65">
        <v>98</v>
      </c>
    </row>
    <row r="2306" spans="1:9" ht="45" customHeight="1" x14ac:dyDescent="0.25">
      <c r="A2306" s="77" t="s">
        <v>1845</v>
      </c>
      <c r="B2306" s="59" t="s">
        <v>1420</v>
      </c>
      <c r="C2306" s="61">
        <v>1</v>
      </c>
      <c r="D2306" s="72" t="s">
        <v>29</v>
      </c>
      <c r="E2306" s="48">
        <v>44173</v>
      </c>
      <c r="F2306" s="48">
        <v>44173</v>
      </c>
      <c r="G2306" s="105" t="s">
        <v>13</v>
      </c>
      <c r="H2306" s="105"/>
      <c r="I2306" s="65">
        <v>98</v>
      </c>
    </row>
    <row r="2307" spans="1:9" ht="45" customHeight="1" x14ac:dyDescent="0.25">
      <c r="A2307" s="77" t="s">
        <v>1845</v>
      </c>
      <c r="B2307" s="59" t="s">
        <v>1420</v>
      </c>
      <c r="C2307" s="61">
        <v>1</v>
      </c>
      <c r="D2307" s="72" t="s">
        <v>29</v>
      </c>
      <c r="E2307" s="48">
        <v>44173</v>
      </c>
      <c r="F2307" s="48">
        <v>44173</v>
      </c>
      <c r="G2307" s="105" t="s">
        <v>13</v>
      </c>
      <c r="H2307" s="105"/>
      <c r="I2307" s="65">
        <v>1000</v>
      </c>
    </row>
    <row r="2308" spans="1:9" ht="45" customHeight="1" x14ac:dyDescent="0.25">
      <c r="A2308" s="77" t="s">
        <v>1845</v>
      </c>
      <c r="B2308" s="59" t="s">
        <v>1420</v>
      </c>
      <c r="C2308" s="61">
        <v>1</v>
      </c>
      <c r="D2308" s="72" t="s">
        <v>29</v>
      </c>
      <c r="E2308" s="48">
        <v>44172</v>
      </c>
      <c r="F2308" s="48">
        <v>44172</v>
      </c>
      <c r="G2308" s="105" t="s">
        <v>13</v>
      </c>
      <c r="H2308" s="105"/>
      <c r="I2308" s="65">
        <v>85</v>
      </c>
    </row>
    <row r="2309" spans="1:9" ht="45" customHeight="1" x14ac:dyDescent="0.25">
      <c r="A2309" s="77" t="s">
        <v>1845</v>
      </c>
      <c r="B2309" s="59" t="s">
        <v>489</v>
      </c>
      <c r="C2309" s="61">
        <v>1</v>
      </c>
      <c r="D2309" s="72" t="s">
        <v>29</v>
      </c>
      <c r="E2309" s="48">
        <v>44174</v>
      </c>
      <c r="F2309" s="48">
        <v>44174</v>
      </c>
      <c r="G2309" s="105" t="s">
        <v>13</v>
      </c>
      <c r="H2309" s="105"/>
      <c r="I2309" s="65">
        <v>126</v>
      </c>
    </row>
    <row r="2310" spans="1:9" ht="45" customHeight="1" x14ac:dyDescent="0.25">
      <c r="A2310" s="77" t="s">
        <v>1845</v>
      </c>
      <c r="B2310" s="59" t="s">
        <v>489</v>
      </c>
      <c r="C2310" s="61">
        <v>1</v>
      </c>
      <c r="D2310" s="72" t="s">
        <v>29</v>
      </c>
      <c r="E2310" s="48">
        <v>44174</v>
      </c>
      <c r="F2310" s="48">
        <v>44174</v>
      </c>
      <c r="G2310" s="105" t="s">
        <v>13</v>
      </c>
      <c r="H2310" s="105"/>
      <c r="I2310" s="65">
        <v>98</v>
      </c>
    </row>
    <row r="2311" spans="1:9" ht="45" customHeight="1" x14ac:dyDescent="0.25">
      <c r="A2311" s="77" t="s">
        <v>1845</v>
      </c>
      <c r="B2311" s="59" t="s">
        <v>489</v>
      </c>
      <c r="C2311" s="61">
        <v>1</v>
      </c>
      <c r="D2311" s="72" t="s">
        <v>29</v>
      </c>
      <c r="E2311" s="48">
        <v>44174</v>
      </c>
      <c r="F2311" s="48">
        <v>44174</v>
      </c>
      <c r="G2311" s="105" t="s">
        <v>13</v>
      </c>
      <c r="H2311" s="105"/>
      <c r="I2311" s="65">
        <v>500</v>
      </c>
    </row>
    <row r="2312" spans="1:9" ht="45" customHeight="1" x14ac:dyDescent="0.25">
      <c r="A2312" s="77" t="s">
        <v>1845</v>
      </c>
      <c r="B2312" s="59" t="s">
        <v>489</v>
      </c>
      <c r="C2312" s="61">
        <v>1</v>
      </c>
      <c r="D2312" s="72" t="s">
        <v>29</v>
      </c>
      <c r="E2312" s="48">
        <v>44174</v>
      </c>
      <c r="F2312" s="48">
        <v>44174</v>
      </c>
      <c r="G2312" s="105" t="s">
        <v>13</v>
      </c>
      <c r="H2312" s="105"/>
      <c r="I2312" s="65">
        <v>238</v>
      </c>
    </row>
    <row r="2313" spans="1:9" ht="45" customHeight="1" x14ac:dyDescent="0.25">
      <c r="A2313" s="77" t="s">
        <v>1889</v>
      </c>
      <c r="B2313" s="59" t="s">
        <v>2759</v>
      </c>
      <c r="C2313" s="61">
        <v>3</v>
      </c>
      <c r="D2313" s="72" t="s">
        <v>29</v>
      </c>
      <c r="E2313" s="48">
        <v>44168</v>
      </c>
      <c r="F2313" s="48">
        <v>44168</v>
      </c>
      <c r="G2313" s="105" t="s">
        <v>13</v>
      </c>
      <c r="H2313" s="105"/>
      <c r="I2313" s="65">
        <v>126</v>
      </c>
    </row>
    <row r="2314" spans="1:9" ht="45" customHeight="1" x14ac:dyDescent="0.25">
      <c r="A2314" s="77" t="s">
        <v>1889</v>
      </c>
      <c r="B2314" s="59" t="s">
        <v>2759</v>
      </c>
      <c r="C2314" s="61">
        <v>3</v>
      </c>
      <c r="D2314" s="72" t="s">
        <v>29</v>
      </c>
      <c r="E2314" s="48">
        <v>44168</v>
      </c>
      <c r="F2314" s="48">
        <v>44168</v>
      </c>
      <c r="G2314" s="105" t="s">
        <v>13</v>
      </c>
      <c r="H2314" s="105"/>
      <c r="I2314" s="65">
        <v>98</v>
      </c>
    </row>
    <row r="2315" spans="1:9" ht="45" customHeight="1" x14ac:dyDescent="0.25">
      <c r="A2315" s="77" t="s">
        <v>1889</v>
      </c>
      <c r="B2315" s="59" t="s">
        <v>2759</v>
      </c>
      <c r="C2315" s="61">
        <v>3</v>
      </c>
      <c r="D2315" s="72" t="s">
        <v>29</v>
      </c>
      <c r="E2315" s="48">
        <v>44168</v>
      </c>
      <c r="F2315" s="48">
        <v>44168</v>
      </c>
      <c r="G2315" s="105" t="s">
        <v>13</v>
      </c>
      <c r="H2315" s="105"/>
      <c r="I2315" s="65">
        <v>619</v>
      </c>
    </row>
    <row r="2316" spans="1:9" ht="45" customHeight="1" x14ac:dyDescent="0.25">
      <c r="A2316" s="77" t="s">
        <v>1844</v>
      </c>
      <c r="B2316" s="59" t="s">
        <v>489</v>
      </c>
      <c r="C2316" s="61">
        <v>1</v>
      </c>
      <c r="D2316" s="72" t="s">
        <v>2172</v>
      </c>
      <c r="E2316" s="48">
        <v>44153</v>
      </c>
      <c r="F2316" s="48">
        <v>44153</v>
      </c>
      <c r="G2316" s="105" t="s">
        <v>13</v>
      </c>
      <c r="H2316" s="105"/>
      <c r="I2316" s="65">
        <v>1224.77</v>
      </c>
    </row>
    <row r="2317" spans="1:9" ht="45" customHeight="1" x14ac:dyDescent="0.25">
      <c r="A2317" s="77" t="s">
        <v>1844</v>
      </c>
      <c r="B2317" s="59" t="s">
        <v>489</v>
      </c>
      <c r="C2317" s="61">
        <v>1</v>
      </c>
      <c r="D2317" s="72" t="s">
        <v>2172</v>
      </c>
      <c r="E2317" s="48">
        <v>44153</v>
      </c>
      <c r="F2317" s="48">
        <v>44153</v>
      </c>
      <c r="G2317" s="105" t="s">
        <v>13</v>
      </c>
      <c r="H2317" s="105"/>
      <c r="I2317" s="65">
        <v>1161</v>
      </c>
    </row>
    <row r="2318" spans="1:9" ht="45" customHeight="1" x14ac:dyDescent="0.25">
      <c r="A2318" s="77" t="s">
        <v>1844</v>
      </c>
      <c r="B2318" s="59" t="s">
        <v>489</v>
      </c>
      <c r="C2318" s="61">
        <v>1</v>
      </c>
      <c r="D2318" s="72" t="s">
        <v>2172</v>
      </c>
      <c r="E2318" s="48">
        <v>44153</v>
      </c>
      <c r="F2318" s="48">
        <v>44153</v>
      </c>
      <c r="G2318" s="105" t="s">
        <v>13</v>
      </c>
      <c r="H2318" s="105"/>
      <c r="I2318" s="65">
        <v>1268</v>
      </c>
    </row>
    <row r="2319" spans="1:9" ht="45" customHeight="1" x14ac:dyDescent="0.25">
      <c r="A2319" s="77" t="s">
        <v>1844</v>
      </c>
      <c r="B2319" s="59" t="s">
        <v>489</v>
      </c>
      <c r="C2319" s="61">
        <v>1</v>
      </c>
      <c r="D2319" s="72" t="s">
        <v>2172</v>
      </c>
      <c r="E2319" s="48">
        <v>44153</v>
      </c>
      <c r="F2319" s="48">
        <v>44153</v>
      </c>
      <c r="G2319" s="105" t="s">
        <v>13</v>
      </c>
      <c r="H2319" s="105"/>
      <c r="I2319" s="65">
        <v>1519</v>
      </c>
    </row>
    <row r="2320" spans="1:9" ht="45" customHeight="1" x14ac:dyDescent="0.25">
      <c r="A2320" s="77" t="s">
        <v>1844</v>
      </c>
      <c r="B2320" s="59" t="s">
        <v>489</v>
      </c>
      <c r="C2320" s="61">
        <v>1</v>
      </c>
      <c r="D2320" s="72" t="s">
        <v>2172</v>
      </c>
      <c r="E2320" s="48">
        <v>44153</v>
      </c>
      <c r="F2320" s="48">
        <v>44153</v>
      </c>
      <c r="G2320" s="105" t="s">
        <v>13</v>
      </c>
      <c r="H2320" s="105"/>
      <c r="I2320" s="65">
        <v>1210</v>
      </c>
    </row>
    <row r="2321" spans="1:9" ht="45" customHeight="1" x14ac:dyDescent="0.25">
      <c r="A2321" s="77" t="s">
        <v>1796</v>
      </c>
      <c r="B2321" s="59" t="s">
        <v>489</v>
      </c>
      <c r="C2321" s="61">
        <v>1</v>
      </c>
      <c r="D2321" s="72" t="s">
        <v>2172</v>
      </c>
      <c r="E2321" s="48">
        <v>44153</v>
      </c>
      <c r="F2321" s="48">
        <v>44153</v>
      </c>
      <c r="G2321" s="105" t="s">
        <v>13</v>
      </c>
      <c r="H2321" s="105"/>
      <c r="I2321" s="65">
        <v>1330</v>
      </c>
    </row>
    <row r="2322" spans="1:9" ht="45" customHeight="1" x14ac:dyDescent="0.25">
      <c r="A2322" s="77" t="s">
        <v>1917</v>
      </c>
      <c r="B2322" s="59" t="s">
        <v>489</v>
      </c>
      <c r="C2322" s="61">
        <v>1</v>
      </c>
      <c r="D2322" s="72" t="s">
        <v>29</v>
      </c>
      <c r="E2322" s="48">
        <v>44144</v>
      </c>
      <c r="F2322" s="48">
        <v>43960</v>
      </c>
      <c r="G2322" s="105" t="s">
        <v>13</v>
      </c>
      <c r="H2322" s="105"/>
      <c r="I2322" s="65">
        <v>126</v>
      </c>
    </row>
    <row r="2323" spans="1:9" ht="45" customHeight="1" x14ac:dyDescent="0.25">
      <c r="A2323" s="77" t="s">
        <v>1917</v>
      </c>
      <c r="B2323" s="59" t="s">
        <v>489</v>
      </c>
      <c r="C2323" s="61">
        <v>1</v>
      </c>
      <c r="D2323" s="72" t="s">
        <v>15</v>
      </c>
      <c r="E2323" s="48">
        <v>44144</v>
      </c>
      <c r="F2323" s="48">
        <v>43960</v>
      </c>
      <c r="G2323" s="105" t="s">
        <v>13</v>
      </c>
      <c r="H2323" s="105"/>
      <c r="I2323" s="65">
        <v>98</v>
      </c>
    </row>
    <row r="2324" spans="1:9" ht="45" customHeight="1" x14ac:dyDescent="0.25">
      <c r="A2324" s="77" t="s">
        <v>1844</v>
      </c>
      <c r="B2324" s="59" t="s">
        <v>489</v>
      </c>
      <c r="C2324" s="61">
        <v>1</v>
      </c>
      <c r="D2324" s="72" t="s">
        <v>29</v>
      </c>
      <c r="E2324" s="48">
        <v>44176</v>
      </c>
      <c r="F2324" s="48">
        <v>44176</v>
      </c>
      <c r="G2324" s="105" t="s">
        <v>13</v>
      </c>
      <c r="H2324" s="105"/>
      <c r="I2324" s="65">
        <v>112</v>
      </c>
    </row>
    <row r="2325" spans="1:9" ht="45" customHeight="1" x14ac:dyDescent="0.25">
      <c r="A2325" s="77" t="s">
        <v>1844</v>
      </c>
      <c r="B2325" s="59" t="s">
        <v>489</v>
      </c>
      <c r="C2325" s="61">
        <v>1</v>
      </c>
      <c r="D2325" s="72" t="s">
        <v>29</v>
      </c>
      <c r="E2325" s="48">
        <v>44176</v>
      </c>
      <c r="F2325" s="48">
        <v>44176</v>
      </c>
      <c r="G2325" s="105" t="s">
        <v>13</v>
      </c>
      <c r="H2325" s="105"/>
      <c r="I2325" s="65">
        <v>500</v>
      </c>
    </row>
    <row r="2326" spans="1:9" ht="45" customHeight="1" x14ac:dyDescent="0.25">
      <c r="A2326" s="77" t="s">
        <v>1844</v>
      </c>
      <c r="B2326" s="59" t="s">
        <v>489</v>
      </c>
      <c r="C2326" s="61">
        <v>1</v>
      </c>
      <c r="D2326" s="72" t="s">
        <v>29</v>
      </c>
      <c r="E2326" s="48">
        <v>44176</v>
      </c>
      <c r="F2326" s="48">
        <v>44176</v>
      </c>
      <c r="G2326" s="105" t="s">
        <v>13</v>
      </c>
      <c r="H2326" s="105"/>
      <c r="I2326" s="65">
        <v>199</v>
      </c>
    </row>
    <row r="2327" spans="1:9" ht="45" customHeight="1" x14ac:dyDescent="0.25">
      <c r="A2327" s="77" t="s">
        <v>1844</v>
      </c>
      <c r="B2327" s="59" t="s">
        <v>489</v>
      </c>
      <c r="C2327" s="61">
        <v>1</v>
      </c>
      <c r="D2327" s="72" t="s">
        <v>29</v>
      </c>
      <c r="E2327" s="48">
        <v>44179</v>
      </c>
      <c r="F2327" s="48">
        <v>44179</v>
      </c>
      <c r="G2327" s="105" t="s">
        <v>13</v>
      </c>
      <c r="H2327" s="105"/>
      <c r="I2327" s="65">
        <v>63</v>
      </c>
    </row>
    <row r="2328" spans="1:9" ht="45" customHeight="1" x14ac:dyDescent="0.25">
      <c r="A2328" s="77" t="s">
        <v>1844</v>
      </c>
      <c r="B2328" s="59" t="s">
        <v>489</v>
      </c>
      <c r="C2328" s="61">
        <v>1</v>
      </c>
      <c r="D2328" s="72" t="s">
        <v>29</v>
      </c>
      <c r="E2328" s="48">
        <v>44179</v>
      </c>
      <c r="F2328" s="48">
        <v>44179</v>
      </c>
      <c r="G2328" s="105" t="s">
        <v>13</v>
      </c>
      <c r="H2328" s="105"/>
      <c r="I2328" s="65">
        <v>49</v>
      </c>
    </row>
    <row r="2329" spans="1:9" ht="45" customHeight="1" x14ac:dyDescent="0.25">
      <c r="A2329" s="77" t="s">
        <v>1844</v>
      </c>
      <c r="B2329" s="59" t="s">
        <v>489</v>
      </c>
      <c r="C2329" s="61">
        <v>1</v>
      </c>
      <c r="D2329" s="72" t="s">
        <v>29</v>
      </c>
      <c r="E2329" s="48">
        <v>44179</v>
      </c>
      <c r="F2329" s="48">
        <v>44179</v>
      </c>
      <c r="G2329" s="105" t="s">
        <v>13</v>
      </c>
      <c r="H2329" s="105"/>
      <c r="I2329" s="65">
        <v>63</v>
      </c>
    </row>
    <row r="2330" spans="1:9" ht="45" customHeight="1" x14ac:dyDescent="0.25">
      <c r="A2330" s="77" t="s">
        <v>1844</v>
      </c>
      <c r="B2330" s="59" t="s">
        <v>489</v>
      </c>
      <c r="C2330" s="61">
        <v>1</v>
      </c>
      <c r="D2330" s="72" t="s">
        <v>29</v>
      </c>
      <c r="E2330" s="48">
        <v>44179</v>
      </c>
      <c r="F2330" s="48">
        <v>44179</v>
      </c>
      <c r="G2330" s="105" t="s">
        <v>13</v>
      </c>
      <c r="H2330" s="105"/>
      <c r="I2330" s="65">
        <v>49</v>
      </c>
    </row>
    <row r="2331" spans="1:9" ht="45" customHeight="1" x14ac:dyDescent="0.25">
      <c r="A2331" s="77" t="s">
        <v>1844</v>
      </c>
      <c r="B2331" s="59" t="s">
        <v>489</v>
      </c>
      <c r="C2331" s="61">
        <v>1</v>
      </c>
      <c r="D2331" s="72" t="s">
        <v>29</v>
      </c>
      <c r="E2331" s="48">
        <v>44179</v>
      </c>
      <c r="F2331" s="48">
        <v>44179</v>
      </c>
      <c r="G2331" s="105" t="s">
        <v>13</v>
      </c>
      <c r="H2331" s="105"/>
      <c r="I2331" s="65">
        <v>500</v>
      </c>
    </row>
    <row r="2332" spans="1:9" ht="45" customHeight="1" x14ac:dyDescent="0.25">
      <c r="A2332" s="77" t="s">
        <v>1844</v>
      </c>
      <c r="B2332" s="59" t="s">
        <v>1420</v>
      </c>
      <c r="C2332" s="61">
        <v>1</v>
      </c>
      <c r="D2332" s="72" t="s">
        <v>29</v>
      </c>
      <c r="E2332" s="48">
        <v>44166</v>
      </c>
      <c r="F2332" s="48">
        <v>44166</v>
      </c>
      <c r="G2332" s="105" t="s">
        <v>13</v>
      </c>
      <c r="H2332" s="105"/>
      <c r="I2332" s="65">
        <v>500</v>
      </c>
    </row>
    <row r="2333" spans="1:9" ht="45" customHeight="1" x14ac:dyDescent="0.25">
      <c r="A2333" s="77" t="s">
        <v>1844</v>
      </c>
      <c r="B2333" s="59" t="s">
        <v>489</v>
      </c>
      <c r="C2333" s="61">
        <v>1</v>
      </c>
      <c r="D2333" s="72" t="s">
        <v>29</v>
      </c>
      <c r="E2333" s="48">
        <v>44169</v>
      </c>
      <c r="F2333" s="48">
        <v>44169</v>
      </c>
      <c r="G2333" s="105" t="s">
        <v>13</v>
      </c>
      <c r="H2333" s="105"/>
      <c r="I2333" s="65">
        <v>63</v>
      </c>
    </row>
    <row r="2334" spans="1:9" ht="45" customHeight="1" x14ac:dyDescent="0.25">
      <c r="A2334" s="77" t="s">
        <v>1844</v>
      </c>
      <c r="B2334" s="59" t="s">
        <v>489</v>
      </c>
      <c r="C2334" s="61">
        <v>1</v>
      </c>
      <c r="D2334" s="72" t="s">
        <v>29</v>
      </c>
      <c r="E2334" s="48">
        <v>44169</v>
      </c>
      <c r="F2334" s="48">
        <v>44169</v>
      </c>
      <c r="G2334" s="105" t="s">
        <v>13</v>
      </c>
      <c r="H2334" s="105"/>
      <c r="I2334" s="65">
        <v>49</v>
      </c>
    </row>
    <row r="2335" spans="1:9" ht="45" customHeight="1" x14ac:dyDescent="0.25">
      <c r="A2335" s="77" t="s">
        <v>1844</v>
      </c>
      <c r="B2335" s="59" t="s">
        <v>489</v>
      </c>
      <c r="C2335" s="61">
        <v>1</v>
      </c>
      <c r="D2335" s="72" t="s">
        <v>29</v>
      </c>
      <c r="E2335" s="48">
        <v>44183</v>
      </c>
      <c r="F2335" s="48">
        <v>44183</v>
      </c>
      <c r="G2335" s="105" t="s">
        <v>13</v>
      </c>
      <c r="H2335" s="105"/>
      <c r="I2335" s="65">
        <v>112</v>
      </c>
    </row>
    <row r="2336" spans="1:9" ht="45" customHeight="1" x14ac:dyDescent="0.25">
      <c r="A2336" s="77" t="s">
        <v>1844</v>
      </c>
      <c r="B2336" s="59" t="s">
        <v>489</v>
      </c>
      <c r="C2336" s="61">
        <v>1</v>
      </c>
      <c r="D2336" s="72" t="s">
        <v>29</v>
      </c>
      <c r="E2336" s="48">
        <v>44183</v>
      </c>
      <c r="F2336" s="48">
        <v>44183</v>
      </c>
      <c r="G2336" s="105" t="s">
        <v>13</v>
      </c>
      <c r="H2336" s="105"/>
      <c r="I2336" s="65">
        <v>500</v>
      </c>
    </row>
    <row r="2337" spans="1:9" ht="45" customHeight="1" x14ac:dyDescent="0.25">
      <c r="A2337" s="77" t="s">
        <v>1844</v>
      </c>
      <c r="B2337" s="59" t="s">
        <v>489</v>
      </c>
      <c r="C2337" s="61">
        <v>1</v>
      </c>
      <c r="D2337" s="72" t="s">
        <v>29</v>
      </c>
      <c r="E2337" s="48">
        <v>44183</v>
      </c>
      <c r="F2337" s="48">
        <v>44183</v>
      </c>
      <c r="G2337" s="105" t="s">
        <v>13</v>
      </c>
      <c r="H2337" s="105"/>
      <c r="I2337" s="65">
        <v>199</v>
      </c>
    </row>
    <row r="2338" spans="1:9" ht="45" customHeight="1" x14ac:dyDescent="0.25">
      <c r="A2338" s="77" t="s">
        <v>1844</v>
      </c>
      <c r="B2338" s="59" t="s">
        <v>489</v>
      </c>
      <c r="C2338" s="61">
        <v>1</v>
      </c>
      <c r="D2338" s="72" t="s">
        <v>2172</v>
      </c>
      <c r="E2338" s="48">
        <v>44186</v>
      </c>
      <c r="F2338" s="48">
        <v>44186</v>
      </c>
      <c r="G2338" s="105" t="s">
        <v>13</v>
      </c>
      <c r="H2338" s="105"/>
      <c r="I2338" s="65">
        <v>132</v>
      </c>
    </row>
    <row r="2339" spans="1:9" ht="45" customHeight="1" x14ac:dyDescent="0.25">
      <c r="A2339" s="77" t="s">
        <v>1844</v>
      </c>
      <c r="B2339" s="59" t="s">
        <v>489</v>
      </c>
      <c r="C2339" s="61">
        <v>1</v>
      </c>
      <c r="D2339" s="72" t="s">
        <v>2172</v>
      </c>
      <c r="E2339" s="48">
        <v>44186</v>
      </c>
      <c r="F2339" s="48">
        <v>44186</v>
      </c>
      <c r="G2339" s="105" t="s">
        <v>13</v>
      </c>
      <c r="H2339" s="105"/>
      <c r="I2339" s="65">
        <v>180</v>
      </c>
    </row>
    <row r="2340" spans="1:9" ht="45" customHeight="1" x14ac:dyDescent="0.25">
      <c r="A2340" s="77" t="s">
        <v>1844</v>
      </c>
      <c r="B2340" s="59" t="s">
        <v>489</v>
      </c>
      <c r="C2340" s="61">
        <v>1</v>
      </c>
      <c r="D2340" s="72" t="s">
        <v>2172</v>
      </c>
      <c r="E2340" s="48">
        <v>44186</v>
      </c>
      <c r="F2340" s="48">
        <v>44186</v>
      </c>
      <c r="G2340" s="105" t="s">
        <v>13</v>
      </c>
      <c r="H2340" s="105"/>
      <c r="I2340" s="65">
        <v>250</v>
      </c>
    </row>
    <row r="2341" spans="1:9" ht="45" customHeight="1" x14ac:dyDescent="0.25">
      <c r="A2341" s="77" t="s">
        <v>1844</v>
      </c>
      <c r="B2341" s="59" t="s">
        <v>489</v>
      </c>
      <c r="C2341" s="61">
        <v>1</v>
      </c>
      <c r="D2341" s="72" t="s">
        <v>2172</v>
      </c>
      <c r="E2341" s="48">
        <v>44186</v>
      </c>
      <c r="F2341" s="48">
        <v>44186</v>
      </c>
      <c r="G2341" s="105" t="s">
        <v>13</v>
      </c>
      <c r="H2341" s="105"/>
      <c r="I2341" s="65">
        <v>180</v>
      </c>
    </row>
    <row r="2342" spans="1:9" ht="45" customHeight="1" x14ac:dyDescent="0.25">
      <c r="A2342" s="77" t="s">
        <v>1844</v>
      </c>
      <c r="B2342" s="59" t="s">
        <v>489</v>
      </c>
      <c r="C2342" s="61">
        <v>1</v>
      </c>
      <c r="D2342" s="72" t="s">
        <v>2172</v>
      </c>
      <c r="E2342" s="48">
        <v>44186</v>
      </c>
      <c r="F2342" s="48">
        <v>44186</v>
      </c>
      <c r="G2342" s="105" t="s">
        <v>13</v>
      </c>
      <c r="H2342" s="105"/>
      <c r="I2342" s="65">
        <v>1424</v>
      </c>
    </row>
    <row r="1048573" spans="7:8" x14ac:dyDescent="0.25">
      <c r="G1048573" s="110"/>
      <c r="H1048573" s="110"/>
    </row>
  </sheetData>
  <sheetProtection selectLockedCells="1" selectUnlockedCells="1"/>
  <mergeCells count="2343">
    <mergeCell ref="G974:H974"/>
    <mergeCell ref="G975:H975"/>
    <mergeCell ref="G976:H976"/>
    <mergeCell ref="G977:H977"/>
    <mergeCell ref="G962:H962"/>
    <mergeCell ref="G963:H963"/>
    <mergeCell ref="G964:H964"/>
    <mergeCell ref="G965:H965"/>
    <mergeCell ref="G966:H966"/>
    <mergeCell ref="G967:H967"/>
    <mergeCell ref="G968:H968"/>
    <mergeCell ref="G969:H969"/>
    <mergeCell ref="G970:H970"/>
    <mergeCell ref="G948:H948"/>
    <mergeCell ref="G949:H949"/>
    <mergeCell ref="G950:H950"/>
    <mergeCell ref="G951:H951"/>
    <mergeCell ref="G952:H952"/>
    <mergeCell ref="G953:H953"/>
    <mergeCell ref="G954:H954"/>
    <mergeCell ref="G955:H955"/>
    <mergeCell ref="G956:H956"/>
    <mergeCell ref="G957:H957"/>
    <mergeCell ref="G958:H958"/>
    <mergeCell ref="G959:H959"/>
    <mergeCell ref="G960:H960"/>
    <mergeCell ref="G961:H961"/>
    <mergeCell ref="G971:H971"/>
    <mergeCell ref="G972:H972"/>
    <mergeCell ref="G973:H973"/>
    <mergeCell ref="G931:H931"/>
    <mergeCell ref="G932:H932"/>
    <mergeCell ref="G933:H933"/>
    <mergeCell ref="G934:H934"/>
    <mergeCell ref="G935:H935"/>
    <mergeCell ref="G936:H936"/>
    <mergeCell ref="G937:H937"/>
    <mergeCell ref="G938:H938"/>
    <mergeCell ref="G939:H939"/>
    <mergeCell ref="G940:H940"/>
    <mergeCell ref="G941:H941"/>
    <mergeCell ref="G942:H942"/>
    <mergeCell ref="G943:H943"/>
    <mergeCell ref="G944:H944"/>
    <mergeCell ref="G945:H945"/>
    <mergeCell ref="G946:H946"/>
    <mergeCell ref="G947:H947"/>
    <mergeCell ref="G900:H900"/>
    <mergeCell ref="G901:H901"/>
    <mergeCell ref="G902:H902"/>
    <mergeCell ref="G903:H903"/>
    <mergeCell ref="G904:H904"/>
    <mergeCell ref="G905:H905"/>
    <mergeCell ref="G906:H906"/>
    <mergeCell ref="G907:H907"/>
    <mergeCell ref="G908:H908"/>
    <mergeCell ref="G909:H909"/>
    <mergeCell ref="G910:H910"/>
    <mergeCell ref="G911:H911"/>
    <mergeCell ref="G912:H912"/>
    <mergeCell ref="G913:H913"/>
    <mergeCell ref="G914:H914"/>
    <mergeCell ref="G1048573:H1048573"/>
    <mergeCell ref="G915:H915"/>
    <mergeCell ref="G916:H916"/>
    <mergeCell ref="G917:H917"/>
    <mergeCell ref="G918:H918"/>
    <mergeCell ref="G919:H919"/>
    <mergeCell ref="G920:H920"/>
    <mergeCell ref="G921:H921"/>
    <mergeCell ref="G922:H922"/>
    <mergeCell ref="G923:H923"/>
    <mergeCell ref="G924:H924"/>
    <mergeCell ref="G925:H925"/>
    <mergeCell ref="G926:H926"/>
    <mergeCell ref="G927:H927"/>
    <mergeCell ref="G928:H928"/>
    <mergeCell ref="G929:H929"/>
    <mergeCell ref="G930:H930"/>
    <mergeCell ref="G883:H883"/>
    <mergeCell ref="G884:H884"/>
    <mergeCell ref="G885:H885"/>
    <mergeCell ref="G886:H886"/>
    <mergeCell ref="G887:H887"/>
    <mergeCell ref="G888:H888"/>
    <mergeCell ref="G889:H889"/>
    <mergeCell ref="G890:H890"/>
    <mergeCell ref="G891:H891"/>
    <mergeCell ref="G892:H892"/>
    <mergeCell ref="G893:H893"/>
    <mergeCell ref="G894:H894"/>
    <mergeCell ref="G895:H895"/>
    <mergeCell ref="G896:H896"/>
    <mergeCell ref="G897:H897"/>
    <mergeCell ref="G898:H898"/>
    <mergeCell ref="G899:H899"/>
    <mergeCell ref="G866:H866"/>
    <mergeCell ref="G867:H867"/>
    <mergeCell ref="G868:H868"/>
    <mergeCell ref="G869:H869"/>
    <mergeCell ref="G870:H870"/>
    <mergeCell ref="G871:H871"/>
    <mergeCell ref="G872:H872"/>
    <mergeCell ref="G873:H873"/>
    <mergeCell ref="G874:H874"/>
    <mergeCell ref="G875:H875"/>
    <mergeCell ref="G876:H876"/>
    <mergeCell ref="G877:H877"/>
    <mergeCell ref="G878:H878"/>
    <mergeCell ref="G879:H879"/>
    <mergeCell ref="G880:H880"/>
    <mergeCell ref="G881:H881"/>
    <mergeCell ref="G882:H882"/>
    <mergeCell ref="G849:H849"/>
    <mergeCell ref="G850:H850"/>
    <mergeCell ref="G851:H851"/>
    <mergeCell ref="G852:H852"/>
    <mergeCell ref="G853:H853"/>
    <mergeCell ref="G854:H854"/>
    <mergeCell ref="G855:H855"/>
    <mergeCell ref="G856:H856"/>
    <mergeCell ref="G857:H857"/>
    <mergeCell ref="G858:H858"/>
    <mergeCell ref="G859:H859"/>
    <mergeCell ref="G860:H860"/>
    <mergeCell ref="G861:H861"/>
    <mergeCell ref="G862:H862"/>
    <mergeCell ref="G863:H863"/>
    <mergeCell ref="G864:H864"/>
    <mergeCell ref="G865:H865"/>
    <mergeCell ref="G832:H832"/>
    <mergeCell ref="G833:H833"/>
    <mergeCell ref="G834:H834"/>
    <mergeCell ref="G835:H835"/>
    <mergeCell ref="G836:H836"/>
    <mergeCell ref="G837:H837"/>
    <mergeCell ref="G838:H838"/>
    <mergeCell ref="G839:H839"/>
    <mergeCell ref="G840:H840"/>
    <mergeCell ref="G841:H841"/>
    <mergeCell ref="G842:H842"/>
    <mergeCell ref="G843:H843"/>
    <mergeCell ref="G844:H844"/>
    <mergeCell ref="G845:H845"/>
    <mergeCell ref="G846:H846"/>
    <mergeCell ref="G847:H847"/>
    <mergeCell ref="G848:H848"/>
    <mergeCell ref="G815:H815"/>
    <mergeCell ref="G816:H816"/>
    <mergeCell ref="G817:H817"/>
    <mergeCell ref="G818:H818"/>
    <mergeCell ref="G819:H819"/>
    <mergeCell ref="G820:H820"/>
    <mergeCell ref="G821:H821"/>
    <mergeCell ref="G822:H822"/>
    <mergeCell ref="G823:H823"/>
    <mergeCell ref="G824:H824"/>
    <mergeCell ref="G825:H825"/>
    <mergeCell ref="G826:H826"/>
    <mergeCell ref="G827:H827"/>
    <mergeCell ref="G828:H828"/>
    <mergeCell ref="G829:H829"/>
    <mergeCell ref="G830:H830"/>
    <mergeCell ref="G831:H831"/>
    <mergeCell ref="G798:H798"/>
    <mergeCell ref="G799:H799"/>
    <mergeCell ref="G800:H800"/>
    <mergeCell ref="G801:H801"/>
    <mergeCell ref="G802:H802"/>
    <mergeCell ref="G803:H803"/>
    <mergeCell ref="G804:H804"/>
    <mergeCell ref="G805:H805"/>
    <mergeCell ref="G806:H806"/>
    <mergeCell ref="G807:H807"/>
    <mergeCell ref="G808:H808"/>
    <mergeCell ref="G809:H809"/>
    <mergeCell ref="G810:H810"/>
    <mergeCell ref="G811:H811"/>
    <mergeCell ref="G812:H812"/>
    <mergeCell ref="G813:H813"/>
    <mergeCell ref="G814:H814"/>
    <mergeCell ref="G781:H781"/>
    <mergeCell ref="G782:H782"/>
    <mergeCell ref="G783:H783"/>
    <mergeCell ref="G784:H784"/>
    <mergeCell ref="G785:H785"/>
    <mergeCell ref="G786:H786"/>
    <mergeCell ref="G787:H787"/>
    <mergeCell ref="G788:H788"/>
    <mergeCell ref="G789:H789"/>
    <mergeCell ref="G790:H790"/>
    <mergeCell ref="G791:H791"/>
    <mergeCell ref="G792:H792"/>
    <mergeCell ref="G793:H793"/>
    <mergeCell ref="G794:H794"/>
    <mergeCell ref="G795:H795"/>
    <mergeCell ref="G796:H796"/>
    <mergeCell ref="G797:H797"/>
    <mergeCell ref="G764:H764"/>
    <mergeCell ref="G765:H765"/>
    <mergeCell ref="G766:H766"/>
    <mergeCell ref="G767:H767"/>
    <mergeCell ref="G768:H768"/>
    <mergeCell ref="G769:H769"/>
    <mergeCell ref="G770:H770"/>
    <mergeCell ref="G771:H771"/>
    <mergeCell ref="G772:H772"/>
    <mergeCell ref="G773:H773"/>
    <mergeCell ref="G774:H774"/>
    <mergeCell ref="G775:H775"/>
    <mergeCell ref="G776:H776"/>
    <mergeCell ref="G777:H777"/>
    <mergeCell ref="G778:H778"/>
    <mergeCell ref="G779:H779"/>
    <mergeCell ref="G780:H780"/>
    <mergeCell ref="G747:H747"/>
    <mergeCell ref="G748:H748"/>
    <mergeCell ref="G749:H749"/>
    <mergeCell ref="G750:H750"/>
    <mergeCell ref="G751:H751"/>
    <mergeCell ref="G752:H752"/>
    <mergeCell ref="G753:H753"/>
    <mergeCell ref="G754:H754"/>
    <mergeCell ref="G755:H755"/>
    <mergeCell ref="G756:H756"/>
    <mergeCell ref="G757:H757"/>
    <mergeCell ref="G758:H758"/>
    <mergeCell ref="G759:H759"/>
    <mergeCell ref="G760:H760"/>
    <mergeCell ref="G761:H761"/>
    <mergeCell ref="G762:H762"/>
    <mergeCell ref="G763:H763"/>
    <mergeCell ref="G730:H730"/>
    <mergeCell ref="G731:H731"/>
    <mergeCell ref="G732:H732"/>
    <mergeCell ref="G733:H733"/>
    <mergeCell ref="G734:H734"/>
    <mergeCell ref="G735:H735"/>
    <mergeCell ref="G736:H736"/>
    <mergeCell ref="G737:H737"/>
    <mergeCell ref="G738:H738"/>
    <mergeCell ref="G739:H739"/>
    <mergeCell ref="G740:H740"/>
    <mergeCell ref="G741:H741"/>
    <mergeCell ref="G742:H742"/>
    <mergeCell ref="G743:H743"/>
    <mergeCell ref="G744:H744"/>
    <mergeCell ref="G745:H745"/>
    <mergeCell ref="G746:H746"/>
    <mergeCell ref="G713:H713"/>
    <mergeCell ref="G714:H714"/>
    <mergeCell ref="G715:H715"/>
    <mergeCell ref="G716:H716"/>
    <mergeCell ref="G717:H717"/>
    <mergeCell ref="G718:H718"/>
    <mergeCell ref="G719:H719"/>
    <mergeCell ref="G720:H720"/>
    <mergeCell ref="G721:H721"/>
    <mergeCell ref="G722:H722"/>
    <mergeCell ref="G723:H723"/>
    <mergeCell ref="G724:H724"/>
    <mergeCell ref="G725:H725"/>
    <mergeCell ref="G726:H726"/>
    <mergeCell ref="G727:H727"/>
    <mergeCell ref="G728:H728"/>
    <mergeCell ref="G729:H729"/>
    <mergeCell ref="G696:H696"/>
    <mergeCell ref="G697:H697"/>
    <mergeCell ref="G698:H698"/>
    <mergeCell ref="G699:H699"/>
    <mergeCell ref="G700:H700"/>
    <mergeCell ref="G701:H701"/>
    <mergeCell ref="G702:H702"/>
    <mergeCell ref="G703:H703"/>
    <mergeCell ref="G704:H704"/>
    <mergeCell ref="G705:H705"/>
    <mergeCell ref="G706:H706"/>
    <mergeCell ref="G707:H707"/>
    <mergeCell ref="G708:H708"/>
    <mergeCell ref="G709:H709"/>
    <mergeCell ref="G710:H710"/>
    <mergeCell ref="G711:H711"/>
    <mergeCell ref="G712:H712"/>
    <mergeCell ref="G690:H690"/>
    <mergeCell ref="G691:H691"/>
    <mergeCell ref="G692:H692"/>
    <mergeCell ref="G693:H693"/>
    <mergeCell ref="G694:H694"/>
    <mergeCell ref="G695:H695"/>
    <mergeCell ref="G10:H10"/>
    <mergeCell ref="G26:H26"/>
    <mergeCell ref="G25:H25"/>
    <mergeCell ref="G24:H24"/>
    <mergeCell ref="G23:H23"/>
    <mergeCell ref="G22:H22"/>
    <mergeCell ref="G21:H21"/>
    <mergeCell ref="G20:H20"/>
    <mergeCell ref="G19:H19"/>
    <mergeCell ref="G18:H18"/>
    <mergeCell ref="G35:H35"/>
    <mergeCell ref="G34:H34"/>
    <mergeCell ref="G33:H33"/>
    <mergeCell ref="G32:H32"/>
    <mergeCell ref="G31:H31"/>
    <mergeCell ref="E6:G6"/>
    <mergeCell ref="A7:A9"/>
    <mergeCell ref="D7:D9"/>
    <mergeCell ref="E7:E9"/>
    <mergeCell ref="F7:F9"/>
    <mergeCell ref="B7:B9"/>
    <mergeCell ref="G17:H17"/>
    <mergeCell ref="G16:H16"/>
    <mergeCell ref="G15:H15"/>
    <mergeCell ref="G14:H14"/>
    <mergeCell ref="G13:H13"/>
    <mergeCell ref="G12:H12"/>
    <mergeCell ref="G11:H11"/>
    <mergeCell ref="G7:H9"/>
    <mergeCell ref="I7:I9"/>
    <mergeCell ref="C7:C9"/>
    <mergeCell ref="G689:H689"/>
    <mergeCell ref="G53:H53"/>
    <mergeCell ref="G52:H52"/>
    <mergeCell ref="G51:H51"/>
    <mergeCell ref="G50:H50"/>
    <mergeCell ref="G49:H49"/>
    <mergeCell ref="G48:H48"/>
    <mergeCell ref="G47:H47"/>
    <mergeCell ref="G46:H46"/>
    <mergeCell ref="G45:H45"/>
    <mergeCell ref="G30:H30"/>
    <mergeCell ref="G29:H29"/>
    <mergeCell ref="G28:H28"/>
    <mergeCell ref="G27:H27"/>
    <mergeCell ref="G44:H44"/>
    <mergeCell ref="G43:H43"/>
    <mergeCell ref="G42:H42"/>
    <mergeCell ref="G41:H41"/>
    <mergeCell ref="G40:H40"/>
    <mergeCell ref="G39:H39"/>
    <mergeCell ref="G38:H38"/>
    <mergeCell ref="G37:H37"/>
    <mergeCell ref="G36:H36"/>
    <mergeCell ref="G70:H70"/>
    <mergeCell ref="G69:H69"/>
    <mergeCell ref="G68:H68"/>
    <mergeCell ref="G67:H67"/>
    <mergeCell ref="G66:H66"/>
    <mergeCell ref="G65:H65"/>
    <mergeCell ref="G64:H64"/>
    <mergeCell ref="G63:H63"/>
    <mergeCell ref="G62:H62"/>
    <mergeCell ref="G61:H61"/>
    <mergeCell ref="G60:H60"/>
    <mergeCell ref="G59:H59"/>
    <mergeCell ref="G58:H58"/>
    <mergeCell ref="G57:H57"/>
    <mergeCell ref="G56:H56"/>
    <mergeCell ref="G55:H55"/>
    <mergeCell ref="G54:H54"/>
    <mergeCell ref="G87:H87"/>
    <mergeCell ref="G86:H86"/>
    <mergeCell ref="G85:H85"/>
    <mergeCell ref="G84:H84"/>
    <mergeCell ref="G83:H83"/>
    <mergeCell ref="G82:H82"/>
    <mergeCell ref="G81:H81"/>
    <mergeCell ref="G80:H80"/>
    <mergeCell ref="G79:H79"/>
    <mergeCell ref="G78:H78"/>
    <mergeCell ref="G77:H77"/>
    <mergeCell ref="G76:H76"/>
    <mergeCell ref="G75:H75"/>
    <mergeCell ref="G74:H74"/>
    <mergeCell ref="G73:H73"/>
    <mergeCell ref="G72:H72"/>
    <mergeCell ref="G71:H71"/>
    <mergeCell ref="G104:H104"/>
    <mergeCell ref="G103:H103"/>
    <mergeCell ref="G102:H102"/>
    <mergeCell ref="G101:H101"/>
    <mergeCell ref="G100:H100"/>
    <mergeCell ref="G99:H99"/>
    <mergeCell ref="G98:H98"/>
    <mergeCell ref="G97:H97"/>
    <mergeCell ref="G96:H96"/>
    <mergeCell ref="G95:H95"/>
    <mergeCell ref="G94:H94"/>
    <mergeCell ref="G93:H93"/>
    <mergeCell ref="G92:H92"/>
    <mergeCell ref="G91:H91"/>
    <mergeCell ref="G90:H90"/>
    <mergeCell ref="G89:H89"/>
    <mergeCell ref="G88:H88"/>
    <mergeCell ref="G121:H121"/>
    <mergeCell ref="G120:H120"/>
    <mergeCell ref="G119:H119"/>
    <mergeCell ref="G118:H118"/>
    <mergeCell ref="G117:H117"/>
    <mergeCell ref="G116:H116"/>
    <mergeCell ref="G115:H115"/>
    <mergeCell ref="G114:H114"/>
    <mergeCell ref="G113:H113"/>
    <mergeCell ref="G112:H112"/>
    <mergeCell ref="G111:H111"/>
    <mergeCell ref="G110:H110"/>
    <mergeCell ref="G109:H109"/>
    <mergeCell ref="G108:H108"/>
    <mergeCell ref="G107:H107"/>
    <mergeCell ref="G106:H106"/>
    <mergeCell ref="G105:H105"/>
    <mergeCell ref="G138:H138"/>
    <mergeCell ref="G137:H137"/>
    <mergeCell ref="G136:H136"/>
    <mergeCell ref="G135:H135"/>
    <mergeCell ref="G134:H134"/>
    <mergeCell ref="G133:H133"/>
    <mergeCell ref="G132:H132"/>
    <mergeCell ref="G131:H131"/>
    <mergeCell ref="G130:H130"/>
    <mergeCell ref="G129:H129"/>
    <mergeCell ref="G128:H128"/>
    <mergeCell ref="G127:H127"/>
    <mergeCell ref="G126:H126"/>
    <mergeCell ref="G125:H125"/>
    <mergeCell ref="G124:H124"/>
    <mergeCell ref="G123:H123"/>
    <mergeCell ref="G122:H122"/>
    <mergeCell ref="G155:H155"/>
    <mergeCell ref="G154:H154"/>
    <mergeCell ref="G153:H153"/>
    <mergeCell ref="G152:H152"/>
    <mergeCell ref="G151:H151"/>
    <mergeCell ref="G150:H150"/>
    <mergeCell ref="G149:H149"/>
    <mergeCell ref="G148:H148"/>
    <mergeCell ref="G147:H147"/>
    <mergeCell ref="G146:H146"/>
    <mergeCell ref="G145:H145"/>
    <mergeCell ref="G144:H144"/>
    <mergeCell ref="G143:H143"/>
    <mergeCell ref="G142:H142"/>
    <mergeCell ref="G141:H141"/>
    <mergeCell ref="G140:H140"/>
    <mergeCell ref="G139:H139"/>
    <mergeCell ref="G172:H172"/>
    <mergeCell ref="G171:H171"/>
    <mergeCell ref="G170:H170"/>
    <mergeCell ref="G169:H169"/>
    <mergeCell ref="G168:H168"/>
    <mergeCell ref="G167:H167"/>
    <mergeCell ref="G166:H166"/>
    <mergeCell ref="G165:H165"/>
    <mergeCell ref="G164:H164"/>
    <mergeCell ref="G163:H163"/>
    <mergeCell ref="G162:H162"/>
    <mergeCell ref="G161:H161"/>
    <mergeCell ref="G160:H160"/>
    <mergeCell ref="G159:H159"/>
    <mergeCell ref="G158:H158"/>
    <mergeCell ref="G157:H157"/>
    <mergeCell ref="G156:H156"/>
    <mergeCell ref="G189:H189"/>
    <mergeCell ref="G188:H188"/>
    <mergeCell ref="G187:H187"/>
    <mergeCell ref="G186:H186"/>
    <mergeCell ref="G185:H185"/>
    <mergeCell ref="G184:H184"/>
    <mergeCell ref="G183:H183"/>
    <mergeCell ref="G182:H182"/>
    <mergeCell ref="G181:H181"/>
    <mergeCell ref="G180:H180"/>
    <mergeCell ref="G179:H179"/>
    <mergeCell ref="G178:H178"/>
    <mergeCell ref="G177:H177"/>
    <mergeCell ref="G176:H176"/>
    <mergeCell ref="G175:H175"/>
    <mergeCell ref="G174:H174"/>
    <mergeCell ref="G173:H173"/>
    <mergeCell ref="G206:H206"/>
    <mergeCell ref="G205:H205"/>
    <mergeCell ref="G204:H204"/>
    <mergeCell ref="G203:H203"/>
    <mergeCell ref="G202:H202"/>
    <mergeCell ref="G201:H201"/>
    <mergeCell ref="G200:H200"/>
    <mergeCell ref="G199:H199"/>
    <mergeCell ref="G198:H198"/>
    <mergeCell ref="G197:H197"/>
    <mergeCell ref="G196:H196"/>
    <mergeCell ref="G195:H195"/>
    <mergeCell ref="G194:H194"/>
    <mergeCell ref="G193:H193"/>
    <mergeCell ref="G192:H192"/>
    <mergeCell ref="G191:H191"/>
    <mergeCell ref="G190:H190"/>
    <mergeCell ref="G223:H223"/>
    <mergeCell ref="G222:H222"/>
    <mergeCell ref="G221:H221"/>
    <mergeCell ref="G220:H220"/>
    <mergeCell ref="G219:H219"/>
    <mergeCell ref="G218:H218"/>
    <mergeCell ref="G217:H217"/>
    <mergeCell ref="G216:H216"/>
    <mergeCell ref="G215:H215"/>
    <mergeCell ref="G214:H214"/>
    <mergeCell ref="G213:H213"/>
    <mergeCell ref="G212:H212"/>
    <mergeCell ref="G211:H211"/>
    <mergeCell ref="G210:H210"/>
    <mergeCell ref="G209:H209"/>
    <mergeCell ref="G208:H208"/>
    <mergeCell ref="G207:H207"/>
    <mergeCell ref="G240:H240"/>
    <mergeCell ref="G239:H239"/>
    <mergeCell ref="G238:H238"/>
    <mergeCell ref="G237:H237"/>
    <mergeCell ref="G236:H236"/>
    <mergeCell ref="G235:H235"/>
    <mergeCell ref="G234:H234"/>
    <mergeCell ref="G233:H233"/>
    <mergeCell ref="G232:H232"/>
    <mergeCell ref="G231:H231"/>
    <mergeCell ref="G230:H230"/>
    <mergeCell ref="G229:H229"/>
    <mergeCell ref="G228:H228"/>
    <mergeCell ref="G227:H227"/>
    <mergeCell ref="G226:H226"/>
    <mergeCell ref="G225:H225"/>
    <mergeCell ref="G224:H224"/>
    <mergeCell ref="G257:H257"/>
    <mergeCell ref="G256:H256"/>
    <mergeCell ref="G255:H255"/>
    <mergeCell ref="G254:H254"/>
    <mergeCell ref="G253:H253"/>
    <mergeCell ref="G252:H252"/>
    <mergeCell ref="G251:H251"/>
    <mergeCell ref="G250:H250"/>
    <mergeCell ref="G249:H249"/>
    <mergeCell ref="G248:H248"/>
    <mergeCell ref="G247:H247"/>
    <mergeCell ref="G246:H246"/>
    <mergeCell ref="G245:H245"/>
    <mergeCell ref="G244:H244"/>
    <mergeCell ref="G243:H243"/>
    <mergeCell ref="G242:H242"/>
    <mergeCell ref="G241:H241"/>
    <mergeCell ref="G274:H274"/>
    <mergeCell ref="G273:H273"/>
    <mergeCell ref="G272:H272"/>
    <mergeCell ref="G271:H271"/>
    <mergeCell ref="G270:H270"/>
    <mergeCell ref="G269:H269"/>
    <mergeCell ref="G268:H268"/>
    <mergeCell ref="G267:H267"/>
    <mergeCell ref="G266:H266"/>
    <mergeCell ref="G265:H265"/>
    <mergeCell ref="G264:H264"/>
    <mergeCell ref="G263:H263"/>
    <mergeCell ref="G262:H262"/>
    <mergeCell ref="G261:H261"/>
    <mergeCell ref="G260:H260"/>
    <mergeCell ref="G259:H259"/>
    <mergeCell ref="G258:H258"/>
    <mergeCell ref="G291:H291"/>
    <mergeCell ref="G290:H290"/>
    <mergeCell ref="G289:H289"/>
    <mergeCell ref="G288:H288"/>
    <mergeCell ref="G287:H287"/>
    <mergeCell ref="G286:H286"/>
    <mergeCell ref="G285:H285"/>
    <mergeCell ref="G284:H284"/>
    <mergeCell ref="G283:H283"/>
    <mergeCell ref="G282:H282"/>
    <mergeCell ref="G281:H281"/>
    <mergeCell ref="G280:H280"/>
    <mergeCell ref="G279:H279"/>
    <mergeCell ref="G278:H278"/>
    <mergeCell ref="G277:H277"/>
    <mergeCell ref="G276:H276"/>
    <mergeCell ref="G275:H275"/>
    <mergeCell ref="G308:H308"/>
    <mergeCell ref="G307:H307"/>
    <mergeCell ref="G306:H306"/>
    <mergeCell ref="G305:H305"/>
    <mergeCell ref="G304:H304"/>
    <mergeCell ref="G303:H303"/>
    <mergeCell ref="G302:H302"/>
    <mergeCell ref="G301:H301"/>
    <mergeCell ref="G300:H300"/>
    <mergeCell ref="G299:H299"/>
    <mergeCell ref="G298:H298"/>
    <mergeCell ref="G297:H297"/>
    <mergeCell ref="G296:H296"/>
    <mergeCell ref="G295:H295"/>
    <mergeCell ref="G294:H294"/>
    <mergeCell ref="G293:H293"/>
    <mergeCell ref="G292:H292"/>
    <mergeCell ref="G325:H325"/>
    <mergeCell ref="G324:H324"/>
    <mergeCell ref="G323:H323"/>
    <mergeCell ref="G322:H322"/>
    <mergeCell ref="G321:H321"/>
    <mergeCell ref="G320:H320"/>
    <mergeCell ref="G319:H319"/>
    <mergeCell ref="G318:H318"/>
    <mergeCell ref="G317:H317"/>
    <mergeCell ref="G316:H316"/>
    <mergeCell ref="G315:H315"/>
    <mergeCell ref="G314:H314"/>
    <mergeCell ref="G313:H313"/>
    <mergeCell ref="G312:H312"/>
    <mergeCell ref="G311:H311"/>
    <mergeCell ref="G310:H310"/>
    <mergeCell ref="G309:H309"/>
    <mergeCell ref="G342:H342"/>
    <mergeCell ref="G341:H341"/>
    <mergeCell ref="G340:H340"/>
    <mergeCell ref="G339:H339"/>
    <mergeCell ref="G338:H338"/>
    <mergeCell ref="G337:H337"/>
    <mergeCell ref="G336:H336"/>
    <mergeCell ref="G335:H335"/>
    <mergeCell ref="G334:H334"/>
    <mergeCell ref="G333:H333"/>
    <mergeCell ref="G332:H332"/>
    <mergeCell ref="G331:H331"/>
    <mergeCell ref="G330:H330"/>
    <mergeCell ref="G329:H329"/>
    <mergeCell ref="G328:H328"/>
    <mergeCell ref="G327:H327"/>
    <mergeCell ref="G326:H326"/>
    <mergeCell ref="G359:H359"/>
    <mergeCell ref="G358:H358"/>
    <mergeCell ref="G357:H357"/>
    <mergeCell ref="G356:H356"/>
    <mergeCell ref="G355:H355"/>
    <mergeCell ref="G354:H354"/>
    <mergeCell ref="G353:H353"/>
    <mergeCell ref="G352:H352"/>
    <mergeCell ref="G351:H351"/>
    <mergeCell ref="G350:H350"/>
    <mergeCell ref="G349:H349"/>
    <mergeCell ref="G348:H348"/>
    <mergeCell ref="G347:H347"/>
    <mergeCell ref="G346:H346"/>
    <mergeCell ref="G345:H345"/>
    <mergeCell ref="G344:H344"/>
    <mergeCell ref="G343:H343"/>
    <mergeCell ref="G376:H376"/>
    <mergeCell ref="G375:H375"/>
    <mergeCell ref="G374:H374"/>
    <mergeCell ref="G373:H373"/>
    <mergeCell ref="G372:H372"/>
    <mergeCell ref="G371:H371"/>
    <mergeCell ref="G370:H370"/>
    <mergeCell ref="G369:H369"/>
    <mergeCell ref="G368:H368"/>
    <mergeCell ref="G367:H367"/>
    <mergeCell ref="G366:H366"/>
    <mergeCell ref="G365:H365"/>
    <mergeCell ref="G364:H364"/>
    <mergeCell ref="G363:H363"/>
    <mergeCell ref="G362:H362"/>
    <mergeCell ref="G361:H361"/>
    <mergeCell ref="G360:H360"/>
    <mergeCell ref="G393:H393"/>
    <mergeCell ref="G392:H392"/>
    <mergeCell ref="G391:H391"/>
    <mergeCell ref="G390:H390"/>
    <mergeCell ref="G389:H389"/>
    <mergeCell ref="G388:H388"/>
    <mergeCell ref="G387:H387"/>
    <mergeCell ref="G386:H386"/>
    <mergeCell ref="G385:H385"/>
    <mergeCell ref="G384:H384"/>
    <mergeCell ref="G383:H383"/>
    <mergeCell ref="G382:H382"/>
    <mergeCell ref="G381:H381"/>
    <mergeCell ref="G380:H380"/>
    <mergeCell ref="G379:H379"/>
    <mergeCell ref="G378:H378"/>
    <mergeCell ref="G377:H377"/>
    <mergeCell ref="G410:H410"/>
    <mergeCell ref="G409:H409"/>
    <mergeCell ref="G408:H408"/>
    <mergeCell ref="G407:H407"/>
    <mergeCell ref="G406:H406"/>
    <mergeCell ref="G405:H405"/>
    <mergeCell ref="G404:H404"/>
    <mergeCell ref="G403:H403"/>
    <mergeCell ref="G402:H402"/>
    <mergeCell ref="G401:H401"/>
    <mergeCell ref="G400:H400"/>
    <mergeCell ref="G399:H399"/>
    <mergeCell ref="G398:H398"/>
    <mergeCell ref="G397:H397"/>
    <mergeCell ref="G396:H396"/>
    <mergeCell ref="G395:H395"/>
    <mergeCell ref="G394:H394"/>
    <mergeCell ref="G427:H427"/>
    <mergeCell ref="G426:H426"/>
    <mergeCell ref="G425:H425"/>
    <mergeCell ref="G424:H424"/>
    <mergeCell ref="G423:H423"/>
    <mergeCell ref="G422:H422"/>
    <mergeCell ref="G421:H421"/>
    <mergeCell ref="G420:H420"/>
    <mergeCell ref="G419:H419"/>
    <mergeCell ref="G418:H418"/>
    <mergeCell ref="G417:H417"/>
    <mergeCell ref="G416:H416"/>
    <mergeCell ref="G415:H415"/>
    <mergeCell ref="G414:H414"/>
    <mergeCell ref="G413:H413"/>
    <mergeCell ref="G412:H412"/>
    <mergeCell ref="G411:H411"/>
    <mergeCell ref="G444:H444"/>
    <mergeCell ref="G443:H443"/>
    <mergeCell ref="G442:H442"/>
    <mergeCell ref="G441:H441"/>
    <mergeCell ref="G440:H440"/>
    <mergeCell ref="G439:H439"/>
    <mergeCell ref="G438:H438"/>
    <mergeCell ref="G437:H437"/>
    <mergeCell ref="G436:H436"/>
    <mergeCell ref="G435:H435"/>
    <mergeCell ref="G434:H434"/>
    <mergeCell ref="G433:H433"/>
    <mergeCell ref="G432:H432"/>
    <mergeCell ref="G431:H431"/>
    <mergeCell ref="G430:H430"/>
    <mergeCell ref="G429:H429"/>
    <mergeCell ref="G428:H428"/>
    <mergeCell ref="G461:H461"/>
    <mergeCell ref="G460:H460"/>
    <mergeCell ref="G459:H459"/>
    <mergeCell ref="G458:H458"/>
    <mergeCell ref="G457:H457"/>
    <mergeCell ref="G456:H456"/>
    <mergeCell ref="G455:H455"/>
    <mergeCell ref="G454:H454"/>
    <mergeCell ref="G453:H453"/>
    <mergeCell ref="G452:H452"/>
    <mergeCell ref="G451:H451"/>
    <mergeCell ref="G450:H450"/>
    <mergeCell ref="G449:H449"/>
    <mergeCell ref="G448:H448"/>
    <mergeCell ref="G447:H447"/>
    <mergeCell ref="G446:H446"/>
    <mergeCell ref="G445:H445"/>
    <mergeCell ref="G478:H478"/>
    <mergeCell ref="G477:H477"/>
    <mergeCell ref="G476:H476"/>
    <mergeCell ref="G475:H475"/>
    <mergeCell ref="G474:H474"/>
    <mergeCell ref="G473:H473"/>
    <mergeCell ref="G472:H472"/>
    <mergeCell ref="G471:H471"/>
    <mergeCell ref="G470:H470"/>
    <mergeCell ref="G469:H469"/>
    <mergeCell ref="G468:H468"/>
    <mergeCell ref="G467:H467"/>
    <mergeCell ref="G466:H466"/>
    <mergeCell ref="G465:H465"/>
    <mergeCell ref="G464:H464"/>
    <mergeCell ref="G463:H463"/>
    <mergeCell ref="G462:H462"/>
    <mergeCell ref="G495:H495"/>
    <mergeCell ref="G494:H494"/>
    <mergeCell ref="G493:H493"/>
    <mergeCell ref="G492:H492"/>
    <mergeCell ref="G491:H491"/>
    <mergeCell ref="G490:H490"/>
    <mergeCell ref="G489:H489"/>
    <mergeCell ref="G488:H488"/>
    <mergeCell ref="G487:H487"/>
    <mergeCell ref="G486:H486"/>
    <mergeCell ref="G485:H485"/>
    <mergeCell ref="G484:H484"/>
    <mergeCell ref="G483:H483"/>
    <mergeCell ref="G482:H482"/>
    <mergeCell ref="G481:H481"/>
    <mergeCell ref="G480:H480"/>
    <mergeCell ref="G479:H479"/>
    <mergeCell ref="G512:H512"/>
    <mergeCell ref="G511:H511"/>
    <mergeCell ref="G510:H510"/>
    <mergeCell ref="G509:H509"/>
    <mergeCell ref="G508:H508"/>
    <mergeCell ref="G507:H507"/>
    <mergeCell ref="G506:H506"/>
    <mergeCell ref="G505:H505"/>
    <mergeCell ref="G504:H504"/>
    <mergeCell ref="G503:H503"/>
    <mergeCell ref="G502:H502"/>
    <mergeCell ref="G501:H501"/>
    <mergeCell ref="G500:H500"/>
    <mergeCell ref="G499:H499"/>
    <mergeCell ref="G498:H498"/>
    <mergeCell ref="G497:H497"/>
    <mergeCell ref="G496:H496"/>
    <mergeCell ref="G529:H529"/>
    <mergeCell ref="G528:H528"/>
    <mergeCell ref="G527:H527"/>
    <mergeCell ref="G526:H526"/>
    <mergeCell ref="G525:H525"/>
    <mergeCell ref="G524:H524"/>
    <mergeCell ref="G523:H523"/>
    <mergeCell ref="G522:H522"/>
    <mergeCell ref="G521:H521"/>
    <mergeCell ref="G520:H520"/>
    <mergeCell ref="G519:H519"/>
    <mergeCell ref="G518:H518"/>
    <mergeCell ref="G517:H517"/>
    <mergeCell ref="G516:H516"/>
    <mergeCell ref="G515:H515"/>
    <mergeCell ref="G514:H514"/>
    <mergeCell ref="G513:H513"/>
    <mergeCell ref="G546:H546"/>
    <mergeCell ref="G545:H545"/>
    <mergeCell ref="G544:H544"/>
    <mergeCell ref="G543:H543"/>
    <mergeCell ref="G542:H542"/>
    <mergeCell ref="G541:H541"/>
    <mergeCell ref="G540:H540"/>
    <mergeCell ref="G539:H539"/>
    <mergeCell ref="G538:H538"/>
    <mergeCell ref="G537:H537"/>
    <mergeCell ref="G536:H536"/>
    <mergeCell ref="G535:H535"/>
    <mergeCell ref="G534:H534"/>
    <mergeCell ref="G533:H533"/>
    <mergeCell ref="G532:H532"/>
    <mergeCell ref="G531:H531"/>
    <mergeCell ref="G530:H530"/>
    <mergeCell ref="G563:H563"/>
    <mergeCell ref="G562:H562"/>
    <mergeCell ref="G561:H561"/>
    <mergeCell ref="G560:H560"/>
    <mergeCell ref="G559:H559"/>
    <mergeCell ref="G558:H558"/>
    <mergeCell ref="G557:H557"/>
    <mergeCell ref="G556:H556"/>
    <mergeCell ref="G555:H555"/>
    <mergeCell ref="G554:H554"/>
    <mergeCell ref="G553:H553"/>
    <mergeCell ref="G552:H552"/>
    <mergeCell ref="G551:H551"/>
    <mergeCell ref="G550:H550"/>
    <mergeCell ref="G549:H549"/>
    <mergeCell ref="G548:H548"/>
    <mergeCell ref="G547:H547"/>
    <mergeCell ref="G580:H580"/>
    <mergeCell ref="G579:H579"/>
    <mergeCell ref="G578:H578"/>
    <mergeCell ref="G577:H577"/>
    <mergeCell ref="G576:H576"/>
    <mergeCell ref="G575:H575"/>
    <mergeCell ref="G574:H574"/>
    <mergeCell ref="G573:H573"/>
    <mergeCell ref="G572:H572"/>
    <mergeCell ref="G571:H571"/>
    <mergeCell ref="G570:H570"/>
    <mergeCell ref="G569:H569"/>
    <mergeCell ref="G568:H568"/>
    <mergeCell ref="G567:H567"/>
    <mergeCell ref="G566:H566"/>
    <mergeCell ref="G565:H565"/>
    <mergeCell ref="G564:H564"/>
    <mergeCell ref="G597:H597"/>
    <mergeCell ref="G596:H596"/>
    <mergeCell ref="G595:H595"/>
    <mergeCell ref="G594:H594"/>
    <mergeCell ref="G593:H593"/>
    <mergeCell ref="G592:H592"/>
    <mergeCell ref="G591:H591"/>
    <mergeCell ref="G590:H590"/>
    <mergeCell ref="G589:H589"/>
    <mergeCell ref="G588:H588"/>
    <mergeCell ref="G587:H587"/>
    <mergeCell ref="G586:H586"/>
    <mergeCell ref="G585:H585"/>
    <mergeCell ref="G584:H584"/>
    <mergeCell ref="G583:H583"/>
    <mergeCell ref="G582:H582"/>
    <mergeCell ref="G581:H581"/>
    <mergeCell ref="G614:H614"/>
    <mergeCell ref="G613:H613"/>
    <mergeCell ref="G612:H612"/>
    <mergeCell ref="G611:H611"/>
    <mergeCell ref="G610:H610"/>
    <mergeCell ref="G609:H609"/>
    <mergeCell ref="G608:H608"/>
    <mergeCell ref="G607:H607"/>
    <mergeCell ref="G606:H606"/>
    <mergeCell ref="G605:H605"/>
    <mergeCell ref="G604:H604"/>
    <mergeCell ref="G603:H603"/>
    <mergeCell ref="G602:H602"/>
    <mergeCell ref="G601:H601"/>
    <mergeCell ref="G600:H600"/>
    <mergeCell ref="G599:H599"/>
    <mergeCell ref="G598:H598"/>
    <mergeCell ref="G631:H631"/>
    <mergeCell ref="G630:H630"/>
    <mergeCell ref="G629:H629"/>
    <mergeCell ref="G628:H628"/>
    <mergeCell ref="G627:H627"/>
    <mergeCell ref="G626:H626"/>
    <mergeCell ref="G625:H625"/>
    <mergeCell ref="G624:H624"/>
    <mergeCell ref="G623:H623"/>
    <mergeCell ref="G622:H622"/>
    <mergeCell ref="G621:H621"/>
    <mergeCell ref="G620:H620"/>
    <mergeCell ref="G619:H619"/>
    <mergeCell ref="G618:H618"/>
    <mergeCell ref="G617:H617"/>
    <mergeCell ref="G616:H616"/>
    <mergeCell ref="G615:H615"/>
    <mergeCell ref="G648:H648"/>
    <mergeCell ref="G647:H647"/>
    <mergeCell ref="G646:H646"/>
    <mergeCell ref="G645:H645"/>
    <mergeCell ref="G644:H644"/>
    <mergeCell ref="G643:H643"/>
    <mergeCell ref="G642:H642"/>
    <mergeCell ref="G641:H641"/>
    <mergeCell ref="G640:H640"/>
    <mergeCell ref="G639:H639"/>
    <mergeCell ref="G638:H638"/>
    <mergeCell ref="G637:H637"/>
    <mergeCell ref="G636:H636"/>
    <mergeCell ref="G635:H635"/>
    <mergeCell ref="G634:H634"/>
    <mergeCell ref="G633:H633"/>
    <mergeCell ref="G632:H632"/>
    <mergeCell ref="G665:H665"/>
    <mergeCell ref="G664:H664"/>
    <mergeCell ref="G663:H663"/>
    <mergeCell ref="G662:H662"/>
    <mergeCell ref="G661:H661"/>
    <mergeCell ref="G660:H660"/>
    <mergeCell ref="G659:H659"/>
    <mergeCell ref="G658:H658"/>
    <mergeCell ref="G657:H657"/>
    <mergeCell ref="G656:H656"/>
    <mergeCell ref="G655:H655"/>
    <mergeCell ref="G654:H654"/>
    <mergeCell ref="G653:H653"/>
    <mergeCell ref="G652:H652"/>
    <mergeCell ref="G651:H651"/>
    <mergeCell ref="G650:H650"/>
    <mergeCell ref="G649:H649"/>
    <mergeCell ref="G978:H978"/>
    <mergeCell ref="G979:H979"/>
    <mergeCell ref="G980:H980"/>
    <mergeCell ref="G981:H981"/>
    <mergeCell ref="G982:H982"/>
    <mergeCell ref="G983:H983"/>
    <mergeCell ref="G984:H984"/>
    <mergeCell ref="G985:H985"/>
    <mergeCell ref="G986:H986"/>
    <mergeCell ref="G670:H670"/>
    <mergeCell ref="G669:H669"/>
    <mergeCell ref="G668:H668"/>
    <mergeCell ref="G667:H667"/>
    <mergeCell ref="G666:H666"/>
    <mergeCell ref="G679:H679"/>
    <mergeCell ref="G678:H678"/>
    <mergeCell ref="G677:H677"/>
    <mergeCell ref="G676:H676"/>
    <mergeCell ref="G675:H675"/>
    <mergeCell ref="G674:H674"/>
    <mergeCell ref="G673:H673"/>
    <mergeCell ref="G672:H672"/>
    <mergeCell ref="G671:H671"/>
    <mergeCell ref="G688:H688"/>
    <mergeCell ref="G687:H687"/>
    <mergeCell ref="G686:H686"/>
    <mergeCell ref="G685:H685"/>
    <mergeCell ref="G684:H684"/>
    <mergeCell ref="G683:H683"/>
    <mergeCell ref="G682:H682"/>
    <mergeCell ref="G681:H681"/>
    <mergeCell ref="G680:H680"/>
    <mergeCell ref="G996:H996"/>
    <mergeCell ref="G997:H997"/>
    <mergeCell ref="G998:H998"/>
    <mergeCell ref="G999:H999"/>
    <mergeCell ref="G1000:H1000"/>
    <mergeCell ref="G1001:H1001"/>
    <mergeCell ref="G1002:H1002"/>
    <mergeCell ref="G1003:H1003"/>
    <mergeCell ref="G1004:H1004"/>
    <mergeCell ref="G987:H987"/>
    <mergeCell ref="G988:H988"/>
    <mergeCell ref="G989:H989"/>
    <mergeCell ref="G990:H990"/>
    <mergeCell ref="G991:H991"/>
    <mergeCell ref="G992:H992"/>
    <mergeCell ref="G993:H993"/>
    <mergeCell ref="G994:H994"/>
    <mergeCell ref="G995:H995"/>
    <mergeCell ref="G1014:H1014"/>
    <mergeCell ref="G1015:H1015"/>
    <mergeCell ref="G1016:H1016"/>
    <mergeCell ref="G1017:H1017"/>
    <mergeCell ref="G1018:H1018"/>
    <mergeCell ref="G1019:H1019"/>
    <mergeCell ref="G1020:H1020"/>
    <mergeCell ref="G1021:H1021"/>
    <mergeCell ref="G1022:H1022"/>
    <mergeCell ref="G1005:H1005"/>
    <mergeCell ref="G1006:H1006"/>
    <mergeCell ref="G1007:H1007"/>
    <mergeCell ref="G1008:H1008"/>
    <mergeCell ref="G1009:H1009"/>
    <mergeCell ref="G1010:H1010"/>
    <mergeCell ref="G1011:H1011"/>
    <mergeCell ref="G1012:H1012"/>
    <mergeCell ref="G1013:H1013"/>
    <mergeCell ref="G1032:H1032"/>
    <mergeCell ref="G1033:H1033"/>
    <mergeCell ref="G1034:H1034"/>
    <mergeCell ref="G1035:H1035"/>
    <mergeCell ref="G1036:H1036"/>
    <mergeCell ref="G1037:H1037"/>
    <mergeCell ref="G1038:H1038"/>
    <mergeCell ref="G1039:H1039"/>
    <mergeCell ref="G1040:H1040"/>
    <mergeCell ref="G1023:H1023"/>
    <mergeCell ref="G1024:H1024"/>
    <mergeCell ref="G1025:H1025"/>
    <mergeCell ref="G1026:H1026"/>
    <mergeCell ref="G1027:H1027"/>
    <mergeCell ref="G1028:H1028"/>
    <mergeCell ref="G1029:H1029"/>
    <mergeCell ref="G1030:H1030"/>
    <mergeCell ref="G1031:H1031"/>
    <mergeCell ref="G1050:H1050"/>
    <mergeCell ref="G1051:H1051"/>
    <mergeCell ref="G1052:H1052"/>
    <mergeCell ref="G1053:H1053"/>
    <mergeCell ref="G1054:H1054"/>
    <mergeCell ref="G1055:H1055"/>
    <mergeCell ref="G1056:H1056"/>
    <mergeCell ref="G1057:H1057"/>
    <mergeCell ref="G1058:H1058"/>
    <mergeCell ref="G1041:H1041"/>
    <mergeCell ref="G1042:H1042"/>
    <mergeCell ref="G1043:H1043"/>
    <mergeCell ref="G1044:H1044"/>
    <mergeCell ref="G1045:H1045"/>
    <mergeCell ref="G1046:H1046"/>
    <mergeCell ref="G1047:H1047"/>
    <mergeCell ref="G1048:H1048"/>
    <mergeCell ref="G1049:H1049"/>
    <mergeCell ref="G1068:H1068"/>
    <mergeCell ref="G1069:H1069"/>
    <mergeCell ref="G1070:H1070"/>
    <mergeCell ref="G1071:H1071"/>
    <mergeCell ref="G1072:H1072"/>
    <mergeCell ref="G1073:H1073"/>
    <mergeCell ref="G1074:H1074"/>
    <mergeCell ref="G1075:H1075"/>
    <mergeCell ref="G1076:H1076"/>
    <mergeCell ref="G1059:H1059"/>
    <mergeCell ref="G1060:H1060"/>
    <mergeCell ref="G1061:H1061"/>
    <mergeCell ref="G1062:H1062"/>
    <mergeCell ref="G1063:H1063"/>
    <mergeCell ref="G1064:H1064"/>
    <mergeCell ref="G1065:H1065"/>
    <mergeCell ref="G1066:H1066"/>
    <mergeCell ref="G1067:H1067"/>
    <mergeCell ref="G1086:H1086"/>
    <mergeCell ref="G1087:H1087"/>
    <mergeCell ref="G1088:H1088"/>
    <mergeCell ref="G1089:H1089"/>
    <mergeCell ref="G1090:H1090"/>
    <mergeCell ref="G1091:H1091"/>
    <mergeCell ref="G1092:H1092"/>
    <mergeCell ref="G1093:H1093"/>
    <mergeCell ref="G1094:H1094"/>
    <mergeCell ref="G1077:H1077"/>
    <mergeCell ref="G1078:H1078"/>
    <mergeCell ref="G1079:H1079"/>
    <mergeCell ref="G1080:H1080"/>
    <mergeCell ref="G1081:H1081"/>
    <mergeCell ref="G1082:H1082"/>
    <mergeCell ref="G1083:H1083"/>
    <mergeCell ref="G1084:H1084"/>
    <mergeCell ref="G1085:H1085"/>
    <mergeCell ref="G1104:H1104"/>
    <mergeCell ref="G1105:H1105"/>
    <mergeCell ref="G1106:H1106"/>
    <mergeCell ref="G1107:H1107"/>
    <mergeCell ref="G1108:H1108"/>
    <mergeCell ref="G1109:H1109"/>
    <mergeCell ref="G1110:H1110"/>
    <mergeCell ref="G1111:H1111"/>
    <mergeCell ref="G1112:H1112"/>
    <mergeCell ref="G1095:H1095"/>
    <mergeCell ref="G1096:H1096"/>
    <mergeCell ref="G1097:H1097"/>
    <mergeCell ref="G1098:H1098"/>
    <mergeCell ref="G1099:H1099"/>
    <mergeCell ref="G1100:H1100"/>
    <mergeCell ref="G1101:H1101"/>
    <mergeCell ref="G1102:H1102"/>
    <mergeCell ref="G1103:H1103"/>
    <mergeCell ref="G1122:H1122"/>
    <mergeCell ref="G1123:H1123"/>
    <mergeCell ref="G1124:H1124"/>
    <mergeCell ref="G1125:H1125"/>
    <mergeCell ref="G1126:H1126"/>
    <mergeCell ref="G1127:H1127"/>
    <mergeCell ref="G1128:H1128"/>
    <mergeCell ref="G1129:H1129"/>
    <mergeCell ref="G1130:H1130"/>
    <mergeCell ref="G1113:H1113"/>
    <mergeCell ref="G1114:H1114"/>
    <mergeCell ref="G1115:H1115"/>
    <mergeCell ref="G1116:H1116"/>
    <mergeCell ref="G1117:H1117"/>
    <mergeCell ref="G1118:H1118"/>
    <mergeCell ref="G1119:H1119"/>
    <mergeCell ref="G1120:H1120"/>
    <mergeCell ref="G1121:H1121"/>
    <mergeCell ref="G1140:H1140"/>
    <mergeCell ref="G1141:H1141"/>
    <mergeCell ref="G1142:H1142"/>
    <mergeCell ref="G1143:H1143"/>
    <mergeCell ref="G1144:H1144"/>
    <mergeCell ref="G1145:H1145"/>
    <mergeCell ref="G1146:H1146"/>
    <mergeCell ref="G1147:H1147"/>
    <mergeCell ref="G1148:H1148"/>
    <mergeCell ref="G1131:H1131"/>
    <mergeCell ref="G1132:H1132"/>
    <mergeCell ref="G1133:H1133"/>
    <mergeCell ref="G1134:H1134"/>
    <mergeCell ref="G1135:H1135"/>
    <mergeCell ref="G1136:H1136"/>
    <mergeCell ref="G1137:H1137"/>
    <mergeCell ref="G1138:H1138"/>
    <mergeCell ref="G1139:H1139"/>
    <mergeCell ref="G1158:H1158"/>
    <mergeCell ref="G1159:H1159"/>
    <mergeCell ref="G1160:H1160"/>
    <mergeCell ref="G1161:H1161"/>
    <mergeCell ref="G1162:H1162"/>
    <mergeCell ref="G1163:H1163"/>
    <mergeCell ref="G1164:H1164"/>
    <mergeCell ref="G1165:H1165"/>
    <mergeCell ref="G1166:H1166"/>
    <mergeCell ref="G1149:H1149"/>
    <mergeCell ref="G1150:H1150"/>
    <mergeCell ref="G1151:H1151"/>
    <mergeCell ref="G1152:H1152"/>
    <mergeCell ref="G1153:H1153"/>
    <mergeCell ref="G1154:H1154"/>
    <mergeCell ref="G1155:H1155"/>
    <mergeCell ref="G1156:H1156"/>
    <mergeCell ref="G1157:H1157"/>
    <mergeCell ref="G1176:H1176"/>
    <mergeCell ref="G1177:H1177"/>
    <mergeCell ref="G1178:H1178"/>
    <mergeCell ref="G1179:H1179"/>
    <mergeCell ref="G1180:H1180"/>
    <mergeCell ref="G1181:H1181"/>
    <mergeCell ref="G1182:H1182"/>
    <mergeCell ref="G1183:H1183"/>
    <mergeCell ref="G1184:H1184"/>
    <mergeCell ref="G1167:H1167"/>
    <mergeCell ref="G1168:H1168"/>
    <mergeCell ref="G1169:H1169"/>
    <mergeCell ref="G1170:H1170"/>
    <mergeCell ref="G1171:H1171"/>
    <mergeCell ref="G1172:H1172"/>
    <mergeCell ref="G1173:H1173"/>
    <mergeCell ref="G1174:H1174"/>
    <mergeCell ref="G1175:H1175"/>
    <mergeCell ref="G1194:H1194"/>
    <mergeCell ref="G1195:H1195"/>
    <mergeCell ref="G1196:H1196"/>
    <mergeCell ref="G1197:H1197"/>
    <mergeCell ref="G1198:H1198"/>
    <mergeCell ref="G1199:H1199"/>
    <mergeCell ref="G1200:H1200"/>
    <mergeCell ref="G1201:H1201"/>
    <mergeCell ref="G1202:H1202"/>
    <mergeCell ref="G1185:H1185"/>
    <mergeCell ref="G1186:H1186"/>
    <mergeCell ref="G1187:H1187"/>
    <mergeCell ref="G1188:H1188"/>
    <mergeCell ref="G1189:H1189"/>
    <mergeCell ref="G1190:H1190"/>
    <mergeCell ref="G1191:H1191"/>
    <mergeCell ref="G1192:H1192"/>
    <mergeCell ref="G1193:H1193"/>
    <mergeCell ref="G1212:H1212"/>
    <mergeCell ref="G1213:H1213"/>
    <mergeCell ref="G1214:H1214"/>
    <mergeCell ref="G1215:H1215"/>
    <mergeCell ref="G1216:H1216"/>
    <mergeCell ref="G1217:H1217"/>
    <mergeCell ref="G1218:H1218"/>
    <mergeCell ref="G1219:H1219"/>
    <mergeCell ref="G1220:H1220"/>
    <mergeCell ref="G1203:H1203"/>
    <mergeCell ref="G1204:H1204"/>
    <mergeCell ref="G1205:H1205"/>
    <mergeCell ref="G1206:H1206"/>
    <mergeCell ref="G1207:H1207"/>
    <mergeCell ref="G1208:H1208"/>
    <mergeCell ref="G1209:H1209"/>
    <mergeCell ref="G1210:H1210"/>
    <mergeCell ref="G1211:H1211"/>
    <mergeCell ref="G1230:H1230"/>
    <mergeCell ref="G1231:H1231"/>
    <mergeCell ref="G1232:H1232"/>
    <mergeCell ref="G1233:H1233"/>
    <mergeCell ref="G1234:H1234"/>
    <mergeCell ref="G1235:H1235"/>
    <mergeCell ref="G1236:H1236"/>
    <mergeCell ref="G1237:H1237"/>
    <mergeCell ref="G1238:H1238"/>
    <mergeCell ref="G1221:H1221"/>
    <mergeCell ref="G1222:H1222"/>
    <mergeCell ref="G1223:H1223"/>
    <mergeCell ref="G1224:H1224"/>
    <mergeCell ref="G1225:H1225"/>
    <mergeCell ref="G1226:H1226"/>
    <mergeCell ref="G1227:H1227"/>
    <mergeCell ref="G1228:H1228"/>
    <mergeCell ref="G1229:H1229"/>
    <mergeCell ref="G1248:H1248"/>
    <mergeCell ref="G1249:H1249"/>
    <mergeCell ref="G1250:H1250"/>
    <mergeCell ref="G1251:H1251"/>
    <mergeCell ref="G1252:H1252"/>
    <mergeCell ref="G1253:H1253"/>
    <mergeCell ref="G1254:H1254"/>
    <mergeCell ref="G1255:H1255"/>
    <mergeCell ref="G1256:H1256"/>
    <mergeCell ref="G1239:H1239"/>
    <mergeCell ref="G1240:H1240"/>
    <mergeCell ref="G1241:H1241"/>
    <mergeCell ref="G1242:H1242"/>
    <mergeCell ref="G1243:H1243"/>
    <mergeCell ref="G1244:H1244"/>
    <mergeCell ref="G1245:H1245"/>
    <mergeCell ref="G1246:H1246"/>
    <mergeCell ref="G1247:H1247"/>
    <mergeCell ref="G1266:H1266"/>
    <mergeCell ref="G1267:H1267"/>
    <mergeCell ref="G1268:H1268"/>
    <mergeCell ref="G1269:H1269"/>
    <mergeCell ref="G1270:H1270"/>
    <mergeCell ref="G1271:H1271"/>
    <mergeCell ref="G1272:H1272"/>
    <mergeCell ref="G1273:H1273"/>
    <mergeCell ref="G1274:H1274"/>
    <mergeCell ref="G1257:H1257"/>
    <mergeCell ref="G1258:H1258"/>
    <mergeCell ref="G1259:H1259"/>
    <mergeCell ref="G1260:H1260"/>
    <mergeCell ref="G1261:H1261"/>
    <mergeCell ref="G1262:H1262"/>
    <mergeCell ref="G1263:H1263"/>
    <mergeCell ref="G1264:H1264"/>
    <mergeCell ref="G1265:H1265"/>
    <mergeCell ref="G1284:H1284"/>
    <mergeCell ref="G1285:H1285"/>
    <mergeCell ref="G1286:H1286"/>
    <mergeCell ref="G1287:H1287"/>
    <mergeCell ref="G1288:H1288"/>
    <mergeCell ref="G1289:H1289"/>
    <mergeCell ref="G1290:H1290"/>
    <mergeCell ref="G1291:H1291"/>
    <mergeCell ref="G1292:H1292"/>
    <mergeCell ref="G1275:H1275"/>
    <mergeCell ref="G1276:H1276"/>
    <mergeCell ref="G1277:H1277"/>
    <mergeCell ref="G1278:H1278"/>
    <mergeCell ref="G1279:H1279"/>
    <mergeCell ref="G1280:H1280"/>
    <mergeCell ref="G1281:H1281"/>
    <mergeCell ref="G1282:H1282"/>
    <mergeCell ref="G1283:H1283"/>
    <mergeCell ref="G1302:H1302"/>
    <mergeCell ref="G1303:H1303"/>
    <mergeCell ref="G1304:H1304"/>
    <mergeCell ref="G1305:H1305"/>
    <mergeCell ref="G1306:H1306"/>
    <mergeCell ref="G1307:H1307"/>
    <mergeCell ref="G1308:H1308"/>
    <mergeCell ref="G1309:H1309"/>
    <mergeCell ref="G1310:H1310"/>
    <mergeCell ref="G1293:H1293"/>
    <mergeCell ref="G1294:H1294"/>
    <mergeCell ref="G1295:H1295"/>
    <mergeCell ref="G1296:H1296"/>
    <mergeCell ref="G1297:H1297"/>
    <mergeCell ref="G1298:H1298"/>
    <mergeCell ref="G1299:H1299"/>
    <mergeCell ref="G1300:H1300"/>
    <mergeCell ref="G1301:H1301"/>
    <mergeCell ref="G1320:H1320"/>
    <mergeCell ref="G1321:H1321"/>
    <mergeCell ref="G1322:H1322"/>
    <mergeCell ref="G1323:H1323"/>
    <mergeCell ref="G1324:H1324"/>
    <mergeCell ref="G1325:H1325"/>
    <mergeCell ref="G1326:H1326"/>
    <mergeCell ref="G1327:H1327"/>
    <mergeCell ref="G1328:H1328"/>
    <mergeCell ref="G1311:H1311"/>
    <mergeCell ref="G1312:H1312"/>
    <mergeCell ref="G1313:H1313"/>
    <mergeCell ref="G1314:H1314"/>
    <mergeCell ref="G1315:H1315"/>
    <mergeCell ref="G1316:H1316"/>
    <mergeCell ref="G1317:H1317"/>
    <mergeCell ref="G1318:H1318"/>
    <mergeCell ref="G1319:H1319"/>
    <mergeCell ref="G1338:H1338"/>
    <mergeCell ref="G1339:H1339"/>
    <mergeCell ref="G1340:H1340"/>
    <mergeCell ref="G1341:H1341"/>
    <mergeCell ref="G1342:H1342"/>
    <mergeCell ref="G1343:H1343"/>
    <mergeCell ref="G1344:H1344"/>
    <mergeCell ref="G1345:H1345"/>
    <mergeCell ref="G1346:H1346"/>
    <mergeCell ref="G1329:H1329"/>
    <mergeCell ref="G1330:H1330"/>
    <mergeCell ref="G1331:H1331"/>
    <mergeCell ref="G1332:H1332"/>
    <mergeCell ref="G1333:H1333"/>
    <mergeCell ref="G1334:H1334"/>
    <mergeCell ref="G1335:H1335"/>
    <mergeCell ref="G1336:H1336"/>
    <mergeCell ref="G1337:H1337"/>
    <mergeCell ref="G1356:H1356"/>
    <mergeCell ref="G1357:H1357"/>
    <mergeCell ref="G1358:H1358"/>
    <mergeCell ref="G1359:H1359"/>
    <mergeCell ref="G1360:H1360"/>
    <mergeCell ref="G1361:H1361"/>
    <mergeCell ref="G1362:H1362"/>
    <mergeCell ref="G1363:H1363"/>
    <mergeCell ref="G1364:H1364"/>
    <mergeCell ref="G1347:H1347"/>
    <mergeCell ref="G1348:H1348"/>
    <mergeCell ref="G1349:H1349"/>
    <mergeCell ref="G1350:H1350"/>
    <mergeCell ref="G1351:H1351"/>
    <mergeCell ref="G1352:H1352"/>
    <mergeCell ref="G1353:H1353"/>
    <mergeCell ref="G1354:H1354"/>
    <mergeCell ref="G1355:H1355"/>
    <mergeCell ref="G1374:H1374"/>
    <mergeCell ref="G1375:H1375"/>
    <mergeCell ref="G1376:H1376"/>
    <mergeCell ref="G1377:H1377"/>
    <mergeCell ref="G1378:H1378"/>
    <mergeCell ref="G1379:H1379"/>
    <mergeCell ref="G1380:H1380"/>
    <mergeCell ref="G1381:H1381"/>
    <mergeCell ref="G1382:H1382"/>
    <mergeCell ref="G1365:H1365"/>
    <mergeCell ref="G1366:H1366"/>
    <mergeCell ref="G1367:H1367"/>
    <mergeCell ref="G1368:H1368"/>
    <mergeCell ref="G1369:H1369"/>
    <mergeCell ref="G1370:H1370"/>
    <mergeCell ref="G1371:H1371"/>
    <mergeCell ref="G1372:H1372"/>
    <mergeCell ref="G1373:H1373"/>
    <mergeCell ref="G1392:H1392"/>
    <mergeCell ref="G1393:H1393"/>
    <mergeCell ref="G1394:H1394"/>
    <mergeCell ref="G1395:H1395"/>
    <mergeCell ref="G1396:H1396"/>
    <mergeCell ref="G1397:H1397"/>
    <mergeCell ref="G1398:H1398"/>
    <mergeCell ref="G1399:H1399"/>
    <mergeCell ref="G1400:H1400"/>
    <mergeCell ref="G1383:H1383"/>
    <mergeCell ref="G1384:H1384"/>
    <mergeCell ref="G1385:H1385"/>
    <mergeCell ref="G1386:H1386"/>
    <mergeCell ref="G1387:H1387"/>
    <mergeCell ref="G1388:H1388"/>
    <mergeCell ref="G1389:H1389"/>
    <mergeCell ref="G1390:H1390"/>
    <mergeCell ref="G1391:H1391"/>
    <mergeCell ref="G1410:H1410"/>
    <mergeCell ref="G1411:H1411"/>
    <mergeCell ref="G1412:H1412"/>
    <mergeCell ref="G1413:H1413"/>
    <mergeCell ref="G1414:H1414"/>
    <mergeCell ref="G1415:H1415"/>
    <mergeCell ref="G1416:H1416"/>
    <mergeCell ref="G1417:H1417"/>
    <mergeCell ref="G1418:H1418"/>
    <mergeCell ref="G1401:H1401"/>
    <mergeCell ref="G1402:H1402"/>
    <mergeCell ref="G1403:H1403"/>
    <mergeCell ref="G1404:H1404"/>
    <mergeCell ref="G1405:H1405"/>
    <mergeCell ref="G1406:H1406"/>
    <mergeCell ref="G1407:H1407"/>
    <mergeCell ref="G1408:H1408"/>
    <mergeCell ref="G1409:H1409"/>
    <mergeCell ref="G1428:H1428"/>
    <mergeCell ref="G1429:H1429"/>
    <mergeCell ref="G1430:H1430"/>
    <mergeCell ref="G1431:H1431"/>
    <mergeCell ref="G1432:H1432"/>
    <mergeCell ref="G1433:H1433"/>
    <mergeCell ref="G1434:H1434"/>
    <mergeCell ref="G1435:H1435"/>
    <mergeCell ref="G1436:H1436"/>
    <mergeCell ref="G1419:H1419"/>
    <mergeCell ref="G1420:H1420"/>
    <mergeCell ref="G1421:H1421"/>
    <mergeCell ref="G1422:H1422"/>
    <mergeCell ref="G1423:H1423"/>
    <mergeCell ref="G1424:H1424"/>
    <mergeCell ref="G1425:H1425"/>
    <mergeCell ref="G1426:H1426"/>
    <mergeCell ref="G1427:H1427"/>
    <mergeCell ref="G1446:H1446"/>
    <mergeCell ref="G1447:H1447"/>
    <mergeCell ref="G1448:H1448"/>
    <mergeCell ref="G1449:H1449"/>
    <mergeCell ref="G1450:H1450"/>
    <mergeCell ref="G1451:H1451"/>
    <mergeCell ref="G1452:H1452"/>
    <mergeCell ref="G1453:H1453"/>
    <mergeCell ref="G1454:H1454"/>
    <mergeCell ref="G1437:H1437"/>
    <mergeCell ref="G1438:H1438"/>
    <mergeCell ref="G1439:H1439"/>
    <mergeCell ref="G1440:H1440"/>
    <mergeCell ref="G1441:H1441"/>
    <mergeCell ref="G1442:H1442"/>
    <mergeCell ref="G1443:H1443"/>
    <mergeCell ref="G1444:H1444"/>
    <mergeCell ref="G1445:H1445"/>
    <mergeCell ref="G1464:H1464"/>
    <mergeCell ref="G1465:H1465"/>
    <mergeCell ref="G1466:H1466"/>
    <mergeCell ref="G1467:H1467"/>
    <mergeCell ref="G1468:H1468"/>
    <mergeCell ref="G1469:H1469"/>
    <mergeCell ref="G1470:H1470"/>
    <mergeCell ref="G1471:H1471"/>
    <mergeCell ref="G1472:H1472"/>
    <mergeCell ref="G1455:H1455"/>
    <mergeCell ref="G1456:H1456"/>
    <mergeCell ref="G1457:H1457"/>
    <mergeCell ref="G1458:H1458"/>
    <mergeCell ref="G1459:H1459"/>
    <mergeCell ref="G1460:H1460"/>
    <mergeCell ref="G1461:H1461"/>
    <mergeCell ref="G1462:H1462"/>
    <mergeCell ref="G1463:H1463"/>
    <mergeCell ref="G1482:H1482"/>
    <mergeCell ref="G1483:H1483"/>
    <mergeCell ref="G1484:H1484"/>
    <mergeCell ref="G1485:H1485"/>
    <mergeCell ref="G1486:H1486"/>
    <mergeCell ref="G1487:H1487"/>
    <mergeCell ref="G1488:H1488"/>
    <mergeCell ref="G1489:H1489"/>
    <mergeCell ref="G1490:H1490"/>
    <mergeCell ref="G1473:H1473"/>
    <mergeCell ref="G1474:H1474"/>
    <mergeCell ref="G1475:H1475"/>
    <mergeCell ref="G1476:H1476"/>
    <mergeCell ref="G1477:H1477"/>
    <mergeCell ref="G1478:H1478"/>
    <mergeCell ref="G1479:H1479"/>
    <mergeCell ref="G1480:H1480"/>
    <mergeCell ref="G1481:H1481"/>
    <mergeCell ref="G1500:H1500"/>
    <mergeCell ref="G1501:H1501"/>
    <mergeCell ref="G1502:H1502"/>
    <mergeCell ref="G1503:H1503"/>
    <mergeCell ref="G1504:H1504"/>
    <mergeCell ref="G1505:H1505"/>
    <mergeCell ref="G1506:H1506"/>
    <mergeCell ref="G1507:H1507"/>
    <mergeCell ref="G1508:H1508"/>
    <mergeCell ref="G1491:H1491"/>
    <mergeCell ref="G1492:H1492"/>
    <mergeCell ref="G1493:H1493"/>
    <mergeCell ref="G1494:H1494"/>
    <mergeCell ref="G1495:H1495"/>
    <mergeCell ref="G1496:H1496"/>
    <mergeCell ref="G1497:H1497"/>
    <mergeCell ref="G1498:H1498"/>
    <mergeCell ref="G1499:H1499"/>
    <mergeCell ref="G1518:H1518"/>
    <mergeCell ref="G1519:H1519"/>
    <mergeCell ref="G1520:H1520"/>
    <mergeCell ref="G1521:H1521"/>
    <mergeCell ref="G1522:H1522"/>
    <mergeCell ref="G1523:H1523"/>
    <mergeCell ref="G1524:H1524"/>
    <mergeCell ref="G1525:H1525"/>
    <mergeCell ref="G1526:H1526"/>
    <mergeCell ref="G1509:H1509"/>
    <mergeCell ref="G1510:H1510"/>
    <mergeCell ref="G1511:H1511"/>
    <mergeCell ref="G1512:H1512"/>
    <mergeCell ref="G1513:H1513"/>
    <mergeCell ref="G1514:H1514"/>
    <mergeCell ref="G1515:H1515"/>
    <mergeCell ref="G1516:H1516"/>
    <mergeCell ref="G1517:H1517"/>
    <mergeCell ref="G1536:H1536"/>
    <mergeCell ref="G1537:H1537"/>
    <mergeCell ref="G1538:H1538"/>
    <mergeCell ref="G1539:H1539"/>
    <mergeCell ref="G1540:H1540"/>
    <mergeCell ref="G1541:H1541"/>
    <mergeCell ref="G1542:H1542"/>
    <mergeCell ref="G1543:H1543"/>
    <mergeCell ref="G1544:H1544"/>
    <mergeCell ref="G1527:H1527"/>
    <mergeCell ref="G1528:H1528"/>
    <mergeCell ref="G1529:H1529"/>
    <mergeCell ref="G1530:H1530"/>
    <mergeCell ref="G1531:H1531"/>
    <mergeCell ref="G1532:H1532"/>
    <mergeCell ref="G1533:H1533"/>
    <mergeCell ref="G1534:H1534"/>
    <mergeCell ref="G1535:H1535"/>
    <mergeCell ref="G1554:H1554"/>
    <mergeCell ref="G1555:H1555"/>
    <mergeCell ref="G1556:H1556"/>
    <mergeCell ref="G1557:H1557"/>
    <mergeCell ref="G1558:H1558"/>
    <mergeCell ref="G1559:H1559"/>
    <mergeCell ref="G1560:H1560"/>
    <mergeCell ref="G1561:H1561"/>
    <mergeCell ref="G1562:H1562"/>
    <mergeCell ref="G1545:H1545"/>
    <mergeCell ref="G1546:H1546"/>
    <mergeCell ref="G1547:H1547"/>
    <mergeCell ref="G1548:H1548"/>
    <mergeCell ref="G1549:H1549"/>
    <mergeCell ref="G1550:H1550"/>
    <mergeCell ref="G1551:H1551"/>
    <mergeCell ref="G1552:H1552"/>
    <mergeCell ref="G1553:H1553"/>
    <mergeCell ref="G1572:H1572"/>
    <mergeCell ref="G1573:H1573"/>
    <mergeCell ref="G1574:H1574"/>
    <mergeCell ref="G1575:H1575"/>
    <mergeCell ref="G1576:H1576"/>
    <mergeCell ref="G1577:H1577"/>
    <mergeCell ref="G1578:H1578"/>
    <mergeCell ref="G1579:H1579"/>
    <mergeCell ref="G1580:H1580"/>
    <mergeCell ref="G1563:H1563"/>
    <mergeCell ref="G1564:H1564"/>
    <mergeCell ref="G1565:H1565"/>
    <mergeCell ref="G1566:H1566"/>
    <mergeCell ref="G1567:H1567"/>
    <mergeCell ref="G1568:H1568"/>
    <mergeCell ref="G1569:H1569"/>
    <mergeCell ref="G1570:H1570"/>
    <mergeCell ref="G1571:H1571"/>
    <mergeCell ref="G1590:H1590"/>
    <mergeCell ref="G1591:H1591"/>
    <mergeCell ref="G1592:H1592"/>
    <mergeCell ref="G1593:H1593"/>
    <mergeCell ref="G1594:H1594"/>
    <mergeCell ref="G1595:H1595"/>
    <mergeCell ref="G1596:H1596"/>
    <mergeCell ref="G1597:H1597"/>
    <mergeCell ref="G1598:H1598"/>
    <mergeCell ref="G1581:H1581"/>
    <mergeCell ref="G1582:H1582"/>
    <mergeCell ref="G1583:H1583"/>
    <mergeCell ref="G1584:H1584"/>
    <mergeCell ref="G1585:H1585"/>
    <mergeCell ref="G1586:H1586"/>
    <mergeCell ref="G1587:H1587"/>
    <mergeCell ref="G1588:H1588"/>
    <mergeCell ref="G1589:H1589"/>
    <mergeCell ref="G1608:H1608"/>
    <mergeCell ref="G1609:H1609"/>
    <mergeCell ref="G1610:H1610"/>
    <mergeCell ref="G1611:H1611"/>
    <mergeCell ref="G1612:H1612"/>
    <mergeCell ref="G1613:H1613"/>
    <mergeCell ref="G1614:H1614"/>
    <mergeCell ref="G1615:H1615"/>
    <mergeCell ref="G1616:H1616"/>
    <mergeCell ref="G1599:H1599"/>
    <mergeCell ref="G1600:H1600"/>
    <mergeCell ref="G1601:H1601"/>
    <mergeCell ref="G1602:H1602"/>
    <mergeCell ref="G1603:H1603"/>
    <mergeCell ref="G1604:H1604"/>
    <mergeCell ref="G1605:H1605"/>
    <mergeCell ref="G1606:H1606"/>
    <mergeCell ref="G1607:H1607"/>
    <mergeCell ref="G1626:H1626"/>
    <mergeCell ref="G1627:H1627"/>
    <mergeCell ref="G1628:H1628"/>
    <mergeCell ref="G1629:H1629"/>
    <mergeCell ref="G1630:H1630"/>
    <mergeCell ref="G1631:H1631"/>
    <mergeCell ref="G1632:H1632"/>
    <mergeCell ref="G1633:H1633"/>
    <mergeCell ref="G1634:H1634"/>
    <mergeCell ref="G1617:H1617"/>
    <mergeCell ref="G1618:H1618"/>
    <mergeCell ref="G1619:H1619"/>
    <mergeCell ref="G1620:H1620"/>
    <mergeCell ref="G1621:H1621"/>
    <mergeCell ref="G1622:H1622"/>
    <mergeCell ref="G1623:H1623"/>
    <mergeCell ref="G1624:H1624"/>
    <mergeCell ref="G1625:H1625"/>
    <mergeCell ref="G1644:H1644"/>
    <mergeCell ref="G1645:H1645"/>
    <mergeCell ref="G1646:H1646"/>
    <mergeCell ref="G1647:H1647"/>
    <mergeCell ref="G1648:H1648"/>
    <mergeCell ref="G1649:H1649"/>
    <mergeCell ref="G1650:H1650"/>
    <mergeCell ref="G1651:H1651"/>
    <mergeCell ref="G1652:H1652"/>
    <mergeCell ref="G1635:H1635"/>
    <mergeCell ref="G1636:H1636"/>
    <mergeCell ref="G1637:H1637"/>
    <mergeCell ref="G1638:H1638"/>
    <mergeCell ref="G1639:H1639"/>
    <mergeCell ref="G1640:H1640"/>
    <mergeCell ref="G1641:H1641"/>
    <mergeCell ref="G1642:H1642"/>
    <mergeCell ref="G1643:H1643"/>
    <mergeCell ref="G1662:H1662"/>
    <mergeCell ref="G1663:H1663"/>
    <mergeCell ref="G1664:H1664"/>
    <mergeCell ref="G1665:H1665"/>
    <mergeCell ref="G1666:H1666"/>
    <mergeCell ref="G1667:H1667"/>
    <mergeCell ref="G1668:H1668"/>
    <mergeCell ref="G1669:H1669"/>
    <mergeCell ref="G1670:H1670"/>
    <mergeCell ref="G1653:H1653"/>
    <mergeCell ref="G1654:H1654"/>
    <mergeCell ref="G1655:H1655"/>
    <mergeCell ref="G1656:H1656"/>
    <mergeCell ref="G1657:H1657"/>
    <mergeCell ref="G1658:H1658"/>
    <mergeCell ref="G1659:H1659"/>
    <mergeCell ref="G1660:H1660"/>
    <mergeCell ref="G1661:H1661"/>
    <mergeCell ref="G1680:H1680"/>
    <mergeCell ref="G1681:H1681"/>
    <mergeCell ref="G1682:H1682"/>
    <mergeCell ref="G1683:H1683"/>
    <mergeCell ref="G1684:H1684"/>
    <mergeCell ref="G1685:H1685"/>
    <mergeCell ref="G1686:H1686"/>
    <mergeCell ref="G1687:H1687"/>
    <mergeCell ref="G1688:H1688"/>
    <mergeCell ref="G1671:H1671"/>
    <mergeCell ref="G1672:H1672"/>
    <mergeCell ref="G1673:H1673"/>
    <mergeCell ref="G1674:H1674"/>
    <mergeCell ref="G1675:H1675"/>
    <mergeCell ref="G1676:H1676"/>
    <mergeCell ref="G1677:H1677"/>
    <mergeCell ref="G1678:H1678"/>
    <mergeCell ref="G1679:H1679"/>
    <mergeCell ref="G1698:H1698"/>
    <mergeCell ref="G1699:H1699"/>
    <mergeCell ref="G1700:H1700"/>
    <mergeCell ref="G1701:H1701"/>
    <mergeCell ref="G1702:H1702"/>
    <mergeCell ref="G1703:H1703"/>
    <mergeCell ref="G1704:H1704"/>
    <mergeCell ref="G1705:H1705"/>
    <mergeCell ref="G1706:H1706"/>
    <mergeCell ref="G1689:H1689"/>
    <mergeCell ref="G1690:H1690"/>
    <mergeCell ref="G1691:H1691"/>
    <mergeCell ref="G1692:H1692"/>
    <mergeCell ref="G1693:H1693"/>
    <mergeCell ref="G1694:H1694"/>
    <mergeCell ref="G1695:H1695"/>
    <mergeCell ref="G1696:H1696"/>
    <mergeCell ref="G1697:H1697"/>
    <mergeCell ref="G1716:H1716"/>
    <mergeCell ref="G1717:H1717"/>
    <mergeCell ref="G1718:H1718"/>
    <mergeCell ref="G1719:H1719"/>
    <mergeCell ref="G1720:H1720"/>
    <mergeCell ref="G1721:H1721"/>
    <mergeCell ref="G1722:H1722"/>
    <mergeCell ref="G1723:H1723"/>
    <mergeCell ref="G1724:H1724"/>
    <mergeCell ref="G1707:H1707"/>
    <mergeCell ref="G1708:H1708"/>
    <mergeCell ref="G1709:H1709"/>
    <mergeCell ref="G1710:H1710"/>
    <mergeCell ref="G1711:H1711"/>
    <mergeCell ref="G1712:H1712"/>
    <mergeCell ref="G1713:H1713"/>
    <mergeCell ref="G1714:H1714"/>
    <mergeCell ref="G1715:H1715"/>
    <mergeCell ref="G1734:H1734"/>
    <mergeCell ref="G1735:H1735"/>
    <mergeCell ref="G1736:H1736"/>
    <mergeCell ref="G1737:H1737"/>
    <mergeCell ref="G1738:H1738"/>
    <mergeCell ref="G1739:H1739"/>
    <mergeCell ref="G1740:H1740"/>
    <mergeCell ref="G1741:H1741"/>
    <mergeCell ref="G1742:H1742"/>
    <mergeCell ref="G1725:H1725"/>
    <mergeCell ref="G1726:H1726"/>
    <mergeCell ref="G1727:H1727"/>
    <mergeCell ref="G1728:H1728"/>
    <mergeCell ref="G1729:H1729"/>
    <mergeCell ref="G1730:H1730"/>
    <mergeCell ref="G1731:H1731"/>
    <mergeCell ref="G1732:H1732"/>
    <mergeCell ref="G1733:H1733"/>
    <mergeCell ref="G1752:H1752"/>
    <mergeCell ref="G1753:H1753"/>
    <mergeCell ref="G1754:H1754"/>
    <mergeCell ref="G1755:H1755"/>
    <mergeCell ref="G1756:H1756"/>
    <mergeCell ref="G1757:H1757"/>
    <mergeCell ref="G1758:H1758"/>
    <mergeCell ref="G1759:H1759"/>
    <mergeCell ref="G1760:H1760"/>
    <mergeCell ref="G1743:H1743"/>
    <mergeCell ref="G1744:H1744"/>
    <mergeCell ref="G1745:H1745"/>
    <mergeCell ref="G1746:H1746"/>
    <mergeCell ref="G1747:H1747"/>
    <mergeCell ref="G1748:H1748"/>
    <mergeCell ref="G1749:H1749"/>
    <mergeCell ref="G1750:H1750"/>
    <mergeCell ref="G1751:H1751"/>
    <mergeCell ref="G1770:H1770"/>
    <mergeCell ref="G1771:H1771"/>
    <mergeCell ref="G1772:H1772"/>
    <mergeCell ref="G1773:H1773"/>
    <mergeCell ref="G1774:H1774"/>
    <mergeCell ref="G1775:H1775"/>
    <mergeCell ref="G1776:H1776"/>
    <mergeCell ref="G1777:H1777"/>
    <mergeCell ref="G1778:H1778"/>
    <mergeCell ref="G1761:H1761"/>
    <mergeCell ref="G1762:H1762"/>
    <mergeCell ref="G1763:H1763"/>
    <mergeCell ref="G1764:H1764"/>
    <mergeCell ref="G1765:H1765"/>
    <mergeCell ref="G1766:H1766"/>
    <mergeCell ref="G1767:H1767"/>
    <mergeCell ref="G1768:H1768"/>
    <mergeCell ref="G1769:H1769"/>
    <mergeCell ref="G1788:H1788"/>
    <mergeCell ref="G1789:H1789"/>
    <mergeCell ref="G1790:H1790"/>
    <mergeCell ref="G1791:H1791"/>
    <mergeCell ref="G1792:H1792"/>
    <mergeCell ref="G1793:H1793"/>
    <mergeCell ref="G1794:H1794"/>
    <mergeCell ref="G1795:H1795"/>
    <mergeCell ref="G1796:H1796"/>
    <mergeCell ref="G1779:H1779"/>
    <mergeCell ref="G1780:H1780"/>
    <mergeCell ref="G1781:H1781"/>
    <mergeCell ref="G1782:H1782"/>
    <mergeCell ref="G1783:H1783"/>
    <mergeCell ref="G1784:H1784"/>
    <mergeCell ref="G1785:H1785"/>
    <mergeCell ref="G1786:H1786"/>
    <mergeCell ref="G1787:H1787"/>
    <mergeCell ref="G1806:H1806"/>
    <mergeCell ref="G1807:H1807"/>
    <mergeCell ref="G1808:H1808"/>
    <mergeCell ref="G1809:H1809"/>
    <mergeCell ref="G1810:H1810"/>
    <mergeCell ref="G1811:H1811"/>
    <mergeCell ref="G1812:H1812"/>
    <mergeCell ref="G1813:H1813"/>
    <mergeCell ref="G1814:H1814"/>
    <mergeCell ref="G1797:H1797"/>
    <mergeCell ref="G1798:H1798"/>
    <mergeCell ref="G1799:H1799"/>
    <mergeCell ref="G1800:H1800"/>
    <mergeCell ref="G1801:H1801"/>
    <mergeCell ref="G1802:H1802"/>
    <mergeCell ref="G1803:H1803"/>
    <mergeCell ref="G1804:H1804"/>
    <mergeCell ref="G1805:H1805"/>
    <mergeCell ref="G1824:H1824"/>
    <mergeCell ref="G1825:H1825"/>
    <mergeCell ref="G1826:H1826"/>
    <mergeCell ref="G1827:H1827"/>
    <mergeCell ref="G1828:H1828"/>
    <mergeCell ref="G1829:H1829"/>
    <mergeCell ref="G1830:H1830"/>
    <mergeCell ref="G1831:H1831"/>
    <mergeCell ref="G1832:H1832"/>
    <mergeCell ref="G1815:H1815"/>
    <mergeCell ref="G1816:H1816"/>
    <mergeCell ref="G1817:H1817"/>
    <mergeCell ref="G1818:H1818"/>
    <mergeCell ref="G1819:H1819"/>
    <mergeCell ref="G1820:H1820"/>
    <mergeCell ref="G1821:H1821"/>
    <mergeCell ref="G1822:H1822"/>
    <mergeCell ref="G1823:H1823"/>
    <mergeCell ref="G1842:H1842"/>
    <mergeCell ref="G1843:H1843"/>
    <mergeCell ref="G1844:H1844"/>
    <mergeCell ref="G1845:H1845"/>
    <mergeCell ref="G1846:H1846"/>
    <mergeCell ref="G1847:H1847"/>
    <mergeCell ref="G1848:H1848"/>
    <mergeCell ref="G1849:H1849"/>
    <mergeCell ref="G1850:H1850"/>
    <mergeCell ref="G1833:H1833"/>
    <mergeCell ref="G1834:H1834"/>
    <mergeCell ref="G1835:H1835"/>
    <mergeCell ref="G1836:H1836"/>
    <mergeCell ref="G1837:H1837"/>
    <mergeCell ref="G1838:H1838"/>
    <mergeCell ref="G1839:H1839"/>
    <mergeCell ref="G1840:H1840"/>
    <mergeCell ref="G1841:H1841"/>
    <mergeCell ref="G1860:H1860"/>
    <mergeCell ref="G1861:H1861"/>
    <mergeCell ref="G1862:H1862"/>
    <mergeCell ref="G1863:H1863"/>
    <mergeCell ref="G1864:H1864"/>
    <mergeCell ref="G1865:H1865"/>
    <mergeCell ref="G1866:H1866"/>
    <mergeCell ref="G1867:H1867"/>
    <mergeCell ref="G1868:H1868"/>
    <mergeCell ref="G1851:H1851"/>
    <mergeCell ref="G1852:H1852"/>
    <mergeCell ref="G1853:H1853"/>
    <mergeCell ref="G1854:H1854"/>
    <mergeCell ref="G1855:H1855"/>
    <mergeCell ref="G1856:H1856"/>
    <mergeCell ref="G1857:H1857"/>
    <mergeCell ref="G1858:H1858"/>
    <mergeCell ref="G1859:H1859"/>
    <mergeCell ref="G1878:H1878"/>
    <mergeCell ref="G1879:H1879"/>
    <mergeCell ref="G1880:H1880"/>
    <mergeCell ref="G1881:H1881"/>
    <mergeCell ref="G1882:H1882"/>
    <mergeCell ref="G1883:H1883"/>
    <mergeCell ref="G1884:H1884"/>
    <mergeCell ref="G1885:H1885"/>
    <mergeCell ref="G1886:H1886"/>
    <mergeCell ref="G1869:H1869"/>
    <mergeCell ref="G1870:H1870"/>
    <mergeCell ref="G1871:H1871"/>
    <mergeCell ref="G1872:H1872"/>
    <mergeCell ref="G1873:H1873"/>
    <mergeCell ref="G1874:H1874"/>
    <mergeCell ref="G1875:H1875"/>
    <mergeCell ref="G1876:H1876"/>
    <mergeCell ref="G1877:H1877"/>
    <mergeCell ref="G1896:H1896"/>
    <mergeCell ref="G1897:H1897"/>
    <mergeCell ref="G1898:H1898"/>
    <mergeCell ref="G1899:H1899"/>
    <mergeCell ref="G1900:H1900"/>
    <mergeCell ref="G1901:H1901"/>
    <mergeCell ref="G1902:H1902"/>
    <mergeCell ref="G1903:H1903"/>
    <mergeCell ref="G1904:H1904"/>
    <mergeCell ref="G1887:H1887"/>
    <mergeCell ref="G1888:H1888"/>
    <mergeCell ref="G1889:H1889"/>
    <mergeCell ref="G1890:H1890"/>
    <mergeCell ref="G1891:H1891"/>
    <mergeCell ref="G1892:H1892"/>
    <mergeCell ref="G1893:H1893"/>
    <mergeCell ref="G1894:H1894"/>
    <mergeCell ref="G1895:H1895"/>
    <mergeCell ref="G1914:H1914"/>
    <mergeCell ref="G1915:H1915"/>
    <mergeCell ref="G1916:H1916"/>
    <mergeCell ref="G1917:H1917"/>
    <mergeCell ref="G1918:H1918"/>
    <mergeCell ref="G1919:H1919"/>
    <mergeCell ref="G1920:H1920"/>
    <mergeCell ref="G1921:H1921"/>
    <mergeCell ref="G1922:H1922"/>
    <mergeCell ref="G1905:H1905"/>
    <mergeCell ref="G1906:H1906"/>
    <mergeCell ref="G1907:H1907"/>
    <mergeCell ref="G1908:H1908"/>
    <mergeCell ref="G1909:H1909"/>
    <mergeCell ref="G1910:H1910"/>
    <mergeCell ref="G1911:H1911"/>
    <mergeCell ref="G1912:H1912"/>
    <mergeCell ref="G1913:H1913"/>
    <mergeCell ref="G1932:H1932"/>
    <mergeCell ref="G1933:H1933"/>
    <mergeCell ref="G1934:H1934"/>
    <mergeCell ref="G1935:H1935"/>
    <mergeCell ref="G1936:H1936"/>
    <mergeCell ref="G1937:H1937"/>
    <mergeCell ref="G1938:H1938"/>
    <mergeCell ref="G1939:H1939"/>
    <mergeCell ref="G1940:H1940"/>
    <mergeCell ref="G1923:H1923"/>
    <mergeCell ref="G1924:H1924"/>
    <mergeCell ref="G1925:H1925"/>
    <mergeCell ref="G1926:H1926"/>
    <mergeCell ref="G1927:H1927"/>
    <mergeCell ref="G1928:H1928"/>
    <mergeCell ref="G1929:H1929"/>
    <mergeCell ref="G1930:H1930"/>
    <mergeCell ref="G1931:H1931"/>
    <mergeCell ref="G1950:H1950"/>
    <mergeCell ref="G1951:H1951"/>
    <mergeCell ref="G1952:H1952"/>
    <mergeCell ref="G1953:H1953"/>
    <mergeCell ref="G1954:H1954"/>
    <mergeCell ref="G1955:H1955"/>
    <mergeCell ref="G1956:H1956"/>
    <mergeCell ref="G1957:H1957"/>
    <mergeCell ref="G1958:H1958"/>
    <mergeCell ref="G1941:H1941"/>
    <mergeCell ref="G1942:H1942"/>
    <mergeCell ref="G1943:H1943"/>
    <mergeCell ref="G1944:H1944"/>
    <mergeCell ref="G1945:H1945"/>
    <mergeCell ref="G1946:H1946"/>
    <mergeCell ref="G1947:H1947"/>
    <mergeCell ref="G1948:H1948"/>
    <mergeCell ref="G1949:H1949"/>
    <mergeCell ref="G1968:H1968"/>
    <mergeCell ref="G1969:H1969"/>
    <mergeCell ref="G1970:H1970"/>
    <mergeCell ref="G1971:H1971"/>
    <mergeCell ref="G1972:H1972"/>
    <mergeCell ref="G1973:H1973"/>
    <mergeCell ref="G1974:H1974"/>
    <mergeCell ref="G1975:H1975"/>
    <mergeCell ref="G1976:H1976"/>
    <mergeCell ref="G1959:H1959"/>
    <mergeCell ref="G1960:H1960"/>
    <mergeCell ref="G1961:H1961"/>
    <mergeCell ref="G1962:H1962"/>
    <mergeCell ref="G1963:H1963"/>
    <mergeCell ref="G1964:H1964"/>
    <mergeCell ref="G1965:H1965"/>
    <mergeCell ref="G1966:H1966"/>
    <mergeCell ref="G1967:H1967"/>
    <mergeCell ref="G1986:H1986"/>
    <mergeCell ref="G1987:H1987"/>
    <mergeCell ref="G1988:H1988"/>
    <mergeCell ref="G1989:H1989"/>
    <mergeCell ref="G1990:H1990"/>
    <mergeCell ref="G1991:H1991"/>
    <mergeCell ref="G1992:H1992"/>
    <mergeCell ref="G1993:H1993"/>
    <mergeCell ref="G1994:H1994"/>
    <mergeCell ref="G1977:H1977"/>
    <mergeCell ref="G1978:H1978"/>
    <mergeCell ref="G1979:H1979"/>
    <mergeCell ref="G1980:H1980"/>
    <mergeCell ref="G1981:H1981"/>
    <mergeCell ref="G1982:H1982"/>
    <mergeCell ref="G1983:H1983"/>
    <mergeCell ref="G1984:H1984"/>
    <mergeCell ref="G1985:H1985"/>
    <mergeCell ref="G2004:H2004"/>
    <mergeCell ref="G2005:H2005"/>
    <mergeCell ref="G2006:H2006"/>
    <mergeCell ref="G2007:H2007"/>
    <mergeCell ref="G2008:H2008"/>
    <mergeCell ref="G2009:H2009"/>
    <mergeCell ref="G2010:H2010"/>
    <mergeCell ref="G2011:H2011"/>
    <mergeCell ref="G2012:H2012"/>
    <mergeCell ref="G1995:H1995"/>
    <mergeCell ref="G1996:H1996"/>
    <mergeCell ref="G1997:H1997"/>
    <mergeCell ref="G1998:H1998"/>
    <mergeCell ref="G1999:H1999"/>
    <mergeCell ref="G2000:H2000"/>
    <mergeCell ref="G2001:H2001"/>
    <mergeCell ref="G2002:H2002"/>
    <mergeCell ref="G2003:H2003"/>
    <mergeCell ref="G2022:H2022"/>
    <mergeCell ref="G2023:H2023"/>
    <mergeCell ref="G2024:H2024"/>
    <mergeCell ref="G2025:H2025"/>
    <mergeCell ref="G2026:H2026"/>
    <mergeCell ref="G2027:H2027"/>
    <mergeCell ref="G2028:H2028"/>
    <mergeCell ref="G2029:H2029"/>
    <mergeCell ref="G2030:H2030"/>
    <mergeCell ref="G2013:H2013"/>
    <mergeCell ref="G2014:H2014"/>
    <mergeCell ref="G2015:H2015"/>
    <mergeCell ref="G2016:H2016"/>
    <mergeCell ref="G2017:H2017"/>
    <mergeCell ref="G2018:H2018"/>
    <mergeCell ref="G2019:H2019"/>
    <mergeCell ref="G2020:H2020"/>
    <mergeCell ref="G2021:H2021"/>
    <mergeCell ref="G2040:H2040"/>
    <mergeCell ref="G2041:H2041"/>
    <mergeCell ref="G2042:H2042"/>
    <mergeCell ref="G2043:H2043"/>
    <mergeCell ref="G2044:H2044"/>
    <mergeCell ref="G2045:H2045"/>
    <mergeCell ref="G2046:H2046"/>
    <mergeCell ref="G2047:H2047"/>
    <mergeCell ref="G2048:H2048"/>
    <mergeCell ref="G2031:H2031"/>
    <mergeCell ref="G2032:H2032"/>
    <mergeCell ref="G2033:H2033"/>
    <mergeCell ref="G2034:H2034"/>
    <mergeCell ref="G2035:H2035"/>
    <mergeCell ref="G2036:H2036"/>
    <mergeCell ref="G2037:H2037"/>
    <mergeCell ref="G2038:H2038"/>
    <mergeCell ref="G2039:H2039"/>
    <mergeCell ref="G2058:H2058"/>
    <mergeCell ref="G2059:H2059"/>
    <mergeCell ref="G2060:H2060"/>
    <mergeCell ref="G2061:H2061"/>
    <mergeCell ref="G2062:H2062"/>
    <mergeCell ref="G2063:H2063"/>
    <mergeCell ref="G2064:H2064"/>
    <mergeCell ref="G2065:H2065"/>
    <mergeCell ref="G2066:H2066"/>
    <mergeCell ref="G2049:H2049"/>
    <mergeCell ref="G2050:H2050"/>
    <mergeCell ref="G2051:H2051"/>
    <mergeCell ref="G2052:H2052"/>
    <mergeCell ref="G2053:H2053"/>
    <mergeCell ref="G2054:H2054"/>
    <mergeCell ref="G2055:H2055"/>
    <mergeCell ref="G2056:H2056"/>
    <mergeCell ref="G2057:H2057"/>
    <mergeCell ref="G2076:H2076"/>
    <mergeCell ref="G2077:H2077"/>
    <mergeCell ref="G2078:H2078"/>
    <mergeCell ref="G2079:H2079"/>
    <mergeCell ref="G2080:H2080"/>
    <mergeCell ref="G2081:H2081"/>
    <mergeCell ref="G2082:H2082"/>
    <mergeCell ref="G2083:H2083"/>
    <mergeCell ref="G2084:H2084"/>
    <mergeCell ref="G2067:H2067"/>
    <mergeCell ref="G2068:H2068"/>
    <mergeCell ref="G2069:H2069"/>
    <mergeCell ref="G2070:H2070"/>
    <mergeCell ref="G2071:H2071"/>
    <mergeCell ref="G2072:H2072"/>
    <mergeCell ref="G2073:H2073"/>
    <mergeCell ref="G2074:H2074"/>
    <mergeCell ref="G2075:H2075"/>
    <mergeCell ref="G2094:H2094"/>
    <mergeCell ref="G2095:H2095"/>
    <mergeCell ref="G2096:H2096"/>
    <mergeCell ref="G2097:H2097"/>
    <mergeCell ref="G2098:H2098"/>
    <mergeCell ref="G2099:H2099"/>
    <mergeCell ref="G2100:H2100"/>
    <mergeCell ref="G2101:H2101"/>
    <mergeCell ref="G2102:H2102"/>
    <mergeCell ref="G2085:H2085"/>
    <mergeCell ref="G2086:H2086"/>
    <mergeCell ref="G2087:H2087"/>
    <mergeCell ref="G2088:H2088"/>
    <mergeCell ref="G2089:H2089"/>
    <mergeCell ref="G2090:H2090"/>
    <mergeCell ref="G2091:H2091"/>
    <mergeCell ref="G2092:H2092"/>
    <mergeCell ref="G2093:H2093"/>
    <mergeCell ref="G2112:H2112"/>
    <mergeCell ref="G2113:H2113"/>
    <mergeCell ref="G2114:H2114"/>
    <mergeCell ref="G2115:H2115"/>
    <mergeCell ref="G2116:H2116"/>
    <mergeCell ref="G2117:H2117"/>
    <mergeCell ref="G2118:H2118"/>
    <mergeCell ref="G2119:H2119"/>
    <mergeCell ref="G2120:H2120"/>
    <mergeCell ref="G2103:H2103"/>
    <mergeCell ref="G2104:H2104"/>
    <mergeCell ref="G2105:H2105"/>
    <mergeCell ref="G2106:H2106"/>
    <mergeCell ref="G2107:H2107"/>
    <mergeCell ref="G2108:H2108"/>
    <mergeCell ref="G2109:H2109"/>
    <mergeCell ref="G2110:H2110"/>
    <mergeCell ref="G2111:H2111"/>
    <mergeCell ref="G2130:H2130"/>
    <mergeCell ref="G2131:H2131"/>
    <mergeCell ref="G2132:H2132"/>
    <mergeCell ref="G2133:H2133"/>
    <mergeCell ref="G2134:H2134"/>
    <mergeCell ref="G2135:H2135"/>
    <mergeCell ref="G2136:H2136"/>
    <mergeCell ref="G2137:H2137"/>
    <mergeCell ref="G2138:H2138"/>
    <mergeCell ref="G2121:H2121"/>
    <mergeCell ref="G2122:H2122"/>
    <mergeCell ref="G2123:H2123"/>
    <mergeCell ref="G2124:H2124"/>
    <mergeCell ref="G2125:H2125"/>
    <mergeCell ref="G2126:H2126"/>
    <mergeCell ref="G2127:H2127"/>
    <mergeCell ref="G2128:H2128"/>
    <mergeCell ref="G2129:H2129"/>
    <mergeCell ref="G2148:H2148"/>
    <mergeCell ref="G2149:H2149"/>
    <mergeCell ref="G2150:H2150"/>
    <mergeCell ref="G2151:H2151"/>
    <mergeCell ref="G2152:H2152"/>
    <mergeCell ref="G2153:H2153"/>
    <mergeCell ref="G2154:H2154"/>
    <mergeCell ref="G2155:H2155"/>
    <mergeCell ref="G2156:H2156"/>
    <mergeCell ref="G2139:H2139"/>
    <mergeCell ref="G2140:H2140"/>
    <mergeCell ref="G2141:H2141"/>
    <mergeCell ref="G2142:H2142"/>
    <mergeCell ref="G2143:H2143"/>
    <mergeCell ref="G2144:H2144"/>
    <mergeCell ref="G2145:H2145"/>
    <mergeCell ref="G2146:H2146"/>
    <mergeCell ref="G2147:H2147"/>
    <mergeCell ref="G2166:H2166"/>
    <mergeCell ref="G2167:H2167"/>
    <mergeCell ref="G2168:H2168"/>
    <mergeCell ref="G2169:H2169"/>
    <mergeCell ref="G2170:H2170"/>
    <mergeCell ref="G2171:H2171"/>
    <mergeCell ref="G2172:H2172"/>
    <mergeCell ref="G2173:H2173"/>
    <mergeCell ref="G2174:H2174"/>
    <mergeCell ref="G2157:H2157"/>
    <mergeCell ref="G2158:H2158"/>
    <mergeCell ref="G2159:H2159"/>
    <mergeCell ref="G2160:H2160"/>
    <mergeCell ref="G2161:H2161"/>
    <mergeCell ref="G2162:H2162"/>
    <mergeCell ref="G2163:H2163"/>
    <mergeCell ref="G2164:H2164"/>
    <mergeCell ref="G2165:H2165"/>
    <mergeCell ref="G2184:H2184"/>
    <mergeCell ref="G2185:H2185"/>
    <mergeCell ref="G2186:H2186"/>
    <mergeCell ref="G2187:H2187"/>
    <mergeCell ref="G2188:H2188"/>
    <mergeCell ref="G2189:H2189"/>
    <mergeCell ref="G2190:H2190"/>
    <mergeCell ref="G2191:H2191"/>
    <mergeCell ref="G2192:H2192"/>
    <mergeCell ref="G2175:H2175"/>
    <mergeCell ref="G2176:H2176"/>
    <mergeCell ref="G2177:H2177"/>
    <mergeCell ref="G2178:H2178"/>
    <mergeCell ref="G2179:H2179"/>
    <mergeCell ref="G2180:H2180"/>
    <mergeCell ref="G2181:H2181"/>
    <mergeCell ref="G2182:H2182"/>
    <mergeCell ref="G2183:H2183"/>
    <mergeCell ref="G2202:H2202"/>
    <mergeCell ref="G2203:H2203"/>
    <mergeCell ref="G2204:H2204"/>
    <mergeCell ref="G2205:H2205"/>
    <mergeCell ref="G2206:H2206"/>
    <mergeCell ref="G2207:H2207"/>
    <mergeCell ref="G2208:H2208"/>
    <mergeCell ref="G2209:H2209"/>
    <mergeCell ref="G2210:H2210"/>
    <mergeCell ref="G2193:H2193"/>
    <mergeCell ref="G2194:H2194"/>
    <mergeCell ref="G2195:H2195"/>
    <mergeCell ref="G2196:H2196"/>
    <mergeCell ref="G2197:H2197"/>
    <mergeCell ref="G2198:H2198"/>
    <mergeCell ref="G2199:H2199"/>
    <mergeCell ref="G2200:H2200"/>
    <mergeCell ref="G2201:H2201"/>
    <mergeCell ref="G2220:H2220"/>
    <mergeCell ref="G2221:H2221"/>
    <mergeCell ref="G2222:H2222"/>
    <mergeCell ref="G2223:H2223"/>
    <mergeCell ref="G2224:H2224"/>
    <mergeCell ref="G2225:H2225"/>
    <mergeCell ref="G2226:H2226"/>
    <mergeCell ref="G2227:H2227"/>
    <mergeCell ref="G2228:H2228"/>
    <mergeCell ref="G2211:H2211"/>
    <mergeCell ref="G2212:H2212"/>
    <mergeCell ref="G2213:H2213"/>
    <mergeCell ref="G2214:H2214"/>
    <mergeCell ref="G2215:H2215"/>
    <mergeCell ref="G2216:H2216"/>
    <mergeCell ref="G2217:H2217"/>
    <mergeCell ref="G2218:H2218"/>
    <mergeCell ref="G2219:H2219"/>
    <mergeCell ref="G2238:H2238"/>
    <mergeCell ref="G2239:H2239"/>
    <mergeCell ref="G2240:H2240"/>
    <mergeCell ref="G2241:H2241"/>
    <mergeCell ref="G2242:H2242"/>
    <mergeCell ref="G2243:H2243"/>
    <mergeCell ref="G2244:H2244"/>
    <mergeCell ref="G2245:H2245"/>
    <mergeCell ref="G2246:H2246"/>
    <mergeCell ref="G2229:H2229"/>
    <mergeCell ref="G2230:H2230"/>
    <mergeCell ref="G2231:H2231"/>
    <mergeCell ref="G2232:H2232"/>
    <mergeCell ref="G2233:H2233"/>
    <mergeCell ref="G2234:H2234"/>
    <mergeCell ref="G2235:H2235"/>
    <mergeCell ref="G2236:H2236"/>
    <mergeCell ref="G2237:H2237"/>
    <mergeCell ref="G2256:H2256"/>
    <mergeCell ref="G2257:H2257"/>
    <mergeCell ref="G2258:H2258"/>
    <mergeCell ref="G2259:H2259"/>
    <mergeCell ref="G2260:H2260"/>
    <mergeCell ref="G2261:H2261"/>
    <mergeCell ref="G2262:H2262"/>
    <mergeCell ref="G2263:H2263"/>
    <mergeCell ref="G2264:H2264"/>
    <mergeCell ref="G2247:H2247"/>
    <mergeCell ref="G2248:H2248"/>
    <mergeCell ref="G2249:H2249"/>
    <mergeCell ref="G2250:H2250"/>
    <mergeCell ref="G2251:H2251"/>
    <mergeCell ref="G2252:H2252"/>
    <mergeCell ref="G2253:H2253"/>
    <mergeCell ref="G2254:H2254"/>
    <mergeCell ref="G2255:H2255"/>
    <mergeCell ref="G2274:H2274"/>
    <mergeCell ref="G2275:H2275"/>
    <mergeCell ref="G2276:H2276"/>
    <mergeCell ref="G2277:H2277"/>
    <mergeCell ref="G2278:H2278"/>
    <mergeCell ref="G2279:H2279"/>
    <mergeCell ref="G2280:H2280"/>
    <mergeCell ref="G2281:H2281"/>
    <mergeCell ref="G2282:H2282"/>
    <mergeCell ref="G2265:H2265"/>
    <mergeCell ref="G2266:H2266"/>
    <mergeCell ref="G2267:H2267"/>
    <mergeCell ref="G2268:H2268"/>
    <mergeCell ref="G2269:H2269"/>
    <mergeCell ref="G2270:H2270"/>
    <mergeCell ref="G2271:H2271"/>
    <mergeCell ref="G2272:H2272"/>
    <mergeCell ref="G2273:H2273"/>
    <mergeCell ref="G2292:H2292"/>
    <mergeCell ref="G2293:H2293"/>
    <mergeCell ref="G2294:H2294"/>
    <mergeCell ref="G2295:H2295"/>
    <mergeCell ref="G2296:H2296"/>
    <mergeCell ref="G2297:H2297"/>
    <mergeCell ref="G2298:H2298"/>
    <mergeCell ref="G2299:H2299"/>
    <mergeCell ref="G2300:H2300"/>
    <mergeCell ref="G2283:H2283"/>
    <mergeCell ref="G2284:H2284"/>
    <mergeCell ref="G2285:H2285"/>
    <mergeCell ref="G2286:H2286"/>
    <mergeCell ref="G2287:H2287"/>
    <mergeCell ref="G2288:H2288"/>
    <mergeCell ref="G2289:H2289"/>
    <mergeCell ref="G2290:H2290"/>
    <mergeCell ref="G2291:H2291"/>
    <mergeCell ref="G2310:H2310"/>
    <mergeCell ref="G2311:H2311"/>
    <mergeCell ref="G2312:H2312"/>
    <mergeCell ref="G2313:H2313"/>
    <mergeCell ref="G2314:H2314"/>
    <mergeCell ref="G2315:H2315"/>
    <mergeCell ref="G2316:H2316"/>
    <mergeCell ref="G2317:H2317"/>
    <mergeCell ref="G2318:H2318"/>
    <mergeCell ref="G2301:H2301"/>
    <mergeCell ref="G2302:H2302"/>
    <mergeCell ref="G2303:H2303"/>
    <mergeCell ref="G2304:H2304"/>
    <mergeCell ref="G2305:H2305"/>
    <mergeCell ref="G2306:H2306"/>
    <mergeCell ref="G2307:H2307"/>
    <mergeCell ref="G2308:H2308"/>
    <mergeCell ref="G2309:H2309"/>
    <mergeCell ref="G2337:H2337"/>
    <mergeCell ref="G2338:H2338"/>
    <mergeCell ref="G2339:H2339"/>
    <mergeCell ref="G2340:H2340"/>
    <mergeCell ref="G2341:H2341"/>
    <mergeCell ref="G2342:H2342"/>
    <mergeCell ref="G2328:H2328"/>
    <mergeCell ref="G2329:H2329"/>
    <mergeCell ref="G2330:H2330"/>
    <mergeCell ref="G2331:H2331"/>
    <mergeCell ref="G2332:H2332"/>
    <mergeCell ref="G2333:H2333"/>
    <mergeCell ref="G2334:H2334"/>
    <mergeCell ref="G2335:H2335"/>
    <mergeCell ref="G2336:H2336"/>
    <mergeCell ref="G2319:H2319"/>
    <mergeCell ref="G2320:H2320"/>
    <mergeCell ref="G2321:H2321"/>
    <mergeCell ref="G2322:H2322"/>
    <mergeCell ref="G2323:H2323"/>
    <mergeCell ref="G2324:H2324"/>
    <mergeCell ref="G2325:H2325"/>
    <mergeCell ref="G2326:H2326"/>
    <mergeCell ref="G2327:H2327"/>
  </mergeCells>
  <dataValidations count="1">
    <dataValidation type="list" allowBlank="1" showErrorMessage="1" sqref="B1306:B1307 B978:B1105 B1125 B1135 B1145 B1150 B1169:B1187 B1191:B1192 B1194:B1198 B1200:B1206 B1237:B1243 B1245:B1257 B1260 B1262 B1266:B1280 B1282:B1290 B1294:B1303 B1208 B1215 B1221 B1223:B1225 B1310" xr:uid="{0CFCA929-D7E2-4C6D-952A-D5686DD4BD86}">
      <formula1>Hidden_211</formula1>
    </dataValidation>
  </dataValidations>
  <pageMargins left="0.70833333333333337" right="0.70833333333333337" top="0.74791666666666667" bottom="0.74791666666666667" header="0.51180555555555551" footer="0.51180555555555551"/>
  <pageSetup scale="60" firstPageNumber="0" fitToHeight="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20</vt:i4>
      </vt:variant>
    </vt:vector>
  </HeadingPairs>
  <TitlesOfParts>
    <vt:vector size="26" baseType="lpstr">
      <vt:lpstr>2015</vt:lpstr>
      <vt:lpstr>2016</vt:lpstr>
      <vt:lpstr>2017</vt:lpstr>
      <vt:lpstr>2018</vt:lpstr>
      <vt:lpstr>2019</vt:lpstr>
      <vt:lpstr>2020</vt:lpstr>
      <vt:lpstr>'2015'!__xlnm__FilterDatabase</vt:lpstr>
      <vt:lpstr>'2016'!__xlnm__FilterDatabase</vt:lpstr>
      <vt:lpstr>'2017'!__xlnm__FilterDatabase</vt:lpstr>
      <vt:lpstr>'2018'!__xlnm__FilterDatabase</vt:lpstr>
      <vt:lpstr>'2019'!__xlnm__FilterDatabase</vt:lpstr>
      <vt:lpstr>'2015'!Área_de_impresión</vt:lpstr>
      <vt:lpstr>'2016'!Área_de_impresión</vt:lpstr>
      <vt:lpstr>'2017'!Área_de_impresión</vt:lpstr>
      <vt:lpstr>'2018'!Área_de_impresión</vt:lpstr>
      <vt:lpstr>'2020'!Área_de_impresión</vt:lpstr>
      <vt:lpstr>'2015'!Excel_BuiltIn__FilterDatabase</vt:lpstr>
      <vt:lpstr>'2016'!Excel_BuiltIn__FilterDatabase</vt:lpstr>
      <vt:lpstr>'2017'!Excel_BuiltIn__FilterDatabase</vt:lpstr>
      <vt:lpstr>'2015'!Títulos_a_imprimir</vt:lpstr>
      <vt:lpstr>'2016'!Títulos_a_imprimir</vt:lpstr>
      <vt:lpstr>'2017'!Títulos_a_imprimir</vt:lpstr>
      <vt:lpstr>'2018'!Títulos_a_imprimir</vt:lpstr>
      <vt:lpstr>'2019'!Títulos_a_imprimir</vt:lpstr>
      <vt:lpstr>'2020'!Títulos_a_imprimir</vt:lpstr>
      <vt:lpstr>'2020'!VERIFICAR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Sánchez Hernández</dc:creator>
  <cp:lastModifiedBy>Usuario</cp:lastModifiedBy>
  <cp:revision>59</cp:revision>
  <cp:lastPrinted>2021-03-24T17:02:26Z</cp:lastPrinted>
  <dcterms:created xsi:type="dcterms:W3CDTF">2014-04-04T00:28:21Z</dcterms:created>
  <dcterms:modified xsi:type="dcterms:W3CDTF">2021-03-25T15:49:38Z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