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BAJOS EN CURSO\Miriam\ARegional 2021\19 Disciplina Financiera (TRIMESTRAL)\4TO TRIM\"/>
    </mc:Choice>
  </mc:AlternateContent>
  <xr:revisionPtr revIDLastSave="0" documentId="13_ncr:1_{524582B0-61F2-4679-829C-3D033A3EE55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Obligaciones Dif. de Financ." sheetId="2" r:id="rId1"/>
    <sheet name="Hoja1" sheetId="3" r:id="rId2"/>
  </sheets>
  <definedNames>
    <definedName name="_xlnm.Print_Titles" localSheetId="0">'Obligaciones Dif. de Financ.'!$1:$4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L7" i="2"/>
  <c r="M40" i="3" l="1"/>
  <c r="M41" i="3" s="1"/>
  <c r="M28" i="3"/>
  <c r="M29" i="3" s="1"/>
  <c r="E189" i="3" l="1"/>
  <c r="H188" i="3"/>
  <c r="H189" i="3" s="1"/>
  <c r="G188" i="3"/>
  <c r="G189" i="3" s="1"/>
  <c r="F188" i="3"/>
  <c r="I187" i="3"/>
  <c r="F187" i="3"/>
  <c r="I186" i="3"/>
  <c r="F186" i="3"/>
  <c r="I185" i="3"/>
  <c r="F185" i="3"/>
  <c r="I184" i="3"/>
  <c r="F184" i="3"/>
  <c r="I183" i="3"/>
  <c r="F183" i="3"/>
  <c r="I182" i="3"/>
  <c r="F182" i="3"/>
  <c r="I181" i="3"/>
  <c r="F181" i="3"/>
  <c r="I180" i="3"/>
  <c r="F180" i="3"/>
  <c r="I179" i="3"/>
  <c r="F179" i="3"/>
  <c r="I178" i="3"/>
  <c r="F178" i="3"/>
  <c r="I177" i="3"/>
  <c r="F177" i="3"/>
  <c r="I176" i="3"/>
  <c r="F176" i="3"/>
  <c r="I175" i="3"/>
  <c r="F175" i="3"/>
  <c r="I174" i="3"/>
  <c r="F174" i="3"/>
  <c r="I173" i="3"/>
  <c r="F173" i="3"/>
  <c r="I172" i="3"/>
  <c r="F172" i="3"/>
  <c r="I171" i="3"/>
  <c r="F171" i="3"/>
  <c r="I170" i="3"/>
  <c r="F170" i="3"/>
  <c r="I169" i="3"/>
  <c r="F169" i="3"/>
  <c r="I168" i="3"/>
  <c r="F168" i="3"/>
  <c r="I167" i="3"/>
  <c r="F167" i="3"/>
  <c r="I166" i="3"/>
  <c r="F166" i="3"/>
  <c r="I165" i="3"/>
  <c r="J176" i="3" s="1"/>
  <c r="F165" i="3"/>
  <c r="I164" i="3"/>
  <c r="F164" i="3"/>
  <c r="I163" i="3"/>
  <c r="F163" i="3"/>
  <c r="I162" i="3"/>
  <c r="F162" i="3"/>
  <c r="I161" i="3"/>
  <c r="F161" i="3"/>
  <c r="I160" i="3"/>
  <c r="F160" i="3"/>
  <c r="I159" i="3"/>
  <c r="F159" i="3"/>
  <c r="I158" i="3"/>
  <c r="F158" i="3"/>
  <c r="I157" i="3"/>
  <c r="F157" i="3"/>
  <c r="I156" i="3"/>
  <c r="F156" i="3"/>
  <c r="I155" i="3"/>
  <c r="F155" i="3"/>
  <c r="I154" i="3"/>
  <c r="F154" i="3"/>
  <c r="I153" i="3"/>
  <c r="F153" i="3"/>
  <c r="I152" i="3"/>
  <c r="F152" i="3"/>
  <c r="I151" i="3"/>
  <c r="F151" i="3"/>
  <c r="I150" i="3"/>
  <c r="F150" i="3"/>
  <c r="I149" i="3"/>
  <c r="F149" i="3"/>
  <c r="I148" i="3"/>
  <c r="F148" i="3"/>
  <c r="I147" i="3"/>
  <c r="F147" i="3"/>
  <c r="I146" i="3"/>
  <c r="F146" i="3"/>
  <c r="I145" i="3"/>
  <c r="F145" i="3"/>
  <c r="I144" i="3"/>
  <c r="F144" i="3"/>
  <c r="I143" i="3"/>
  <c r="F143" i="3"/>
  <c r="I142" i="3"/>
  <c r="F142" i="3"/>
  <c r="I141" i="3"/>
  <c r="F141" i="3"/>
  <c r="I140" i="3"/>
  <c r="F140" i="3"/>
  <c r="I139" i="3"/>
  <c r="F139" i="3"/>
  <c r="I138" i="3"/>
  <c r="F138" i="3"/>
  <c r="I137" i="3"/>
  <c r="F137" i="3"/>
  <c r="I136" i="3"/>
  <c r="F136" i="3"/>
  <c r="I135" i="3"/>
  <c r="F135" i="3"/>
  <c r="I134" i="3"/>
  <c r="F134" i="3"/>
  <c r="I133" i="3"/>
  <c r="F133" i="3"/>
  <c r="I132" i="3"/>
  <c r="F132" i="3"/>
  <c r="I131" i="3"/>
  <c r="F131" i="3"/>
  <c r="I130" i="3"/>
  <c r="F130" i="3"/>
  <c r="I129" i="3"/>
  <c r="J140" i="3" s="1"/>
  <c r="F129" i="3"/>
  <c r="I128" i="3"/>
  <c r="F128" i="3"/>
  <c r="I127" i="3"/>
  <c r="F127" i="3"/>
  <c r="I126" i="3"/>
  <c r="F126" i="3"/>
  <c r="I125" i="3"/>
  <c r="F125" i="3"/>
  <c r="I124" i="3"/>
  <c r="F124" i="3"/>
  <c r="I123" i="3"/>
  <c r="F123" i="3"/>
  <c r="I122" i="3"/>
  <c r="F122" i="3"/>
  <c r="I121" i="3"/>
  <c r="F121" i="3"/>
  <c r="I120" i="3"/>
  <c r="F120" i="3"/>
  <c r="I119" i="3"/>
  <c r="F119" i="3"/>
  <c r="I118" i="3"/>
  <c r="F118" i="3"/>
  <c r="I117" i="3"/>
  <c r="J128" i="3" s="1"/>
  <c r="F117" i="3"/>
  <c r="I116" i="3"/>
  <c r="F116" i="3"/>
  <c r="I115" i="3"/>
  <c r="F115" i="3"/>
  <c r="I114" i="3"/>
  <c r="F114" i="3"/>
  <c r="I113" i="3"/>
  <c r="F113" i="3"/>
  <c r="I112" i="3"/>
  <c r="F112" i="3"/>
  <c r="I111" i="3"/>
  <c r="F111" i="3"/>
  <c r="I110" i="3"/>
  <c r="F110" i="3"/>
  <c r="I109" i="3"/>
  <c r="F109" i="3"/>
  <c r="I108" i="3"/>
  <c r="F108" i="3"/>
  <c r="I107" i="3"/>
  <c r="F107" i="3"/>
  <c r="I106" i="3"/>
  <c r="F106" i="3"/>
  <c r="I105" i="3"/>
  <c r="F105" i="3"/>
  <c r="I104" i="3"/>
  <c r="F104" i="3"/>
  <c r="I103" i="3"/>
  <c r="F103" i="3"/>
  <c r="I102" i="3"/>
  <c r="F102" i="3"/>
  <c r="I101" i="3"/>
  <c r="F101" i="3"/>
  <c r="I100" i="3"/>
  <c r="F100" i="3"/>
  <c r="I99" i="3"/>
  <c r="F99" i="3"/>
  <c r="I98" i="3"/>
  <c r="F98" i="3"/>
  <c r="I97" i="3"/>
  <c r="F97" i="3"/>
  <c r="I96" i="3"/>
  <c r="F96" i="3"/>
  <c r="I95" i="3"/>
  <c r="F95" i="3"/>
  <c r="I94" i="3"/>
  <c r="F94" i="3"/>
  <c r="I93" i="3"/>
  <c r="F93" i="3"/>
  <c r="I92" i="3"/>
  <c r="F92" i="3"/>
  <c r="I91" i="3"/>
  <c r="F91" i="3"/>
  <c r="I90" i="3"/>
  <c r="F90" i="3"/>
  <c r="I89" i="3"/>
  <c r="F89" i="3"/>
  <c r="I88" i="3"/>
  <c r="F88" i="3"/>
  <c r="I87" i="3"/>
  <c r="F87" i="3"/>
  <c r="I86" i="3"/>
  <c r="F86" i="3"/>
  <c r="I85" i="3"/>
  <c r="F85" i="3"/>
  <c r="I84" i="3"/>
  <c r="F84" i="3"/>
  <c r="I83" i="3"/>
  <c r="F83" i="3"/>
  <c r="I82" i="3"/>
  <c r="F82" i="3"/>
  <c r="I81" i="3"/>
  <c r="J92" i="3" s="1"/>
  <c r="F81" i="3"/>
  <c r="I80" i="3"/>
  <c r="F80" i="3"/>
  <c r="I79" i="3"/>
  <c r="F79" i="3"/>
  <c r="I78" i="3"/>
  <c r="F78" i="3"/>
  <c r="I77" i="3"/>
  <c r="F77" i="3"/>
  <c r="I76" i="3"/>
  <c r="F76" i="3"/>
  <c r="I75" i="3"/>
  <c r="F75" i="3"/>
  <c r="I74" i="3"/>
  <c r="F74" i="3"/>
  <c r="I73" i="3"/>
  <c r="F73" i="3"/>
  <c r="I72" i="3"/>
  <c r="F72" i="3"/>
  <c r="I71" i="3"/>
  <c r="F71" i="3"/>
  <c r="I70" i="3"/>
  <c r="F70" i="3"/>
  <c r="I69" i="3"/>
  <c r="J80" i="3" s="1"/>
  <c r="F69" i="3"/>
  <c r="I68" i="3"/>
  <c r="F68" i="3"/>
  <c r="I67" i="3"/>
  <c r="F67" i="3"/>
  <c r="I66" i="3"/>
  <c r="F66" i="3"/>
  <c r="I65" i="3"/>
  <c r="F65" i="3"/>
  <c r="I64" i="3"/>
  <c r="F64" i="3"/>
  <c r="I63" i="3"/>
  <c r="F63" i="3"/>
  <c r="I62" i="3"/>
  <c r="F62" i="3"/>
  <c r="I61" i="3"/>
  <c r="F61" i="3"/>
  <c r="I60" i="3"/>
  <c r="F60" i="3"/>
  <c r="I59" i="3"/>
  <c r="F59" i="3"/>
  <c r="I58" i="3"/>
  <c r="F58" i="3"/>
  <c r="I57" i="3"/>
  <c r="F57" i="3"/>
  <c r="I56" i="3"/>
  <c r="F56" i="3"/>
  <c r="I55" i="3"/>
  <c r="F55" i="3"/>
  <c r="I54" i="3"/>
  <c r="F54" i="3"/>
  <c r="I53" i="3"/>
  <c r="F53" i="3"/>
  <c r="I52" i="3"/>
  <c r="F52" i="3"/>
  <c r="I51" i="3"/>
  <c r="F51" i="3"/>
  <c r="I50" i="3"/>
  <c r="F50" i="3"/>
  <c r="I49" i="3"/>
  <c r="F49" i="3"/>
  <c r="I48" i="3"/>
  <c r="F48" i="3"/>
  <c r="I47" i="3"/>
  <c r="F47" i="3"/>
  <c r="I46" i="3"/>
  <c r="F46" i="3"/>
  <c r="I45" i="3"/>
  <c r="F45" i="3"/>
  <c r="I44" i="3"/>
  <c r="F44" i="3"/>
  <c r="I43" i="3"/>
  <c r="F43" i="3"/>
  <c r="I42" i="3"/>
  <c r="F42" i="3"/>
  <c r="I41" i="3"/>
  <c r="F41" i="3"/>
  <c r="I40" i="3"/>
  <c r="F40" i="3"/>
  <c r="I39" i="3"/>
  <c r="F39" i="3"/>
  <c r="I38" i="3"/>
  <c r="F38" i="3"/>
  <c r="I37" i="3"/>
  <c r="F37" i="3"/>
  <c r="I36" i="3"/>
  <c r="F36" i="3"/>
  <c r="I35" i="3"/>
  <c r="F35" i="3"/>
  <c r="I34" i="3"/>
  <c r="F34" i="3"/>
  <c r="I33" i="3"/>
  <c r="J44" i="3" s="1"/>
  <c r="N40" i="3" s="1"/>
  <c r="N41" i="3" s="1"/>
  <c r="F33" i="3"/>
  <c r="I32" i="3"/>
  <c r="F32" i="3"/>
  <c r="I31" i="3"/>
  <c r="F31" i="3"/>
  <c r="I30" i="3"/>
  <c r="F30" i="3"/>
  <c r="I29" i="3"/>
  <c r="F29" i="3"/>
  <c r="I28" i="3"/>
  <c r="F28" i="3"/>
  <c r="C28" i="3"/>
  <c r="C40" i="3" s="1"/>
  <c r="C52" i="3" s="1"/>
  <c r="C64" i="3" s="1"/>
  <c r="C76" i="3" s="1"/>
  <c r="C88" i="3" s="1"/>
  <c r="C100" i="3" s="1"/>
  <c r="C112" i="3" s="1"/>
  <c r="C124" i="3" s="1"/>
  <c r="C136" i="3" s="1"/>
  <c r="C148" i="3" s="1"/>
  <c r="C160" i="3" s="1"/>
  <c r="C172" i="3" s="1"/>
  <c r="C184" i="3" s="1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A21" i="3"/>
  <c r="A33" i="3" s="1"/>
  <c r="A45" i="3" s="1"/>
  <c r="A57" i="3" s="1"/>
  <c r="A69" i="3" s="1"/>
  <c r="A81" i="3" s="1"/>
  <c r="A93" i="3" s="1"/>
  <c r="A105" i="3" s="1"/>
  <c r="A117" i="3" s="1"/>
  <c r="A129" i="3" s="1"/>
  <c r="A141" i="3" s="1"/>
  <c r="A153" i="3" s="1"/>
  <c r="A165" i="3" s="1"/>
  <c r="A177" i="3" s="1"/>
  <c r="I20" i="3"/>
  <c r="F20" i="3"/>
  <c r="I19" i="3"/>
  <c r="F19" i="3"/>
  <c r="I18" i="3"/>
  <c r="F18" i="3"/>
  <c r="I17" i="3"/>
  <c r="F17" i="3"/>
  <c r="I16" i="3"/>
  <c r="F16" i="3"/>
  <c r="C16" i="3"/>
  <c r="I15" i="3"/>
  <c r="F15" i="3"/>
  <c r="I14" i="3"/>
  <c r="F14" i="3"/>
  <c r="I13" i="3"/>
  <c r="F13" i="3"/>
  <c r="I12" i="3"/>
  <c r="F12" i="3"/>
  <c r="I11" i="3"/>
  <c r="F11" i="3"/>
  <c r="I10" i="3"/>
  <c r="F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I9" i="3"/>
  <c r="K7" i="2" s="1"/>
  <c r="F9" i="3"/>
  <c r="E191" i="3" l="1"/>
  <c r="I7" i="2"/>
  <c r="F189" i="3"/>
  <c r="N7" i="2"/>
  <c r="J32" i="3"/>
  <c r="J56" i="3"/>
  <c r="J68" i="3"/>
  <c r="J104" i="3"/>
  <c r="J116" i="3"/>
  <c r="J152" i="3"/>
  <c r="J164" i="3"/>
  <c r="I189" i="3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J188" i="3"/>
  <c r="I188" i="3"/>
  <c r="J20" i="3"/>
  <c r="O7" i="2" l="1"/>
  <c r="J189" i="3"/>
  <c r="K11" i="2"/>
  <c r="I11" i="2"/>
  <c r="L11" i="2" l="1"/>
  <c r="O11" i="2" l="1"/>
  <c r="N11" i="2" l="1"/>
  <c r="M11" i="2"/>
</calcChain>
</file>

<file path=xl/sharedStrings.xml><?xml version="1.0" encoding="utf-8"?>
<sst xmlns="http://schemas.openxmlformats.org/spreadsheetml/2006/main" count="214" uniqueCount="46">
  <si>
    <t>Ayuntamiento de Veracruz</t>
  </si>
  <si>
    <t xml:space="preserve">Plazo Pactado </t>
  </si>
  <si>
    <t>Informe Analitico de Obligaciones Diferentes de Financiamientos - LDF</t>
  </si>
  <si>
    <t>Fecha de Contrato</t>
  </si>
  <si>
    <t>Fecha de Inicio de operaciones del Proyecto</t>
  </si>
  <si>
    <t>Fecha de Vencimiento</t>
  </si>
  <si>
    <t xml:space="preserve">Monto de Inversion Pactado </t>
  </si>
  <si>
    <t>Monto Promedio Mensual de Pago de la Contraprestacion</t>
  </si>
  <si>
    <t>Monto Promedio Mensual de Pago de la Contraprestacion, correspondiente al pago de la inversión</t>
  </si>
  <si>
    <t>Monto Pagado de la Inversion actualizado</t>
  </si>
  <si>
    <t>Saldo Pendiente por pagar de la inversión</t>
  </si>
  <si>
    <t>A. Asociaciones Publico Privadas</t>
  </si>
  <si>
    <t>B. Otros Instrumentos</t>
  </si>
  <si>
    <t>C. Total de obliaciones Diferentes de Financiamientos</t>
  </si>
  <si>
    <t>Denominación de las Obligaciones Diferentes de Financiamientos</t>
  </si>
  <si>
    <t>180 meses</t>
  </si>
  <si>
    <t>MUNICIPIO DE VERACRUZ, VERACRUZ</t>
  </si>
  <si>
    <t>TESORERÍA MUNICIPAL</t>
  </si>
  <si>
    <t>CALENDARIO DE EROGACIONES ASOCIACIÓN PÚBLICO - PRIVADA</t>
  </si>
  <si>
    <t>N° DE AÑOS</t>
  </si>
  <si>
    <t>N° DE MESES</t>
  </si>
  <si>
    <t>AÑO</t>
  </si>
  <si>
    <t>MES</t>
  </si>
  <si>
    <t>AMORTIZACIÓN DE CAPITAL</t>
  </si>
  <si>
    <t>INTERESES</t>
  </si>
  <si>
    <t>TOTAL INVERSIÓN</t>
  </si>
  <si>
    <t>SERVICIO Y MANTENIMIENTO</t>
  </si>
  <si>
    <t>MONTO MENSUAL</t>
  </si>
  <si>
    <t>MONTO ANUAL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</si>
  <si>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</si>
  <si>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</si>
  <si>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</si>
  <si>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</si>
  <si>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</si>
  <si>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</si>
  <si>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</si>
  <si>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</si>
  <si>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</si>
  <si>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</si>
  <si>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</si>
  <si>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</si>
  <si>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TOTALES</t>
  </si>
  <si>
    <t>SALDOS</t>
  </si>
  <si>
    <t>promedio 2020</t>
  </si>
  <si>
    <t>Monto Pagado de la Inversión al 30 de septiembre de 2021</t>
  </si>
  <si>
    <t>Del 1 de enero al 30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</si>
</sst>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[Red]\-#,##0.00\ 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9"/>
      <color theme="1"/>
      <name val="Neo Sans Pro"/>
      <family val="2"/>
    </font>
    <font>
      <sz val="9"/>
      <color theme="1"/>
      <name val="Neo Sans Pro"/>
      <family val="2"/>
    </font>
    <font>
      <b/>
      <i/>
      <sz val="9"/>
      <name val="Neo Sans Pro"/>
      <family val="2"/>
    </font>
    <font>
      <sz val="9"/>
      <color rgb="FF000000"/>
      <name val="Neo Sans Pro"/>
      <family val="2"/>
    </font>
    <font>
      <b/>
      <sz val="9"/>
      <name val="Neo Sans Pro"/>
      <family val="2"/>
    </font>
    <font>
      <b/>
      <sz val="12"/>
      <color theme="0"/>
      <name val="Arial"/>
      <family val="2"/>
    </font>
    <font>
      <sz val="12"/>
      <color theme="0"/>
      <name val="Calibri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1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44" fontId="4" fillId="0" borderId="4" xfId="1" applyFont="1" applyFill="1" applyBorder="1" applyAlignment="1">
      <alignment horizontal="right" vertical="top" wrapText="1" readingOrder="1"/>
    </xf>
    <xf numFmtId="164" fontId="4" fillId="0" borderId="4" xfId="1" applyNumberFormat="1" applyFont="1" applyFill="1" applyBorder="1" applyAlignment="1">
      <alignment horizontal="right" vertical="top" wrapText="1" readingOrder="1"/>
    </xf>
    <xf numFmtId="44" fontId="4" fillId="0" borderId="7" xfId="1" applyFont="1" applyFill="1" applyBorder="1" applyAlignment="1">
      <alignment horizontal="right" vertical="top" wrapText="1" readingOrder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44" fontId="4" fillId="0" borderId="9" xfId="1" applyFont="1" applyFill="1" applyBorder="1" applyAlignment="1">
      <alignment horizontal="right" vertical="top" wrapText="1" readingOrder="1"/>
    </xf>
    <xf numFmtId="14" fontId="4" fillId="0" borderId="7" xfId="1" applyNumberFormat="1" applyFont="1" applyFill="1" applyBorder="1" applyAlignment="1">
      <alignment horizontal="right" vertical="top" wrapText="1" readingOrder="1"/>
    </xf>
    <xf numFmtId="14" fontId="6" fillId="0" borderId="7" xfId="1" applyNumberFormat="1" applyFont="1" applyFill="1" applyBorder="1" applyAlignment="1">
      <alignment horizontal="right" vertical="top" wrapText="1" readingOrder="1"/>
    </xf>
    <xf numFmtId="164" fontId="6" fillId="0" borderId="7" xfId="1" applyNumberFormat="1" applyFont="1" applyFill="1" applyBorder="1" applyAlignment="1">
      <alignment horizontal="right" vertical="top" wrapText="1" readingOrder="1"/>
    </xf>
    <xf numFmtId="164" fontId="1" fillId="0" borderId="0" xfId="0" applyNumberFormat="1" applyFont="1" applyFill="1" applyBorder="1"/>
    <xf numFmtId="43" fontId="3" fillId="0" borderId="0" xfId="2" applyFont="1" applyFill="1" applyBorder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165" fontId="9" fillId="0" borderId="0" xfId="0" applyNumberFormat="1" applyFont="1" applyFill="1" applyBorder="1" applyAlignment="1">
      <alignment horizontal="centerContinuous" vertical="center"/>
    </xf>
    <xf numFmtId="0" fontId="10" fillId="0" borderId="12" xfId="0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vertical="center" wrapText="1"/>
    </xf>
    <xf numFmtId="165" fontId="10" fillId="0" borderId="12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13" xfId="0" applyNumberFormat="1" applyFont="1" applyFill="1" applyBorder="1" applyAlignment="1">
      <alignment vertical="center" wrapText="1"/>
    </xf>
    <xf numFmtId="165" fontId="7" fillId="0" borderId="0" xfId="0" applyNumberFormat="1" applyFont="1" applyAlignment="1">
      <alignment vertical="center"/>
    </xf>
    <xf numFmtId="0" fontId="10" fillId="3" borderId="12" xfId="0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vertical="center" wrapText="1"/>
    </xf>
    <xf numFmtId="165" fontId="8" fillId="3" borderId="0" xfId="0" applyNumberFormat="1" applyFont="1" applyFill="1" applyAlignment="1">
      <alignment vertical="center"/>
    </xf>
    <xf numFmtId="43" fontId="8" fillId="3" borderId="0" xfId="2" applyFont="1" applyFill="1" applyAlignment="1">
      <alignment vertical="center"/>
    </xf>
    <xf numFmtId="43" fontId="8" fillId="2" borderId="0" xfId="2" applyFont="1" applyFill="1" applyAlignment="1">
      <alignment vertical="center"/>
    </xf>
    <xf numFmtId="0" fontId="13" fillId="4" borderId="0" xfId="0" applyNumberFormat="1" applyFont="1" applyFill="1" applyBorder="1" applyAlignment="1">
      <alignment vertical="top" wrapText="1"/>
    </xf>
    <xf numFmtId="0" fontId="14" fillId="4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 readingOrder="1"/>
    </xf>
    <xf numFmtId="0" fontId="3" fillId="0" borderId="10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vertical="top" wrapText="1"/>
    </xf>
    <xf numFmtId="0" fontId="12" fillId="4" borderId="0" xfId="0" applyNumberFormat="1" applyFont="1" applyFill="1" applyBorder="1" applyAlignment="1">
      <alignment horizontal="center" vertical="top" wrapText="1" readingOrder="1"/>
    </xf>
    <xf numFmtId="0" fontId="13" fillId="4" borderId="0" xfId="0" applyNumberFormat="1" applyFont="1" applyFill="1" applyBorder="1" applyAlignment="1">
      <alignment vertical="top" wrapText="1"/>
    </xf>
    <xf numFmtId="0" fontId="14" fillId="4" borderId="1" xfId="0" applyNumberFormat="1" applyFont="1" applyFill="1" applyBorder="1" applyAlignment="1">
      <alignment horizontal="center" vertical="top" wrapText="1" readingOrder="1"/>
    </xf>
    <xf numFmtId="0" fontId="15" fillId="5" borderId="2" xfId="0" applyNumberFormat="1" applyFont="1" applyFill="1" applyBorder="1" applyAlignment="1">
      <alignment vertical="top" wrapText="1"/>
    </xf>
    <xf numFmtId="0" fontId="15" fillId="5" borderId="3" xfId="0" applyNumberFormat="1" applyFont="1" applyFill="1" applyBorder="1" applyAlignment="1">
      <alignment vertical="top" wrapText="1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114305</xdr:colOff>
      <xdr:row>0</xdr:row>
      <xdr:rowOff>104775</xdr:rowOff>
    </xdr:from>
    <xdr:to>
      <xdr:col>14</xdr:col>
      <xdr:colOff>573400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32" t="3560" r="62927" b="83424"/>
        <a:stretch>
          <a:fillRect/>
        </a:stretch>
      </xdr:blipFill>
      <xdr:spPr bwMode="auto">
        <a:xfrm>
          <a:off x="11144255" y="104775"/>
          <a:ext cx="1646358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259977</xdr:colOff>
      <xdr:row>0</xdr:row>
      <xdr:rowOff>67235</xdr:rowOff>
    </xdr:from>
    <xdr:to>
      <xdr:col>5</xdr:col>
      <xdr:colOff>156883</xdr:colOff>
      <xdr:row>3</xdr:row>
      <xdr:rowOff>414618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830" y="67235"/>
          <a:ext cx="2182906" cy="974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showGridLines="0" tabSelected="1" zoomScale="85" zoomScaleNormal="85" workbookViewId="0">
      <pane ySplit="4" topLeftCell="A5" activePane="bottomLeft" state="frozen"/>
      <selection pane="bottomLeft" activeCell="A5" sqref="A5:E5"/>
    </sheetView>
  </sheetViews>
  <sheetFormatPr baseColWidth="10" defaultColWidth="11.42578125" defaultRowHeight="15" x14ac:dyDescent="0.25"/>
  <cols>
    <col min="1" max="1" width="1.5703125" style="1" customWidth="1"/>
    <col min="2" max="2" width="14.140625" style="1" customWidth="1"/>
    <col min="3" max="3" width="1.140625" style="1" customWidth="1"/>
    <col min="4" max="4" width="0.140625" style="1" customWidth="1"/>
    <col min="5" max="5" width="18.85546875" style="1" customWidth="1"/>
    <col min="6" max="6" width="13.7109375" style="1" customWidth="1"/>
    <col min="7" max="7" width="14.85546875" style="1" customWidth="1"/>
    <col min="8" max="8" width="13" style="1" customWidth="1"/>
    <col min="9" max="9" width="18.5703125" style="1" bestFit="1" customWidth="1"/>
    <col min="10" max="10" width="14.140625" style="1" customWidth="1"/>
    <col min="11" max="11" width="16.85546875" style="1" customWidth="1"/>
    <col min="12" max="12" width="23.42578125" style="1" customWidth="1"/>
    <col min="13" max="13" width="17.85546875" style="1" customWidth="1"/>
    <col min="14" max="14" width="17.85546875" style="1" bestFit="1" customWidth="1"/>
    <col min="15" max="15" width="18.5703125" style="1" bestFit="1" customWidth="1"/>
    <col min="16" max="16" width="5.140625" style="1" customWidth="1"/>
    <col min="17" max="17" width="19.42578125" style="1" customWidth="1"/>
    <col min="18" max="16384" width="11.42578125" style="1"/>
  </cols>
  <sheetData>
    <row r="1" spans="1:17" ht="1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7" ht="17.100000000000001" customHeight="1" x14ac:dyDescent="0.25">
      <c r="A2" s="33"/>
      <c r="B2" s="50" t="s">
        <v>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ht="17.25" customHeight="1" x14ac:dyDescent="0.25">
      <c r="A3" s="33"/>
      <c r="B3" s="50" t="s">
        <v>45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7" ht="40.5" customHeight="1" x14ac:dyDescent="0.25">
      <c r="A4" s="33"/>
      <c r="B4" s="33"/>
      <c r="C4" s="33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s="2" customFormat="1" ht="72.75" customHeight="1" x14ac:dyDescent="0.2">
      <c r="A5" s="52" t="s">
        <v>14</v>
      </c>
      <c r="B5" s="53"/>
      <c r="C5" s="53"/>
      <c r="D5" s="53"/>
      <c r="E5" s="54"/>
      <c r="F5" s="34" t="s">
        <v>3</v>
      </c>
      <c r="G5" s="34" t="s">
        <v>4</v>
      </c>
      <c r="H5" s="34" t="s">
        <v>5</v>
      </c>
      <c r="I5" s="34" t="s">
        <v>6</v>
      </c>
      <c r="J5" s="34" t="s">
        <v>1</v>
      </c>
      <c r="K5" s="34" t="s">
        <v>7</v>
      </c>
      <c r="L5" s="34" t="s">
        <v>8</v>
      </c>
      <c r="M5" s="34" t="s">
        <v>44</v>
      </c>
      <c r="N5" s="34" t="s">
        <v>9</v>
      </c>
      <c r="O5" s="34" t="s">
        <v>10</v>
      </c>
    </row>
    <row r="6" spans="1:17" s="2" customFormat="1" ht="47.25" customHeight="1" x14ac:dyDescent="0.2">
      <c r="A6" s="47"/>
      <c r="B6" s="48"/>
      <c r="C6" s="48"/>
      <c r="D6" s="48"/>
      <c r="E6" s="49"/>
      <c r="F6" s="3"/>
      <c r="G6" s="4"/>
      <c r="H6" s="4"/>
      <c r="I6" s="4"/>
      <c r="J6" s="4"/>
      <c r="K6" s="4"/>
      <c r="L6" s="4"/>
      <c r="M6" s="4"/>
      <c r="N6" s="4"/>
      <c r="O6" s="4"/>
    </row>
    <row r="7" spans="1:17" s="2" customFormat="1" ht="54" customHeight="1" x14ac:dyDescent="0.2">
      <c r="A7" s="37" t="s">
        <v>11</v>
      </c>
      <c r="B7" s="38"/>
      <c r="C7" s="38"/>
      <c r="D7" s="38"/>
      <c r="E7" s="39"/>
      <c r="F7" s="9">
        <v>43007</v>
      </c>
      <c r="G7" s="9">
        <v>43252</v>
      </c>
      <c r="H7" s="9">
        <v>48730</v>
      </c>
      <c r="I7" s="10">
        <f>+Hoja1!E189</f>
        <v>621862178</v>
      </c>
      <c r="J7" s="10" t="s">
        <v>15</v>
      </c>
      <c r="K7" s="10">
        <f>+AVERAGE(Hoja1!I9:I51)</f>
        <v>12358968.162790697</v>
      </c>
      <c r="L7" s="10">
        <f>+AVERAGE(Hoja1!E9:E51)</f>
        <v>3454790</v>
      </c>
      <c r="M7" s="10">
        <f>+SUM(Hoja1!E9:E51)</f>
        <v>148555970</v>
      </c>
      <c r="N7" s="10">
        <f>+M7</f>
        <v>148555970</v>
      </c>
      <c r="O7" s="10">
        <f>+I7-N7</f>
        <v>473306208</v>
      </c>
    </row>
    <row r="8" spans="1:17" s="2" customFormat="1" x14ac:dyDescent="0.2">
      <c r="A8" s="37"/>
      <c r="B8" s="38"/>
      <c r="C8" s="38"/>
      <c r="D8" s="38"/>
      <c r="E8" s="39"/>
      <c r="F8" s="5"/>
      <c r="G8" s="6"/>
      <c r="H8" s="6"/>
      <c r="I8" s="10"/>
      <c r="J8" s="10"/>
      <c r="K8" s="10"/>
      <c r="L8" s="10"/>
      <c r="M8" s="10"/>
      <c r="N8" s="10"/>
      <c r="O8" s="10"/>
    </row>
    <row r="9" spans="1:17" s="2" customFormat="1" ht="54" customHeight="1" x14ac:dyDescent="0.2">
      <c r="A9" s="37" t="s">
        <v>12</v>
      </c>
      <c r="B9" s="38"/>
      <c r="C9" s="38"/>
      <c r="D9" s="38"/>
      <c r="E9" s="39"/>
      <c r="F9" s="5"/>
      <c r="G9" s="8"/>
      <c r="H9" s="6"/>
      <c r="I9" s="10">
        <v>0</v>
      </c>
      <c r="J9" s="10"/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7" s="2" customFormat="1" x14ac:dyDescent="0.2">
      <c r="A10" s="37"/>
      <c r="B10" s="38"/>
      <c r="C10" s="38"/>
      <c r="D10" s="38"/>
      <c r="E10" s="39"/>
      <c r="F10" s="5"/>
      <c r="G10" s="6"/>
      <c r="H10" s="6"/>
      <c r="I10" s="10"/>
      <c r="J10" s="10"/>
      <c r="K10" s="10"/>
      <c r="L10" s="10"/>
      <c r="M10" s="10"/>
      <c r="N10" s="10"/>
      <c r="O10" s="10"/>
    </row>
    <row r="11" spans="1:17" s="2" customFormat="1" ht="53.25" customHeight="1" x14ac:dyDescent="0.2">
      <c r="A11" s="37" t="s">
        <v>13</v>
      </c>
      <c r="B11" s="38"/>
      <c r="C11" s="38"/>
      <c r="D11" s="38"/>
      <c r="E11" s="39"/>
      <c r="F11" s="5"/>
      <c r="G11" s="8"/>
      <c r="H11" s="6"/>
      <c r="I11" s="6">
        <f t="shared" ref="I11:O11" si="0">+I7+I9</f>
        <v>621862178</v>
      </c>
      <c r="J11" s="10"/>
      <c r="K11" s="10">
        <f t="shared" si="0"/>
        <v>12358968.162790697</v>
      </c>
      <c r="L11" s="10">
        <f t="shared" si="0"/>
        <v>3454790</v>
      </c>
      <c r="M11" s="10">
        <f t="shared" si="0"/>
        <v>148555970</v>
      </c>
      <c r="N11" s="10">
        <f t="shared" si="0"/>
        <v>148555970</v>
      </c>
      <c r="O11" s="10">
        <f t="shared" si="0"/>
        <v>473306208</v>
      </c>
    </row>
    <row r="12" spans="1:17" s="2" customFormat="1" ht="12.75" x14ac:dyDescent="0.2">
      <c r="A12" s="40"/>
      <c r="B12" s="41"/>
      <c r="C12" s="41"/>
      <c r="D12" s="41"/>
      <c r="E12" s="42"/>
      <c r="F12" s="5"/>
      <c r="G12" s="5"/>
      <c r="H12" s="5"/>
      <c r="I12" s="5"/>
      <c r="J12" s="5"/>
      <c r="K12" s="5"/>
      <c r="L12" s="5"/>
      <c r="M12" s="5"/>
      <c r="N12" s="5"/>
      <c r="O12" s="5"/>
      <c r="Q12" s="12"/>
    </row>
    <row r="13" spans="1:17" s="2" customFormat="1" ht="12.75" x14ac:dyDescent="0.2">
      <c r="A13" s="40"/>
      <c r="B13" s="41"/>
      <c r="C13" s="41"/>
      <c r="D13" s="41"/>
      <c r="E13" s="42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7" s="2" customFormat="1" ht="12.75" x14ac:dyDescent="0.2">
      <c r="A14" s="40"/>
      <c r="B14" s="41"/>
      <c r="C14" s="41"/>
      <c r="D14" s="41"/>
      <c r="E14" s="42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s="2" customFormat="1" ht="12.75" x14ac:dyDescent="0.2">
      <c r="A15" s="43"/>
      <c r="B15" s="44"/>
      <c r="C15" s="44"/>
      <c r="D15" s="44"/>
      <c r="E15" s="45"/>
      <c r="F15" s="7"/>
      <c r="G15" s="7"/>
      <c r="H15" s="7"/>
      <c r="I15" s="7"/>
      <c r="J15" s="7"/>
      <c r="K15" s="7"/>
      <c r="L15" s="7"/>
      <c r="M15" s="7"/>
      <c r="N15" s="7"/>
      <c r="O15" s="7"/>
    </row>
    <row r="18" spans="2:15" x14ac:dyDescent="0.25">
      <c r="L18" s="11"/>
    </row>
    <row r="22" spans="2:15" x14ac:dyDescent="0.25">
      <c r="L22" s="46"/>
      <c r="M22" s="46"/>
      <c r="N22" s="46"/>
    </row>
    <row r="23" spans="2:15" x14ac:dyDescent="0.25">
      <c r="F23" s="36"/>
      <c r="G23" s="36"/>
      <c r="H23" s="36"/>
      <c r="L23" s="36"/>
      <c r="M23" s="36"/>
      <c r="N23" s="36"/>
    </row>
    <row r="24" spans="2:15" x14ac:dyDescent="0.25">
      <c r="F24" s="36"/>
      <c r="G24" s="36"/>
      <c r="H24" s="36"/>
      <c r="L24" s="36"/>
      <c r="M24" s="36"/>
      <c r="N24" s="36"/>
    </row>
    <row r="28" spans="2:15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33" spans="6:14" x14ac:dyDescent="0.25">
      <c r="L33" s="35"/>
      <c r="M33" s="35"/>
      <c r="N33" s="35"/>
    </row>
    <row r="34" spans="6:14" x14ac:dyDescent="0.25">
      <c r="F34" s="36"/>
      <c r="G34" s="36"/>
      <c r="H34" s="36"/>
      <c r="L34" s="36"/>
      <c r="M34" s="36"/>
      <c r="N34" s="36"/>
    </row>
    <row r="35" spans="6:14" x14ac:dyDescent="0.25">
      <c r="F35" s="36"/>
      <c r="G35" s="36"/>
      <c r="H35" s="36"/>
      <c r="L35" s="36"/>
      <c r="M35" s="36"/>
      <c r="N35" s="36"/>
    </row>
  </sheetData>
  <mergeCells count="25">
    <mergeCell ref="L22:N22"/>
    <mergeCell ref="L23:N23"/>
    <mergeCell ref="L24:N24"/>
    <mergeCell ref="A6:E6"/>
    <mergeCell ref="A1:O1"/>
    <mergeCell ref="B2:O2"/>
    <mergeCell ref="B3:O3"/>
    <mergeCell ref="D4:O4"/>
    <mergeCell ref="A5:E5"/>
    <mergeCell ref="L34:N34"/>
    <mergeCell ref="L35:N35"/>
    <mergeCell ref="A7:E7"/>
    <mergeCell ref="A8:E8"/>
    <mergeCell ref="A9:E9"/>
    <mergeCell ref="A10:E10"/>
    <mergeCell ref="A11:E11"/>
    <mergeCell ref="A12:E12"/>
    <mergeCell ref="B28:O28"/>
    <mergeCell ref="A13:E13"/>
    <mergeCell ref="A14:E14"/>
    <mergeCell ref="A15:E15"/>
    <mergeCell ref="F34:H34"/>
    <mergeCell ref="F35:H35"/>
    <mergeCell ref="F23:H23"/>
    <mergeCell ref="F24:H24"/>
  </mergeCells>
  <printOptions horizontalCentered="1"/>
  <pageMargins left="0.19685039370078741" right="0.19685039370078741" top="0.78740157480314965" bottom="0.78740157480314965" header="0.78740157480314965" footer="0.78740157480314965"/>
  <pageSetup scale="6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1"/>
  <sheetViews>
    <sheetView workbookViewId="0">
      <pane ySplit="8" topLeftCell="A168" activePane="bottomLeft" state="frozen"/>
      <selection pane="bottomLeft" activeCell="E52" sqref="E52:E188"/>
    </sheetView>
  </sheetViews>
  <sheetFormatPr baseColWidth="10" defaultColWidth="11.42578125" defaultRowHeight="12" x14ac:dyDescent="0.25"/>
  <cols>
    <col min="1" max="1" width="5.85546875" style="16" customWidth="1"/>
    <col min="2" max="2" width="6.7109375" style="16" customWidth="1"/>
    <col min="3" max="3" width="7.85546875" style="16" customWidth="1"/>
    <col min="4" max="4" width="9.7109375" style="16" customWidth="1"/>
    <col min="5" max="10" width="16.7109375" style="23" customWidth="1"/>
    <col min="11" max="11" width="15.140625" style="16" bestFit="1" customWidth="1"/>
    <col min="12" max="12" width="13.7109375" style="16" bestFit="1" customWidth="1"/>
    <col min="13" max="13" width="13.42578125" style="16" bestFit="1" customWidth="1"/>
    <col min="14" max="14" width="14.42578125" style="16" bestFit="1" customWidth="1"/>
    <col min="15" max="16384" width="11.42578125" style="16"/>
  </cols>
  <sheetData>
    <row r="1" spans="1:12" ht="15" customHeight="1" x14ac:dyDescent="0.25">
      <c r="A1" s="13" t="s">
        <v>16</v>
      </c>
      <c r="B1" s="14"/>
      <c r="C1" s="14"/>
      <c r="D1" s="14"/>
      <c r="E1" s="15"/>
      <c r="F1" s="15"/>
      <c r="G1" s="15"/>
      <c r="H1" s="15"/>
      <c r="I1" s="15"/>
      <c r="J1" s="15"/>
    </row>
    <row r="2" spans="1:12" ht="15" customHeight="1" x14ac:dyDescent="0.25">
      <c r="A2" s="13" t="s">
        <v>17</v>
      </c>
      <c r="B2" s="14"/>
      <c r="C2" s="14"/>
      <c r="D2" s="14"/>
      <c r="E2" s="15"/>
      <c r="F2" s="15"/>
      <c r="G2" s="15"/>
      <c r="H2" s="15"/>
      <c r="I2" s="15"/>
      <c r="J2" s="15"/>
    </row>
    <row r="3" spans="1:12" ht="15" customHeight="1" x14ac:dyDescent="0.25">
      <c r="A3" s="17" t="s">
        <v>18</v>
      </c>
      <c r="B3" s="17"/>
      <c r="C3" s="17"/>
      <c r="D3" s="17"/>
      <c r="E3" s="18"/>
      <c r="F3" s="18"/>
      <c r="G3" s="18"/>
      <c r="H3" s="18"/>
      <c r="I3" s="18"/>
      <c r="J3" s="18"/>
    </row>
    <row r="4" spans="1:12" ht="15" customHeight="1" x14ac:dyDescent="0.25">
      <c r="A4" s="14"/>
      <c r="B4" s="14"/>
      <c r="C4" s="14"/>
      <c r="D4" s="14"/>
      <c r="E4" s="15"/>
      <c r="F4" s="15"/>
      <c r="G4" s="15"/>
      <c r="H4" s="15"/>
      <c r="I4" s="15"/>
      <c r="J4" s="15"/>
    </row>
    <row r="5" spans="1:12" ht="15" customHeight="1" x14ac:dyDescent="0.25">
      <c r="A5" s="56" t="s">
        <v>19</v>
      </c>
      <c r="B5" s="56" t="s">
        <v>20</v>
      </c>
      <c r="C5" s="56" t="s">
        <v>21</v>
      </c>
      <c r="D5" s="56" t="s">
        <v>22</v>
      </c>
      <c r="E5" s="55" t="s">
        <v>23</v>
      </c>
      <c r="F5" s="55" t="s">
        <v>24</v>
      </c>
      <c r="G5" s="55" t="s">
        <v>25</v>
      </c>
      <c r="H5" s="55" t="s">
        <v>26</v>
      </c>
      <c r="I5" s="55" t="s">
        <v>27</v>
      </c>
      <c r="J5" s="55" t="s">
        <v>28</v>
      </c>
    </row>
    <row r="6" spans="1:12" ht="15" customHeight="1" x14ac:dyDescent="0.25">
      <c r="A6" s="56"/>
      <c r="B6" s="56"/>
      <c r="C6" s="56"/>
      <c r="D6" s="56"/>
      <c r="E6" s="55"/>
      <c r="F6" s="55"/>
      <c r="G6" s="55"/>
      <c r="H6" s="55"/>
      <c r="I6" s="55"/>
      <c r="J6" s="55"/>
    </row>
    <row r="7" spans="1:12" ht="15" customHeight="1" x14ac:dyDescent="0.25">
      <c r="A7" s="56"/>
      <c r="B7" s="56"/>
      <c r="C7" s="56"/>
      <c r="D7" s="56"/>
      <c r="E7" s="55"/>
      <c r="F7" s="55"/>
      <c r="G7" s="55"/>
      <c r="H7" s="55"/>
      <c r="I7" s="55"/>
      <c r="J7" s="55"/>
      <c r="K7" s="16" t="s">
        <v>42</v>
      </c>
    </row>
    <row r="9" spans="1:12" ht="15" customHeight="1" x14ac:dyDescent="0.25">
      <c r="A9" s="19">
        <v>1</v>
      </c>
      <c r="B9" s="19">
        <v>1</v>
      </c>
      <c r="C9" s="19">
        <v>2018</v>
      </c>
      <c r="D9" s="19" t="s">
        <v>29</v>
      </c>
      <c r="E9" s="20">
        <v>3454790</v>
      </c>
      <c r="F9" s="20">
        <f>G9-E9</f>
        <v>1375603</v>
      </c>
      <c r="G9" s="21">
        <v>4830393</v>
      </c>
      <c r="H9" s="21">
        <v>6879607</v>
      </c>
      <c r="I9" s="21">
        <f>G9+H9</f>
        <v>11710000</v>
      </c>
      <c r="J9" s="21"/>
      <c r="K9" s="23">
        <f>+I189-I9</f>
        <v>2853340464</v>
      </c>
      <c r="L9" s="22"/>
    </row>
    <row r="10" spans="1:12" ht="15" customHeight="1" x14ac:dyDescent="0.25">
      <c r="A10" s="19"/>
      <c r="B10" s="19">
        <f>B9+1</f>
        <v>2</v>
      </c>
      <c r="C10" s="19"/>
      <c r="D10" s="19" t="s">
        <v>30</v>
      </c>
      <c r="E10" s="20">
        <v>3454790</v>
      </c>
      <c r="F10" s="20">
        <f t="shared" ref="F10:F73" si="0">G10-E10</f>
        <v>1375603</v>
      </c>
      <c r="G10" s="21">
        <v>4830393</v>
      </c>
      <c r="H10" s="21">
        <v>6879607</v>
      </c>
      <c r="I10" s="21">
        <f t="shared" ref="I10:I73" si="1">G10+H10</f>
        <v>11710000</v>
      </c>
      <c r="J10" s="21"/>
      <c r="K10" s="23">
        <f>+K9-I10</f>
        <v>2841630464</v>
      </c>
    </row>
    <row r="11" spans="1:12" ht="15" customHeight="1" x14ac:dyDescent="0.25">
      <c r="A11" s="19"/>
      <c r="B11" s="19">
        <f t="shared" ref="B11:B74" si="2">B10+1</f>
        <v>3</v>
      </c>
      <c r="C11" s="19"/>
      <c r="D11" s="19" t="s">
        <v>31</v>
      </c>
      <c r="E11" s="20">
        <v>3454790</v>
      </c>
      <c r="F11" s="20">
        <f t="shared" si="0"/>
        <v>1375603</v>
      </c>
      <c r="G11" s="21">
        <v>4830393</v>
      </c>
      <c r="H11" s="20">
        <v>6879607</v>
      </c>
      <c r="I11" s="21">
        <f t="shared" si="1"/>
        <v>11710000</v>
      </c>
      <c r="J11" s="21"/>
      <c r="K11" s="23">
        <f t="shared" ref="K11:K74" si="3">+K10-I11</f>
        <v>2829920464</v>
      </c>
    </row>
    <row r="12" spans="1:12" ht="15" customHeight="1" x14ac:dyDescent="0.25">
      <c r="A12" s="19"/>
      <c r="B12" s="19">
        <f t="shared" si="2"/>
        <v>4</v>
      </c>
      <c r="C12" s="19"/>
      <c r="D12" s="19" t="s">
        <v>32</v>
      </c>
      <c r="E12" s="20">
        <v>3454790</v>
      </c>
      <c r="F12" s="20">
        <f t="shared" si="0"/>
        <v>1375603</v>
      </c>
      <c r="G12" s="21">
        <v>4830393</v>
      </c>
      <c r="H12" s="20">
        <v>6879607</v>
      </c>
      <c r="I12" s="21">
        <f t="shared" si="1"/>
        <v>11710000</v>
      </c>
      <c r="J12" s="21"/>
      <c r="K12" s="23">
        <f t="shared" si="3"/>
        <v>2818210464</v>
      </c>
    </row>
    <row r="13" spans="1:12" ht="15" customHeight="1" x14ac:dyDescent="0.25">
      <c r="A13" s="19"/>
      <c r="B13" s="19">
        <f t="shared" si="2"/>
        <v>5</v>
      </c>
      <c r="C13" s="19"/>
      <c r="D13" s="19" t="s">
        <v>33</v>
      </c>
      <c r="E13" s="20">
        <v>3454790</v>
      </c>
      <c r="F13" s="20">
        <f t="shared" si="0"/>
        <v>1375603</v>
      </c>
      <c r="G13" s="21">
        <v>4830393</v>
      </c>
      <c r="H13" s="20">
        <v>6879607</v>
      </c>
      <c r="I13" s="21">
        <f t="shared" si="1"/>
        <v>11710000</v>
      </c>
      <c r="J13" s="21"/>
      <c r="K13" s="23">
        <f t="shared" si="3"/>
        <v>2806500464</v>
      </c>
    </row>
    <row r="14" spans="1:12" ht="15" customHeight="1" x14ac:dyDescent="0.25">
      <c r="A14" s="19"/>
      <c r="B14" s="19">
        <f t="shared" si="2"/>
        <v>6</v>
      </c>
      <c r="C14" s="19"/>
      <c r="D14" s="19" t="s">
        <v>34</v>
      </c>
      <c r="E14" s="20">
        <v>3454790</v>
      </c>
      <c r="F14" s="20">
        <f t="shared" si="0"/>
        <v>1375603</v>
      </c>
      <c r="G14" s="21">
        <v>4830393</v>
      </c>
      <c r="H14" s="20">
        <v>6879607</v>
      </c>
      <c r="I14" s="21">
        <f t="shared" si="1"/>
        <v>11710000</v>
      </c>
      <c r="J14" s="21"/>
      <c r="K14" s="23">
        <f t="shared" si="3"/>
        <v>2794790464</v>
      </c>
    </row>
    <row r="15" spans="1:12" ht="15" customHeight="1" x14ac:dyDescent="0.25">
      <c r="A15" s="19"/>
      <c r="B15" s="19">
        <f t="shared" si="2"/>
        <v>7</v>
      </c>
      <c r="C15" s="19"/>
      <c r="D15" s="19" t="s">
        <v>35</v>
      </c>
      <c r="E15" s="20">
        <v>3454790</v>
      </c>
      <c r="F15" s="20">
        <f t="shared" si="0"/>
        <v>1375603</v>
      </c>
      <c r="G15" s="21">
        <v>4830393</v>
      </c>
      <c r="H15" s="20">
        <v>6879607</v>
      </c>
      <c r="I15" s="21">
        <f t="shared" si="1"/>
        <v>11710000</v>
      </c>
      <c r="J15" s="21"/>
      <c r="K15" s="23">
        <f t="shared" si="3"/>
        <v>2783080464</v>
      </c>
    </row>
    <row r="16" spans="1:12" ht="15" customHeight="1" x14ac:dyDescent="0.25">
      <c r="A16" s="19"/>
      <c r="B16" s="19">
        <f t="shared" si="2"/>
        <v>8</v>
      </c>
      <c r="C16" s="19">
        <f>C9+1</f>
        <v>2019</v>
      </c>
      <c r="D16" s="19" t="s">
        <v>36</v>
      </c>
      <c r="E16" s="21">
        <v>3454790</v>
      </c>
      <c r="F16" s="21">
        <f t="shared" si="0"/>
        <v>1375603</v>
      </c>
      <c r="G16" s="21">
        <v>4830393</v>
      </c>
      <c r="H16" s="21">
        <v>6879607</v>
      </c>
      <c r="I16" s="21">
        <f t="shared" si="1"/>
        <v>11710000</v>
      </c>
      <c r="J16" s="21"/>
      <c r="K16" s="23">
        <f t="shared" si="3"/>
        <v>2771370464</v>
      </c>
    </row>
    <row r="17" spans="1:14" ht="15" customHeight="1" x14ac:dyDescent="0.25">
      <c r="A17" s="19"/>
      <c r="B17" s="19">
        <f t="shared" si="2"/>
        <v>9</v>
      </c>
      <c r="C17" s="19"/>
      <c r="D17" s="19" t="s">
        <v>37</v>
      </c>
      <c r="E17" s="21">
        <v>3454790</v>
      </c>
      <c r="F17" s="21">
        <f t="shared" si="0"/>
        <v>1375603</v>
      </c>
      <c r="G17" s="21">
        <v>4830393</v>
      </c>
      <c r="H17" s="21">
        <v>6879607</v>
      </c>
      <c r="I17" s="21">
        <f t="shared" si="1"/>
        <v>11710000</v>
      </c>
      <c r="J17" s="21"/>
      <c r="K17" s="23">
        <f t="shared" si="3"/>
        <v>2759660464</v>
      </c>
    </row>
    <row r="18" spans="1:14" ht="15" customHeight="1" x14ac:dyDescent="0.25">
      <c r="A18" s="19"/>
      <c r="B18" s="19">
        <f t="shared" si="2"/>
        <v>10</v>
      </c>
      <c r="C18" s="19"/>
      <c r="D18" s="19" t="s">
        <v>38</v>
      </c>
      <c r="E18" s="21">
        <v>3454790</v>
      </c>
      <c r="F18" s="21">
        <f t="shared" si="0"/>
        <v>1375603</v>
      </c>
      <c r="G18" s="21">
        <v>4830393</v>
      </c>
      <c r="H18" s="21">
        <v>6879607</v>
      </c>
      <c r="I18" s="21">
        <f t="shared" si="1"/>
        <v>11710000</v>
      </c>
      <c r="J18" s="21"/>
      <c r="K18" s="23">
        <f t="shared" si="3"/>
        <v>2747950464</v>
      </c>
    </row>
    <row r="19" spans="1:14" ht="15" customHeight="1" x14ac:dyDescent="0.25">
      <c r="A19" s="19"/>
      <c r="B19" s="19">
        <f t="shared" si="2"/>
        <v>11</v>
      </c>
      <c r="C19" s="19"/>
      <c r="D19" s="19" t="s">
        <v>39</v>
      </c>
      <c r="E19" s="21">
        <v>3454790</v>
      </c>
      <c r="F19" s="21">
        <f t="shared" si="0"/>
        <v>1375603</v>
      </c>
      <c r="G19" s="21">
        <v>4830393</v>
      </c>
      <c r="H19" s="21">
        <v>6879607</v>
      </c>
      <c r="I19" s="21">
        <f t="shared" si="1"/>
        <v>11710000</v>
      </c>
      <c r="J19" s="21"/>
      <c r="K19" s="23">
        <f t="shared" si="3"/>
        <v>2736240464</v>
      </c>
    </row>
    <row r="20" spans="1:14" ht="15" customHeight="1" x14ac:dyDescent="0.25">
      <c r="A20" s="19"/>
      <c r="B20" s="19">
        <f t="shared" si="2"/>
        <v>12</v>
      </c>
      <c r="C20" s="19"/>
      <c r="D20" s="19" t="s">
        <v>40</v>
      </c>
      <c r="E20" s="21">
        <v>3454790</v>
      </c>
      <c r="F20" s="21">
        <f t="shared" si="0"/>
        <v>1375603</v>
      </c>
      <c r="G20" s="21">
        <v>4830393</v>
      </c>
      <c r="H20" s="21">
        <v>6879607</v>
      </c>
      <c r="I20" s="21">
        <f t="shared" si="1"/>
        <v>11710000</v>
      </c>
      <c r="J20" s="21">
        <f>SUM(I9:I20)</f>
        <v>140520000</v>
      </c>
      <c r="K20" s="23">
        <f t="shared" si="3"/>
        <v>2724530464</v>
      </c>
    </row>
    <row r="21" spans="1:14" ht="15" customHeight="1" x14ac:dyDescent="0.25">
      <c r="A21" s="19">
        <f>A9+1</f>
        <v>2</v>
      </c>
      <c r="B21" s="19">
        <f t="shared" si="2"/>
        <v>13</v>
      </c>
      <c r="C21" s="19"/>
      <c r="D21" s="19" t="s">
        <v>29</v>
      </c>
      <c r="E21" s="21">
        <v>3454790</v>
      </c>
      <c r="F21" s="21">
        <f t="shared" si="0"/>
        <v>1568248</v>
      </c>
      <c r="G21" s="21">
        <v>5023038</v>
      </c>
      <c r="H21" s="21">
        <v>7165362</v>
      </c>
      <c r="I21" s="21">
        <f t="shared" si="1"/>
        <v>12188400</v>
      </c>
      <c r="J21" s="21"/>
      <c r="K21" s="23">
        <f t="shared" si="3"/>
        <v>2712342064</v>
      </c>
    </row>
    <row r="22" spans="1:14" ht="15" customHeight="1" x14ac:dyDescent="0.25">
      <c r="A22" s="19"/>
      <c r="B22" s="19">
        <f t="shared" si="2"/>
        <v>14</v>
      </c>
      <c r="C22" s="19"/>
      <c r="D22" s="19" t="s">
        <v>30</v>
      </c>
      <c r="E22" s="21">
        <v>3454790</v>
      </c>
      <c r="F22" s="21">
        <f t="shared" si="0"/>
        <v>1568248</v>
      </c>
      <c r="G22" s="21">
        <v>5023038</v>
      </c>
      <c r="H22" s="21">
        <v>7165362</v>
      </c>
      <c r="I22" s="21">
        <f t="shared" si="1"/>
        <v>12188400</v>
      </c>
      <c r="J22" s="21"/>
      <c r="K22" s="23">
        <f t="shared" si="3"/>
        <v>2700153664</v>
      </c>
    </row>
    <row r="23" spans="1:14" ht="15" customHeight="1" x14ac:dyDescent="0.25">
      <c r="A23" s="19"/>
      <c r="B23" s="19">
        <f t="shared" si="2"/>
        <v>15</v>
      </c>
      <c r="C23" s="24"/>
      <c r="D23" s="19" t="s">
        <v>31</v>
      </c>
      <c r="E23" s="21">
        <v>3454790</v>
      </c>
      <c r="F23" s="21">
        <f t="shared" si="0"/>
        <v>1568248</v>
      </c>
      <c r="G23" s="21">
        <v>5023038</v>
      </c>
      <c r="H23" s="21">
        <v>7165362</v>
      </c>
      <c r="I23" s="21">
        <f t="shared" si="1"/>
        <v>12188400</v>
      </c>
      <c r="J23" s="21"/>
      <c r="K23" s="23">
        <f t="shared" si="3"/>
        <v>2687965264</v>
      </c>
    </row>
    <row r="24" spans="1:14" ht="15" customHeight="1" x14ac:dyDescent="0.25">
      <c r="A24" s="19"/>
      <c r="B24" s="19">
        <f t="shared" si="2"/>
        <v>16</v>
      </c>
      <c r="C24" s="19"/>
      <c r="D24" s="19" t="s">
        <v>32</v>
      </c>
      <c r="E24" s="21">
        <v>3454790</v>
      </c>
      <c r="F24" s="21">
        <f t="shared" si="0"/>
        <v>1568248</v>
      </c>
      <c r="G24" s="21">
        <v>5023038</v>
      </c>
      <c r="H24" s="21">
        <v>7165362</v>
      </c>
      <c r="I24" s="21">
        <f t="shared" si="1"/>
        <v>12188400</v>
      </c>
      <c r="J24" s="21"/>
      <c r="K24" s="23">
        <f t="shared" si="3"/>
        <v>2675776864</v>
      </c>
    </row>
    <row r="25" spans="1:14" ht="15" customHeight="1" x14ac:dyDescent="0.25">
      <c r="A25" s="19"/>
      <c r="B25" s="19">
        <f t="shared" si="2"/>
        <v>17</v>
      </c>
      <c r="C25" s="19"/>
      <c r="D25" s="19" t="s">
        <v>33</v>
      </c>
      <c r="E25" s="21">
        <v>3454790</v>
      </c>
      <c r="F25" s="21">
        <f t="shared" si="0"/>
        <v>1568248</v>
      </c>
      <c r="G25" s="21">
        <v>5023038</v>
      </c>
      <c r="H25" s="21">
        <v>7165362</v>
      </c>
      <c r="I25" s="21">
        <f t="shared" si="1"/>
        <v>12188400</v>
      </c>
      <c r="J25" s="21"/>
      <c r="K25" s="23">
        <f t="shared" si="3"/>
        <v>2663588464</v>
      </c>
    </row>
    <row r="26" spans="1:14" ht="15" customHeight="1" x14ac:dyDescent="0.25">
      <c r="A26" s="19"/>
      <c r="B26" s="19">
        <f t="shared" si="2"/>
        <v>18</v>
      </c>
      <c r="C26" s="19"/>
      <c r="D26" s="19" t="s">
        <v>34</v>
      </c>
      <c r="E26" s="21">
        <v>3454790</v>
      </c>
      <c r="F26" s="21">
        <f t="shared" si="0"/>
        <v>1568248</v>
      </c>
      <c r="G26" s="21">
        <v>5023038</v>
      </c>
      <c r="H26" s="21">
        <v>7165362</v>
      </c>
      <c r="I26" s="21">
        <f t="shared" si="1"/>
        <v>12188400</v>
      </c>
      <c r="J26" s="21"/>
      <c r="K26" s="23">
        <f t="shared" si="3"/>
        <v>2651400064</v>
      </c>
    </row>
    <row r="27" spans="1:14" ht="15" customHeight="1" x14ac:dyDescent="0.25">
      <c r="A27" s="19"/>
      <c r="B27" s="19">
        <f t="shared" si="2"/>
        <v>19</v>
      </c>
      <c r="C27" s="19"/>
      <c r="D27" s="19" t="s">
        <v>35</v>
      </c>
      <c r="E27" s="21">
        <v>3454790</v>
      </c>
      <c r="F27" s="21">
        <f t="shared" si="0"/>
        <v>1568248</v>
      </c>
      <c r="G27" s="21">
        <v>5023038</v>
      </c>
      <c r="H27" s="21">
        <v>7165362</v>
      </c>
      <c r="I27" s="21">
        <f t="shared" si="1"/>
        <v>12188400</v>
      </c>
      <c r="J27" s="21"/>
      <c r="K27" s="23">
        <f t="shared" si="3"/>
        <v>2639211664</v>
      </c>
    </row>
    <row r="28" spans="1:14" ht="15" customHeight="1" x14ac:dyDescent="0.25">
      <c r="A28" s="19"/>
      <c r="B28" s="19">
        <f t="shared" si="2"/>
        <v>20</v>
      </c>
      <c r="C28" s="28">
        <f>C16+1</f>
        <v>2020</v>
      </c>
      <c r="D28" s="19" t="s">
        <v>36</v>
      </c>
      <c r="E28" s="21">
        <v>3454790</v>
      </c>
      <c r="F28" s="21">
        <f t="shared" si="0"/>
        <v>1568248</v>
      </c>
      <c r="G28" s="29">
        <v>5023038</v>
      </c>
      <c r="H28" s="21">
        <v>7165362</v>
      </c>
      <c r="I28" s="21">
        <f t="shared" si="1"/>
        <v>12188400</v>
      </c>
      <c r="J28" s="21"/>
      <c r="K28" s="23">
        <f t="shared" si="3"/>
        <v>2627023264</v>
      </c>
      <c r="M28" s="30">
        <f>SUM(G28:G39)</f>
        <v>61678906</v>
      </c>
    </row>
    <row r="29" spans="1:14" ht="15" customHeight="1" x14ac:dyDescent="0.25">
      <c r="A29" s="19"/>
      <c r="B29" s="19">
        <f t="shared" si="2"/>
        <v>21</v>
      </c>
      <c r="C29" s="19"/>
      <c r="D29" s="19" t="s">
        <v>37</v>
      </c>
      <c r="E29" s="21">
        <v>3454790</v>
      </c>
      <c r="F29" s="21">
        <f t="shared" si="0"/>
        <v>1568248</v>
      </c>
      <c r="G29" s="29">
        <v>5023038</v>
      </c>
      <c r="H29" s="21">
        <v>7165362</v>
      </c>
      <c r="I29" s="21">
        <f t="shared" si="1"/>
        <v>12188400</v>
      </c>
      <c r="J29" s="21"/>
      <c r="K29" s="23">
        <f t="shared" si="3"/>
        <v>2614834864</v>
      </c>
      <c r="M29" s="31">
        <f>+M28/12</f>
        <v>5139908.833333333</v>
      </c>
      <c r="N29" s="16" t="s">
        <v>43</v>
      </c>
    </row>
    <row r="30" spans="1:14" ht="15" customHeight="1" x14ac:dyDescent="0.25">
      <c r="A30" s="19"/>
      <c r="B30" s="19">
        <f t="shared" si="2"/>
        <v>22</v>
      </c>
      <c r="C30" s="19"/>
      <c r="D30" s="19" t="s">
        <v>38</v>
      </c>
      <c r="E30" s="21">
        <v>3454790</v>
      </c>
      <c r="F30" s="21">
        <f t="shared" si="0"/>
        <v>1568248</v>
      </c>
      <c r="G30" s="29">
        <v>5023038</v>
      </c>
      <c r="H30" s="21">
        <v>7165362</v>
      </c>
      <c r="I30" s="21">
        <f t="shared" si="1"/>
        <v>12188400</v>
      </c>
      <c r="J30" s="21"/>
      <c r="K30" s="23">
        <f t="shared" si="3"/>
        <v>2602646464</v>
      </c>
    </row>
    <row r="31" spans="1:14" ht="15" customHeight="1" x14ac:dyDescent="0.25">
      <c r="A31" s="19"/>
      <c r="B31" s="19">
        <f t="shared" si="2"/>
        <v>23</v>
      </c>
      <c r="C31" s="19"/>
      <c r="D31" s="19" t="s">
        <v>39</v>
      </c>
      <c r="E31" s="21">
        <v>3454790</v>
      </c>
      <c r="F31" s="21">
        <f t="shared" si="0"/>
        <v>1568248</v>
      </c>
      <c r="G31" s="29">
        <v>5023038</v>
      </c>
      <c r="H31" s="21">
        <v>7165362</v>
      </c>
      <c r="I31" s="21">
        <f t="shared" si="1"/>
        <v>12188400</v>
      </c>
      <c r="J31" s="21"/>
      <c r="K31" s="23">
        <f t="shared" si="3"/>
        <v>2590458064</v>
      </c>
    </row>
    <row r="32" spans="1:14" ht="15" customHeight="1" x14ac:dyDescent="0.25">
      <c r="A32" s="19"/>
      <c r="B32" s="19">
        <f t="shared" si="2"/>
        <v>24</v>
      </c>
      <c r="C32" s="19"/>
      <c r="D32" s="19" t="s">
        <v>40</v>
      </c>
      <c r="E32" s="21">
        <v>3454790</v>
      </c>
      <c r="F32" s="21">
        <f t="shared" si="0"/>
        <v>1568248</v>
      </c>
      <c r="G32" s="29">
        <v>5023038</v>
      </c>
      <c r="H32" s="21">
        <v>7165362</v>
      </c>
      <c r="I32" s="21">
        <f t="shared" si="1"/>
        <v>12188400</v>
      </c>
      <c r="J32" s="21">
        <f t="shared" ref="J32" si="4">SUM(I21:I32)</f>
        <v>146260800</v>
      </c>
      <c r="K32" s="23">
        <f t="shared" si="3"/>
        <v>2578269664</v>
      </c>
    </row>
    <row r="33" spans="1:14" ht="15" customHeight="1" x14ac:dyDescent="0.25">
      <c r="A33" s="19">
        <f>A21+1</f>
        <v>3</v>
      </c>
      <c r="B33" s="19">
        <f t="shared" si="2"/>
        <v>25</v>
      </c>
      <c r="C33" s="19"/>
      <c r="D33" s="19" t="s">
        <v>29</v>
      </c>
      <c r="E33" s="21">
        <v>3454790</v>
      </c>
      <c r="F33" s="21">
        <f t="shared" si="0"/>
        <v>1768598</v>
      </c>
      <c r="G33" s="29">
        <v>5223388</v>
      </c>
      <c r="H33" s="21">
        <v>7462547</v>
      </c>
      <c r="I33" s="21">
        <f t="shared" si="1"/>
        <v>12685935</v>
      </c>
      <c r="J33" s="21"/>
      <c r="K33" s="23">
        <f t="shared" si="3"/>
        <v>2565583729</v>
      </c>
    </row>
    <row r="34" spans="1:14" ht="15" customHeight="1" x14ac:dyDescent="0.25">
      <c r="A34" s="19"/>
      <c r="B34" s="19">
        <f t="shared" si="2"/>
        <v>26</v>
      </c>
      <c r="C34" s="19"/>
      <c r="D34" s="19" t="s">
        <v>30</v>
      </c>
      <c r="E34" s="21">
        <v>3454790</v>
      </c>
      <c r="F34" s="21">
        <f t="shared" si="0"/>
        <v>1768598</v>
      </c>
      <c r="G34" s="29">
        <v>5223388</v>
      </c>
      <c r="H34" s="21">
        <v>7462547</v>
      </c>
      <c r="I34" s="21">
        <f t="shared" si="1"/>
        <v>12685935</v>
      </c>
      <c r="J34" s="21"/>
      <c r="K34" s="23">
        <f t="shared" si="3"/>
        <v>2552897794</v>
      </c>
    </row>
    <row r="35" spans="1:14" ht="15" customHeight="1" x14ac:dyDescent="0.25">
      <c r="A35" s="19"/>
      <c r="B35" s="19">
        <f t="shared" si="2"/>
        <v>27</v>
      </c>
      <c r="C35" s="24"/>
      <c r="D35" s="19" t="s">
        <v>31</v>
      </c>
      <c r="E35" s="21">
        <v>3454790</v>
      </c>
      <c r="F35" s="21">
        <f t="shared" si="0"/>
        <v>1768598</v>
      </c>
      <c r="G35" s="29">
        <v>5223388</v>
      </c>
      <c r="H35" s="21">
        <v>7462547</v>
      </c>
      <c r="I35" s="21">
        <f t="shared" si="1"/>
        <v>12685935</v>
      </c>
      <c r="J35" s="21"/>
      <c r="K35" s="23">
        <f t="shared" si="3"/>
        <v>2540211859</v>
      </c>
    </row>
    <row r="36" spans="1:14" ht="15" customHeight="1" x14ac:dyDescent="0.25">
      <c r="A36" s="19"/>
      <c r="B36" s="19">
        <f t="shared" si="2"/>
        <v>28</v>
      </c>
      <c r="C36" s="19"/>
      <c r="D36" s="19" t="s">
        <v>32</v>
      </c>
      <c r="E36" s="21">
        <v>3454790</v>
      </c>
      <c r="F36" s="21">
        <f t="shared" si="0"/>
        <v>1768598</v>
      </c>
      <c r="G36" s="29">
        <v>5223388</v>
      </c>
      <c r="H36" s="21">
        <v>7462547</v>
      </c>
      <c r="I36" s="21">
        <f t="shared" si="1"/>
        <v>12685935</v>
      </c>
      <c r="J36" s="21"/>
      <c r="K36" s="23">
        <f t="shared" si="3"/>
        <v>2527525924</v>
      </c>
    </row>
    <row r="37" spans="1:14" ht="15" customHeight="1" x14ac:dyDescent="0.25">
      <c r="A37" s="19"/>
      <c r="B37" s="19">
        <f t="shared" si="2"/>
        <v>29</v>
      </c>
      <c r="C37" s="19"/>
      <c r="D37" s="19" t="s">
        <v>33</v>
      </c>
      <c r="E37" s="21">
        <v>3454790</v>
      </c>
      <c r="F37" s="21">
        <f t="shared" si="0"/>
        <v>1768598</v>
      </c>
      <c r="G37" s="29">
        <v>5223388</v>
      </c>
      <c r="H37" s="21">
        <v>7462547</v>
      </c>
      <c r="I37" s="21">
        <f t="shared" si="1"/>
        <v>12685935</v>
      </c>
      <c r="J37" s="21"/>
      <c r="K37" s="23">
        <f t="shared" si="3"/>
        <v>2514839989</v>
      </c>
    </row>
    <row r="38" spans="1:14" ht="15" customHeight="1" x14ac:dyDescent="0.25">
      <c r="A38" s="19"/>
      <c r="B38" s="19">
        <f t="shared" si="2"/>
        <v>30</v>
      </c>
      <c r="C38" s="19"/>
      <c r="D38" s="19" t="s">
        <v>34</v>
      </c>
      <c r="E38" s="21">
        <v>3454790</v>
      </c>
      <c r="F38" s="21">
        <f t="shared" si="0"/>
        <v>1768598</v>
      </c>
      <c r="G38" s="29">
        <v>5223388</v>
      </c>
      <c r="H38" s="21">
        <v>7462547</v>
      </c>
      <c r="I38" s="21">
        <f t="shared" si="1"/>
        <v>12685935</v>
      </c>
      <c r="J38" s="21"/>
      <c r="K38" s="23">
        <f t="shared" si="3"/>
        <v>2502154054</v>
      </c>
    </row>
    <row r="39" spans="1:14" ht="15" customHeight="1" x14ac:dyDescent="0.25">
      <c r="A39" s="19"/>
      <c r="B39" s="19">
        <f t="shared" si="2"/>
        <v>31</v>
      </c>
      <c r="C39" s="19"/>
      <c r="D39" s="19" t="s">
        <v>35</v>
      </c>
      <c r="E39" s="21">
        <v>3454790</v>
      </c>
      <c r="F39" s="21">
        <f t="shared" si="0"/>
        <v>1768598</v>
      </c>
      <c r="G39" s="29">
        <v>5223388</v>
      </c>
      <c r="H39" s="21">
        <v>7462547</v>
      </c>
      <c r="I39" s="21">
        <f t="shared" si="1"/>
        <v>12685935</v>
      </c>
      <c r="J39" s="21"/>
      <c r="K39" s="23">
        <f t="shared" si="3"/>
        <v>2489468119</v>
      </c>
    </row>
    <row r="40" spans="1:14" ht="15" customHeight="1" x14ac:dyDescent="0.25">
      <c r="A40" s="19"/>
      <c r="B40" s="19">
        <f t="shared" si="2"/>
        <v>32</v>
      </c>
      <c r="C40" s="19">
        <f>C28+1</f>
        <v>2021</v>
      </c>
      <c r="D40" s="19" t="s">
        <v>36</v>
      </c>
      <c r="E40" s="21">
        <v>3454790</v>
      </c>
      <c r="F40" s="21">
        <f t="shared" si="0"/>
        <v>1768598</v>
      </c>
      <c r="G40" s="20">
        <v>5223388</v>
      </c>
      <c r="H40" s="21">
        <v>7462547</v>
      </c>
      <c r="I40" s="21">
        <f t="shared" si="1"/>
        <v>12685935</v>
      </c>
      <c r="J40" s="21"/>
      <c r="K40" s="23">
        <f t="shared" si="3"/>
        <v>2476782184</v>
      </c>
      <c r="M40" s="32">
        <f>+SUM(G40:G51)</f>
        <v>64139211</v>
      </c>
      <c r="N40" s="32">
        <f>+SUM(J40:J51)</f>
        <v>152231220</v>
      </c>
    </row>
    <row r="41" spans="1:14" ht="15" customHeight="1" x14ac:dyDescent="0.25">
      <c r="A41" s="19"/>
      <c r="B41" s="19">
        <f t="shared" si="2"/>
        <v>33</v>
      </c>
      <c r="C41" s="19"/>
      <c r="D41" s="19" t="s">
        <v>37</v>
      </c>
      <c r="E41" s="21">
        <v>3454790</v>
      </c>
      <c r="F41" s="21">
        <f t="shared" si="0"/>
        <v>1768598</v>
      </c>
      <c r="G41" s="20">
        <v>5223388</v>
      </c>
      <c r="H41" s="21">
        <v>7462547</v>
      </c>
      <c r="I41" s="21">
        <f t="shared" si="1"/>
        <v>12685935</v>
      </c>
      <c r="J41" s="21"/>
      <c r="K41" s="23">
        <f t="shared" si="3"/>
        <v>2464096249</v>
      </c>
      <c r="M41" s="32">
        <f>+M40/12</f>
        <v>5344934.25</v>
      </c>
      <c r="N41" s="32">
        <f>+N40/12</f>
        <v>12685935</v>
      </c>
    </row>
    <row r="42" spans="1:14" ht="15" customHeight="1" x14ac:dyDescent="0.25">
      <c r="A42" s="19"/>
      <c r="B42" s="19">
        <f t="shared" si="2"/>
        <v>34</v>
      </c>
      <c r="C42" s="19"/>
      <c r="D42" s="19" t="s">
        <v>38</v>
      </c>
      <c r="E42" s="21">
        <v>3454790</v>
      </c>
      <c r="F42" s="21">
        <f t="shared" si="0"/>
        <v>1768598</v>
      </c>
      <c r="G42" s="20">
        <v>5223388</v>
      </c>
      <c r="H42" s="21">
        <v>7462547</v>
      </c>
      <c r="I42" s="21">
        <f t="shared" si="1"/>
        <v>12685935</v>
      </c>
      <c r="J42" s="21"/>
      <c r="K42" s="23">
        <f t="shared" si="3"/>
        <v>2451410314</v>
      </c>
    </row>
    <row r="43" spans="1:14" ht="15" customHeight="1" x14ac:dyDescent="0.25">
      <c r="A43" s="19"/>
      <c r="B43" s="19">
        <f t="shared" si="2"/>
        <v>35</v>
      </c>
      <c r="C43" s="19"/>
      <c r="D43" s="19" t="s">
        <v>39</v>
      </c>
      <c r="E43" s="21">
        <v>3454790</v>
      </c>
      <c r="F43" s="21">
        <f t="shared" si="0"/>
        <v>1768598</v>
      </c>
      <c r="G43" s="20">
        <v>5223388</v>
      </c>
      <c r="H43" s="21">
        <v>7462547</v>
      </c>
      <c r="I43" s="21">
        <f t="shared" si="1"/>
        <v>12685935</v>
      </c>
      <c r="J43" s="21"/>
      <c r="K43" s="23">
        <f t="shared" si="3"/>
        <v>2438724379</v>
      </c>
    </row>
    <row r="44" spans="1:14" ht="15" customHeight="1" x14ac:dyDescent="0.25">
      <c r="A44" s="19"/>
      <c r="B44" s="19">
        <f t="shared" si="2"/>
        <v>36</v>
      </c>
      <c r="C44" s="19"/>
      <c r="D44" s="19" t="s">
        <v>40</v>
      </c>
      <c r="E44" s="21">
        <v>3454790</v>
      </c>
      <c r="F44" s="21">
        <f t="shared" si="0"/>
        <v>1768598</v>
      </c>
      <c r="G44" s="20">
        <v>5223388</v>
      </c>
      <c r="H44" s="21">
        <v>7462547</v>
      </c>
      <c r="I44" s="21">
        <f t="shared" si="1"/>
        <v>12685935</v>
      </c>
      <c r="J44" s="21">
        <f t="shared" ref="J44" si="5">SUM(I33:I44)</f>
        <v>152231220</v>
      </c>
      <c r="K44" s="23">
        <f t="shared" si="3"/>
        <v>2426038444</v>
      </c>
    </row>
    <row r="45" spans="1:14" ht="15" customHeight="1" x14ac:dyDescent="0.25">
      <c r="A45" s="19">
        <f t="shared" ref="A45" si="6">A33+1</f>
        <v>4</v>
      </c>
      <c r="B45" s="19">
        <f t="shared" si="2"/>
        <v>37</v>
      </c>
      <c r="C45" s="19"/>
      <c r="D45" s="19" t="s">
        <v>29</v>
      </c>
      <c r="E45" s="21">
        <v>3454790</v>
      </c>
      <c r="F45" s="21">
        <f t="shared" si="0"/>
        <v>1976963</v>
      </c>
      <c r="G45" s="20">
        <v>5431753</v>
      </c>
      <c r="H45" s="21">
        <v>7771620</v>
      </c>
      <c r="I45" s="21">
        <f t="shared" si="1"/>
        <v>13203373</v>
      </c>
      <c r="J45" s="21"/>
      <c r="K45" s="23">
        <f t="shared" si="3"/>
        <v>2412835071</v>
      </c>
    </row>
    <row r="46" spans="1:14" ht="15" customHeight="1" x14ac:dyDescent="0.25">
      <c r="A46" s="19"/>
      <c r="B46" s="19">
        <f t="shared" si="2"/>
        <v>38</v>
      </c>
      <c r="C46" s="19"/>
      <c r="D46" s="19" t="s">
        <v>30</v>
      </c>
      <c r="E46" s="21">
        <v>3454790</v>
      </c>
      <c r="F46" s="21">
        <f t="shared" si="0"/>
        <v>1976963</v>
      </c>
      <c r="G46" s="20">
        <v>5431753</v>
      </c>
      <c r="H46" s="21">
        <v>7771620</v>
      </c>
      <c r="I46" s="21">
        <f t="shared" si="1"/>
        <v>13203373</v>
      </c>
      <c r="J46" s="21"/>
      <c r="K46" s="23">
        <f t="shared" si="3"/>
        <v>2399631698</v>
      </c>
    </row>
    <row r="47" spans="1:14" ht="15" customHeight="1" x14ac:dyDescent="0.25">
      <c r="A47" s="19"/>
      <c r="B47" s="19">
        <f t="shared" si="2"/>
        <v>39</v>
      </c>
      <c r="C47" s="24"/>
      <c r="D47" s="19" t="s">
        <v>31</v>
      </c>
      <c r="E47" s="21">
        <v>3454790</v>
      </c>
      <c r="F47" s="21">
        <f t="shared" si="0"/>
        <v>1976963</v>
      </c>
      <c r="G47" s="20">
        <v>5431753</v>
      </c>
      <c r="H47" s="21">
        <v>7771620</v>
      </c>
      <c r="I47" s="21">
        <f t="shared" si="1"/>
        <v>13203373</v>
      </c>
      <c r="J47" s="21"/>
      <c r="K47" s="23">
        <f t="shared" si="3"/>
        <v>2386428325</v>
      </c>
    </row>
    <row r="48" spans="1:14" ht="15" customHeight="1" x14ac:dyDescent="0.25">
      <c r="A48" s="19"/>
      <c r="B48" s="19">
        <f t="shared" si="2"/>
        <v>40</v>
      </c>
      <c r="C48" s="19"/>
      <c r="D48" s="19" t="s">
        <v>32</v>
      </c>
      <c r="E48" s="21">
        <v>3454790</v>
      </c>
      <c r="F48" s="21">
        <f t="shared" si="0"/>
        <v>1976963</v>
      </c>
      <c r="G48" s="20">
        <v>5431753</v>
      </c>
      <c r="H48" s="21">
        <v>7771620</v>
      </c>
      <c r="I48" s="21">
        <f t="shared" si="1"/>
        <v>13203373</v>
      </c>
      <c r="J48" s="21"/>
      <c r="K48" s="23">
        <f t="shared" si="3"/>
        <v>2373224952</v>
      </c>
    </row>
    <row r="49" spans="1:11" ht="15" customHeight="1" x14ac:dyDescent="0.25">
      <c r="A49" s="19"/>
      <c r="B49" s="19">
        <f t="shared" si="2"/>
        <v>41</v>
      </c>
      <c r="C49" s="19"/>
      <c r="D49" s="19" t="s">
        <v>33</v>
      </c>
      <c r="E49" s="21">
        <v>3454790</v>
      </c>
      <c r="F49" s="21">
        <f t="shared" si="0"/>
        <v>1976963</v>
      </c>
      <c r="G49" s="20">
        <v>5431753</v>
      </c>
      <c r="H49" s="21">
        <v>7771620</v>
      </c>
      <c r="I49" s="21">
        <f t="shared" si="1"/>
        <v>13203373</v>
      </c>
      <c r="J49" s="21"/>
      <c r="K49" s="23">
        <f t="shared" si="3"/>
        <v>2360021579</v>
      </c>
    </row>
    <row r="50" spans="1:11" ht="15" customHeight="1" x14ac:dyDescent="0.25">
      <c r="A50" s="19"/>
      <c r="B50" s="19">
        <f t="shared" si="2"/>
        <v>42</v>
      </c>
      <c r="C50" s="19"/>
      <c r="D50" s="19" t="s">
        <v>34</v>
      </c>
      <c r="E50" s="21">
        <v>3454790</v>
      </c>
      <c r="F50" s="21">
        <f t="shared" si="0"/>
        <v>1976963</v>
      </c>
      <c r="G50" s="20">
        <v>5431753</v>
      </c>
      <c r="H50" s="21">
        <v>7771620</v>
      </c>
      <c r="I50" s="21">
        <f t="shared" si="1"/>
        <v>13203373</v>
      </c>
      <c r="J50" s="21"/>
      <c r="K50" s="23">
        <f t="shared" si="3"/>
        <v>2346818206</v>
      </c>
    </row>
    <row r="51" spans="1:11" ht="15" customHeight="1" x14ac:dyDescent="0.25">
      <c r="A51" s="19"/>
      <c r="B51" s="19">
        <f t="shared" si="2"/>
        <v>43</v>
      </c>
      <c r="C51" s="19"/>
      <c r="D51" s="19" t="s">
        <v>35</v>
      </c>
      <c r="E51" s="21">
        <v>3454790</v>
      </c>
      <c r="F51" s="21">
        <f t="shared" si="0"/>
        <v>1976963</v>
      </c>
      <c r="G51" s="20">
        <v>5431753</v>
      </c>
      <c r="H51" s="21">
        <v>7771620</v>
      </c>
      <c r="I51" s="21">
        <f t="shared" si="1"/>
        <v>13203373</v>
      </c>
      <c r="J51" s="21"/>
      <c r="K51" s="23">
        <f t="shared" si="3"/>
        <v>2333614833</v>
      </c>
    </row>
    <row r="52" spans="1:11" ht="15" customHeight="1" x14ac:dyDescent="0.25">
      <c r="A52" s="19"/>
      <c r="B52" s="19">
        <f t="shared" si="2"/>
        <v>44</v>
      </c>
      <c r="C52" s="19">
        <f t="shared" ref="C52" si="7">C40+1</f>
        <v>2022</v>
      </c>
      <c r="D52" s="19" t="s">
        <v>36</v>
      </c>
      <c r="E52" s="21">
        <v>3454790</v>
      </c>
      <c r="F52" s="21">
        <f t="shared" si="0"/>
        <v>1976963</v>
      </c>
      <c r="G52" s="21">
        <v>5431753</v>
      </c>
      <c r="H52" s="21">
        <v>7771620</v>
      </c>
      <c r="I52" s="21">
        <f t="shared" si="1"/>
        <v>13203373</v>
      </c>
      <c r="J52" s="21"/>
      <c r="K52" s="23">
        <f t="shared" si="3"/>
        <v>2320411460</v>
      </c>
    </row>
    <row r="53" spans="1:11" ht="15" customHeight="1" x14ac:dyDescent="0.25">
      <c r="A53" s="19"/>
      <c r="B53" s="19">
        <f t="shared" si="2"/>
        <v>45</v>
      </c>
      <c r="C53" s="19"/>
      <c r="D53" s="19" t="s">
        <v>37</v>
      </c>
      <c r="E53" s="21">
        <v>3454790</v>
      </c>
      <c r="F53" s="21">
        <f t="shared" si="0"/>
        <v>1976963</v>
      </c>
      <c r="G53" s="21">
        <v>5431753</v>
      </c>
      <c r="H53" s="21">
        <v>7771620</v>
      </c>
      <c r="I53" s="21">
        <f t="shared" si="1"/>
        <v>13203373</v>
      </c>
      <c r="J53" s="21"/>
      <c r="K53" s="23">
        <f t="shared" si="3"/>
        <v>2307208087</v>
      </c>
    </row>
    <row r="54" spans="1:11" ht="15" customHeight="1" x14ac:dyDescent="0.25">
      <c r="A54" s="19"/>
      <c r="B54" s="19">
        <f t="shared" si="2"/>
        <v>46</v>
      </c>
      <c r="C54" s="19"/>
      <c r="D54" s="19" t="s">
        <v>38</v>
      </c>
      <c r="E54" s="21">
        <v>3454790</v>
      </c>
      <c r="F54" s="21">
        <f t="shared" si="0"/>
        <v>1976963</v>
      </c>
      <c r="G54" s="21">
        <v>5431753</v>
      </c>
      <c r="H54" s="21">
        <v>7771620</v>
      </c>
      <c r="I54" s="21">
        <f t="shared" si="1"/>
        <v>13203373</v>
      </c>
      <c r="J54" s="21"/>
      <c r="K54" s="23">
        <f t="shared" si="3"/>
        <v>2294004714</v>
      </c>
    </row>
    <row r="55" spans="1:11" ht="15" customHeight="1" x14ac:dyDescent="0.25">
      <c r="A55" s="19"/>
      <c r="B55" s="19">
        <f t="shared" si="2"/>
        <v>47</v>
      </c>
      <c r="C55" s="19"/>
      <c r="D55" s="19" t="s">
        <v>39</v>
      </c>
      <c r="E55" s="21">
        <v>3454790</v>
      </c>
      <c r="F55" s="21">
        <f t="shared" si="0"/>
        <v>1976963</v>
      </c>
      <c r="G55" s="21">
        <v>5431753</v>
      </c>
      <c r="H55" s="21">
        <v>7771620</v>
      </c>
      <c r="I55" s="21">
        <f t="shared" si="1"/>
        <v>13203373</v>
      </c>
      <c r="J55" s="21"/>
      <c r="K55" s="23">
        <f t="shared" si="3"/>
        <v>2280801341</v>
      </c>
    </row>
    <row r="56" spans="1:11" ht="15" customHeight="1" x14ac:dyDescent="0.25">
      <c r="A56" s="19"/>
      <c r="B56" s="19">
        <f t="shared" si="2"/>
        <v>48</v>
      </c>
      <c r="C56" s="19"/>
      <c r="D56" s="19" t="s">
        <v>40</v>
      </c>
      <c r="E56" s="21">
        <v>3454790</v>
      </c>
      <c r="F56" s="21">
        <f t="shared" si="0"/>
        <v>1976963</v>
      </c>
      <c r="G56" s="21">
        <v>5431753</v>
      </c>
      <c r="H56" s="21">
        <v>7771620</v>
      </c>
      <c r="I56" s="21">
        <f t="shared" si="1"/>
        <v>13203373</v>
      </c>
      <c r="J56" s="21">
        <f t="shared" ref="J56" si="8">SUM(I45:I56)</f>
        <v>158440476</v>
      </c>
      <c r="K56" s="23">
        <f t="shared" si="3"/>
        <v>2267597968</v>
      </c>
    </row>
    <row r="57" spans="1:11" ht="15" customHeight="1" x14ac:dyDescent="0.25">
      <c r="A57" s="19">
        <f t="shared" ref="A57" si="9">A45+1</f>
        <v>5</v>
      </c>
      <c r="B57" s="19">
        <f t="shared" si="2"/>
        <v>49</v>
      </c>
      <c r="C57" s="19"/>
      <c r="D57" s="19" t="s">
        <v>29</v>
      </c>
      <c r="E57" s="21">
        <v>3454790</v>
      </c>
      <c r="F57" s="21">
        <f t="shared" si="0"/>
        <v>2193663</v>
      </c>
      <c r="G57" s="21">
        <v>5648453</v>
      </c>
      <c r="H57" s="21">
        <v>8093056</v>
      </c>
      <c r="I57" s="21">
        <f t="shared" si="1"/>
        <v>13741509</v>
      </c>
      <c r="J57" s="21"/>
      <c r="K57" s="23">
        <f t="shared" si="3"/>
        <v>2253856459</v>
      </c>
    </row>
    <row r="58" spans="1:11" ht="15" customHeight="1" x14ac:dyDescent="0.25">
      <c r="A58" s="19"/>
      <c r="B58" s="19">
        <f t="shared" si="2"/>
        <v>50</v>
      </c>
      <c r="C58" s="19"/>
      <c r="D58" s="19" t="s">
        <v>30</v>
      </c>
      <c r="E58" s="21">
        <v>3454790</v>
      </c>
      <c r="F58" s="21">
        <f t="shared" si="0"/>
        <v>2193663</v>
      </c>
      <c r="G58" s="21">
        <v>5648453</v>
      </c>
      <c r="H58" s="21">
        <v>8093056</v>
      </c>
      <c r="I58" s="21">
        <f t="shared" si="1"/>
        <v>13741509</v>
      </c>
      <c r="J58" s="21"/>
      <c r="K58" s="23">
        <f t="shared" si="3"/>
        <v>2240114950</v>
      </c>
    </row>
    <row r="59" spans="1:11" ht="15" customHeight="1" x14ac:dyDescent="0.25">
      <c r="A59" s="19"/>
      <c r="B59" s="19">
        <f t="shared" si="2"/>
        <v>51</v>
      </c>
      <c r="C59" s="24"/>
      <c r="D59" s="19" t="s">
        <v>31</v>
      </c>
      <c r="E59" s="21">
        <v>3454790</v>
      </c>
      <c r="F59" s="21">
        <f t="shared" si="0"/>
        <v>2193663</v>
      </c>
      <c r="G59" s="21">
        <v>5648453</v>
      </c>
      <c r="H59" s="21">
        <v>8093056</v>
      </c>
      <c r="I59" s="21">
        <f t="shared" si="1"/>
        <v>13741509</v>
      </c>
      <c r="J59" s="21"/>
      <c r="K59" s="23">
        <f t="shared" si="3"/>
        <v>2226373441</v>
      </c>
    </row>
    <row r="60" spans="1:11" ht="15" customHeight="1" x14ac:dyDescent="0.25">
      <c r="A60" s="19"/>
      <c r="B60" s="19">
        <f t="shared" si="2"/>
        <v>52</v>
      </c>
      <c r="C60" s="19"/>
      <c r="D60" s="19" t="s">
        <v>32</v>
      </c>
      <c r="E60" s="21">
        <v>3454790</v>
      </c>
      <c r="F60" s="21">
        <f t="shared" si="0"/>
        <v>2193663</v>
      </c>
      <c r="G60" s="21">
        <v>5648453</v>
      </c>
      <c r="H60" s="21">
        <v>8093056</v>
      </c>
      <c r="I60" s="21">
        <f t="shared" si="1"/>
        <v>13741509</v>
      </c>
      <c r="J60" s="21"/>
      <c r="K60" s="23">
        <f t="shared" si="3"/>
        <v>2212631932</v>
      </c>
    </row>
    <row r="61" spans="1:11" ht="15" customHeight="1" x14ac:dyDescent="0.25">
      <c r="A61" s="19"/>
      <c r="B61" s="19">
        <f t="shared" si="2"/>
        <v>53</v>
      </c>
      <c r="C61" s="19"/>
      <c r="D61" s="19" t="s">
        <v>33</v>
      </c>
      <c r="E61" s="21">
        <v>3454790</v>
      </c>
      <c r="F61" s="21">
        <f t="shared" si="0"/>
        <v>2193663</v>
      </c>
      <c r="G61" s="21">
        <v>5648453</v>
      </c>
      <c r="H61" s="21">
        <v>8093056</v>
      </c>
      <c r="I61" s="21">
        <f t="shared" si="1"/>
        <v>13741509</v>
      </c>
      <c r="J61" s="21"/>
      <c r="K61" s="23">
        <f t="shared" si="3"/>
        <v>2198890423</v>
      </c>
    </row>
    <row r="62" spans="1:11" ht="15" customHeight="1" x14ac:dyDescent="0.25">
      <c r="A62" s="19"/>
      <c r="B62" s="19">
        <f t="shared" si="2"/>
        <v>54</v>
      </c>
      <c r="C62" s="19"/>
      <c r="D62" s="19" t="s">
        <v>34</v>
      </c>
      <c r="E62" s="21">
        <v>3454790</v>
      </c>
      <c r="F62" s="21">
        <f t="shared" si="0"/>
        <v>2193663</v>
      </c>
      <c r="G62" s="21">
        <v>5648453</v>
      </c>
      <c r="H62" s="21">
        <v>8093056</v>
      </c>
      <c r="I62" s="21">
        <f t="shared" si="1"/>
        <v>13741509</v>
      </c>
      <c r="J62" s="21"/>
      <c r="K62" s="23">
        <f t="shared" si="3"/>
        <v>2185148914</v>
      </c>
    </row>
    <row r="63" spans="1:11" ht="15" customHeight="1" x14ac:dyDescent="0.25">
      <c r="A63" s="19"/>
      <c r="B63" s="19">
        <f t="shared" si="2"/>
        <v>55</v>
      </c>
      <c r="C63" s="19"/>
      <c r="D63" s="19" t="s">
        <v>35</v>
      </c>
      <c r="E63" s="21">
        <v>3454790</v>
      </c>
      <c r="F63" s="21">
        <f t="shared" si="0"/>
        <v>2193663</v>
      </c>
      <c r="G63" s="21">
        <v>5648453</v>
      </c>
      <c r="H63" s="21">
        <v>8093056</v>
      </c>
      <c r="I63" s="21">
        <f t="shared" si="1"/>
        <v>13741509</v>
      </c>
      <c r="J63" s="21"/>
      <c r="K63" s="23">
        <f t="shared" si="3"/>
        <v>2171407405</v>
      </c>
    </row>
    <row r="64" spans="1:11" ht="15" customHeight="1" x14ac:dyDescent="0.25">
      <c r="A64" s="19"/>
      <c r="B64" s="19">
        <f t="shared" si="2"/>
        <v>56</v>
      </c>
      <c r="C64" s="19">
        <f t="shared" ref="C64" si="10">C52+1</f>
        <v>2023</v>
      </c>
      <c r="D64" s="19" t="s">
        <v>36</v>
      </c>
      <c r="E64" s="21">
        <v>3454790</v>
      </c>
      <c r="F64" s="21">
        <f t="shared" si="0"/>
        <v>2193663</v>
      </c>
      <c r="G64" s="21">
        <v>5648453</v>
      </c>
      <c r="H64" s="21">
        <v>8093056</v>
      </c>
      <c r="I64" s="21">
        <f t="shared" si="1"/>
        <v>13741509</v>
      </c>
      <c r="J64" s="21"/>
      <c r="K64" s="23">
        <f t="shared" si="3"/>
        <v>2157665896</v>
      </c>
    </row>
    <row r="65" spans="1:11" ht="15" customHeight="1" x14ac:dyDescent="0.25">
      <c r="A65" s="19"/>
      <c r="B65" s="19">
        <f t="shared" si="2"/>
        <v>57</v>
      </c>
      <c r="C65" s="19"/>
      <c r="D65" s="19" t="s">
        <v>37</v>
      </c>
      <c r="E65" s="21">
        <v>3454790</v>
      </c>
      <c r="F65" s="21">
        <f t="shared" si="0"/>
        <v>2193663</v>
      </c>
      <c r="G65" s="21">
        <v>5648453</v>
      </c>
      <c r="H65" s="21">
        <v>8093056</v>
      </c>
      <c r="I65" s="21">
        <f t="shared" si="1"/>
        <v>13741509</v>
      </c>
      <c r="J65" s="21"/>
      <c r="K65" s="23">
        <f t="shared" si="3"/>
        <v>2143924387</v>
      </c>
    </row>
    <row r="66" spans="1:11" ht="15" customHeight="1" x14ac:dyDescent="0.25">
      <c r="A66" s="19"/>
      <c r="B66" s="19">
        <f t="shared" si="2"/>
        <v>58</v>
      </c>
      <c r="C66" s="19"/>
      <c r="D66" s="19" t="s">
        <v>38</v>
      </c>
      <c r="E66" s="21">
        <v>3454790</v>
      </c>
      <c r="F66" s="21">
        <f t="shared" si="0"/>
        <v>2193663</v>
      </c>
      <c r="G66" s="21">
        <v>5648453</v>
      </c>
      <c r="H66" s="21">
        <v>8093056</v>
      </c>
      <c r="I66" s="21">
        <f t="shared" si="1"/>
        <v>13741509</v>
      </c>
      <c r="J66" s="21"/>
      <c r="K66" s="23">
        <f t="shared" si="3"/>
        <v>2130182878</v>
      </c>
    </row>
    <row r="67" spans="1:11" ht="15" customHeight="1" x14ac:dyDescent="0.25">
      <c r="A67" s="19"/>
      <c r="B67" s="19">
        <f t="shared" si="2"/>
        <v>59</v>
      </c>
      <c r="C67" s="19"/>
      <c r="D67" s="19" t="s">
        <v>39</v>
      </c>
      <c r="E67" s="21">
        <v>3454790</v>
      </c>
      <c r="F67" s="21">
        <f t="shared" si="0"/>
        <v>2193663</v>
      </c>
      <c r="G67" s="21">
        <v>5648453</v>
      </c>
      <c r="H67" s="21">
        <v>8093056</v>
      </c>
      <c r="I67" s="21">
        <f t="shared" si="1"/>
        <v>13741509</v>
      </c>
      <c r="J67" s="21"/>
      <c r="K67" s="23">
        <f t="shared" si="3"/>
        <v>2116441369</v>
      </c>
    </row>
    <row r="68" spans="1:11" ht="15" customHeight="1" x14ac:dyDescent="0.25">
      <c r="A68" s="19"/>
      <c r="B68" s="19">
        <f t="shared" si="2"/>
        <v>60</v>
      </c>
      <c r="C68" s="19"/>
      <c r="D68" s="19" t="s">
        <v>40</v>
      </c>
      <c r="E68" s="21">
        <v>3454790</v>
      </c>
      <c r="F68" s="21">
        <f t="shared" si="0"/>
        <v>2193663</v>
      </c>
      <c r="G68" s="21">
        <v>5648453</v>
      </c>
      <c r="H68" s="21">
        <v>8093056</v>
      </c>
      <c r="I68" s="21">
        <f t="shared" si="1"/>
        <v>13741509</v>
      </c>
      <c r="J68" s="21">
        <f t="shared" ref="J68" si="11">SUM(I57:I68)</f>
        <v>164898108</v>
      </c>
      <c r="K68" s="23">
        <f t="shared" si="3"/>
        <v>2102699860</v>
      </c>
    </row>
    <row r="69" spans="1:11" ht="15" customHeight="1" x14ac:dyDescent="0.25">
      <c r="A69" s="19">
        <f t="shared" ref="A69" si="12">A57+1</f>
        <v>6</v>
      </c>
      <c r="B69" s="19">
        <f t="shared" si="2"/>
        <v>61</v>
      </c>
      <c r="C69" s="19"/>
      <c r="D69" s="19" t="s">
        <v>29</v>
      </c>
      <c r="E69" s="21">
        <v>3454790</v>
      </c>
      <c r="F69" s="21">
        <f t="shared" si="0"/>
        <v>2419030</v>
      </c>
      <c r="G69" s="21">
        <v>5873820</v>
      </c>
      <c r="H69" s="21">
        <v>8427348</v>
      </c>
      <c r="I69" s="21">
        <f t="shared" si="1"/>
        <v>14301168</v>
      </c>
      <c r="J69" s="21"/>
      <c r="K69" s="23">
        <f t="shared" si="3"/>
        <v>2088398692</v>
      </c>
    </row>
    <row r="70" spans="1:11" ht="15" customHeight="1" x14ac:dyDescent="0.25">
      <c r="A70" s="19"/>
      <c r="B70" s="19">
        <f t="shared" si="2"/>
        <v>62</v>
      </c>
      <c r="C70" s="19"/>
      <c r="D70" s="19" t="s">
        <v>30</v>
      </c>
      <c r="E70" s="21">
        <v>3454790</v>
      </c>
      <c r="F70" s="21">
        <f t="shared" si="0"/>
        <v>2419030</v>
      </c>
      <c r="G70" s="21">
        <v>5873820</v>
      </c>
      <c r="H70" s="21">
        <v>8427348</v>
      </c>
      <c r="I70" s="21">
        <f t="shared" si="1"/>
        <v>14301168</v>
      </c>
      <c r="J70" s="21"/>
      <c r="K70" s="23">
        <f t="shared" si="3"/>
        <v>2074097524</v>
      </c>
    </row>
    <row r="71" spans="1:11" ht="15" customHeight="1" x14ac:dyDescent="0.25">
      <c r="A71" s="19"/>
      <c r="B71" s="19">
        <f t="shared" si="2"/>
        <v>63</v>
      </c>
      <c r="C71" s="24"/>
      <c r="D71" s="19" t="s">
        <v>31</v>
      </c>
      <c r="E71" s="21">
        <v>3454790</v>
      </c>
      <c r="F71" s="21">
        <f t="shared" si="0"/>
        <v>2419030</v>
      </c>
      <c r="G71" s="21">
        <v>5873820</v>
      </c>
      <c r="H71" s="21">
        <v>8427348</v>
      </c>
      <c r="I71" s="21">
        <f t="shared" si="1"/>
        <v>14301168</v>
      </c>
      <c r="J71" s="21"/>
      <c r="K71" s="23">
        <f t="shared" si="3"/>
        <v>2059796356</v>
      </c>
    </row>
    <row r="72" spans="1:11" ht="15" customHeight="1" x14ac:dyDescent="0.25">
      <c r="A72" s="19"/>
      <c r="B72" s="19">
        <f t="shared" si="2"/>
        <v>64</v>
      </c>
      <c r="C72" s="19"/>
      <c r="D72" s="19" t="s">
        <v>32</v>
      </c>
      <c r="E72" s="21">
        <v>3454790</v>
      </c>
      <c r="F72" s="21">
        <f t="shared" si="0"/>
        <v>2419030</v>
      </c>
      <c r="G72" s="21">
        <v>5873820</v>
      </c>
      <c r="H72" s="21">
        <v>8427348</v>
      </c>
      <c r="I72" s="21">
        <f t="shared" si="1"/>
        <v>14301168</v>
      </c>
      <c r="J72" s="21"/>
      <c r="K72" s="23">
        <f t="shared" si="3"/>
        <v>2045495188</v>
      </c>
    </row>
    <row r="73" spans="1:11" ht="15" customHeight="1" x14ac:dyDescent="0.25">
      <c r="A73" s="19"/>
      <c r="B73" s="19">
        <f t="shared" si="2"/>
        <v>65</v>
      </c>
      <c r="C73" s="19"/>
      <c r="D73" s="19" t="s">
        <v>33</v>
      </c>
      <c r="E73" s="21">
        <v>3454790</v>
      </c>
      <c r="F73" s="21">
        <f t="shared" si="0"/>
        <v>2419030</v>
      </c>
      <c r="G73" s="21">
        <v>5873820</v>
      </c>
      <c r="H73" s="21">
        <v>8427348</v>
      </c>
      <c r="I73" s="21">
        <f t="shared" si="1"/>
        <v>14301168</v>
      </c>
      <c r="J73" s="21"/>
      <c r="K73" s="23">
        <f t="shared" si="3"/>
        <v>2031194020</v>
      </c>
    </row>
    <row r="74" spans="1:11" ht="15" customHeight="1" x14ac:dyDescent="0.25">
      <c r="A74" s="19"/>
      <c r="B74" s="19">
        <f t="shared" si="2"/>
        <v>66</v>
      </c>
      <c r="C74" s="19"/>
      <c r="D74" s="19" t="s">
        <v>34</v>
      </c>
      <c r="E74" s="21">
        <v>3454790</v>
      </c>
      <c r="F74" s="21">
        <f t="shared" ref="F74:F137" si="13">G74-E74</f>
        <v>2419030</v>
      </c>
      <c r="G74" s="21">
        <v>5873820</v>
      </c>
      <c r="H74" s="21">
        <v>8427348</v>
      </c>
      <c r="I74" s="21">
        <f t="shared" ref="I74:I137" si="14">G74+H74</f>
        <v>14301168</v>
      </c>
      <c r="J74" s="21"/>
      <c r="K74" s="23">
        <f t="shared" si="3"/>
        <v>2016892852</v>
      </c>
    </row>
    <row r="75" spans="1:11" ht="15" customHeight="1" x14ac:dyDescent="0.25">
      <c r="A75" s="19"/>
      <c r="B75" s="19">
        <f t="shared" ref="B75:B138" si="15">B74+1</f>
        <v>67</v>
      </c>
      <c r="C75" s="19"/>
      <c r="D75" s="19" t="s">
        <v>35</v>
      </c>
      <c r="E75" s="21">
        <v>3454790</v>
      </c>
      <c r="F75" s="21">
        <f t="shared" si="13"/>
        <v>2419030</v>
      </c>
      <c r="G75" s="21">
        <v>5873820</v>
      </c>
      <c r="H75" s="21">
        <v>8427348</v>
      </c>
      <c r="I75" s="21">
        <f t="shared" si="14"/>
        <v>14301168</v>
      </c>
      <c r="J75" s="21"/>
      <c r="K75" s="23">
        <f t="shared" ref="K75:K138" si="16">+K74-I75</f>
        <v>2002591684</v>
      </c>
    </row>
    <row r="76" spans="1:11" ht="15" customHeight="1" x14ac:dyDescent="0.25">
      <c r="A76" s="19"/>
      <c r="B76" s="19">
        <f t="shared" si="15"/>
        <v>68</v>
      </c>
      <c r="C76" s="19">
        <f t="shared" ref="C76" si="17">C64+1</f>
        <v>2024</v>
      </c>
      <c r="D76" s="19" t="s">
        <v>36</v>
      </c>
      <c r="E76" s="21">
        <v>3454790</v>
      </c>
      <c r="F76" s="21">
        <f t="shared" si="13"/>
        <v>2419030</v>
      </c>
      <c r="G76" s="21">
        <v>5873820</v>
      </c>
      <c r="H76" s="21">
        <v>8427348</v>
      </c>
      <c r="I76" s="21">
        <f t="shared" si="14"/>
        <v>14301168</v>
      </c>
      <c r="J76" s="21"/>
      <c r="K76" s="23">
        <f t="shared" si="16"/>
        <v>1988290516</v>
      </c>
    </row>
    <row r="77" spans="1:11" ht="15" customHeight="1" x14ac:dyDescent="0.25">
      <c r="A77" s="19"/>
      <c r="B77" s="19">
        <f t="shared" si="15"/>
        <v>69</v>
      </c>
      <c r="C77" s="19"/>
      <c r="D77" s="19" t="s">
        <v>37</v>
      </c>
      <c r="E77" s="21">
        <v>3454790</v>
      </c>
      <c r="F77" s="21">
        <f t="shared" si="13"/>
        <v>2419030</v>
      </c>
      <c r="G77" s="21">
        <v>5873820</v>
      </c>
      <c r="H77" s="21">
        <v>8427348</v>
      </c>
      <c r="I77" s="21">
        <f t="shared" si="14"/>
        <v>14301168</v>
      </c>
      <c r="J77" s="21"/>
      <c r="K77" s="23">
        <f t="shared" si="16"/>
        <v>1973989348</v>
      </c>
    </row>
    <row r="78" spans="1:11" ht="15" customHeight="1" x14ac:dyDescent="0.25">
      <c r="A78" s="19"/>
      <c r="B78" s="19">
        <f t="shared" si="15"/>
        <v>70</v>
      </c>
      <c r="C78" s="19"/>
      <c r="D78" s="19" t="s">
        <v>38</v>
      </c>
      <c r="E78" s="21">
        <v>3454790</v>
      </c>
      <c r="F78" s="21">
        <f t="shared" si="13"/>
        <v>2419030</v>
      </c>
      <c r="G78" s="21">
        <v>5873820</v>
      </c>
      <c r="H78" s="21">
        <v>8427348</v>
      </c>
      <c r="I78" s="21">
        <f t="shared" si="14"/>
        <v>14301168</v>
      </c>
      <c r="J78" s="21"/>
      <c r="K78" s="23">
        <f t="shared" si="16"/>
        <v>1959688180</v>
      </c>
    </row>
    <row r="79" spans="1:11" ht="15" customHeight="1" x14ac:dyDescent="0.25">
      <c r="A79" s="19"/>
      <c r="B79" s="19">
        <f t="shared" si="15"/>
        <v>71</v>
      </c>
      <c r="C79" s="19"/>
      <c r="D79" s="19" t="s">
        <v>39</v>
      </c>
      <c r="E79" s="21">
        <v>3454790</v>
      </c>
      <c r="F79" s="21">
        <f t="shared" si="13"/>
        <v>2419030</v>
      </c>
      <c r="G79" s="21">
        <v>5873820</v>
      </c>
      <c r="H79" s="21">
        <v>8427348</v>
      </c>
      <c r="I79" s="21">
        <f t="shared" si="14"/>
        <v>14301168</v>
      </c>
      <c r="J79" s="21"/>
      <c r="K79" s="23">
        <f t="shared" si="16"/>
        <v>1945387012</v>
      </c>
    </row>
    <row r="80" spans="1:11" ht="15" customHeight="1" x14ac:dyDescent="0.25">
      <c r="A80" s="19"/>
      <c r="B80" s="19">
        <f t="shared" si="15"/>
        <v>72</v>
      </c>
      <c r="C80" s="19"/>
      <c r="D80" s="19" t="s">
        <v>40</v>
      </c>
      <c r="E80" s="21">
        <v>3454790</v>
      </c>
      <c r="F80" s="21">
        <f t="shared" si="13"/>
        <v>2419030</v>
      </c>
      <c r="G80" s="21">
        <v>5873820</v>
      </c>
      <c r="H80" s="21">
        <v>8427348</v>
      </c>
      <c r="I80" s="21">
        <f t="shared" si="14"/>
        <v>14301168</v>
      </c>
      <c r="J80" s="21">
        <f t="shared" ref="J80" si="18">SUM(I69:I80)</f>
        <v>171614016</v>
      </c>
      <c r="K80" s="23">
        <f t="shared" si="16"/>
        <v>1931085844</v>
      </c>
    </row>
    <row r="81" spans="1:11" ht="15" customHeight="1" x14ac:dyDescent="0.25">
      <c r="A81" s="19">
        <f t="shared" ref="A81" si="19">A69+1</f>
        <v>7</v>
      </c>
      <c r="B81" s="19">
        <f t="shared" si="15"/>
        <v>73</v>
      </c>
      <c r="C81" s="19"/>
      <c r="D81" s="19" t="s">
        <v>29</v>
      </c>
      <c r="E81" s="21">
        <v>3454790</v>
      </c>
      <c r="F81" s="21">
        <f t="shared" si="13"/>
        <v>2653412</v>
      </c>
      <c r="G81" s="21">
        <v>6108202</v>
      </c>
      <c r="H81" s="21">
        <v>8775013</v>
      </c>
      <c r="I81" s="21">
        <f t="shared" si="14"/>
        <v>14883215</v>
      </c>
      <c r="J81" s="21"/>
      <c r="K81" s="23">
        <f t="shared" si="16"/>
        <v>1916202629</v>
      </c>
    </row>
    <row r="82" spans="1:11" ht="15" customHeight="1" x14ac:dyDescent="0.25">
      <c r="A82" s="19"/>
      <c r="B82" s="19">
        <f t="shared" si="15"/>
        <v>74</v>
      </c>
      <c r="C82" s="19"/>
      <c r="D82" s="19" t="s">
        <v>30</v>
      </c>
      <c r="E82" s="21">
        <v>3454790</v>
      </c>
      <c r="F82" s="21">
        <f t="shared" si="13"/>
        <v>2653412</v>
      </c>
      <c r="G82" s="21">
        <v>6108202</v>
      </c>
      <c r="H82" s="21">
        <v>8775013</v>
      </c>
      <c r="I82" s="21">
        <f t="shared" si="14"/>
        <v>14883215</v>
      </c>
      <c r="J82" s="21"/>
      <c r="K82" s="23">
        <f t="shared" si="16"/>
        <v>1901319414</v>
      </c>
    </row>
    <row r="83" spans="1:11" ht="15" customHeight="1" x14ac:dyDescent="0.25">
      <c r="A83" s="19"/>
      <c r="B83" s="19">
        <f t="shared" si="15"/>
        <v>75</v>
      </c>
      <c r="C83" s="24"/>
      <c r="D83" s="19" t="s">
        <v>31</v>
      </c>
      <c r="E83" s="21">
        <v>3454790</v>
      </c>
      <c r="F83" s="21">
        <f t="shared" si="13"/>
        <v>2653412</v>
      </c>
      <c r="G83" s="21">
        <v>6108202</v>
      </c>
      <c r="H83" s="21">
        <v>8775013</v>
      </c>
      <c r="I83" s="21">
        <f t="shared" si="14"/>
        <v>14883215</v>
      </c>
      <c r="J83" s="21"/>
      <c r="K83" s="23">
        <f t="shared" si="16"/>
        <v>1886436199</v>
      </c>
    </row>
    <row r="84" spans="1:11" ht="15" customHeight="1" x14ac:dyDescent="0.25">
      <c r="A84" s="19"/>
      <c r="B84" s="19">
        <f t="shared" si="15"/>
        <v>76</v>
      </c>
      <c r="C84" s="19"/>
      <c r="D84" s="19" t="s">
        <v>32</v>
      </c>
      <c r="E84" s="21">
        <v>3454790</v>
      </c>
      <c r="F84" s="21">
        <f t="shared" si="13"/>
        <v>2653412</v>
      </c>
      <c r="G84" s="21">
        <v>6108202</v>
      </c>
      <c r="H84" s="21">
        <v>8775013</v>
      </c>
      <c r="I84" s="21">
        <f t="shared" si="14"/>
        <v>14883215</v>
      </c>
      <c r="J84" s="21"/>
      <c r="K84" s="23">
        <f t="shared" si="16"/>
        <v>1871552984</v>
      </c>
    </row>
    <row r="85" spans="1:11" ht="15" customHeight="1" x14ac:dyDescent="0.25">
      <c r="A85" s="19"/>
      <c r="B85" s="19">
        <f t="shared" si="15"/>
        <v>77</v>
      </c>
      <c r="C85" s="19"/>
      <c r="D85" s="19" t="s">
        <v>33</v>
      </c>
      <c r="E85" s="21">
        <v>3454790</v>
      </c>
      <c r="F85" s="21">
        <f t="shared" si="13"/>
        <v>2653412</v>
      </c>
      <c r="G85" s="21">
        <v>6108202</v>
      </c>
      <c r="H85" s="21">
        <v>8775013</v>
      </c>
      <c r="I85" s="21">
        <f t="shared" si="14"/>
        <v>14883215</v>
      </c>
      <c r="J85" s="21"/>
      <c r="K85" s="23">
        <f t="shared" si="16"/>
        <v>1856669769</v>
      </c>
    </row>
    <row r="86" spans="1:11" ht="15" customHeight="1" x14ac:dyDescent="0.25">
      <c r="A86" s="19"/>
      <c r="B86" s="19">
        <f t="shared" si="15"/>
        <v>78</v>
      </c>
      <c r="C86" s="19"/>
      <c r="D86" s="19" t="s">
        <v>34</v>
      </c>
      <c r="E86" s="21">
        <v>3454790</v>
      </c>
      <c r="F86" s="21">
        <f t="shared" si="13"/>
        <v>2653412</v>
      </c>
      <c r="G86" s="21">
        <v>6108202</v>
      </c>
      <c r="H86" s="21">
        <v>8775013</v>
      </c>
      <c r="I86" s="21">
        <f t="shared" si="14"/>
        <v>14883215</v>
      </c>
      <c r="J86" s="21"/>
      <c r="K86" s="23">
        <f t="shared" si="16"/>
        <v>1841786554</v>
      </c>
    </row>
    <row r="87" spans="1:11" ht="15" customHeight="1" x14ac:dyDescent="0.25">
      <c r="A87" s="19"/>
      <c r="B87" s="19">
        <f t="shared" si="15"/>
        <v>79</v>
      </c>
      <c r="C87" s="19"/>
      <c r="D87" s="19" t="s">
        <v>35</v>
      </c>
      <c r="E87" s="21">
        <v>3454790</v>
      </c>
      <c r="F87" s="21">
        <f t="shared" si="13"/>
        <v>2653412</v>
      </c>
      <c r="G87" s="21">
        <v>6108202</v>
      </c>
      <c r="H87" s="21">
        <v>8775013</v>
      </c>
      <c r="I87" s="21">
        <f t="shared" si="14"/>
        <v>14883215</v>
      </c>
      <c r="J87" s="21"/>
      <c r="K87" s="23">
        <f t="shared" si="16"/>
        <v>1826903339</v>
      </c>
    </row>
    <row r="88" spans="1:11" ht="15" customHeight="1" x14ac:dyDescent="0.25">
      <c r="A88" s="19"/>
      <c r="B88" s="19">
        <f t="shared" si="15"/>
        <v>80</v>
      </c>
      <c r="C88" s="19">
        <f t="shared" ref="C88" si="20">C76+1</f>
        <v>2025</v>
      </c>
      <c r="D88" s="19" t="s">
        <v>36</v>
      </c>
      <c r="E88" s="21">
        <v>3454790</v>
      </c>
      <c r="F88" s="21">
        <f t="shared" si="13"/>
        <v>2653412</v>
      </c>
      <c r="G88" s="21">
        <v>6108202</v>
      </c>
      <c r="H88" s="21">
        <v>8775013</v>
      </c>
      <c r="I88" s="21">
        <f t="shared" si="14"/>
        <v>14883215</v>
      </c>
      <c r="J88" s="21"/>
      <c r="K88" s="23">
        <f t="shared" si="16"/>
        <v>1812020124</v>
      </c>
    </row>
    <row r="89" spans="1:11" ht="15" customHeight="1" x14ac:dyDescent="0.25">
      <c r="A89" s="19"/>
      <c r="B89" s="19">
        <f t="shared" si="15"/>
        <v>81</v>
      </c>
      <c r="C89" s="19"/>
      <c r="D89" s="19" t="s">
        <v>37</v>
      </c>
      <c r="E89" s="21">
        <v>3454790</v>
      </c>
      <c r="F89" s="21">
        <f t="shared" si="13"/>
        <v>2653412</v>
      </c>
      <c r="G89" s="21">
        <v>6108202</v>
      </c>
      <c r="H89" s="21">
        <v>8775013</v>
      </c>
      <c r="I89" s="21">
        <f t="shared" si="14"/>
        <v>14883215</v>
      </c>
      <c r="J89" s="21"/>
      <c r="K89" s="23">
        <f t="shared" si="16"/>
        <v>1797136909</v>
      </c>
    </row>
    <row r="90" spans="1:11" ht="15" customHeight="1" x14ac:dyDescent="0.25">
      <c r="A90" s="19"/>
      <c r="B90" s="19">
        <f t="shared" si="15"/>
        <v>82</v>
      </c>
      <c r="C90" s="19"/>
      <c r="D90" s="19" t="s">
        <v>38</v>
      </c>
      <c r="E90" s="21">
        <v>3454790</v>
      </c>
      <c r="F90" s="21">
        <f t="shared" si="13"/>
        <v>2653412</v>
      </c>
      <c r="G90" s="21">
        <v>6108202</v>
      </c>
      <c r="H90" s="21">
        <v>8775013</v>
      </c>
      <c r="I90" s="21">
        <f t="shared" si="14"/>
        <v>14883215</v>
      </c>
      <c r="J90" s="21"/>
      <c r="K90" s="23">
        <f t="shared" si="16"/>
        <v>1782253694</v>
      </c>
    </row>
    <row r="91" spans="1:11" ht="15" customHeight="1" x14ac:dyDescent="0.25">
      <c r="A91" s="19"/>
      <c r="B91" s="19">
        <f t="shared" si="15"/>
        <v>83</v>
      </c>
      <c r="C91" s="19"/>
      <c r="D91" s="19" t="s">
        <v>39</v>
      </c>
      <c r="E91" s="21">
        <v>3454790</v>
      </c>
      <c r="F91" s="21">
        <f t="shared" si="13"/>
        <v>2653412</v>
      </c>
      <c r="G91" s="21">
        <v>6108202</v>
      </c>
      <c r="H91" s="21">
        <v>8775013</v>
      </c>
      <c r="I91" s="21">
        <f t="shared" si="14"/>
        <v>14883215</v>
      </c>
      <c r="J91" s="21"/>
      <c r="K91" s="23">
        <f t="shared" si="16"/>
        <v>1767370479</v>
      </c>
    </row>
    <row r="92" spans="1:11" ht="15" customHeight="1" x14ac:dyDescent="0.25">
      <c r="A92" s="19"/>
      <c r="B92" s="19">
        <f t="shared" si="15"/>
        <v>84</v>
      </c>
      <c r="C92" s="19"/>
      <c r="D92" s="19" t="s">
        <v>40</v>
      </c>
      <c r="E92" s="21">
        <v>3454790</v>
      </c>
      <c r="F92" s="21">
        <f t="shared" si="13"/>
        <v>2653412</v>
      </c>
      <c r="G92" s="21">
        <v>6108202</v>
      </c>
      <c r="H92" s="21">
        <v>8775013</v>
      </c>
      <c r="I92" s="21">
        <f t="shared" si="14"/>
        <v>14883215</v>
      </c>
      <c r="J92" s="21">
        <f t="shared" ref="J92" si="21">SUM(I81:I92)</f>
        <v>178598580</v>
      </c>
      <c r="K92" s="23">
        <f t="shared" si="16"/>
        <v>1752487264</v>
      </c>
    </row>
    <row r="93" spans="1:11" ht="15" customHeight="1" x14ac:dyDescent="0.25">
      <c r="A93" s="19">
        <f t="shared" ref="A93" si="22">A81+1</f>
        <v>8</v>
      </c>
      <c r="B93" s="19">
        <f t="shared" si="15"/>
        <v>85</v>
      </c>
      <c r="C93" s="19"/>
      <c r="D93" s="19" t="s">
        <v>29</v>
      </c>
      <c r="E93" s="21">
        <v>3454790</v>
      </c>
      <c r="F93" s="21">
        <f t="shared" si="13"/>
        <v>2897170</v>
      </c>
      <c r="G93" s="21">
        <v>6351960</v>
      </c>
      <c r="H93" s="21">
        <v>9136584</v>
      </c>
      <c r="I93" s="21">
        <f t="shared" si="14"/>
        <v>15488544</v>
      </c>
      <c r="J93" s="21"/>
      <c r="K93" s="23">
        <f t="shared" si="16"/>
        <v>1736998720</v>
      </c>
    </row>
    <row r="94" spans="1:11" ht="15" customHeight="1" x14ac:dyDescent="0.25">
      <c r="A94" s="19"/>
      <c r="B94" s="19">
        <f t="shared" si="15"/>
        <v>86</v>
      </c>
      <c r="C94" s="19"/>
      <c r="D94" s="19" t="s">
        <v>30</v>
      </c>
      <c r="E94" s="21">
        <v>3454790</v>
      </c>
      <c r="F94" s="21">
        <f t="shared" si="13"/>
        <v>2897170</v>
      </c>
      <c r="G94" s="21">
        <v>6351960</v>
      </c>
      <c r="H94" s="21">
        <v>9136584</v>
      </c>
      <c r="I94" s="21">
        <f t="shared" si="14"/>
        <v>15488544</v>
      </c>
      <c r="J94" s="21"/>
      <c r="K94" s="23">
        <f t="shared" si="16"/>
        <v>1721510176</v>
      </c>
    </row>
    <row r="95" spans="1:11" ht="15" customHeight="1" x14ac:dyDescent="0.25">
      <c r="A95" s="19"/>
      <c r="B95" s="19">
        <f t="shared" si="15"/>
        <v>87</v>
      </c>
      <c r="C95" s="24"/>
      <c r="D95" s="19" t="s">
        <v>31</v>
      </c>
      <c r="E95" s="21">
        <v>3454790</v>
      </c>
      <c r="F95" s="21">
        <f t="shared" si="13"/>
        <v>2897170</v>
      </c>
      <c r="G95" s="21">
        <v>6351960</v>
      </c>
      <c r="H95" s="21">
        <v>9136584</v>
      </c>
      <c r="I95" s="21">
        <f t="shared" si="14"/>
        <v>15488544</v>
      </c>
      <c r="J95" s="21"/>
      <c r="K95" s="23">
        <f t="shared" si="16"/>
        <v>1706021632</v>
      </c>
    </row>
    <row r="96" spans="1:11" ht="15" customHeight="1" x14ac:dyDescent="0.25">
      <c r="A96" s="19"/>
      <c r="B96" s="19">
        <f t="shared" si="15"/>
        <v>88</v>
      </c>
      <c r="C96" s="19"/>
      <c r="D96" s="19" t="s">
        <v>32</v>
      </c>
      <c r="E96" s="21">
        <v>3454790</v>
      </c>
      <c r="F96" s="21">
        <f t="shared" si="13"/>
        <v>2897170</v>
      </c>
      <c r="G96" s="21">
        <v>6351960</v>
      </c>
      <c r="H96" s="21">
        <v>9136584</v>
      </c>
      <c r="I96" s="21">
        <f t="shared" si="14"/>
        <v>15488544</v>
      </c>
      <c r="J96" s="21"/>
      <c r="K96" s="23">
        <f t="shared" si="16"/>
        <v>1690533088</v>
      </c>
    </row>
    <row r="97" spans="1:11" ht="15" customHeight="1" x14ac:dyDescent="0.25">
      <c r="A97" s="19"/>
      <c r="B97" s="19">
        <f t="shared" si="15"/>
        <v>89</v>
      </c>
      <c r="C97" s="19"/>
      <c r="D97" s="19" t="s">
        <v>33</v>
      </c>
      <c r="E97" s="21">
        <v>3454790</v>
      </c>
      <c r="F97" s="21">
        <f t="shared" si="13"/>
        <v>2897170</v>
      </c>
      <c r="G97" s="21">
        <v>6351960</v>
      </c>
      <c r="H97" s="21">
        <v>9136584</v>
      </c>
      <c r="I97" s="21">
        <f t="shared" si="14"/>
        <v>15488544</v>
      </c>
      <c r="J97" s="21"/>
      <c r="K97" s="23">
        <f t="shared" si="16"/>
        <v>1675044544</v>
      </c>
    </row>
    <row r="98" spans="1:11" ht="15" customHeight="1" x14ac:dyDescent="0.25">
      <c r="A98" s="19"/>
      <c r="B98" s="19">
        <f t="shared" si="15"/>
        <v>90</v>
      </c>
      <c r="C98" s="19"/>
      <c r="D98" s="19" t="s">
        <v>34</v>
      </c>
      <c r="E98" s="21">
        <v>3454790</v>
      </c>
      <c r="F98" s="21">
        <f t="shared" si="13"/>
        <v>2897170</v>
      </c>
      <c r="G98" s="21">
        <v>6351960</v>
      </c>
      <c r="H98" s="21">
        <v>9136584</v>
      </c>
      <c r="I98" s="21">
        <f t="shared" si="14"/>
        <v>15488544</v>
      </c>
      <c r="J98" s="21"/>
      <c r="K98" s="23">
        <f t="shared" si="16"/>
        <v>1659556000</v>
      </c>
    </row>
    <row r="99" spans="1:11" ht="15" customHeight="1" x14ac:dyDescent="0.25">
      <c r="A99" s="19"/>
      <c r="B99" s="19">
        <f t="shared" si="15"/>
        <v>91</v>
      </c>
      <c r="C99" s="19"/>
      <c r="D99" s="19" t="s">
        <v>35</v>
      </c>
      <c r="E99" s="21">
        <v>3454790</v>
      </c>
      <c r="F99" s="21">
        <f t="shared" si="13"/>
        <v>2897170</v>
      </c>
      <c r="G99" s="21">
        <v>6351960</v>
      </c>
      <c r="H99" s="21">
        <v>9136584</v>
      </c>
      <c r="I99" s="21">
        <f t="shared" si="14"/>
        <v>15488544</v>
      </c>
      <c r="J99" s="21"/>
      <c r="K99" s="23">
        <f t="shared" si="16"/>
        <v>1644067456</v>
      </c>
    </row>
    <row r="100" spans="1:11" ht="15" customHeight="1" x14ac:dyDescent="0.25">
      <c r="A100" s="19"/>
      <c r="B100" s="19">
        <f t="shared" si="15"/>
        <v>92</v>
      </c>
      <c r="C100" s="19">
        <f t="shared" ref="C100" si="23">C88+1</f>
        <v>2026</v>
      </c>
      <c r="D100" s="19" t="s">
        <v>36</v>
      </c>
      <c r="E100" s="21">
        <v>3454790</v>
      </c>
      <c r="F100" s="21">
        <f t="shared" si="13"/>
        <v>2897170</v>
      </c>
      <c r="G100" s="21">
        <v>6351960</v>
      </c>
      <c r="H100" s="21">
        <v>9136584</v>
      </c>
      <c r="I100" s="21">
        <f t="shared" si="14"/>
        <v>15488544</v>
      </c>
      <c r="J100" s="21"/>
      <c r="K100" s="23">
        <f t="shared" si="16"/>
        <v>1628578912</v>
      </c>
    </row>
    <row r="101" spans="1:11" ht="15" customHeight="1" x14ac:dyDescent="0.25">
      <c r="A101" s="19"/>
      <c r="B101" s="19">
        <f t="shared" si="15"/>
        <v>93</v>
      </c>
      <c r="C101" s="19"/>
      <c r="D101" s="19" t="s">
        <v>37</v>
      </c>
      <c r="E101" s="21">
        <v>3454790</v>
      </c>
      <c r="F101" s="21">
        <f t="shared" si="13"/>
        <v>2897170</v>
      </c>
      <c r="G101" s="21">
        <v>6351960</v>
      </c>
      <c r="H101" s="21">
        <v>9136584</v>
      </c>
      <c r="I101" s="21">
        <f t="shared" si="14"/>
        <v>15488544</v>
      </c>
      <c r="J101" s="21"/>
      <c r="K101" s="23">
        <f t="shared" si="16"/>
        <v>1613090368</v>
      </c>
    </row>
    <row r="102" spans="1:11" ht="15" customHeight="1" x14ac:dyDescent="0.25">
      <c r="A102" s="19"/>
      <c r="B102" s="19">
        <f t="shared" si="15"/>
        <v>94</v>
      </c>
      <c r="C102" s="19"/>
      <c r="D102" s="19" t="s">
        <v>38</v>
      </c>
      <c r="E102" s="21">
        <v>3454790</v>
      </c>
      <c r="F102" s="21">
        <f t="shared" si="13"/>
        <v>2897170</v>
      </c>
      <c r="G102" s="21">
        <v>6351960</v>
      </c>
      <c r="H102" s="21">
        <v>9136584</v>
      </c>
      <c r="I102" s="21">
        <f t="shared" si="14"/>
        <v>15488544</v>
      </c>
      <c r="J102" s="21"/>
      <c r="K102" s="23">
        <f t="shared" si="16"/>
        <v>1597601824</v>
      </c>
    </row>
    <row r="103" spans="1:11" ht="15" customHeight="1" x14ac:dyDescent="0.25">
      <c r="A103" s="19"/>
      <c r="B103" s="19">
        <f t="shared" si="15"/>
        <v>95</v>
      </c>
      <c r="C103" s="19"/>
      <c r="D103" s="19" t="s">
        <v>39</v>
      </c>
      <c r="E103" s="21">
        <v>3454790</v>
      </c>
      <c r="F103" s="21">
        <f t="shared" si="13"/>
        <v>2897170</v>
      </c>
      <c r="G103" s="21">
        <v>6351960</v>
      </c>
      <c r="H103" s="21">
        <v>9136584</v>
      </c>
      <c r="I103" s="21">
        <f t="shared" si="14"/>
        <v>15488544</v>
      </c>
      <c r="J103" s="21"/>
      <c r="K103" s="23">
        <f t="shared" si="16"/>
        <v>1582113280</v>
      </c>
    </row>
    <row r="104" spans="1:11" ht="15" customHeight="1" x14ac:dyDescent="0.25">
      <c r="A104" s="19"/>
      <c r="B104" s="19">
        <f t="shared" si="15"/>
        <v>96</v>
      </c>
      <c r="C104" s="19"/>
      <c r="D104" s="19" t="s">
        <v>40</v>
      </c>
      <c r="E104" s="21">
        <v>3454790</v>
      </c>
      <c r="F104" s="21">
        <f t="shared" si="13"/>
        <v>2897170</v>
      </c>
      <c r="G104" s="21">
        <v>6351960</v>
      </c>
      <c r="H104" s="21">
        <v>9136584</v>
      </c>
      <c r="I104" s="21">
        <f t="shared" si="14"/>
        <v>15488544</v>
      </c>
      <c r="J104" s="21">
        <f t="shared" ref="J104" si="24">SUM(I93:I104)</f>
        <v>185862528</v>
      </c>
      <c r="K104" s="23">
        <f t="shared" si="16"/>
        <v>1566624736</v>
      </c>
    </row>
    <row r="105" spans="1:11" ht="15" customHeight="1" x14ac:dyDescent="0.25">
      <c r="A105" s="19">
        <f t="shared" ref="A105" si="25">A93+1</f>
        <v>9</v>
      </c>
      <c r="B105" s="19">
        <f t="shared" si="15"/>
        <v>97</v>
      </c>
      <c r="C105" s="19"/>
      <c r="D105" s="19" t="s">
        <v>29</v>
      </c>
      <c r="E105" s="21">
        <v>3454790</v>
      </c>
      <c r="F105" s="21">
        <f t="shared" si="13"/>
        <v>3150677</v>
      </c>
      <c r="G105" s="21">
        <v>6605467</v>
      </c>
      <c r="H105" s="21">
        <v>9512618</v>
      </c>
      <c r="I105" s="21">
        <f t="shared" si="14"/>
        <v>16118085</v>
      </c>
      <c r="J105" s="21"/>
      <c r="K105" s="23">
        <f t="shared" si="16"/>
        <v>1550506651</v>
      </c>
    </row>
    <row r="106" spans="1:11" ht="15" customHeight="1" x14ac:dyDescent="0.25">
      <c r="A106" s="19"/>
      <c r="B106" s="19">
        <f t="shared" si="15"/>
        <v>98</v>
      </c>
      <c r="C106" s="19"/>
      <c r="D106" s="19" t="s">
        <v>30</v>
      </c>
      <c r="E106" s="21">
        <v>3454790</v>
      </c>
      <c r="F106" s="21">
        <f t="shared" si="13"/>
        <v>3150677</v>
      </c>
      <c r="G106" s="21">
        <v>6605467</v>
      </c>
      <c r="H106" s="21">
        <v>9512618</v>
      </c>
      <c r="I106" s="21">
        <f t="shared" si="14"/>
        <v>16118085</v>
      </c>
      <c r="J106" s="21"/>
      <c r="K106" s="23">
        <f t="shared" si="16"/>
        <v>1534388566</v>
      </c>
    </row>
    <row r="107" spans="1:11" ht="15" customHeight="1" x14ac:dyDescent="0.25">
      <c r="A107" s="19"/>
      <c r="B107" s="19">
        <f t="shared" si="15"/>
        <v>99</v>
      </c>
      <c r="C107" s="24"/>
      <c r="D107" s="19" t="s">
        <v>31</v>
      </c>
      <c r="E107" s="21">
        <v>3454790</v>
      </c>
      <c r="F107" s="21">
        <f t="shared" si="13"/>
        <v>3150677</v>
      </c>
      <c r="G107" s="21">
        <v>6605467</v>
      </c>
      <c r="H107" s="21">
        <v>9512618</v>
      </c>
      <c r="I107" s="21">
        <f t="shared" si="14"/>
        <v>16118085</v>
      </c>
      <c r="J107" s="21"/>
      <c r="K107" s="23">
        <f t="shared" si="16"/>
        <v>1518270481</v>
      </c>
    </row>
    <row r="108" spans="1:11" ht="15" customHeight="1" x14ac:dyDescent="0.25">
      <c r="A108" s="19"/>
      <c r="B108" s="19">
        <f t="shared" si="15"/>
        <v>100</v>
      </c>
      <c r="C108" s="19"/>
      <c r="D108" s="19" t="s">
        <v>32</v>
      </c>
      <c r="E108" s="21">
        <v>3454790</v>
      </c>
      <c r="F108" s="21">
        <f t="shared" si="13"/>
        <v>3150677</v>
      </c>
      <c r="G108" s="21">
        <v>6605467</v>
      </c>
      <c r="H108" s="21">
        <v>9512618</v>
      </c>
      <c r="I108" s="21">
        <f t="shared" si="14"/>
        <v>16118085</v>
      </c>
      <c r="J108" s="21"/>
      <c r="K108" s="23">
        <f t="shared" si="16"/>
        <v>1502152396</v>
      </c>
    </row>
    <row r="109" spans="1:11" ht="15" customHeight="1" x14ac:dyDescent="0.25">
      <c r="A109" s="19"/>
      <c r="B109" s="19">
        <f t="shared" si="15"/>
        <v>101</v>
      </c>
      <c r="C109" s="19"/>
      <c r="D109" s="19" t="s">
        <v>33</v>
      </c>
      <c r="E109" s="21">
        <v>3454790</v>
      </c>
      <c r="F109" s="21">
        <f t="shared" si="13"/>
        <v>3150677</v>
      </c>
      <c r="G109" s="21">
        <v>6605467</v>
      </c>
      <c r="H109" s="21">
        <v>9512618</v>
      </c>
      <c r="I109" s="21">
        <f t="shared" si="14"/>
        <v>16118085</v>
      </c>
      <c r="J109" s="21"/>
      <c r="K109" s="23">
        <f t="shared" si="16"/>
        <v>1486034311</v>
      </c>
    </row>
    <row r="110" spans="1:11" ht="15" customHeight="1" x14ac:dyDescent="0.25">
      <c r="A110" s="19"/>
      <c r="B110" s="19">
        <f t="shared" si="15"/>
        <v>102</v>
      </c>
      <c r="C110" s="19"/>
      <c r="D110" s="19" t="s">
        <v>34</v>
      </c>
      <c r="E110" s="21">
        <v>3454790</v>
      </c>
      <c r="F110" s="21">
        <f t="shared" si="13"/>
        <v>3150677</v>
      </c>
      <c r="G110" s="21">
        <v>6605467</v>
      </c>
      <c r="H110" s="21">
        <v>9512618</v>
      </c>
      <c r="I110" s="21">
        <f t="shared" si="14"/>
        <v>16118085</v>
      </c>
      <c r="J110" s="21"/>
      <c r="K110" s="23">
        <f t="shared" si="16"/>
        <v>1469916226</v>
      </c>
    </row>
    <row r="111" spans="1:11" ht="15" customHeight="1" x14ac:dyDescent="0.25">
      <c r="A111" s="19"/>
      <c r="B111" s="19">
        <f t="shared" si="15"/>
        <v>103</v>
      </c>
      <c r="C111" s="19"/>
      <c r="D111" s="19" t="s">
        <v>35</v>
      </c>
      <c r="E111" s="21">
        <v>3454790</v>
      </c>
      <c r="F111" s="21">
        <f t="shared" si="13"/>
        <v>3150677</v>
      </c>
      <c r="G111" s="21">
        <v>6605467</v>
      </c>
      <c r="H111" s="21">
        <v>9512618</v>
      </c>
      <c r="I111" s="21">
        <f t="shared" si="14"/>
        <v>16118085</v>
      </c>
      <c r="J111" s="21"/>
      <c r="K111" s="23">
        <f t="shared" si="16"/>
        <v>1453798141</v>
      </c>
    </row>
    <row r="112" spans="1:11" ht="15" customHeight="1" x14ac:dyDescent="0.25">
      <c r="A112" s="19"/>
      <c r="B112" s="19">
        <f t="shared" si="15"/>
        <v>104</v>
      </c>
      <c r="C112" s="19">
        <f t="shared" ref="C112" si="26">C100+1</f>
        <v>2027</v>
      </c>
      <c r="D112" s="19" t="s">
        <v>36</v>
      </c>
      <c r="E112" s="21">
        <v>3454790</v>
      </c>
      <c r="F112" s="21">
        <f t="shared" si="13"/>
        <v>3150677</v>
      </c>
      <c r="G112" s="21">
        <v>6605467</v>
      </c>
      <c r="H112" s="21">
        <v>9512618</v>
      </c>
      <c r="I112" s="21">
        <f t="shared" si="14"/>
        <v>16118085</v>
      </c>
      <c r="J112" s="21"/>
      <c r="K112" s="23">
        <f t="shared" si="16"/>
        <v>1437680056</v>
      </c>
    </row>
    <row r="113" spans="1:11" ht="15" customHeight="1" x14ac:dyDescent="0.25">
      <c r="A113" s="19"/>
      <c r="B113" s="19">
        <f t="shared" si="15"/>
        <v>105</v>
      </c>
      <c r="C113" s="19"/>
      <c r="D113" s="19" t="s">
        <v>37</v>
      </c>
      <c r="E113" s="21">
        <v>3454790</v>
      </c>
      <c r="F113" s="21">
        <f t="shared" si="13"/>
        <v>3150677</v>
      </c>
      <c r="G113" s="21">
        <v>6605467</v>
      </c>
      <c r="H113" s="21">
        <v>9512618</v>
      </c>
      <c r="I113" s="21">
        <f t="shared" si="14"/>
        <v>16118085</v>
      </c>
      <c r="J113" s="21"/>
      <c r="K113" s="23">
        <f t="shared" si="16"/>
        <v>1421561971</v>
      </c>
    </row>
    <row r="114" spans="1:11" ht="15" customHeight="1" x14ac:dyDescent="0.25">
      <c r="A114" s="19"/>
      <c r="B114" s="19">
        <f t="shared" si="15"/>
        <v>106</v>
      </c>
      <c r="C114" s="19"/>
      <c r="D114" s="19" t="s">
        <v>38</v>
      </c>
      <c r="E114" s="21">
        <v>3454790</v>
      </c>
      <c r="F114" s="21">
        <f t="shared" si="13"/>
        <v>3150677</v>
      </c>
      <c r="G114" s="21">
        <v>6605467</v>
      </c>
      <c r="H114" s="21">
        <v>9512618</v>
      </c>
      <c r="I114" s="21">
        <f t="shared" si="14"/>
        <v>16118085</v>
      </c>
      <c r="J114" s="21"/>
      <c r="K114" s="23">
        <f t="shared" si="16"/>
        <v>1405443886</v>
      </c>
    </row>
    <row r="115" spans="1:11" ht="15" customHeight="1" x14ac:dyDescent="0.25">
      <c r="A115" s="19"/>
      <c r="B115" s="19">
        <f t="shared" si="15"/>
        <v>107</v>
      </c>
      <c r="C115" s="19"/>
      <c r="D115" s="19" t="s">
        <v>39</v>
      </c>
      <c r="E115" s="21">
        <v>3454790</v>
      </c>
      <c r="F115" s="21">
        <f t="shared" si="13"/>
        <v>3150677</v>
      </c>
      <c r="G115" s="21">
        <v>6605467</v>
      </c>
      <c r="H115" s="21">
        <v>9512618</v>
      </c>
      <c r="I115" s="21">
        <f t="shared" si="14"/>
        <v>16118085</v>
      </c>
      <c r="J115" s="21"/>
      <c r="K115" s="23">
        <f t="shared" si="16"/>
        <v>1389325801</v>
      </c>
    </row>
    <row r="116" spans="1:11" ht="15" customHeight="1" x14ac:dyDescent="0.25">
      <c r="A116" s="19"/>
      <c r="B116" s="19">
        <f t="shared" si="15"/>
        <v>108</v>
      </c>
      <c r="C116" s="19"/>
      <c r="D116" s="19" t="s">
        <v>40</v>
      </c>
      <c r="E116" s="21">
        <v>3454790</v>
      </c>
      <c r="F116" s="21">
        <f t="shared" si="13"/>
        <v>3150677</v>
      </c>
      <c r="G116" s="21">
        <v>6605467</v>
      </c>
      <c r="H116" s="21">
        <v>9512618</v>
      </c>
      <c r="I116" s="21">
        <f t="shared" si="14"/>
        <v>16118085</v>
      </c>
      <c r="J116" s="21">
        <f t="shared" ref="J116" si="27">SUM(I105:I116)</f>
        <v>193417020</v>
      </c>
      <c r="K116" s="23">
        <f t="shared" si="16"/>
        <v>1373207716</v>
      </c>
    </row>
    <row r="117" spans="1:11" ht="15" customHeight="1" x14ac:dyDescent="0.25">
      <c r="A117" s="19">
        <f t="shared" ref="A117" si="28">A105+1</f>
        <v>10</v>
      </c>
      <c r="B117" s="19">
        <f t="shared" si="15"/>
        <v>109</v>
      </c>
      <c r="C117" s="19"/>
      <c r="D117" s="19" t="s">
        <v>29</v>
      </c>
      <c r="E117" s="21">
        <v>3454790</v>
      </c>
      <c r="F117" s="21">
        <f t="shared" si="13"/>
        <v>3414325</v>
      </c>
      <c r="G117" s="21">
        <v>6869115</v>
      </c>
      <c r="H117" s="21">
        <v>9903694</v>
      </c>
      <c r="I117" s="21">
        <f t="shared" si="14"/>
        <v>16772809</v>
      </c>
      <c r="J117" s="21"/>
      <c r="K117" s="23">
        <f t="shared" si="16"/>
        <v>1356434907</v>
      </c>
    </row>
    <row r="118" spans="1:11" ht="15" customHeight="1" x14ac:dyDescent="0.25">
      <c r="A118" s="19"/>
      <c r="B118" s="19">
        <f t="shared" si="15"/>
        <v>110</v>
      </c>
      <c r="C118" s="19"/>
      <c r="D118" s="19" t="s">
        <v>30</v>
      </c>
      <c r="E118" s="21">
        <v>3454790</v>
      </c>
      <c r="F118" s="21">
        <f t="shared" si="13"/>
        <v>3414325</v>
      </c>
      <c r="G118" s="21">
        <v>6869115</v>
      </c>
      <c r="H118" s="21">
        <v>9903694</v>
      </c>
      <c r="I118" s="21">
        <f t="shared" si="14"/>
        <v>16772809</v>
      </c>
      <c r="J118" s="21"/>
      <c r="K118" s="23">
        <f t="shared" si="16"/>
        <v>1339662098</v>
      </c>
    </row>
    <row r="119" spans="1:11" ht="15" customHeight="1" x14ac:dyDescent="0.25">
      <c r="A119" s="19"/>
      <c r="B119" s="19">
        <f t="shared" si="15"/>
        <v>111</v>
      </c>
      <c r="C119" s="24"/>
      <c r="D119" s="19" t="s">
        <v>31</v>
      </c>
      <c r="E119" s="21">
        <v>3454790</v>
      </c>
      <c r="F119" s="21">
        <f t="shared" si="13"/>
        <v>3414325</v>
      </c>
      <c r="G119" s="21">
        <v>6869115</v>
      </c>
      <c r="H119" s="21">
        <v>9903694</v>
      </c>
      <c r="I119" s="21">
        <f t="shared" si="14"/>
        <v>16772809</v>
      </c>
      <c r="J119" s="21"/>
      <c r="K119" s="23">
        <f t="shared" si="16"/>
        <v>1322889289</v>
      </c>
    </row>
    <row r="120" spans="1:11" ht="15" customHeight="1" x14ac:dyDescent="0.25">
      <c r="A120" s="19"/>
      <c r="B120" s="19">
        <f t="shared" si="15"/>
        <v>112</v>
      </c>
      <c r="C120" s="19"/>
      <c r="D120" s="19" t="s">
        <v>32</v>
      </c>
      <c r="E120" s="21">
        <v>3454790</v>
      </c>
      <c r="F120" s="21">
        <f t="shared" si="13"/>
        <v>3414325</v>
      </c>
      <c r="G120" s="21">
        <v>6869115</v>
      </c>
      <c r="H120" s="21">
        <v>9903694</v>
      </c>
      <c r="I120" s="21">
        <f t="shared" si="14"/>
        <v>16772809</v>
      </c>
      <c r="J120" s="21"/>
      <c r="K120" s="23">
        <f t="shared" si="16"/>
        <v>1306116480</v>
      </c>
    </row>
    <row r="121" spans="1:11" ht="15" customHeight="1" x14ac:dyDescent="0.25">
      <c r="A121" s="19"/>
      <c r="B121" s="19">
        <f t="shared" si="15"/>
        <v>113</v>
      </c>
      <c r="C121" s="19"/>
      <c r="D121" s="19" t="s">
        <v>33</v>
      </c>
      <c r="E121" s="21">
        <v>3454790</v>
      </c>
      <c r="F121" s="21">
        <f t="shared" si="13"/>
        <v>3414325</v>
      </c>
      <c r="G121" s="21">
        <v>6869115</v>
      </c>
      <c r="H121" s="21">
        <v>9903694</v>
      </c>
      <c r="I121" s="21">
        <f t="shared" si="14"/>
        <v>16772809</v>
      </c>
      <c r="J121" s="21"/>
      <c r="K121" s="23">
        <f t="shared" si="16"/>
        <v>1289343671</v>
      </c>
    </row>
    <row r="122" spans="1:11" ht="15" customHeight="1" x14ac:dyDescent="0.25">
      <c r="A122" s="19"/>
      <c r="B122" s="19">
        <f t="shared" si="15"/>
        <v>114</v>
      </c>
      <c r="C122" s="19"/>
      <c r="D122" s="19" t="s">
        <v>34</v>
      </c>
      <c r="E122" s="21">
        <v>3454790</v>
      </c>
      <c r="F122" s="21">
        <f t="shared" si="13"/>
        <v>3414325</v>
      </c>
      <c r="G122" s="21">
        <v>6869115</v>
      </c>
      <c r="H122" s="21">
        <v>9903694</v>
      </c>
      <c r="I122" s="21">
        <f t="shared" si="14"/>
        <v>16772809</v>
      </c>
      <c r="J122" s="21"/>
      <c r="K122" s="23">
        <f t="shared" si="16"/>
        <v>1272570862</v>
      </c>
    </row>
    <row r="123" spans="1:11" ht="15" customHeight="1" x14ac:dyDescent="0.25">
      <c r="A123" s="19"/>
      <c r="B123" s="19">
        <f t="shared" si="15"/>
        <v>115</v>
      </c>
      <c r="C123" s="19"/>
      <c r="D123" s="19" t="s">
        <v>35</v>
      </c>
      <c r="E123" s="21">
        <v>3454790</v>
      </c>
      <c r="F123" s="21">
        <f t="shared" si="13"/>
        <v>3414325</v>
      </c>
      <c r="G123" s="21">
        <v>6869115</v>
      </c>
      <c r="H123" s="21">
        <v>9903694</v>
      </c>
      <c r="I123" s="21">
        <f t="shared" si="14"/>
        <v>16772809</v>
      </c>
      <c r="J123" s="21"/>
      <c r="K123" s="23">
        <f t="shared" si="16"/>
        <v>1255798053</v>
      </c>
    </row>
    <row r="124" spans="1:11" ht="15" customHeight="1" x14ac:dyDescent="0.25">
      <c r="A124" s="19"/>
      <c r="B124" s="19">
        <f t="shared" si="15"/>
        <v>116</v>
      </c>
      <c r="C124" s="19">
        <f t="shared" ref="C124" si="29">C112+1</f>
        <v>2028</v>
      </c>
      <c r="D124" s="19" t="s">
        <v>36</v>
      </c>
      <c r="E124" s="21">
        <v>3454790</v>
      </c>
      <c r="F124" s="21">
        <f t="shared" si="13"/>
        <v>3414325</v>
      </c>
      <c r="G124" s="21">
        <v>6869115</v>
      </c>
      <c r="H124" s="21">
        <v>9903694</v>
      </c>
      <c r="I124" s="21">
        <f t="shared" si="14"/>
        <v>16772809</v>
      </c>
      <c r="J124" s="21"/>
      <c r="K124" s="23">
        <f t="shared" si="16"/>
        <v>1239025244</v>
      </c>
    </row>
    <row r="125" spans="1:11" ht="15" customHeight="1" x14ac:dyDescent="0.25">
      <c r="A125" s="19"/>
      <c r="B125" s="19">
        <f t="shared" si="15"/>
        <v>117</v>
      </c>
      <c r="C125" s="19"/>
      <c r="D125" s="19" t="s">
        <v>37</v>
      </c>
      <c r="E125" s="21">
        <v>3454790</v>
      </c>
      <c r="F125" s="21">
        <f t="shared" si="13"/>
        <v>3414325</v>
      </c>
      <c r="G125" s="21">
        <v>6869115</v>
      </c>
      <c r="H125" s="21">
        <v>9903694</v>
      </c>
      <c r="I125" s="21">
        <f t="shared" si="14"/>
        <v>16772809</v>
      </c>
      <c r="J125" s="21"/>
      <c r="K125" s="23">
        <f t="shared" si="16"/>
        <v>1222252435</v>
      </c>
    </row>
    <row r="126" spans="1:11" ht="15" customHeight="1" x14ac:dyDescent="0.25">
      <c r="A126" s="19"/>
      <c r="B126" s="19">
        <f t="shared" si="15"/>
        <v>118</v>
      </c>
      <c r="C126" s="19"/>
      <c r="D126" s="19" t="s">
        <v>38</v>
      </c>
      <c r="E126" s="21">
        <v>3454790</v>
      </c>
      <c r="F126" s="21">
        <f t="shared" si="13"/>
        <v>3414325</v>
      </c>
      <c r="G126" s="21">
        <v>6869115</v>
      </c>
      <c r="H126" s="21">
        <v>9903694</v>
      </c>
      <c r="I126" s="21">
        <f t="shared" si="14"/>
        <v>16772809</v>
      </c>
      <c r="J126" s="21"/>
      <c r="K126" s="23">
        <f t="shared" si="16"/>
        <v>1205479626</v>
      </c>
    </row>
    <row r="127" spans="1:11" ht="15" customHeight="1" x14ac:dyDescent="0.25">
      <c r="A127" s="19"/>
      <c r="B127" s="19">
        <f t="shared" si="15"/>
        <v>119</v>
      </c>
      <c r="C127" s="19"/>
      <c r="D127" s="19" t="s">
        <v>39</v>
      </c>
      <c r="E127" s="21">
        <v>3454790</v>
      </c>
      <c r="F127" s="21">
        <f t="shared" si="13"/>
        <v>3414325</v>
      </c>
      <c r="G127" s="21">
        <v>6869115</v>
      </c>
      <c r="H127" s="21">
        <v>9903694</v>
      </c>
      <c r="I127" s="21">
        <f t="shared" si="14"/>
        <v>16772809</v>
      </c>
      <c r="J127" s="21"/>
      <c r="K127" s="23">
        <f t="shared" si="16"/>
        <v>1188706817</v>
      </c>
    </row>
    <row r="128" spans="1:11" ht="15" customHeight="1" x14ac:dyDescent="0.25">
      <c r="A128" s="19"/>
      <c r="B128" s="19">
        <f t="shared" si="15"/>
        <v>120</v>
      </c>
      <c r="C128" s="19"/>
      <c r="D128" s="19" t="s">
        <v>40</v>
      </c>
      <c r="E128" s="21">
        <v>3454790</v>
      </c>
      <c r="F128" s="21">
        <f t="shared" si="13"/>
        <v>3414325</v>
      </c>
      <c r="G128" s="21">
        <v>6869115</v>
      </c>
      <c r="H128" s="21">
        <v>9903694</v>
      </c>
      <c r="I128" s="21">
        <f t="shared" si="14"/>
        <v>16772809</v>
      </c>
      <c r="J128" s="21">
        <f t="shared" ref="J128" si="30">SUM(I117:I128)</f>
        <v>201273708</v>
      </c>
      <c r="K128" s="23">
        <f t="shared" si="16"/>
        <v>1171934008</v>
      </c>
    </row>
    <row r="129" spans="1:11" ht="15" customHeight="1" x14ac:dyDescent="0.25">
      <c r="A129" s="19">
        <f t="shared" ref="A129" si="31">A117+1</f>
        <v>11</v>
      </c>
      <c r="B129" s="19">
        <f t="shared" si="15"/>
        <v>121</v>
      </c>
      <c r="C129" s="19"/>
      <c r="D129" s="19" t="s">
        <v>29</v>
      </c>
      <c r="E129" s="21">
        <v>3454790</v>
      </c>
      <c r="F129" s="21">
        <f t="shared" si="13"/>
        <v>3655578</v>
      </c>
      <c r="G129" s="21">
        <v>7110368</v>
      </c>
      <c r="H129" s="21">
        <v>10920531</v>
      </c>
      <c r="I129" s="21">
        <f t="shared" si="14"/>
        <v>18030899</v>
      </c>
      <c r="J129" s="21"/>
      <c r="K129" s="23">
        <f t="shared" si="16"/>
        <v>1153903109</v>
      </c>
    </row>
    <row r="130" spans="1:11" ht="15" customHeight="1" x14ac:dyDescent="0.25">
      <c r="A130" s="19"/>
      <c r="B130" s="19">
        <f t="shared" si="15"/>
        <v>122</v>
      </c>
      <c r="C130" s="19"/>
      <c r="D130" s="19" t="s">
        <v>30</v>
      </c>
      <c r="E130" s="21">
        <v>3454790</v>
      </c>
      <c r="F130" s="21">
        <f t="shared" si="13"/>
        <v>3655578</v>
      </c>
      <c r="G130" s="21">
        <v>7110368</v>
      </c>
      <c r="H130" s="21">
        <v>10920531</v>
      </c>
      <c r="I130" s="21">
        <f t="shared" si="14"/>
        <v>18030899</v>
      </c>
      <c r="J130" s="21"/>
      <c r="K130" s="23">
        <f t="shared" si="16"/>
        <v>1135872210</v>
      </c>
    </row>
    <row r="131" spans="1:11" ht="15" customHeight="1" x14ac:dyDescent="0.25">
      <c r="A131" s="19"/>
      <c r="B131" s="19">
        <f t="shared" si="15"/>
        <v>123</v>
      </c>
      <c r="C131" s="24"/>
      <c r="D131" s="19" t="s">
        <v>31</v>
      </c>
      <c r="E131" s="21">
        <v>3454790</v>
      </c>
      <c r="F131" s="21">
        <f t="shared" si="13"/>
        <v>3655578</v>
      </c>
      <c r="G131" s="21">
        <v>7110368</v>
      </c>
      <c r="H131" s="21">
        <v>10920531</v>
      </c>
      <c r="I131" s="21">
        <f t="shared" si="14"/>
        <v>18030899</v>
      </c>
      <c r="J131" s="21"/>
      <c r="K131" s="23">
        <f t="shared" si="16"/>
        <v>1117841311</v>
      </c>
    </row>
    <row r="132" spans="1:11" ht="15" customHeight="1" x14ac:dyDescent="0.25">
      <c r="A132" s="19"/>
      <c r="B132" s="19">
        <f t="shared" si="15"/>
        <v>124</v>
      </c>
      <c r="C132" s="19"/>
      <c r="D132" s="19" t="s">
        <v>32</v>
      </c>
      <c r="E132" s="21">
        <v>3454790</v>
      </c>
      <c r="F132" s="21">
        <f t="shared" si="13"/>
        <v>3655578</v>
      </c>
      <c r="G132" s="21">
        <v>7110368</v>
      </c>
      <c r="H132" s="21">
        <v>10920531</v>
      </c>
      <c r="I132" s="21">
        <f t="shared" si="14"/>
        <v>18030899</v>
      </c>
      <c r="J132" s="21"/>
      <c r="K132" s="23">
        <f t="shared" si="16"/>
        <v>1099810412</v>
      </c>
    </row>
    <row r="133" spans="1:11" ht="15" customHeight="1" x14ac:dyDescent="0.25">
      <c r="A133" s="19"/>
      <c r="B133" s="19">
        <f t="shared" si="15"/>
        <v>125</v>
      </c>
      <c r="C133" s="19"/>
      <c r="D133" s="19" t="s">
        <v>33</v>
      </c>
      <c r="E133" s="21">
        <v>3454790</v>
      </c>
      <c r="F133" s="21">
        <f t="shared" si="13"/>
        <v>3655578</v>
      </c>
      <c r="G133" s="21">
        <v>7110368</v>
      </c>
      <c r="H133" s="21">
        <v>10920531</v>
      </c>
      <c r="I133" s="21">
        <f t="shared" si="14"/>
        <v>18030899</v>
      </c>
      <c r="J133" s="21"/>
      <c r="K133" s="23">
        <f t="shared" si="16"/>
        <v>1081779513</v>
      </c>
    </row>
    <row r="134" spans="1:11" ht="15" customHeight="1" x14ac:dyDescent="0.25">
      <c r="A134" s="19"/>
      <c r="B134" s="19">
        <f t="shared" si="15"/>
        <v>126</v>
      </c>
      <c r="C134" s="19"/>
      <c r="D134" s="19" t="s">
        <v>34</v>
      </c>
      <c r="E134" s="21">
        <v>3454790</v>
      </c>
      <c r="F134" s="21">
        <f t="shared" si="13"/>
        <v>3655578</v>
      </c>
      <c r="G134" s="21">
        <v>7110368</v>
      </c>
      <c r="H134" s="21">
        <v>10920531</v>
      </c>
      <c r="I134" s="21">
        <f t="shared" si="14"/>
        <v>18030899</v>
      </c>
      <c r="J134" s="21"/>
      <c r="K134" s="23">
        <f t="shared" si="16"/>
        <v>1063748614</v>
      </c>
    </row>
    <row r="135" spans="1:11" ht="15" customHeight="1" x14ac:dyDescent="0.25">
      <c r="A135" s="19"/>
      <c r="B135" s="19">
        <f t="shared" si="15"/>
        <v>127</v>
      </c>
      <c r="C135" s="19"/>
      <c r="D135" s="19" t="s">
        <v>35</v>
      </c>
      <c r="E135" s="21">
        <v>3454790</v>
      </c>
      <c r="F135" s="21">
        <f t="shared" si="13"/>
        <v>3655578</v>
      </c>
      <c r="G135" s="21">
        <v>7110368</v>
      </c>
      <c r="H135" s="21">
        <v>10920531</v>
      </c>
      <c r="I135" s="21">
        <f t="shared" si="14"/>
        <v>18030899</v>
      </c>
      <c r="J135" s="21"/>
      <c r="K135" s="23">
        <f t="shared" si="16"/>
        <v>1045717715</v>
      </c>
    </row>
    <row r="136" spans="1:11" ht="15" customHeight="1" x14ac:dyDescent="0.25">
      <c r="A136" s="19"/>
      <c r="B136" s="19">
        <f t="shared" si="15"/>
        <v>128</v>
      </c>
      <c r="C136" s="19">
        <f t="shared" ref="C136" si="32">C124+1</f>
        <v>2029</v>
      </c>
      <c r="D136" s="19" t="s">
        <v>36</v>
      </c>
      <c r="E136" s="21">
        <v>3454790</v>
      </c>
      <c r="F136" s="21">
        <f t="shared" si="13"/>
        <v>3655578</v>
      </c>
      <c r="G136" s="21">
        <v>7110368</v>
      </c>
      <c r="H136" s="21">
        <v>10920531</v>
      </c>
      <c r="I136" s="21">
        <f t="shared" si="14"/>
        <v>18030899</v>
      </c>
      <c r="J136" s="21"/>
      <c r="K136" s="23">
        <f t="shared" si="16"/>
        <v>1027686816</v>
      </c>
    </row>
    <row r="137" spans="1:11" ht="15" customHeight="1" x14ac:dyDescent="0.25">
      <c r="A137" s="19"/>
      <c r="B137" s="19">
        <f t="shared" si="15"/>
        <v>129</v>
      </c>
      <c r="C137" s="19"/>
      <c r="D137" s="19" t="s">
        <v>37</v>
      </c>
      <c r="E137" s="21">
        <v>3454790</v>
      </c>
      <c r="F137" s="21">
        <f t="shared" si="13"/>
        <v>3655578</v>
      </c>
      <c r="G137" s="21">
        <v>7110368</v>
      </c>
      <c r="H137" s="21">
        <v>10920531</v>
      </c>
      <c r="I137" s="21">
        <f t="shared" si="14"/>
        <v>18030899</v>
      </c>
      <c r="J137" s="21"/>
      <c r="K137" s="23">
        <f t="shared" si="16"/>
        <v>1009655917</v>
      </c>
    </row>
    <row r="138" spans="1:11" ht="15" customHeight="1" x14ac:dyDescent="0.25">
      <c r="A138" s="19"/>
      <c r="B138" s="19">
        <f t="shared" si="15"/>
        <v>130</v>
      </c>
      <c r="C138" s="19"/>
      <c r="D138" s="19" t="s">
        <v>38</v>
      </c>
      <c r="E138" s="21">
        <v>3454790</v>
      </c>
      <c r="F138" s="21">
        <f t="shared" ref="F138:F188" si="33">G138-E138</f>
        <v>3655578</v>
      </c>
      <c r="G138" s="21">
        <v>7110368</v>
      </c>
      <c r="H138" s="21">
        <v>10920531</v>
      </c>
      <c r="I138" s="21">
        <f t="shared" ref="I138:I188" si="34">G138+H138</f>
        <v>18030899</v>
      </c>
      <c r="J138" s="21"/>
      <c r="K138" s="23">
        <f t="shared" si="16"/>
        <v>991625018</v>
      </c>
    </row>
    <row r="139" spans="1:11" ht="15" customHeight="1" x14ac:dyDescent="0.25">
      <c r="A139" s="19"/>
      <c r="B139" s="19">
        <f t="shared" ref="B139:B188" si="35">B138+1</f>
        <v>131</v>
      </c>
      <c r="C139" s="19"/>
      <c r="D139" s="19" t="s">
        <v>39</v>
      </c>
      <c r="E139" s="21">
        <v>3454790</v>
      </c>
      <c r="F139" s="21">
        <f t="shared" si="33"/>
        <v>3655578</v>
      </c>
      <c r="G139" s="21">
        <v>7110368</v>
      </c>
      <c r="H139" s="21">
        <v>10920531</v>
      </c>
      <c r="I139" s="21">
        <f t="shared" si="34"/>
        <v>18030899</v>
      </c>
      <c r="J139" s="21"/>
      <c r="K139" s="23">
        <f t="shared" ref="K139:K188" si="36">+K138-I139</f>
        <v>973594119</v>
      </c>
    </row>
    <row r="140" spans="1:11" ht="15" customHeight="1" x14ac:dyDescent="0.25">
      <c r="A140" s="19"/>
      <c r="B140" s="19">
        <f t="shared" si="35"/>
        <v>132</v>
      </c>
      <c r="C140" s="19"/>
      <c r="D140" s="19" t="s">
        <v>40</v>
      </c>
      <c r="E140" s="21">
        <v>3454790</v>
      </c>
      <c r="F140" s="21">
        <f t="shared" si="33"/>
        <v>3655578</v>
      </c>
      <c r="G140" s="21">
        <v>7110368</v>
      </c>
      <c r="H140" s="21">
        <v>10920531</v>
      </c>
      <c r="I140" s="21">
        <f t="shared" si="34"/>
        <v>18030899</v>
      </c>
      <c r="J140" s="21">
        <f t="shared" ref="J140" si="37">SUM(I129:I140)</f>
        <v>216370788</v>
      </c>
      <c r="K140" s="23">
        <f t="shared" si="36"/>
        <v>955563220</v>
      </c>
    </row>
    <row r="141" spans="1:11" ht="15" customHeight="1" x14ac:dyDescent="0.25">
      <c r="A141" s="19">
        <f t="shared" ref="A141" si="38">A129+1</f>
        <v>12</v>
      </c>
      <c r="B141" s="19">
        <f t="shared" si="35"/>
        <v>133</v>
      </c>
      <c r="C141" s="19"/>
      <c r="D141" s="19" t="s">
        <v>29</v>
      </c>
      <c r="E141" s="21">
        <v>3454790</v>
      </c>
      <c r="F141" s="21">
        <f t="shared" si="33"/>
        <v>3939993</v>
      </c>
      <c r="G141" s="21">
        <v>7394783</v>
      </c>
      <c r="H141" s="21">
        <v>11357353</v>
      </c>
      <c r="I141" s="21">
        <f t="shared" si="34"/>
        <v>18752136</v>
      </c>
      <c r="J141" s="21"/>
      <c r="K141" s="23">
        <f t="shared" si="36"/>
        <v>936811084</v>
      </c>
    </row>
    <row r="142" spans="1:11" ht="15" customHeight="1" x14ac:dyDescent="0.25">
      <c r="A142" s="19"/>
      <c r="B142" s="19">
        <f t="shared" si="35"/>
        <v>134</v>
      </c>
      <c r="C142" s="19"/>
      <c r="D142" s="19" t="s">
        <v>30</v>
      </c>
      <c r="E142" s="21">
        <v>3454790</v>
      </c>
      <c r="F142" s="21">
        <f t="shared" si="33"/>
        <v>3939993</v>
      </c>
      <c r="G142" s="21">
        <v>7394783</v>
      </c>
      <c r="H142" s="21">
        <v>11357353</v>
      </c>
      <c r="I142" s="21">
        <f t="shared" si="34"/>
        <v>18752136</v>
      </c>
      <c r="J142" s="21"/>
      <c r="K142" s="23">
        <f t="shared" si="36"/>
        <v>918058948</v>
      </c>
    </row>
    <row r="143" spans="1:11" ht="15" customHeight="1" x14ac:dyDescent="0.25">
      <c r="A143" s="19"/>
      <c r="B143" s="19">
        <f t="shared" si="35"/>
        <v>135</v>
      </c>
      <c r="C143" s="24"/>
      <c r="D143" s="19" t="s">
        <v>31</v>
      </c>
      <c r="E143" s="21">
        <v>3454790</v>
      </c>
      <c r="F143" s="21">
        <f t="shared" si="33"/>
        <v>3939993</v>
      </c>
      <c r="G143" s="21">
        <v>7394783</v>
      </c>
      <c r="H143" s="21">
        <v>11357353</v>
      </c>
      <c r="I143" s="21">
        <f t="shared" si="34"/>
        <v>18752136</v>
      </c>
      <c r="J143" s="21"/>
      <c r="K143" s="23">
        <f t="shared" si="36"/>
        <v>899306812</v>
      </c>
    </row>
    <row r="144" spans="1:11" ht="15" customHeight="1" x14ac:dyDescent="0.25">
      <c r="A144" s="19"/>
      <c r="B144" s="19">
        <f t="shared" si="35"/>
        <v>136</v>
      </c>
      <c r="C144" s="19"/>
      <c r="D144" s="19" t="s">
        <v>32</v>
      </c>
      <c r="E144" s="21">
        <v>3454790</v>
      </c>
      <c r="F144" s="21">
        <f t="shared" si="33"/>
        <v>3939993</v>
      </c>
      <c r="G144" s="21">
        <v>7394783</v>
      </c>
      <c r="H144" s="21">
        <v>11357353</v>
      </c>
      <c r="I144" s="21">
        <f t="shared" si="34"/>
        <v>18752136</v>
      </c>
      <c r="J144" s="21"/>
      <c r="K144" s="23">
        <f t="shared" si="36"/>
        <v>880554676</v>
      </c>
    </row>
    <row r="145" spans="1:11" ht="15" customHeight="1" x14ac:dyDescent="0.25">
      <c r="A145" s="19"/>
      <c r="B145" s="19">
        <f t="shared" si="35"/>
        <v>137</v>
      </c>
      <c r="C145" s="19"/>
      <c r="D145" s="19" t="s">
        <v>33</v>
      </c>
      <c r="E145" s="21">
        <v>3454790</v>
      </c>
      <c r="F145" s="21">
        <f t="shared" si="33"/>
        <v>3939993</v>
      </c>
      <c r="G145" s="21">
        <v>7394783</v>
      </c>
      <c r="H145" s="21">
        <v>11357353</v>
      </c>
      <c r="I145" s="21">
        <f t="shared" si="34"/>
        <v>18752136</v>
      </c>
      <c r="J145" s="21"/>
      <c r="K145" s="23">
        <f t="shared" si="36"/>
        <v>861802540</v>
      </c>
    </row>
    <row r="146" spans="1:11" ht="15" customHeight="1" x14ac:dyDescent="0.25">
      <c r="A146" s="19"/>
      <c r="B146" s="19">
        <f t="shared" si="35"/>
        <v>138</v>
      </c>
      <c r="C146" s="19"/>
      <c r="D146" s="19" t="s">
        <v>34</v>
      </c>
      <c r="E146" s="21">
        <v>3454790</v>
      </c>
      <c r="F146" s="21">
        <f t="shared" si="33"/>
        <v>3939993</v>
      </c>
      <c r="G146" s="21">
        <v>7394783</v>
      </c>
      <c r="H146" s="21">
        <v>11357353</v>
      </c>
      <c r="I146" s="21">
        <f t="shared" si="34"/>
        <v>18752136</v>
      </c>
      <c r="J146" s="21"/>
      <c r="K146" s="23">
        <f t="shared" si="36"/>
        <v>843050404</v>
      </c>
    </row>
    <row r="147" spans="1:11" ht="15" customHeight="1" x14ac:dyDescent="0.25">
      <c r="A147" s="19"/>
      <c r="B147" s="19">
        <f t="shared" si="35"/>
        <v>139</v>
      </c>
      <c r="C147" s="19"/>
      <c r="D147" s="19" t="s">
        <v>35</v>
      </c>
      <c r="E147" s="21">
        <v>3454790</v>
      </c>
      <c r="F147" s="21">
        <f t="shared" si="33"/>
        <v>3939993</v>
      </c>
      <c r="G147" s="21">
        <v>7394783</v>
      </c>
      <c r="H147" s="21">
        <v>11357353</v>
      </c>
      <c r="I147" s="21">
        <f t="shared" si="34"/>
        <v>18752136</v>
      </c>
      <c r="J147" s="21"/>
      <c r="K147" s="23">
        <f t="shared" si="36"/>
        <v>824298268</v>
      </c>
    </row>
    <row r="148" spans="1:11" ht="15" customHeight="1" x14ac:dyDescent="0.25">
      <c r="A148" s="19"/>
      <c r="B148" s="19">
        <f t="shared" si="35"/>
        <v>140</v>
      </c>
      <c r="C148" s="19">
        <f t="shared" ref="C148" si="39">C136+1</f>
        <v>2030</v>
      </c>
      <c r="D148" s="19" t="s">
        <v>36</v>
      </c>
      <c r="E148" s="21">
        <v>3454790</v>
      </c>
      <c r="F148" s="21">
        <f t="shared" si="33"/>
        <v>3939993</v>
      </c>
      <c r="G148" s="21">
        <v>7394783</v>
      </c>
      <c r="H148" s="21">
        <v>11357353</v>
      </c>
      <c r="I148" s="21">
        <f t="shared" si="34"/>
        <v>18752136</v>
      </c>
      <c r="J148" s="21"/>
      <c r="K148" s="23">
        <f t="shared" si="36"/>
        <v>805546132</v>
      </c>
    </row>
    <row r="149" spans="1:11" ht="15" customHeight="1" x14ac:dyDescent="0.25">
      <c r="A149" s="19"/>
      <c r="B149" s="19">
        <f t="shared" si="35"/>
        <v>141</v>
      </c>
      <c r="C149" s="19"/>
      <c r="D149" s="19" t="s">
        <v>37</v>
      </c>
      <c r="E149" s="21">
        <v>3454790</v>
      </c>
      <c r="F149" s="21">
        <f t="shared" si="33"/>
        <v>3939993</v>
      </c>
      <c r="G149" s="21">
        <v>7394783</v>
      </c>
      <c r="H149" s="21">
        <v>11357353</v>
      </c>
      <c r="I149" s="21">
        <f t="shared" si="34"/>
        <v>18752136</v>
      </c>
      <c r="J149" s="21"/>
      <c r="K149" s="23">
        <f t="shared" si="36"/>
        <v>786793996</v>
      </c>
    </row>
    <row r="150" spans="1:11" ht="15" customHeight="1" x14ac:dyDescent="0.25">
      <c r="A150" s="19"/>
      <c r="B150" s="19">
        <f t="shared" si="35"/>
        <v>142</v>
      </c>
      <c r="C150" s="19"/>
      <c r="D150" s="19" t="s">
        <v>38</v>
      </c>
      <c r="E150" s="21">
        <v>3454790</v>
      </c>
      <c r="F150" s="21">
        <f t="shared" si="33"/>
        <v>3939993</v>
      </c>
      <c r="G150" s="21">
        <v>7394783</v>
      </c>
      <c r="H150" s="21">
        <v>11357353</v>
      </c>
      <c r="I150" s="21">
        <f t="shared" si="34"/>
        <v>18752136</v>
      </c>
      <c r="J150" s="21"/>
      <c r="K150" s="23">
        <f t="shared" si="36"/>
        <v>768041860</v>
      </c>
    </row>
    <row r="151" spans="1:11" ht="15" customHeight="1" x14ac:dyDescent="0.25">
      <c r="A151" s="19"/>
      <c r="B151" s="19">
        <f t="shared" si="35"/>
        <v>143</v>
      </c>
      <c r="C151" s="19"/>
      <c r="D151" s="19" t="s">
        <v>39</v>
      </c>
      <c r="E151" s="21">
        <v>3454790</v>
      </c>
      <c r="F151" s="21">
        <f t="shared" si="33"/>
        <v>3939993</v>
      </c>
      <c r="G151" s="21">
        <v>7394783</v>
      </c>
      <c r="H151" s="21">
        <v>11357353</v>
      </c>
      <c r="I151" s="21">
        <f t="shared" si="34"/>
        <v>18752136</v>
      </c>
      <c r="J151" s="21"/>
      <c r="K151" s="23">
        <f t="shared" si="36"/>
        <v>749289724</v>
      </c>
    </row>
    <row r="152" spans="1:11" ht="15" customHeight="1" x14ac:dyDescent="0.25">
      <c r="A152" s="19"/>
      <c r="B152" s="19">
        <f t="shared" si="35"/>
        <v>144</v>
      </c>
      <c r="C152" s="19"/>
      <c r="D152" s="19" t="s">
        <v>40</v>
      </c>
      <c r="E152" s="21">
        <v>3454790</v>
      </c>
      <c r="F152" s="21">
        <f t="shared" si="33"/>
        <v>3939993</v>
      </c>
      <c r="G152" s="21">
        <v>7394783</v>
      </c>
      <c r="H152" s="21">
        <v>11357353</v>
      </c>
      <c r="I152" s="21">
        <f t="shared" si="34"/>
        <v>18752136</v>
      </c>
      <c r="J152" s="21">
        <f t="shared" ref="J152" si="40">SUM(I141:I152)</f>
        <v>225025632</v>
      </c>
      <c r="K152" s="23">
        <f t="shared" si="36"/>
        <v>730537588</v>
      </c>
    </row>
    <row r="153" spans="1:11" ht="15" customHeight="1" x14ac:dyDescent="0.25">
      <c r="A153" s="19">
        <f t="shared" ref="A153" si="41">A141+1</f>
        <v>13</v>
      </c>
      <c r="B153" s="19">
        <f t="shared" si="35"/>
        <v>145</v>
      </c>
      <c r="C153" s="19"/>
      <c r="D153" s="19" t="s">
        <v>29</v>
      </c>
      <c r="E153" s="21">
        <v>3454790</v>
      </c>
      <c r="F153" s="21">
        <f t="shared" si="33"/>
        <v>4235784</v>
      </c>
      <c r="G153" s="21">
        <v>7690574</v>
      </c>
      <c r="H153" s="21">
        <v>11811647</v>
      </c>
      <c r="I153" s="21">
        <f t="shared" si="34"/>
        <v>19502221</v>
      </c>
      <c r="J153" s="21"/>
      <c r="K153" s="23">
        <f t="shared" si="36"/>
        <v>711035367</v>
      </c>
    </row>
    <row r="154" spans="1:11" ht="15" customHeight="1" x14ac:dyDescent="0.25">
      <c r="A154" s="19"/>
      <c r="B154" s="19">
        <f t="shared" si="35"/>
        <v>146</v>
      </c>
      <c r="C154" s="19"/>
      <c r="D154" s="19" t="s">
        <v>30</v>
      </c>
      <c r="E154" s="21">
        <v>3454790</v>
      </c>
      <c r="F154" s="21">
        <f t="shared" si="33"/>
        <v>4235784</v>
      </c>
      <c r="G154" s="21">
        <v>7690574</v>
      </c>
      <c r="H154" s="21">
        <v>11811647</v>
      </c>
      <c r="I154" s="21">
        <f t="shared" si="34"/>
        <v>19502221</v>
      </c>
      <c r="J154" s="21"/>
      <c r="K154" s="23">
        <f t="shared" si="36"/>
        <v>691533146</v>
      </c>
    </row>
    <row r="155" spans="1:11" ht="15" customHeight="1" x14ac:dyDescent="0.25">
      <c r="A155" s="19"/>
      <c r="B155" s="19">
        <f t="shared" si="35"/>
        <v>147</v>
      </c>
      <c r="C155" s="24"/>
      <c r="D155" s="19" t="s">
        <v>31</v>
      </c>
      <c r="E155" s="21">
        <v>3454790</v>
      </c>
      <c r="F155" s="21">
        <f t="shared" si="33"/>
        <v>4235784</v>
      </c>
      <c r="G155" s="21">
        <v>7690574</v>
      </c>
      <c r="H155" s="21">
        <v>11811647</v>
      </c>
      <c r="I155" s="21">
        <f t="shared" si="34"/>
        <v>19502221</v>
      </c>
      <c r="J155" s="21"/>
      <c r="K155" s="23">
        <f t="shared" si="36"/>
        <v>672030925</v>
      </c>
    </row>
    <row r="156" spans="1:11" ht="15" customHeight="1" x14ac:dyDescent="0.25">
      <c r="A156" s="19"/>
      <c r="B156" s="19">
        <f t="shared" si="35"/>
        <v>148</v>
      </c>
      <c r="C156" s="19"/>
      <c r="D156" s="19" t="s">
        <v>32</v>
      </c>
      <c r="E156" s="21">
        <v>3454790</v>
      </c>
      <c r="F156" s="21">
        <f t="shared" si="33"/>
        <v>4235784</v>
      </c>
      <c r="G156" s="21">
        <v>7690574</v>
      </c>
      <c r="H156" s="21">
        <v>11811647</v>
      </c>
      <c r="I156" s="21">
        <f t="shared" si="34"/>
        <v>19502221</v>
      </c>
      <c r="J156" s="21"/>
      <c r="K156" s="23">
        <f t="shared" si="36"/>
        <v>652528704</v>
      </c>
    </row>
    <row r="157" spans="1:11" ht="15" customHeight="1" x14ac:dyDescent="0.25">
      <c r="A157" s="19"/>
      <c r="B157" s="19">
        <f t="shared" si="35"/>
        <v>149</v>
      </c>
      <c r="C157" s="19"/>
      <c r="D157" s="19" t="s">
        <v>33</v>
      </c>
      <c r="E157" s="21">
        <v>3454790</v>
      </c>
      <c r="F157" s="21">
        <f t="shared" si="33"/>
        <v>4235784</v>
      </c>
      <c r="G157" s="21">
        <v>7690574</v>
      </c>
      <c r="H157" s="21">
        <v>11811647</v>
      </c>
      <c r="I157" s="21">
        <f t="shared" si="34"/>
        <v>19502221</v>
      </c>
      <c r="J157" s="21"/>
      <c r="K157" s="23">
        <f t="shared" si="36"/>
        <v>633026483</v>
      </c>
    </row>
    <row r="158" spans="1:11" ht="15" customHeight="1" x14ac:dyDescent="0.25">
      <c r="A158" s="19"/>
      <c r="B158" s="19">
        <f t="shared" si="35"/>
        <v>150</v>
      </c>
      <c r="C158" s="19"/>
      <c r="D158" s="19" t="s">
        <v>34</v>
      </c>
      <c r="E158" s="21">
        <v>3454790</v>
      </c>
      <c r="F158" s="21">
        <f t="shared" si="33"/>
        <v>4235784</v>
      </c>
      <c r="G158" s="21">
        <v>7690574</v>
      </c>
      <c r="H158" s="21">
        <v>11811647</v>
      </c>
      <c r="I158" s="21">
        <f t="shared" si="34"/>
        <v>19502221</v>
      </c>
      <c r="J158" s="21"/>
      <c r="K158" s="23">
        <f t="shared" si="36"/>
        <v>613524262</v>
      </c>
    </row>
    <row r="159" spans="1:11" ht="15" customHeight="1" x14ac:dyDescent="0.25">
      <c r="A159" s="19"/>
      <c r="B159" s="19">
        <f t="shared" si="35"/>
        <v>151</v>
      </c>
      <c r="C159" s="19"/>
      <c r="D159" s="19" t="s">
        <v>35</v>
      </c>
      <c r="E159" s="21">
        <v>3454790</v>
      </c>
      <c r="F159" s="21">
        <f t="shared" si="33"/>
        <v>4235784</v>
      </c>
      <c r="G159" s="21">
        <v>7690574</v>
      </c>
      <c r="H159" s="21">
        <v>11811647</v>
      </c>
      <c r="I159" s="21">
        <f t="shared" si="34"/>
        <v>19502221</v>
      </c>
      <c r="J159" s="21"/>
      <c r="K159" s="23">
        <f t="shared" si="36"/>
        <v>594022041</v>
      </c>
    </row>
    <row r="160" spans="1:11" ht="15" customHeight="1" x14ac:dyDescent="0.25">
      <c r="A160" s="19"/>
      <c r="B160" s="19">
        <f t="shared" si="35"/>
        <v>152</v>
      </c>
      <c r="C160" s="19">
        <f t="shared" ref="C160" si="42">C148+1</f>
        <v>2031</v>
      </c>
      <c r="D160" s="19" t="s">
        <v>36</v>
      </c>
      <c r="E160" s="21">
        <v>3454790</v>
      </c>
      <c r="F160" s="21">
        <f t="shared" si="33"/>
        <v>4235784</v>
      </c>
      <c r="G160" s="21">
        <v>7690574</v>
      </c>
      <c r="H160" s="21">
        <v>11811647</v>
      </c>
      <c r="I160" s="21">
        <f t="shared" si="34"/>
        <v>19502221</v>
      </c>
      <c r="J160" s="21"/>
      <c r="K160" s="23">
        <f t="shared" si="36"/>
        <v>574519820</v>
      </c>
    </row>
    <row r="161" spans="1:11" ht="15" customHeight="1" x14ac:dyDescent="0.25">
      <c r="A161" s="19"/>
      <c r="B161" s="19">
        <f t="shared" si="35"/>
        <v>153</v>
      </c>
      <c r="C161" s="19"/>
      <c r="D161" s="19" t="s">
        <v>37</v>
      </c>
      <c r="E161" s="21">
        <v>3454790</v>
      </c>
      <c r="F161" s="21">
        <f t="shared" si="33"/>
        <v>4235784</v>
      </c>
      <c r="G161" s="21">
        <v>7690574</v>
      </c>
      <c r="H161" s="21">
        <v>11811647</v>
      </c>
      <c r="I161" s="21">
        <f t="shared" si="34"/>
        <v>19502221</v>
      </c>
      <c r="J161" s="21"/>
      <c r="K161" s="23">
        <f t="shared" si="36"/>
        <v>555017599</v>
      </c>
    </row>
    <row r="162" spans="1:11" ht="15" customHeight="1" x14ac:dyDescent="0.25">
      <c r="A162" s="19"/>
      <c r="B162" s="19">
        <f t="shared" si="35"/>
        <v>154</v>
      </c>
      <c r="C162" s="19"/>
      <c r="D162" s="19" t="s">
        <v>38</v>
      </c>
      <c r="E162" s="21">
        <v>3454790</v>
      </c>
      <c r="F162" s="21">
        <f t="shared" si="33"/>
        <v>4235784</v>
      </c>
      <c r="G162" s="21">
        <v>7690574</v>
      </c>
      <c r="H162" s="21">
        <v>11811647</v>
      </c>
      <c r="I162" s="21">
        <f t="shared" si="34"/>
        <v>19502221</v>
      </c>
      <c r="J162" s="21"/>
      <c r="K162" s="23">
        <f t="shared" si="36"/>
        <v>535515378</v>
      </c>
    </row>
    <row r="163" spans="1:11" ht="15" customHeight="1" x14ac:dyDescent="0.25">
      <c r="A163" s="19"/>
      <c r="B163" s="19">
        <f t="shared" si="35"/>
        <v>155</v>
      </c>
      <c r="C163" s="19"/>
      <c r="D163" s="19" t="s">
        <v>39</v>
      </c>
      <c r="E163" s="21">
        <v>3454790</v>
      </c>
      <c r="F163" s="21">
        <f t="shared" si="33"/>
        <v>4235784</v>
      </c>
      <c r="G163" s="21">
        <v>7690574</v>
      </c>
      <c r="H163" s="21">
        <v>11811647</v>
      </c>
      <c r="I163" s="21">
        <f t="shared" si="34"/>
        <v>19502221</v>
      </c>
      <c r="J163" s="21"/>
      <c r="K163" s="23">
        <f t="shared" si="36"/>
        <v>516013157</v>
      </c>
    </row>
    <row r="164" spans="1:11" ht="15" customHeight="1" x14ac:dyDescent="0.25">
      <c r="A164" s="19"/>
      <c r="B164" s="19">
        <f t="shared" si="35"/>
        <v>156</v>
      </c>
      <c r="C164" s="19"/>
      <c r="D164" s="19" t="s">
        <v>40</v>
      </c>
      <c r="E164" s="21">
        <v>3454790</v>
      </c>
      <c r="F164" s="21">
        <f t="shared" si="33"/>
        <v>4235784</v>
      </c>
      <c r="G164" s="21">
        <v>7690574</v>
      </c>
      <c r="H164" s="21">
        <v>11811647</v>
      </c>
      <c r="I164" s="21">
        <f t="shared" si="34"/>
        <v>19502221</v>
      </c>
      <c r="J164" s="21">
        <f t="shared" ref="J164" si="43">SUM(I153:I164)</f>
        <v>234026652</v>
      </c>
      <c r="K164" s="23">
        <f t="shared" si="36"/>
        <v>496510936</v>
      </c>
    </row>
    <row r="165" spans="1:11" ht="15" customHeight="1" x14ac:dyDescent="0.25">
      <c r="A165" s="19">
        <f t="shared" ref="A165" si="44">A153+1</f>
        <v>14</v>
      </c>
      <c r="B165" s="19">
        <f t="shared" si="35"/>
        <v>157</v>
      </c>
      <c r="C165" s="19"/>
      <c r="D165" s="19" t="s">
        <v>29</v>
      </c>
      <c r="E165" s="21">
        <v>3454790</v>
      </c>
      <c r="F165" s="21">
        <f t="shared" si="33"/>
        <v>4543407</v>
      </c>
      <c r="G165" s="21">
        <v>7998197</v>
      </c>
      <c r="H165" s="21">
        <v>12284113</v>
      </c>
      <c r="I165" s="21">
        <f t="shared" si="34"/>
        <v>20282310</v>
      </c>
      <c r="J165" s="21"/>
      <c r="K165" s="23">
        <f t="shared" si="36"/>
        <v>476228626</v>
      </c>
    </row>
    <row r="166" spans="1:11" ht="15" customHeight="1" x14ac:dyDescent="0.25">
      <c r="A166" s="19"/>
      <c r="B166" s="19">
        <f t="shared" si="35"/>
        <v>158</v>
      </c>
      <c r="C166" s="19"/>
      <c r="D166" s="19" t="s">
        <v>30</v>
      </c>
      <c r="E166" s="21">
        <v>3454790</v>
      </c>
      <c r="F166" s="21">
        <f t="shared" si="33"/>
        <v>4543407</v>
      </c>
      <c r="G166" s="21">
        <v>7998197</v>
      </c>
      <c r="H166" s="21">
        <v>12284113</v>
      </c>
      <c r="I166" s="21">
        <f t="shared" si="34"/>
        <v>20282310</v>
      </c>
      <c r="J166" s="21"/>
      <c r="K166" s="23">
        <f t="shared" si="36"/>
        <v>455946316</v>
      </c>
    </row>
    <row r="167" spans="1:11" ht="15" customHeight="1" x14ac:dyDescent="0.25">
      <c r="A167" s="19"/>
      <c r="B167" s="19">
        <f t="shared" si="35"/>
        <v>159</v>
      </c>
      <c r="C167" s="24"/>
      <c r="D167" s="19" t="s">
        <v>31</v>
      </c>
      <c r="E167" s="21">
        <v>3454790</v>
      </c>
      <c r="F167" s="21">
        <f t="shared" si="33"/>
        <v>4543407</v>
      </c>
      <c r="G167" s="21">
        <v>7998197</v>
      </c>
      <c r="H167" s="21">
        <v>12284113</v>
      </c>
      <c r="I167" s="21">
        <f t="shared" si="34"/>
        <v>20282310</v>
      </c>
      <c r="J167" s="21"/>
      <c r="K167" s="23">
        <f t="shared" si="36"/>
        <v>435664006</v>
      </c>
    </row>
    <row r="168" spans="1:11" ht="15" customHeight="1" x14ac:dyDescent="0.25">
      <c r="A168" s="19"/>
      <c r="B168" s="19">
        <f t="shared" si="35"/>
        <v>160</v>
      </c>
      <c r="C168" s="19"/>
      <c r="D168" s="19" t="s">
        <v>32</v>
      </c>
      <c r="E168" s="21">
        <v>3454790</v>
      </c>
      <c r="F168" s="21">
        <f t="shared" si="33"/>
        <v>4543407</v>
      </c>
      <c r="G168" s="21">
        <v>7998197</v>
      </c>
      <c r="H168" s="21">
        <v>12284113</v>
      </c>
      <c r="I168" s="21">
        <f t="shared" si="34"/>
        <v>20282310</v>
      </c>
      <c r="J168" s="21"/>
      <c r="K168" s="23">
        <f t="shared" si="36"/>
        <v>415381696</v>
      </c>
    </row>
    <row r="169" spans="1:11" ht="15" customHeight="1" x14ac:dyDescent="0.25">
      <c r="A169" s="19"/>
      <c r="B169" s="19">
        <f t="shared" si="35"/>
        <v>161</v>
      </c>
      <c r="C169" s="19"/>
      <c r="D169" s="19" t="s">
        <v>33</v>
      </c>
      <c r="E169" s="21">
        <v>3454790</v>
      </c>
      <c r="F169" s="21">
        <f t="shared" si="33"/>
        <v>4543407</v>
      </c>
      <c r="G169" s="21">
        <v>7998197</v>
      </c>
      <c r="H169" s="21">
        <v>12284113</v>
      </c>
      <c r="I169" s="21">
        <f t="shared" si="34"/>
        <v>20282310</v>
      </c>
      <c r="J169" s="21"/>
      <c r="K169" s="23">
        <f t="shared" si="36"/>
        <v>395099386</v>
      </c>
    </row>
    <row r="170" spans="1:11" ht="15" customHeight="1" x14ac:dyDescent="0.25">
      <c r="A170" s="19"/>
      <c r="B170" s="19">
        <f t="shared" si="35"/>
        <v>162</v>
      </c>
      <c r="C170" s="19"/>
      <c r="D170" s="19" t="s">
        <v>34</v>
      </c>
      <c r="E170" s="21">
        <v>3454790</v>
      </c>
      <c r="F170" s="21">
        <f t="shared" si="33"/>
        <v>4543407</v>
      </c>
      <c r="G170" s="21">
        <v>7998197</v>
      </c>
      <c r="H170" s="21">
        <v>12284113</v>
      </c>
      <c r="I170" s="21">
        <f t="shared" si="34"/>
        <v>20282310</v>
      </c>
      <c r="J170" s="21"/>
      <c r="K170" s="23">
        <f t="shared" si="36"/>
        <v>374817076</v>
      </c>
    </row>
    <row r="171" spans="1:11" ht="15" customHeight="1" x14ac:dyDescent="0.25">
      <c r="A171" s="19"/>
      <c r="B171" s="19">
        <f t="shared" si="35"/>
        <v>163</v>
      </c>
      <c r="C171" s="19"/>
      <c r="D171" s="19" t="s">
        <v>35</v>
      </c>
      <c r="E171" s="21">
        <v>3454790</v>
      </c>
      <c r="F171" s="21">
        <f t="shared" si="33"/>
        <v>4543407</v>
      </c>
      <c r="G171" s="21">
        <v>7998197</v>
      </c>
      <c r="H171" s="21">
        <v>12284113</v>
      </c>
      <c r="I171" s="21">
        <f t="shared" si="34"/>
        <v>20282310</v>
      </c>
      <c r="J171" s="21"/>
      <c r="K171" s="23">
        <f t="shared" si="36"/>
        <v>354534766</v>
      </c>
    </row>
    <row r="172" spans="1:11" ht="15" customHeight="1" x14ac:dyDescent="0.25">
      <c r="A172" s="19"/>
      <c r="B172" s="19">
        <f t="shared" si="35"/>
        <v>164</v>
      </c>
      <c r="C172" s="19">
        <f t="shared" ref="C172" si="45">C160+1</f>
        <v>2032</v>
      </c>
      <c r="D172" s="19" t="s">
        <v>36</v>
      </c>
      <c r="E172" s="21">
        <v>3454790</v>
      </c>
      <c r="F172" s="21">
        <f t="shared" si="33"/>
        <v>4543407</v>
      </c>
      <c r="G172" s="21">
        <v>7998197</v>
      </c>
      <c r="H172" s="21">
        <v>12284113</v>
      </c>
      <c r="I172" s="21">
        <f t="shared" si="34"/>
        <v>20282310</v>
      </c>
      <c r="J172" s="21"/>
      <c r="K172" s="23">
        <f t="shared" si="36"/>
        <v>334252456</v>
      </c>
    </row>
    <row r="173" spans="1:11" ht="15" customHeight="1" x14ac:dyDescent="0.25">
      <c r="A173" s="19"/>
      <c r="B173" s="19">
        <f t="shared" si="35"/>
        <v>165</v>
      </c>
      <c r="C173" s="19"/>
      <c r="D173" s="19" t="s">
        <v>37</v>
      </c>
      <c r="E173" s="21">
        <v>3454790</v>
      </c>
      <c r="F173" s="21">
        <f t="shared" si="33"/>
        <v>4543407</v>
      </c>
      <c r="G173" s="21">
        <v>7998197</v>
      </c>
      <c r="H173" s="21">
        <v>12284113</v>
      </c>
      <c r="I173" s="21">
        <f t="shared" si="34"/>
        <v>20282310</v>
      </c>
      <c r="J173" s="21"/>
      <c r="K173" s="23">
        <f t="shared" si="36"/>
        <v>313970146</v>
      </c>
    </row>
    <row r="174" spans="1:11" ht="15" customHeight="1" x14ac:dyDescent="0.25">
      <c r="A174" s="19"/>
      <c r="B174" s="19">
        <f t="shared" si="35"/>
        <v>166</v>
      </c>
      <c r="C174" s="19"/>
      <c r="D174" s="19" t="s">
        <v>38</v>
      </c>
      <c r="E174" s="21">
        <v>3454790</v>
      </c>
      <c r="F174" s="21">
        <f t="shared" si="33"/>
        <v>4543407</v>
      </c>
      <c r="G174" s="21">
        <v>7998197</v>
      </c>
      <c r="H174" s="21">
        <v>12284113</v>
      </c>
      <c r="I174" s="21">
        <f t="shared" si="34"/>
        <v>20282310</v>
      </c>
      <c r="J174" s="21"/>
      <c r="K174" s="23">
        <f t="shared" si="36"/>
        <v>293687836</v>
      </c>
    </row>
    <row r="175" spans="1:11" ht="15" customHeight="1" x14ac:dyDescent="0.25">
      <c r="A175" s="19"/>
      <c r="B175" s="19">
        <f t="shared" si="35"/>
        <v>167</v>
      </c>
      <c r="C175" s="19"/>
      <c r="D175" s="19" t="s">
        <v>39</v>
      </c>
      <c r="E175" s="21">
        <v>3454790</v>
      </c>
      <c r="F175" s="21">
        <f t="shared" si="33"/>
        <v>4543407</v>
      </c>
      <c r="G175" s="21">
        <v>7998197</v>
      </c>
      <c r="H175" s="21">
        <v>12284113</v>
      </c>
      <c r="I175" s="21">
        <f t="shared" si="34"/>
        <v>20282310</v>
      </c>
      <c r="J175" s="21"/>
      <c r="K175" s="23">
        <f t="shared" si="36"/>
        <v>273405526</v>
      </c>
    </row>
    <row r="176" spans="1:11" ht="15" customHeight="1" x14ac:dyDescent="0.25">
      <c r="A176" s="19"/>
      <c r="B176" s="19">
        <f t="shared" si="35"/>
        <v>168</v>
      </c>
      <c r="C176" s="19"/>
      <c r="D176" s="19" t="s">
        <v>40</v>
      </c>
      <c r="E176" s="21">
        <v>3454790</v>
      </c>
      <c r="F176" s="21">
        <f t="shared" si="33"/>
        <v>4543407</v>
      </c>
      <c r="G176" s="21">
        <v>7998197</v>
      </c>
      <c r="H176" s="21">
        <v>12284113</v>
      </c>
      <c r="I176" s="21">
        <f t="shared" si="34"/>
        <v>20282310</v>
      </c>
      <c r="J176" s="21">
        <f t="shared" ref="J176" si="46">SUM(I165:I176)</f>
        <v>243387720</v>
      </c>
      <c r="K176" s="23">
        <f t="shared" si="36"/>
        <v>253123216</v>
      </c>
    </row>
    <row r="177" spans="1:11" ht="15" customHeight="1" x14ac:dyDescent="0.25">
      <c r="A177" s="19">
        <f t="shared" ref="A177" si="47">A165+1</f>
        <v>15</v>
      </c>
      <c r="B177" s="19">
        <f t="shared" si="35"/>
        <v>169</v>
      </c>
      <c r="C177" s="19"/>
      <c r="D177" s="19" t="s">
        <v>29</v>
      </c>
      <c r="E177" s="21">
        <v>3454790</v>
      </c>
      <c r="F177" s="21">
        <f t="shared" si="33"/>
        <v>4863335</v>
      </c>
      <c r="G177" s="21">
        <v>8318125</v>
      </c>
      <c r="H177" s="21">
        <v>12775477</v>
      </c>
      <c r="I177" s="21">
        <f t="shared" si="34"/>
        <v>21093602</v>
      </c>
      <c r="J177" s="21"/>
      <c r="K177" s="23">
        <f t="shared" si="36"/>
        <v>232029614</v>
      </c>
    </row>
    <row r="178" spans="1:11" ht="15" customHeight="1" x14ac:dyDescent="0.25">
      <c r="A178" s="19"/>
      <c r="B178" s="19">
        <f t="shared" si="35"/>
        <v>170</v>
      </c>
      <c r="C178" s="19"/>
      <c r="D178" s="19" t="s">
        <v>30</v>
      </c>
      <c r="E178" s="21">
        <v>3454790</v>
      </c>
      <c r="F178" s="21">
        <f t="shared" si="33"/>
        <v>4863335</v>
      </c>
      <c r="G178" s="21">
        <v>8318125</v>
      </c>
      <c r="H178" s="21">
        <v>12775477</v>
      </c>
      <c r="I178" s="21">
        <f t="shared" si="34"/>
        <v>21093602</v>
      </c>
      <c r="J178" s="21"/>
      <c r="K178" s="23">
        <f t="shared" si="36"/>
        <v>210936012</v>
      </c>
    </row>
    <row r="179" spans="1:11" ht="15" customHeight="1" x14ac:dyDescent="0.25">
      <c r="A179" s="19"/>
      <c r="B179" s="19">
        <f t="shared" si="35"/>
        <v>171</v>
      </c>
      <c r="C179" s="24"/>
      <c r="D179" s="19" t="s">
        <v>31</v>
      </c>
      <c r="E179" s="21">
        <v>3454790</v>
      </c>
      <c r="F179" s="21">
        <f t="shared" si="33"/>
        <v>4863335</v>
      </c>
      <c r="G179" s="21">
        <v>8318125</v>
      </c>
      <c r="H179" s="21">
        <v>12775477</v>
      </c>
      <c r="I179" s="21">
        <f t="shared" si="34"/>
        <v>21093602</v>
      </c>
      <c r="J179" s="21"/>
      <c r="K179" s="23">
        <f t="shared" si="36"/>
        <v>189842410</v>
      </c>
    </row>
    <row r="180" spans="1:11" ht="15" customHeight="1" x14ac:dyDescent="0.25">
      <c r="A180" s="19"/>
      <c r="B180" s="19">
        <f t="shared" si="35"/>
        <v>172</v>
      </c>
      <c r="C180" s="19"/>
      <c r="D180" s="19" t="s">
        <v>32</v>
      </c>
      <c r="E180" s="21">
        <v>3454790</v>
      </c>
      <c r="F180" s="21">
        <f t="shared" si="33"/>
        <v>4863335</v>
      </c>
      <c r="G180" s="21">
        <v>8318125</v>
      </c>
      <c r="H180" s="21">
        <v>12775477</v>
      </c>
      <c r="I180" s="21">
        <f t="shared" si="34"/>
        <v>21093602</v>
      </c>
      <c r="J180" s="21"/>
      <c r="K180" s="23">
        <f t="shared" si="36"/>
        <v>168748808</v>
      </c>
    </row>
    <row r="181" spans="1:11" ht="15" customHeight="1" x14ac:dyDescent="0.25">
      <c r="A181" s="19"/>
      <c r="B181" s="19">
        <f t="shared" si="35"/>
        <v>173</v>
      </c>
      <c r="C181" s="19"/>
      <c r="D181" s="19" t="s">
        <v>33</v>
      </c>
      <c r="E181" s="21">
        <v>3454790</v>
      </c>
      <c r="F181" s="21">
        <f t="shared" si="33"/>
        <v>4863335</v>
      </c>
      <c r="G181" s="21">
        <v>8318125</v>
      </c>
      <c r="H181" s="21">
        <v>12775477</v>
      </c>
      <c r="I181" s="21">
        <f t="shared" si="34"/>
        <v>21093602</v>
      </c>
      <c r="J181" s="21"/>
      <c r="K181" s="23">
        <f t="shared" si="36"/>
        <v>147655206</v>
      </c>
    </row>
    <row r="182" spans="1:11" ht="15" customHeight="1" x14ac:dyDescent="0.25">
      <c r="A182" s="19"/>
      <c r="B182" s="19">
        <f t="shared" si="35"/>
        <v>174</v>
      </c>
      <c r="C182" s="19"/>
      <c r="D182" s="19" t="s">
        <v>34</v>
      </c>
      <c r="E182" s="21">
        <v>3454790</v>
      </c>
      <c r="F182" s="21">
        <f t="shared" si="33"/>
        <v>4863335</v>
      </c>
      <c r="G182" s="21">
        <v>8318125</v>
      </c>
      <c r="H182" s="21">
        <v>12775477</v>
      </c>
      <c r="I182" s="21">
        <f t="shared" si="34"/>
        <v>21093602</v>
      </c>
      <c r="J182" s="21"/>
      <c r="K182" s="23">
        <f t="shared" si="36"/>
        <v>126561604</v>
      </c>
    </row>
    <row r="183" spans="1:11" ht="15" customHeight="1" x14ac:dyDescent="0.25">
      <c r="A183" s="19"/>
      <c r="B183" s="19">
        <f t="shared" si="35"/>
        <v>175</v>
      </c>
      <c r="C183" s="19"/>
      <c r="D183" s="19" t="s">
        <v>35</v>
      </c>
      <c r="E183" s="21">
        <v>3454790</v>
      </c>
      <c r="F183" s="21">
        <f t="shared" si="33"/>
        <v>4863335</v>
      </c>
      <c r="G183" s="21">
        <v>8318125</v>
      </c>
      <c r="H183" s="21">
        <v>12775477</v>
      </c>
      <c r="I183" s="21">
        <f t="shared" si="34"/>
        <v>21093602</v>
      </c>
      <c r="J183" s="21"/>
      <c r="K183" s="23">
        <f t="shared" si="36"/>
        <v>105468002</v>
      </c>
    </row>
    <row r="184" spans="1:11" ht="15" customHeight="1" x14ac:dyDescent="0.25">
      <c r="A184" s="19"/>
      <c r="B184" s="19">
        <f t="shared" si="35"/>
        <v>176</v>
      </c>
      <c r="C184" s="19">
        <f t="shared" ref="C184" si="48">C172+1</f>
        <v>2033</v>
      </c>
      <c r="D184" s="19" t="s">
        <v>36</v>
      </c>
      <c r="E184" s="21">
        <v>3454790</v>
      </c>
      <c r="F184" s="21">
        <f t="shared" si="33"/>
        <v>4863335</v>
      </c>
      <c r="G184" s="21">
        <v>8318125</v>
      </c>
      <c r="H184" s="21">
        <v>12775477</v>
      </c>
      <c r="I184" s="21">
        <f t="shared" si="34"/>
        <v>21093602</v>
      </c>
      <c r="J184" s="21"/>
      <c r="K184" s="23">
        <f t="shared" si="36"/>
        <v>84374400</v>
      </c>
    </row>
    <row r="185" spans="1:11" ht="15" customHeight="1" x14ac:dyDescent="0.25">
      <c r="A185" s="19"/>
      <c r="B185" s="19">
        <f t="shared" si="35"/>
        <v>177</v>
      </c>
      <c r="C185" s="19"/>
      <c r="D185" s="19" t="s">
        <v>37</v>
      </c>
      <c r="E185" s="21">
        <v>3454790</v>
      </c>
      <c r="F185" s="21">
        <f t="shared" si="33"/>
        <v>4863335</v>
      </c>
      <c r="G185" s="21">
        <v>8318125</v>
      </c>
      <c r="H185" s="21">
        <v>12775477</v>
      </c>
      <c r="I185" s="21">
        <f t="shared" si="34"/>
        <v>21093602</v>
      </c>
      <c r="J185" s="21"/>
      <c r="K185" s="23">
        <f t="shared" si="36"/>
        <v>63280798</v>
      </c>
    </row>
    <row r="186" spans="1:11" ht="15" customHeight="1" x14ac:dyDescent="0.25">
      <c r="A186" s="19"/>
      <c r="B186" s="19">
        <f t="shared" si="35"/>
        <v>178</v>
      </c>
      <c r="C186" s="19"/>
      <c r="D186" s="19" t="s">
        <v>38</v>
      </c>
      <c r="E186" s="21">
        <v>3454790</v>
      </c>
      <c r="F186" s="21">
        <f t="shared" si="33"/>
        <v>4863335</v>
      </c>
      <c r="G186" s="21">
        <v>8318125</v>
      </c>
      <c r="H186" s="21">
        <v>12775477</v>
      </c>
      <c r="I186" s="21">
        <f t="shared" si="34"/>
        <v>21093602</v>
      </c>
      <c r="J186" s="21"/>
      <c r="K186" s="23">
        <f t="shared" si="36"/>
        <v>42187196</v>
      </c>
    </row>
    <row r="187" spans="1:11" ht="15" customHeight="1" x14ac:dyDescent="0.25">
      <c r="A187" s="19"/>
      <c r="B187" s="19">
        <f t="shared" si="35"/>
        <v>179</v>
      </c>
      <c r="C187" s="19"/>
      <c r="D187" s="19" t="s">
        <v>39</v>
      </c>
      <c r="E187" s="21">
        <v>3454790</v>
      </c>
      <c r="F187" s="21">
        <f t="shared" si="33"/>
        <v>4863335</v>
      </c>
      <c r="G187" s="21">
        <v>8318125</v>
      </c>
      <c r="H187" s="21">
        <v>12775477</v>
      </c>
      <c r="I187" s="21">
        <f t="shared" si="34"/>
        <v>21093602</v>
      </c>
      <c r="J187" s="21"/>
      <c r="K187" s="23">
        <f t="shared" si="36"/>
        <v>21093594</v>
      </c>
    </row>
    <row r="188" spans="1:11" ht="15" customHeight="1" x14ac:dyDescent="0.25">
      <c r="A188" s="19"/>
      <c r="B188" s="19">
        <f t="shared" si="35"/>
        <v>180</v>
      </c>
      <c r="C188" s="19"/>
      <c r="D188" s="19" t="s">
        <v>40</v>
      </c>
      <c r="E188" s="21">
        <v>3454768</v>
      </c>
      <c r="F188" s="21">
        <f t="shared" si="33"/>
        <v>4863341</v>
      </c>
      <c r="G188" s="21">
        <f>8318125-16</f>
        <v>8318109</v>
      </c>
      <c r="H188" s="21">
        <f>12775477+8</f>
        <v>12775485</v>
      </c>
      <c r="I188" s="21">
        <f t="shared" si="34"/>
        <v>21093594</v>
      </c>
      <c r="J188" s="21">
        <f t="shared" ref="J188" si="49">SUM(I177:I188)</f>
        <v>253123216</v>
      </c>
      <c r="K188" s="23">
        <f t="shared" si="36"/>
        <v>0</v>
      </c>
    </row>
    <row r="189" spans="1:11" ht="15" customHeight="1" thickBot="1" x14ac:dyDescent="0.3">
      <c r="A189" s="25"/>
      <c r="B189" s="25"/>
      <c r="C189" s="25"/>
      <c r="D189" s="25" t="s">
        <v>41</v>
      </c>
      <c r="E189" s="26">
        <f t="shared" ref="E189:J189" si="50">SUM(E9:E188)</f>
        <v>621862178</v>
      </c>
      <c r="F189" s="26">
        <f t="shared" si="50"/>
        <v>535869438</v>
      </c>
      <c r="G189" s="26">
        <f t="shared" si="50"/>
        <v>1157731616</v>
      </c>
      <c r="H189" s="26">
        <f t="shared" si="50"/>
        <v>1707318848</v>
      </c>
      <c r="I189" s="26">
        <f t="shared" si="50"/>
        <v>2865050464</v>
      </c>
      <c r="J189" s="26">
        <f t="shared" si="50"/>
        <v>2865050464</v>
      </c>
    </row>
    <row r="191" spans="1:11" x14ac:dyDescent="0.25">
      <c r="E191" s="27">
        <f>+E189+F189</f>
        <v>1157731616</v>
      </c>
    </row>
  </sheetData>
  <mergeCells count="10">
    <mergeCell ref="G5:G7"/>
    <mergeCell ref="H5:H7"/>
    <mergeCell ref="I5:I7"/>
    <mergeCell ref="J5:J7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Obligaciones Dif. de Financ.</vt:lpstr>
      <vt:lpstr>Hoja1</vt:lpstr>
      <vt:lpstr>'Obligaciones Dif. de Financ.'!Títulos_a_imprimir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Usuario</cp:lastModifiedBy>
  <cp:lastPrinted>2022-01-05T19:41:11Z</cp:lastPrinted>
  <dcterms:created xsi:type="dcterms:W3CDTF">2018-04-29T17:12:24Z</dcterms:created>
  <dcterms:modified xsi:type="dcterms:W3CDTF">2022-01-20T19:07:54Z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